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ml.chartshapes+xml"/>
  <Override PartName="/xl/drawings/drawing7.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8.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480" windowHeight="8190"/>
  </bookViews>
  <sheets>
    <sheet name="‐31‐" sheetId="1" r:id="rId1"/>
    <sheet name="‐32‐" sheetId="2" r:id="rId2"/>
    <sheet name="‐33‐" sheetId="3" r:id="rId3"/>
    <sheet name="‐34‐" sheetId="4" r:id="rId4"/>
    <sheet name="‐35‐" sheetId="5" r:id="rId5"/>
    <sheet name="‐36‐" sheetId="6" r:id="rId6"/>
    <sheet name="‐37‐" sheetId="7" r:id="rId7"/>
    <sheet name="‐38‐" sheetId="8" r:id="rId8"/>
    <sheet name="グラフ" sheetId="9" r:id="rId9"/>
  </sheets>
  <definedNames>
    <definedName name="_xlnm.Print_Area" localSheetId="0">‐31‐!$A$1:$H$32</definedName>
    <definedName name="_xlnm.Print_Area" localSheetId="1">‐32‐!$A$1:$I$58</definedName>
    <definedName name="_xlnm.Print_Area" localSheetId="2">‐33‐!$A$1:$K$49</definedName>
    <definedName name="_xlnm.Print_Area" localSheetId="3">‐34‐!$A$1:$F$37</definedName>
    <definedName name="_xlnm.Print_Area" localSheetId="4">‐35‐!$A$1:$K$42</definedName>
    <definedName name="_xlnm.Print_Area" localSheetId="5">‐36‐!$A$1:$O$51</definedName>
    <definedName name="_xlnm.Print_Area" localSheetId="6">‐37‐!$P$1:$AD$51</definedName>
    <definedName name="_xlnm.Print_Area" localSheetId="7">‐38‐!$A$1:$H$48</definedName>
    <definedName name="_xlnm.Print_Area" localSheetId="8">グラフ!$A$1:$F$120</definedName>
  </definedNames>
  <calcPr calcId="125725"/>
</workbook>
</file>

<file path=xl/calcChain.xml><?xml version="1.0" encoding="utf-8"?>
<calcChain xmlns="http://schemas.openxmlformats.org/spreadsheetml/2006/main">
  <c r="H96" i="9"/>
  <c r="H95"/>
  <c r="E28" i="3"/>
  <c r="G36" s="1"/>
  <c r="C28"/>
  <c r="D28"/>
  <c r="J28"/>
  <c r="H28"/>
  <c r="R44" i="6"/>
  <c r="R42"/>
  <c r="R40"/>
  <c r="R38"/>
  <c r="AD14"/>
  <c r="AC14"/>
  <c r="U14"/>
  <c r="Q14"/>
  <c r="B44" i="7"/>
  <c r="L14"/>
  <c r="E14"/>
  <c r="B14"/>
  <c r="C17" i="8"/>
  <c r="C18" i="2"/>
  <c r="C9"/>
  <c r="D60"/>
  <c r="H28" i="1"/>
  <c r="U14" i="7"/>
  <c r="AD14"/>
  <c r="AC14"/>
  <c r="Q14"/>
  <c r="L14" i="6"/>
  <c r="E14"/>
  <c r="J79" i="9"/>
  <c r="B14" i="6"/>
  <c r="C21" i="3"/>
  <c r="B21"/>
  <c r="C20"/>
  <c r="B20"/>
  <c r="B7"/>
  <c r="H4" i="9"/>
  <c r="I4"/>
  <c r="J4"/>
  <c r="K4"/>
  <c r="L4"/>
  <c r="M4"/>
  <c r="N4"/>
  <c r="R40" i="7"/>
  <c r="R38"/>
  <c r="B8" i="3"/>
  <c r="B4"/>
  <c r="B5"/>
  <c r="B6"/>
  <c r="B17"/>
  <c r="C17"/>
  <c r="B18"/>
  <c r="C18"/>
  <c r="B19"/>
  <c r="C19"/>
  <c r="B44" i="6"/>
  <c r="R42" i="7"/>
  <c r="R44"/>
  <c r="I13" i="9"/>
  <c r="I14"/>
  <c r="I37"/>
  <c r="J37"/>
  <c r="K37"/>
  <c r="L37"/>
  <c r="M37"/>
  <c r="N37"/>
  <c r="O37"/>
  <c r="P37"/>
  <c r="Q37"/>
  <c r="I38"/>
  <c r="J38"/>
  <c r="K38"/>
  <c r="L38"/>
  <c r="M38"/>
  <c r="N38"/>
  <c r="O38"/>
  <c r="P38"/>
  <c r="Q38"/>
  <c r="I39"/>
  <c r="J39"/>
  <c r="K39"/>
  <c r="L39"/>
  <c r="M39"/>
  <c r="N39"/>
  <c r="O39"/>
  <c r="P39"/>
  <c r="Q39"/>
  <c r="I67"/>
  <c r="J67"/>
  <c r="K67"/>
  <c r="I68"/>
  <c r="J68"/>
  <c r="K68"/>
  <c r="I69"/>
  <c r="J69"/>
  <c r="K69"/>
  <c r="I70"/>
  <c r="J70"/>
  <c r="K70"/>
  <c r="I71"/>
  <c r="J71"/>
  <c r="K71"/>
  <c r="I72"/>
  <c r="J72"/>
  <c r="K72"/>
  <c r="I73"/>
  <c r="J73"/>
  <c r="K73"/>
  <c r="I74"/>
  <c r="J74"/>
  <c r="K74"/>
  <c r="I75"/>
  <c r="J75"/>
  <c r="K75"/>
  <c r="I76"/>
  <c r="J76"/>
  <c r="K76"/>
  <c r="I77"/>
  <c r="J77"/>
  <c r="K77"/>
  <c r="I78"/>
  <c r="J78"/>
  <c r="K78"/>
  <c r="H97"/>
  <c r="H107" s="1"/>
  <c r="H98"/>
  <c r="H99"/>
  <c r="H100"/>
  <c r="H101"/>
  <c r="H102"/>
  <c r="H103"/>
  <c r="H104"/>
  <c r="H105"/>
  <c r="H106"/>
  <c r="G42" i="3"/>
  <c r="L9" i="2"/>
  <c r="B9"/>
  <c r="F12"/>
  <c r="G31" i="3"/>
  <c r="G40"/>
  <c r="G29"/>
  <c r="G33"/>
  <c r="G38"/>
  <c r="G34"/>
  <c r="G37"/>
  <c r="G41"/>
  <c r="G46"/>
  <c r="G44"/>
  <c r="G43"/>
  <c r="G45"/>
  <c r="G32"/>
  <c r="G30"/>
  <c r="G35"/>
  <c r="G12" i="2"/>
  <c r="E12"/>
  <c r="D12"/>
  <c r="G4" i="9"/>
  <c r="I5" s="1"/>
  <c r="B12" i="2"/>
  <c r="H12"/>
  <c r="O4" i="9"/>
  <c r="C12" i="2"/>
  <c r="J28" i="1"/>
  <c r="I12" i="2"/>
  <c r="N5" i="9"/>
  <c r="L5" l="1"/>
  <c r="M5"/>
  <c r="K5"/>
  <c r="H5"/>
  <c r="J5"/>
  <c r="G39" i="3"/>
  <c r="G28" s="1"/>
  <c r="B28" i="1"/>
  <c r="E30" l="1"/>
  <c r="D30"/>
  <c r="B30"/>
  <c r="G30"/>
  <c r="C30"/>
  <c r="F30"/>
  <c r="H30"/>
  <c r="G5" i="9"/>
</calcChain>
</file>

<file path=xl/sharedStrings.xml><?xml version="1.0" encoding="utf-8"?>
<sst xmlns="http://schemas.openxmlformats.org/spreadsheetml/2006/main" count="937" uniqueCount="581">
  <si>
    <t>Ⅰ 土地及び気象　</t>
  </si>
  <si>
    <t xml:space="preserve">位置及び面積  </t>
  </si>
  <si>
    <t>浦添市の位置・面積</t>
  </si>
  <si>
    <t>市庁舎の位置</t>
  </si>
  <si>
    <t>方　向</t>
  </si>
  <si>
    <t>地　名</t>
  </si>
  <si>
    <t>経　　緯　　度</t>
  </si>
  <si>
    <t>面　積</t>
  </si>
  <si>
    <t>所　在　地</t>
  </si>
  <si>
    <t>経　緯　度</t>
  </si>
  <si>
    <t>経    度</t>
  </si>
  <si>
    <t>緯    度</t>
  </si>
  <si>
    <t>東  端</t>
  </si>
  <si>
    <t>西　原</t>
  </si>
  <si>
    <t>東経127°45′11"</t>
  </si>
  <si>
    <t>北緯 26°15′05"</t>
  </si>
  <si>
    <t>浦添市安波茶</t>
  </si>
  <si>
    <t>東経127°43′19"</t>
  </si>
  <si>
    <t>西  端</t>
  </si>
  <si>
    <t>伊奈武瀬</t>
  </si>
  <si>
    <t>東経127°40′08"</t>
  </si>
  <si>
    <t>北緯 26°14′46"</t>
  </si>
  <si>
    <t>一丁目１番１号</t>
  </si>
  <si>
    <t>北緯 26°14′45"</t>
  </si>
  <si>
    <t>南  端</t>
  </si>
  <si>
    <t>東経127°43′18"</t>
  </si>
  <si>
    <t>北緯 26°14′00"</t>
  </si>
  <si>
    <t>北  端</t>
  </si>
  <si>
    <t>牧  港</t>
  </si>
  <si>
    <t>（注）座標値は世界測地系によるものです。</t>
  </si>
  <si>
    <t>資料：国土地理院</t>
  </si>
  <si>
    <t>地　　質</t>
  </si>
  <si>
    <r>
      <t>　</t>
    </r>
    <r>
      <rPr>
        <sz val="10"/>
        <rFont val="ＭＳ 明朝"/>
        <family val="1"/>
        <charset val="128"/>
      </rPr>
      <t>本市の地質は小禄砂岩層、与那原粘土層、琉球石灰岩、沖積層、海岸堆積層からなっている。そのおおかたは小禄砂岩層と与那原粘土層を基盤としてその上に琉球石灰岩が載り、土壌は与那原粘土層の風化土壌であるジャーガルと琉球石灰岩の風化土壌である島尻マージが市域に広く分布し、アルカリ性で肥沃な土壌となっている。
　分布状況を地域別にみると、西原、当山付近と前田の一部は与那原粘土層が広がり、その地域から牧港方面に細く続いている。この地域の北側（市境の北側沿い）には、琉球石灰岩に覆われた地域も幾分残っている。そして、伊祖から港川につらなる丘陵に沿うようにして細く琉球石灰岩の地域があり、港川、牧港あたりで広がっている。その丘陵の南、緩傾斜する一帯には小禄砂岩層が広範にわたって露出している。これは前田の南側、経塚、仲間、安波茶あたりから伊祖の一部地域をとおって城間、港川一帯まで広く露出している。
　中央低地部はほとんどが与那原粘土層で覆われ、また、沢岻と安波茶の高台には琉球石灰岩が少し残る程度である。中央部から西側、つまり国道58号付近から海岸線近くは勢理客と港川を両端として城間、屋富祖、仲西が弧をえがいた台地になり、琉球石灰岩に覆われているが、城間の高台では与那原粘土層が露出している。
　本市に分布する琉球石灰岩はおおかた那覇石灰岩から成るが、ところどころに牧港石灰岩と読谷石灰岩が分布している。また、海岸沿いの地域は主に海岸堆積層から成っているが、河口と低地には沖積層も分布している。　　　　　　　　　　　　　　　　　　　　　　　　　　　　　　　　　　　　　　　　　　　　　　　　　　　　　　　　　　　　　　　　</t>
    </r>
  </si>
  <si>
    <t>（２）  地　　質</t>
  </si>
  <si>
    <t>（単位：k㎡、％)</t>
  </si>
  <si>
    <t>区　　分</t>
  </si>
  <si>
    <t>総  　数</t>
  </si>
  <si>
    <t>与那原粘土層</t>
  </si>
  <si>
    <t>小禄砂岩層</t>
  </si>
  <si>
    <t>琉球石灰岩</t>
  </si>
  <si>
    <t>沖　積　層</t>
  </si>
  <si>
    <t>海岸堆積層</t>
  </si>
  <si>
    <t>埋立て</t>
  </si>
  <si>
    <t xml:space="preserve">  面　積</t>
  </si>
  <si>
    <t>（ｋ㎡）</t>
  </si>
  <si>
    <t>構成比</t>
  </si>
  <si>
    <t>（％）</t>
  </si>
  <si>
    <t>（注）昭和34年太平洋米軍司令部の資料による。</t>
  </si>
  <si>
    <t>資料：企画課</t>
  </si>
  <si>
    <t>地　　　勢</t>
  </si>
  <si>
    <t>（３）  地　　勢</t>
  </si>
  <si>
    <t>区　　　分</t>
  </si>
  <si>
    <t>総　  数</t>
  </si>
  <si>
    <t xml:space="preserve"> 20m</t>
  </si>
  <si>
    <t xml:space="preserve"> 20m ～</t>
  </si>
  <si>
    <t xml:space="preserve"> 40m ～</t>
  </si>
  <si>
    <t xml:space="preserve"> 60m ～</t>
  </si>
  <si>
    <t xml:space="preserve"> 80m ～</t>
  </si>
  <si>
    <t xml:space="preserve"> 100m～</t>
  </si>
  <si>
    <t xml:space="preserve"> 120m～</t>
  </si>
  <si>
    <t>　  未満</t>
  </si>
  <si>
    <t xml:space="preserve">     39m</t>
  </si>
  <si>
    <t xml:space="preserve"> 　  59m</t>
  </si>
  <si>
    <t xml:space="preserve"> 　  79m</t>
  </si>
  <si>
    <t>　   99m</t>
  </si>
  <si>
    <t>　   119m</t>
  </si>
  <si>
    <t xml:space="preserve"> 　 以上</t>
  </si>
  <si>
    <t>面　    積</t>
  </si>
  <si>
    <t xml:space="preserve">   （ｋ㎡）</t>
  </si>
  <si>
    <t>構　成  比</t>
  </si>
  <si>
    <t xml:space="preserve">    （％）</t>
  </si>
  <si>
    <t>（単位：㎡)</t>
  </si>
  <si>
    <t>編　入　年　月　日</t>
  </si>
  <si>
    <t>編入面積（㎡）</t>
  </si>
  <si>
    <t>埋　　立　　地　　名</t>
  </si>
  <si>
    <t>用　　　　  途</t>
  </si>
  <si>
    <t>総　　　　数</t>
  </si>
  <si>
    <t>昭和40年６月17日</t>
  </si>
  <si>
    <t xml:space="preserve">  牧港奥崎原</t>
  </si>
  <si>
    <t>事務所</t>
  </si>
  <si>
    <t>昭和40年12月30日</t>
  </si>
  <si>
    <t xml:space="preserve">      〃</t>
  </si>
  <si>
    <t>〃</t>
  </si>
  <si>
    <t xml:space="preserve"> 〃</t>
  </si>
  <si>
    <t xml:space="preserve">  勢理客城門原</t>
  </si>
  <si>
    <t>事務所・製材所</t>
  </si>
  <si>
    <t xml:space="preserve">  港川越地原</t>
  </si>
  <si>
    <t>工場</t>
  </si>
  <si>
    <t>昭和41年６月16日</t>
  </si>
  <si>
    <t>給油所</t>
  </si>
  <si>
    <t>昭和41年12月28日</t>
  </si>
  <si>
    <t xml:space="preserve">  港川崎原</t>
  </si>
  <si>
    <t>未使用</t>
  </si>
  <si>
    <t>昭和42年３月30日</t>
  </si>
  <si>
    <t>組　　踊　　り</t>
  </si>
  <si>
    <t>学校</t>
  </si>
  <si>
    <t xml:space="preserve">       〃</t>
  </si>
  <si>
    <t>昭和42年４月１日</t>
  </si>
  <si>
    <t xml:space="preserve">  小湾城門原・勢理客立山原</t>
  </si>
  <si>
    <t>昭和42年10月11日</t>
  </si>
  <si>
    <t xml:space="preserve">  港川港川原</t>
  </si>
  <si>
    <t>ゴルフレンジ</t>
  </si>
  <si>
    <t>昭和44年３月22日</t>
  </si>
  <si>
    <t xml:space="preserve">  牧港上野原</t>
  </si>
  <si>
    <t>住宅・骨材集積所</t>
  </si>
  <si>
    <t xml:space="preserve">  牧港新間原</t>
  </si>
  <si>
    <t>事務所・発電所</t>
  </si>
  <si>
    <t>昭和48年１月23日</t>
  </si>
  <si>
    <t>自動車修理工場</t>
  </si>
  <si>
    <t>昭和52年１月17日</t>
  </si>
  <si>
    <t xml:space="preserve">  勢理客</t>
  </si>
  <si>
    <t>船舶修理工場</t>
  </si>
  <si>
    <t>昭和55年８月11日</t>
  </si>
  <si>
    <t xml:space="preserve">    〃</t>
  </si>
  <si>
    <t>塵芥処理施設</t>
  </si>
  <si>
    <t>昭和60年11月５日</t>
  </si>
  <si>
    <t>小型船溜</t>
  </si>
  <si>
    <t>昭和62年６月９日</t>
  </si>
  <si>
    <t>昭和63年１月26日</t>
  </si>
  <si>
    <t xml:space="preserve">  牧　港</t>
  </si>
  <si>
    <t>漁港</t>
  </si>
  <si>
    <t>昭和63年７月29日</t>
  </si>
  <si>
    <t>車海老養殖施設</t>
  </si>
  <si>
    <t>昭和63年10月25日</t>
  </si>
  <si>
    <t>平成元年１月10日</t>
  </si>
  <si>
    <t xml:space="preserve">  西  洲</t>
  </si>
  <si>
    <t>卸商業団地</t>
  </si>
  <si>
    <t>平成元年７月21日</t>
  </si>
  <si>
    <t>港湾関連用地</t>
  </si>
  <si>
    <t>平成元年８月29日</t>
  </si>
  <si>
    <t>ふ頭用地</t>
  </si>
  <si>
    <t>平成２年２月16日</t>
  </si>
  <si>
    <t>平成３年５月24日</t>
  </si>
  <si>
    <t xml:space="preserve">  西  洲・勢理客</t>
  </si>
  <si>
    <t>緑地</t>
  </si>
  <si>
    <t>平成５年４月23日</t>
  </si>
  <si>
    <t>平成９年11月18日</t>
  </si>
  <si>
    <t>平成11年３月２日</t>
  </si>
  <si>
    <t xml:space="preserve">  西洲２丁目</t>
  </si>
  <si>
    <t>平成12年９月19日</t>
  </si>
  <si>
    <t>平成16年11月５日</t>
  </si>
  <si>
    <t>平成23年１月17日</t>
  </si>
  <si>
    <t xml:space="preserve">  西洲３丁目</t>
  </si>
  <si>
    <t>都市機能用地</t>
  </si>
  <si>
    <t>（５）　地目別土地面積の推移（各年共１月１日現在）</t>
  </si>
  <si>
    <t>（単位:k㎡)</t>
  </si>
  <si>
    <t>年　　次</t>
  </si>
  <si>
    <t>総 面 積</t>
  </si>
  <si>
    <t>畑</t>
  </si>
  <si>
    <t>宅　　地</t>
  </si>
  <si>
    <t>原　　野</t>
  </si>
  <si>
    <t>池　　沼</t>
  </si>
  <si>
    <t>雑 種 地</t>
  </si>
  <si>
    <t>軍用地</t>
  </si>
  <si>
    <t>その他</t>
  </si>
  <si>
    <t>資料：資産税課</t>
  </si>
  <si>
    <t>　　　雑種地（埋立地含む）、軍用地を差引いた数値である。</t>
  </si>
  <si>
    <t xml:space="preserve">（６）  用途別農地転用（各年度３月末現在） </t>
  </si>
  <si>
    <t>（単位：㎡）</t>
  </si>
  <si>
    <t>年　　度</t>
  </si>
  <si>
    <t>総　　　  数</t>
  </si>
  <si>
    <t>住　宅　用　地</t>
  </si>
  <si>
    <t>工業用地</t>
  </si>
  <si>
    <t>公共用地</t>
  </si>
  <si>
    <t>そ　の　他</t>
  </si>
  <si>
    <t>件　数</t>
  </si>
  <si>
    <t>件数</t>
  </si>
  <si>
    <t>（注）農地法の許可あるいは届出を要しないものは除いた。</t>
  </si>
  <si>
    <t>資料：商工産業課</t>
  </si>
  <si>
    <t>（単位：筆、㎡、％）</t>
  </si>
  <si>
    <t>字　　　別</t>
  </si>
  <si>
    <t>転 　用 　面 　積</t>
  </si>
  <si>
    <t>農 　地 　面 　積</t>
  </si>
  <si>
    <t>筆　数</t>
  </si>
  <si>
    <t>面  積</t>
  </si>
  <si>
    <t xml:space="preserve"> 面　  積</t>
  </si>
  <si>
    <t>農 地 面 積</t>
  </si>
  <si>
    <r>
      <t>仲</t>
    </r>
    <r>
      <rPr>
        <sz val="11"/>
        <rFont val="ＭＳ 明朝"/>
        <family val="1"/>
        <charset val="128"/>
      </rPr>
      <t>　</t>
    </r>
    <r>
      <rPr>
        <sz val="10"/>
        <rFont val="ＭＳ 明朝"/>
        <family val="1"/>
        <charset val="128"/>
      </rPr>
      <t xml:space="preserve"> 　 　間</t>
    </r>
  </si>
  <si>
    <t>安 　波　 茶</t>
  </si>
  <si>
    <t>伊  　　　祖</t>
  </si>
  <si>
    <t>牧　  　　港</t>
  </si>
  <si>
    <t>港　　　　川</t>
  </si>
  <si>
    <t>城　　　　間</t>
  </si>
  <si>
    <t>屋 　富 　祖</t>
  </si>
  <si>
    <t>宮　　　　城</t>
  </si>
  <si>
    <t>仲　　　　西</t>
  </si>
  <si>
    <t>小　　　　湾</t>
  </si>
  <si>
    <t>勢　 理　 客</t>
  </si>
  <si>
    <t>内　　　　間</t>
  </si>
  <si>
    <t>沢　　　　岻</t>
  </si>
  <si>
    <t>経　　　　塚</t>
  </si>
  <si>
    <t>前　　　　田</t>
  </si>
  <si>
    <t>西　　　　原</t>
  </si>
  <si>
    <t>当　　　　山</t>
  </si>
  <si>
    <t>大　　　　平</t>
  </si>
  <si>
    <t xml:space="preserve">　　　(2)字別転用面積の合計で、１㎡未満は削除し､農地面積の構成比は、小数点２位以下を四捨五入した。 </t>
  </si>
  <si>
    <t xml:space="preserve"> 　　 (3)区画整理事業施行中（換地処分前）の地番の届出面積は仮換地先の面積ではなく従前地の面積である。</t>
  </si>
  <si>
    <t>河　　川</t>
  </si>
  <si>
    <t>　市内には全長約３～５㎞、幅員約50～90ｍの小規模クラスの４つの河川（安謝川、小湾川、※シリン川、牧港川）があり、そのいずれも市の東高台地域を上流として西側に流れ、東支那海にゆるやかに注いでいる。また、平均水位や平均流量はともに少ない。
　水質についてみると、安謝川は周辺に工場や事業所が多いため、悪臭を発生している箇所もみられる。牧港川や小湾川は下水道の普及等により、以前に比べて、水質の改善がみられる。水質汚濁の原因は、70～80％が生活雑排水であるといわれており、今後環境にやさしいライフスタイルへの見直しが求められている。</t>
  </si>
  <si>
    <t>（単位：水位㎝、流量㎥／秒）</t>
  </si>
  <si>
    <t>区　　　　　　　 分</t>
  </si>
  <si>
    <t>安　　謝　　川</t>
  </si>
  <si>
    <t>小　　湾　　川</t>
  </si>
  <si>
    <t>牧　　港　　川</t>
  </si>
  <si>
    <t>最　大　幅　員 　（　ｍ　）</t>
  </si>
  <si>
    <t>流　路　延　長　 （　ｍ　）</t>
  </si>
  <si>
    <t>流　域　面　積　 （ ｋ㎡ ）</t>
  </si>
  <si>
    <t>(-)</t>
  </si>
  <si>
    <t>年 平 均</t>
  </si>
  <si>
    <t>水　位（  ㎝  ）</t>
  </si>
  <si>
    <t>流　量（㎥／ｓ）</t>
  </si>
  <si>
    <t>時　　間</t>
  </si>
  <si>
    <t>最    大</t>
  </si>
  <si>
    <t>豊　  水</t>
  </si>
  <si>
    <t>平　  水</t>
  </si>
  <si>
    <t>低　  水</t>
  </si>
  <si>
    <t>渇　  水</t>
  </si>
  <si>
    <t>最    小</t>
  </si>
  <si>
    <t>資料：沖縄県河川課</t>
  </si>
  <si>
    <t xml:space="preserve">（注）全て２級河川である。                                                               </t>
  </si>
  <si>
    <t>　　　１．年平均水位（流量）・・ 日平均流量の１年の統計を当年日数で除した水位（流量）</t>
  </si>
  <si>
    <t>　　　２．最大水位（流量）・・・ 一年を通じて最大の水位（流量）</t>
  </si>
  <si>
    <t>　　　３．豊水位（流量）・・・・ １年を通じて95日はこれを下らない水位（流量）</t>
  </si>
  <si>
    <t>　　　４．平水位（流量）・・・・ １年を通じて185日はこれを下らない水位（流量）</t>
  </si>
  <si>
    <t>　　　５．低水位（流量）・・・・ １年を通じて275日はこれを下らない水位（流量）</t>
  </si>
  <si>
    <t xml:space="preserve">　　　６．渇水位（流量）・・・・ １年を通じて355日はこれを下らない水位（流量） </t>
  </si>
  <si>
    <t>　　　７．最小水位（流量）・・・ １年を通じて最小の水位（流量）</t>
  </si>
  <si>
    <t>（９）　水　質</t>
  </si>
  <si>
    <t>（単位：透視度(度)、大腸菌群数 MPN/100mℓ、㎎/ℓ）</t>
  </si>
  <si>
    <t>区　  　  　分</t>
  </si>
  <si>
    <t>上　流</t>
  </si>
  <si>
    <t>中　流</t>
  </si>
  <si>
    <t>下　流</t>
  </si>
  <si>
    <t>調　査　地　点</t>
  </si>
  <si>
    <t>平良橋</t>
  </si>
  <si>
    <t>花見橋</t>
  </si>
  <si>
    <t>安謝橋</t>
  </si>
  <si>
    <t>経塚橋</t>
  </si>
  <si>
    <t>鏡　橋</t>
  </si>
  <si>
    <t>小湾橋</t>
  </si>
  <si>
    <t>勢理橋</t>
  </si>
  <si>
    <t>安川団地</t>
  </si>
  <si>
    <t>牧港</t>
  </si>
  <si>
    <t>西側</t>
  </si>
  <si>
    <t>第二橋</t>
  </si>
  <si>
    <t>臭　気</t>
  </si>
  <si>
    <t>微下水臭</t>
  </si>
  <si>
    <t>22年度</t>
  </si>
  <si>
    <t>無臭
微下水臭</t>
  </si>
  <si>
    <t>無臭
微下水臭
下水臭</t>
  </si>
  <si>
    <t>色　相</t>
  </si>
  <si>
    <t>微褐色</t>
  </si>
  <si>
    <t>無色
微白濁色</t>
  </si>
  <si>
    <t>無色
微褐色
微黄褐色</t>
  </si>
  <si>
    <t>微白濁色
微褐色
無色
微黄褐色</t>
  </si>
  <si>
    <t>透視度</t>
  </si>
  <si>
    <t>30以上</t>
  </si>
  <si>
    <t>22～</t>
  </si>
  <si>
    <t>～8.4</t>
  </si>
  <si>
    <t>～8.0</t>
  </si>
  <si>
    <t>～8.3</t>
  </si>
  <si>
    <t>（平均）</t>
  </si>
  <si>
    <t>ＢＯＤ</t>
  </si>
  <si>
    <t>大腸菌　　　群　集</t>
  </si>
  <si>
    <r>
      <t>2.2×10</t>
    </r>
    <r>
      <rPr>
        <vertAlign val="superscript"/>
        <sz val="10"/>
        <rFont val="ＭＳ 明朝"/>
        <family val="1"/>
        <charset val="128"/>
      </rPr>
      <t>4</t>
    </r>
  </si>
  <si>
    <r>
      <t>6.7×10</t>
    </r>
    <r>
      <rPr>
        <vertAlign val="superscript"/>
        <sz val="10"/>
        <rFont val="ＭＳ 明朝"/>
        <family val="1"/>
        <charset val="128"/>
      </rPr>
      <t>4</t>
    </r>
  </si>
  <si>
    <r>
      <t>3.4×10</t>
    </r>
    <r>
      <rPr>
        <vertAlign val="superscript"/>
        <sz val="10"/>
        <rFont val="ＭＳ 明朝"/>
        <family val="1"/>
        <charset val="128"/>
      </rPr>
      <t>6</t>
    </r>
  </si>
  <si>
    <r>
      <t>5.5×10</t>
    </r>
    <r>
      <rPr>
        <vertAlign val="superscript"/>
        <sz val="10"/>
        <rFont val="ＭＳ 明朝"/>
        <family val="1"/>
        <charset val="128"/>
      </rPr>
      <t>4</t>
    </r>
  </si>
  <si>
    <r>
      <t>1.6×10</t>
    </r>
    <r>
      <rPr>
        <vertAlign val="superscript"/>
        <sz val="10"/>
        <rFont val="ＭＳ 明朝"/>
        <family val="1"/>
        <charset val="128"/>
      </rPr>
      <t>4</t>
    </r>
  </si>
  <si>
    <t>資料：那覇市環境保全課（安謝川）　　　　</t>
  </si>
  <si>
    <t>浦添市環境保全課（小湾川、牧港川）</t>
  </si>
  <si>
    <t>（注）</t>
  </si>
  <si>
    <t>　２．　生物化学的酸素要求量 　（Ｂ Ｏ Ｄ）　　・　・　有機生物質が微生物によって生物化学的に酸化される際に消費される</t>
  </si>
  <si>
    <t xml:space="preserve">  　　 　　　 　酸素量のこと。　（５㎎/ ℓ以上でフナ、コイの棲息は不可能、　10㎎/ ℓ</t>
  </si>
  <si>
    <t xml:space="preserve">   　　　　　　以上になると臭気が発生する）</t>
  </si>
  <si>
    <t>　３．　溶存酸素量 （Ｄ Ｏ） 　・　・　・　・　・　・　・　・  水中に溶解している酸素量のこと（魚が棲息するには5㎎/㎥以上必要）</t>
  </si>
  <si>
    <t xml:space="preserve">                                     </t>
  </si>
  <si>
    <t xml:space="preserve">         　      解するのにＤＯを消費して水中生物に悪い影響を与える。 （ヘドロやメ</t>
  </si>
  <si>
    <t xml:space="preserve">  　　　         タンガスの発生の原因となる）</t>
  </si>
  <si>
    <t>（10）　気象観測値</t>
  </si>
  <si>
    <t xml:space="preserve">  　観測値</t>
  </si>
  <si>
    <t>海面気圧(hPa)</t>
  </si>
  <si>
    <t>気　　　　　温　　  　（℃）</t>
  </si>
  <si>
    <t>湿  　度　（％）</t>
  </si>
  <si>
    <t>平　均</t>
  </si>
  <si>
    <t>平均</t>
  </si>
  <si>
    <t>最　　　高</t>
  </si>
  <si>
    <t>最　　　低</t>
  </si>
  <si>
    <t xml:space="preserve"> 最　　　小</t>
  </si>
  <si>
    <t xml:space="preserve"> 年　月</t>
  </si>
  <si>
    <t>気温</t>
  </si>
  <si>
    <t>月</t>
  </si>
  <si>
    <t>日</t>
  </si>
  <si>
    <t>湿度</t>
  </si>
  <si>
    <t xml:space="preserve">（注） 沖縄気象台の観測値である。（北緯26度12分、東経127度41分、標高28.1ｍ）　　　　　　　　　　　　　   </t>
  </si>
  <si>
    <t xml:space="preserve"> (1)  「海面気圧」は年または月の平均値である。</t>
  </si>
  <si>
    <t xml:space="preserve"> (2)　「平均気温」は年または月の平均値、「最高気温」、「最低気温」はそれぞれの期間中の最高の値、</t>
  </si>
  <si>
    <t xml:space="preserve"> (3)  「平均湿度」は年または月の平均値、「最小湿度」はその期間中の最小の値である。</t>
  </si>
  <si>
    <t>区    分</t>
  </si>
  <si>
    <t>総 数</t>
  </si>
  <si>
    <t>１月</t>
  </si>
  <si>
    <t>２月</t>
  </si>
  <si>
    <t>３月</t>
  </si>
  <si>
    <t>４月</t>
  </si>
  <si>
    <t>５月</t>
  </si>
  <si>
    <t>６月</t>
  </si>
  <si>
    <t>７月</t>
  </si>
  <si>
    <t>８月</t>
  </si>
  <si>
    <t>９月</t>
  </si>
  <si>
    <t>10月</t>
  </si>
  <si>
    <t>11月</t>
  </si>
  <si>
    <t>12月</t>
  </si>
  <si>
    <t>台風発生数</t>
  </si>
  <si>
    <t>沖縄県に     接近した   台 風 数</t>
  </si>
  <si>
    <t>資料：沖縄気象台</t>
  </si>
  <si>
    <t>（単位：hPa、℃、％、㎜、m/s）</t>
  </si>
  <si>
    <t xml:space="preserve"> 降　 水 　量　　（㎜）</t>
  </si>
  <si>
    <t>風  　　   速    　 （m/s）</t>
  </si>
  <si>
    <t>最 　 多</t>
  </si>
  <si>
    <t>地震</t>
  </si>
  <si>
    <t>回数</t>
  </si>
  <si>
    <t>最   　　　大</t>
  </si>
  <si>
    <t>有</t>
  </si>
  <si>
    <t>風 　 向</t>
  </si>
  <si>
    <t>日　量</t>
  </si>
  <si>
    <t>風速</t>
  </si>
  <si>
    <t>風　向</t>
  </si>
  <si>
    <t>感</t>
  </si>
  <si>
    <t>北北東</t>
  </si>
  <si>
    <t>東南東</t>
  </si>
  <si>
    <t>北</t>
  </si>
  <si>
    <t>東</t>
  </si>
  <si>
    <t>北北西</t>
  </si>
  <si>
    <t>南南東</t>
  </si>
  <si>
    <t>東北東</t>
  </si>
  <si>
    <t>(5)  降水量の「合計」は、その年または月の降水量の合計値､「最大日量」はその期間中の日降水量（０時～24</t>
  </si>
  <si>
    <t xml:space="preserve"> 　　時まで合計値）の内最大の値である。</t>
  </si>
  <si>
    <t>(6)  風速の「平均」は年または月の平均値、「最大」はその期間中の10分平均風速の最大の値である。</t>
  </si>
  <si>
    <t>(7)  「最多風向」は年または月の期間中最も多い風向である。</t>
  </si>
  <si>
    <t xml:space="preserve">(8)  有感地震（震度計を用いて観測）、地震回数は沖縄気象台で観測した回数。 </t>
  </si>
  <si>
    <t>（単位：日）</t>
  </si>
  <si>
    <t>晴天日数</t>
  </si>
  <si>
    <t>降水日数</t>
  </si>
  <si>
    <t xml:space="preserve">  １．晴天日数（日平均雲量＜8.5）                                      　 　       </t>
  </si>
  <si>
    <t xml:space="preserve">  ３．雷日数(雷鳴が並以上及び雷光を伴う雷鳴が観測された日数）</t>
  </si>
  <si>
    <t xml:space="preserve">  ４．霧日数(霧が発生した日数）                                 </t>
  </si>
  <si>
    <r>
      <t xml:space="preserve">  ◎</t>
    </r>
    <r>
      <rPr>
        <sz val="10"/>
        <rFont val="ＭＳ Ｐ明朝"/>
        <family val="1"/>
        <charset val="128"/>
      </rPr>
      <t>雲量とは、全天を雲が覆う場合を10、雲が全くない場合を０として、雲のある部分の割合を10分の1位で表す。</t>
    </r>
  </si>
  <si>
    <t>米 軍 施 設</t>
  </si>
  <si>
    <t>　本市における米軍施設は、牧港補給地区（面積273.7ha）施設で市面積の14.3％を占めている。牧港補給地区は、昭和23年、米軍の強制的な土地接収により基地建設が進められ現在に至っている。主に軍需物資の補給基地としての役割を担い、昭和47年、本土復帰に伴い施設内の米国民政府は廃止され、日本政府の提供施設となる。米軍は、牧港補給地区を『キャンプキンザー』と称している。</t>
  </si>
  <si>
    <t>施設面積</t>
  </si>
  <si>
    <t>国 有 地</t>
  </si>
  <si>
    <t>県 有 地</t>
  </si>
  <si>
    <t>市 有 地</t>
  </si>
  <si>
    <t>民 有 地</t>
  </si>
  <si>
    <t>地 主 数</t>
  </si>
  <si>
    <t>牧 港 補 給 地 区</t>
  </si>
  <si>
    <t>（注）計数は四捨五入のため、符合しないことがある。</t>
  </si>
  <si>
    <t>　資料：「沖縄の米軍及び自衛隊基地」</t>
  </si>
  <si>
    <t xml:space="preserve">　 　「０」は表示単位に満たないものである。 　   </t>
  </si>
  <si>
    <t>沖縄県基地対策室編集</t>
  </si>
  <si>
    <t xml:space="preserve">   　牧港補給地区は、「キャンプキンザー」（米軍呼称）と同一である。　　　　　　　　</t>
  </si>
  <si>
    <t>返　還　年　月　日</t>
  </si>
  <si>
    <t>面　　　積</t>
  </si>
  <si>
    <t>返　　還　　施　　設　　の　　名　　称</t>
  </si>
  <si>
    <t xml:space="preserve">      総　　　　数</t>
  </si>
  <si>
    <t>昭和43年６月30日</t>
  </si>
  <si>
    <t>新間原地域（発電所施設）</t>
  </si>
  <si>
    <t>昭和44年11月30日</t>
  </si>
  <si>
    <t>牧港水道ポンプ</t>
  </si>
  <si>
    <t>昭和47年５月14日</t>
  </si>
  <si>
    <t>牧港補給地区（極東放送）</t>
  </si>
  <si>
    <t xml:space="preserve">           〃</t>
  </si>
  <si>
    <t>〃〃</t>
  </si>
  <si>
    <t>〃（Ｖ．Ｆ．Ｗ）</t>
  </si>
  <si>
    <t>〃（城間変電所施設）</t>
  </si>
  <si>
    <t>〃（小湾変電所施設）</t>
  </si>
  <si>
    <t>軍道一号線（国道へ移管）</t>
  </si>
  <si>
    <t>牧港・屋富祖水道ポンプ（企業局へ移管）</t>
  </si>
  <si>
    <t>牧港地下ケーブル</t>
  </si>
  <si>
    <t>高圧送電線施設</t>
  </si>
  <si>
    <t>外国人商社</t>
  </si>
  <si>
    <t>昭和48年６月30日</t>
  </si>
  <si>
    <t>浦添倉庫（一部）</t>
  </si>
  <si>
    <t>昭和49年３月31日</t>
  </si>
  <si>
    <t>牧港調達事務所</t>
  </si>
  <si>
    <t>昭和49年９月30日</t>
  </si>
  <si>
    <t>牧港補給地区（東空寿）</t>
  </si>
  <si>
    <t>昭和49年12月10日</t>
  </si>
  <si>
    <t>牧港倉庫</t>
  </si>
  <si>
    <t>昭和50年１月31日</t>
  </si>
  <si>
    <t>浦添倉庫</t>
  </si>
  <si>
    <t>昭和52年３月31日</t>
  </si>
  <si>
    <t>牧港補給地区（勢理客酸素工場）</t>
  </si>
  <si>
    <t>昭和60年６月30日</t>
  </si>
  <si>
    <t>陸軍貯油施設（内間～伊祖）</t>
  </si>
  <si>
    <t>昭和61年５月31日</t>
  </si>
  <si>
    <t>工兵隊事務所</t>
  </si>
  <si>
    <t>平成元年３月31日</t>
  </si>
  <si>
    <t>牧港補給地区（制限水域）</t>
  </si>
  <si>
    <t>平成２年12月31日</t>
  </si>
  <si>
    <t>陸軍貯油施設（伊祖～牧港）</t>
  </si>
  <si>
    <t>平成４年５月14日</t>
  </si>
  <si>
    <t>牧港補給地区（北側進入路の一部）</t>
  </si>
  <si>
    <t>平成５年３月31日</t>
  </si>
  <si>
    <t>牧港補給地区補助施設</t>
  </si>
  <si>
    <t>平成７年２月28日</t>
  </si>
  <si>
    <t>牧港補給地区（小湾川沿い）</t>
  </si>
  <si>
    <t>平成13年９月30日</t>
  </si>
  <si>
    <t>牧港補給地区南側進入路（勢理客）</t>
  </si>
  <si>
    <t>平成14年９月30日</t>
  </si>
  <si>
    <t xml:space="preserve">      昭和47年以前は総務課、昭和48年から平成14年までは西海岸開発課の資料である。      　　　       　　  </t>
  </si>
  <si>
    <t>Ⅰ 　土 地 及 び 気 象　</t>
  </si>
  <si>
    <t>地目別土地面積</t>
  </si>
  <si>
    <t>宅地</t>
  </si>
  <si>
    <t>原野</t>
  </si>
  <si>
    <t>池沼</t>
  </si>
  <si>
    <t>雑種地</t>
  </si>
  <si>
    <t>用途別農地転用面積</t>
  </si>
  <si>
    <t>住宅用地</t>
  </si>
  <si>
    <t xml:space="preserve">    （３）水　　質　　（Ｐ35参照）</t>
  </si>
  <si>
    <t>DO</t>
  </si>
  <si>
    <t>BOD</t>
  </si>
  <si>
    <t>SS</t>
  </si>
  <si>
    <t>（４）月別平均気温（Ｐ36参照）</t>
  </si>
  <si>
    <t>平均気温</t>
  </si>
  <si>
    <t>最高気温</t>
  </si>
  <si>
    <t>最低気温</t>
  </si>
  <si>
    <t>（５）月別降水量（Ｐ37参照）</t>
  </si>
  <si>
    <t>（注）計数は四捨五入のため、符合しないことがある。</t>
    <phoneticPr fontId="22"/>
  </si>
  <si>
    <t>　　　「０」は表示単位に満たないものである。</t>
    <phoneticPr fontId="22"/>
  </si>
  <si>
    <t>月</t>
    <phoneticPr fontId="22"/>
  </si>
  <si>
    <t>日</t>
    <phoneticPr fontId="22"/>
  </si>
  <si>
    <t>最　   大</t>
    <phoneticPr fontId="22"/>
  </si>
  <si>
    <t>安謝川</t>
    <rPh sb="0" eb="1">
      <t>アン</t>
    </rPh>
    <rPh sb="1" eb="2">
      <t>シャ</t>
    </rPh>
    <rPh sb="2" eb="3">
      <t>カワ</t>
    </rPh>
    <phoneticPr fontId="22"/>
  </si>
  <si>
    <t>小湾川</t>
    <rPh sb="0" eb="1">
      <t>コ</t>
    </rPh>
    <rPh sb="1" eb="2">
      <t>ワン</t>
    </rPh>
    <rPh sb="2" eb="3">
      <t>カワ</t>
    </rPh>
    <phoneticPr fontId="22"/>
  </si>
  <si>
    <t>牧港川</t>
    <rPh sb="0" eb="1">
      <t>マキ</t>
    </rPh>
    <rPh sb="1" eb="2">
      <t>ミナト</t>
    </rPh>
    <rPh sb="2" eb="3">
      <t>カワ</t>
    </rPh>
    <phoneticPr fontId="22"/>
  </si>
  <si>
    <t>無色</t>
    <phoneticPr fontId="22"/>
  </si>
  <si>
    <r>
      <t>2.3×10</t>
    </r>
    <r>
      <rPr>
        <vertAlign val="superscript"/>
        <sz val="10"/>
        <rFont val="ＭＳ 明朝"/>
        <family val="1"/>
        <charset val="128"/>
      </rPr>
      <t>4</t>
    </r>
    <phoneticPr fontId="22"/>
  </si>
  <si>
    <t>調 整 区 域</t>
    <phoneticPr fontId="22"/>
  </si>
  <si>
    <t>農 地 面 積</t>
    <phoneticPr fontId="22"/>
  </si>
  <si>
    <t>市 街 化 区 域</t>
    <phoneticPr fontId="22"/>
  </si>
  <si>
    <t>南南西</t>
    <rPh sb="0" eb="3">
      <t>ナンナンセイ</t>
    </rPh>
    <phoneticPr fontId="22"/>
  </si>
  <si>
    <t>北</t>
    <rPh sb="0" eb="1">
      <t>キタ</t>
    </rPh>
    <phoneticPr fontId="22"/>
  </si>
  <si>
    <t>雷 日 数</t>
    <phoneticPr fontId="22"/>
  </si>
  <si>
    <t>霧 日 数</t>
    <phoneticPr fontId="22"/>
  </si>
  <si>
    <t>　市の地勢は、市域の東側に沖縄本島を縦断する丘陵が細長い状態で横たわっており、その丘陵から直角の方向で一つの細い丘陵が市域のやや北側をとおって西の方向へゆるやかに傾斜し、海岸沿いまで続いている。地形をみると、市域の中間部から東側は標高60メートルから 140メートルの丘陵が波状となって激しい起伏を呈し、西側にかけては標高50メートル内外の高さから西海岸へ比較的起伏のゆるやかな状態で傾斜している。したがって、市を通る４つの河川は、いずれも市の東境界かいわいを上域として西流し、東シナ海に緩やかに注いでいる。</t>
    <rPh sb="244" eb="245">
      <t>ユル</t>
    </rPh>
    <rPh sb="248" eb="249">
      <t>ソソ</t>
    </rPh>
    <phoneticPr fontId="22"/>
  </si>
  <si>
    <t>ＤＯ</t>
    <phoneticPr fontId="22"/>
  </si>
  <si>
    <t>ＳＳ</t>
    <phoneticPr fontId="22"/>
  </si>
  <si>
    <t>…</t>
    <phoneticPr fontId="22"/>
  </si>
  <si>
    <t>ｐＨ</t>
    <phoneticPr fontId="22"/>
  </si>
  <si>
    <t>　４．　浮遊物質量 （Ｓ Ｓ） 　 ・　・　・　・　・　・　・　・  水に溶けない懸濁性の物質のことで、この沈殿物が有機物であれば分</t>
    <phoneticPr fontId="22"/>
  </si>
  <si>
    <t>計</t>
    <rPh sb="0" eb="1">
      <t>ケイ</t>
    </rPh>
    <phoneticPr fontId="22"/>
  </si>
  <si>
    <r>
      <t xml:space="preserve"> 本市は</t>
    </r>
    <r>
      <rPr>
        <sz val="9.5"/>
        <rFont val="ＭＳ 明朝"/>
        <family val="1"/>
        <charset val="128"/>
      </rPr>
      <t>、</t>
    </r>
    <r>
      <rPr>
        <sz val="10"/>
        <rFont val="ＭＳ 明朝"/>
        <family val="1"/>
        <charset val="128"/>
      </rPr>
      <t>沖縄本島の南側に位置し</t>
    </r>
    <r>
      <rPr>
        <sz val="9.5"/>
        <rFont val="ＭＳ 明朝"/>
        <family val="1"/>
        <charset val="128"/>
      </rPr>
      <t>、</t>
    </r>
    <r>
      <rPr>
        <sz val="10"/>
        <rFont val="ＭＳ 明朝"/>
        <family val="1"/>
        <charset val="128"/>
      </rPr>
      <t>東シナ海に面する西海岸沿いにあって</t>
    </r>
    <r>
      <rPr>
        <sz val="9.5"/>
        <rFont val="ＭＳ 明朝"/>
        <family val="1"/>
        <charset val="128"/>
      </rPr>
      <t>、</t>
    </r>
    <r>
      <rPr>
        <sz val="10"/>
        <rFont val="ＭＳ 明朝"/>
        <family val="1"/>
        <charset val="128"/>
      </rPr>
      <t>東に西原町</t>
    </r>
    <r>
      <rPr>
        <sz val="9.5"/>
        <rFont val="ＭＳ 明朝"/>
        <family val="1"/>
        <charset val="128"/>
      </rPr>
      <t>、</t>
    </r>
    <r>
      <rPr>
        <sz val="10"/>
        <rFont val="ＭＳ 明朝"/>
        <family val="1"/>
        <charset val="128"/>
      </rPr>
      <t>南に那覇市</t>
    </r>
    <r>
      <rPr>
        <sz val="9.5"/>
        <rFont val="ＭＳ 明朝"/>
        <family val="1"/>
        <charset val="128"/>
      </rPr>
      <t>、北東に宜野湾市が隣接している。市域（飛地を含む）は、東西 8.4㎞、南北 4.6㎞で、北を頂点として南西と南東に広がった扇状の形をしている。総面積は、平成23年１月４日に、西洲３丁目の都市機能用地(0.16k㎡)と緑地(0.02k㎡)の埋立により、19.27k㎡となった。</t>
    </r>
    <rPh sb="133" eb="134">
      <t>ニシ</t>
    </rPh>
    <rPh sb="134" eb="135">
      <t>ス</t>
    </rPh>
    <rPh sb="136" eb="138">
      <t>チョウメ</t>
    </rPh>
    <rPh sb="139" eb="141">
      <t>トシ</t>
    </rPh>
    <rPh sb="141" eb="143">
      <t>キノウ</t>
    </rPh>
    <rPh sb="143" eb="145">
      <t>ヨウチ</t>
    </rPh>
    <rPh sb="154" eb="156">
      <t>リョクチ</t>
    </rPh>
    <rPh sb="165" eb="167">
      <t>ウメタテ</t>
    </rPh>
    <phoneticPr fontId="22"/>
  </si>
  <si>
    <t>　１．　水素イオン濃度　 （ｐＨ）・　・　・　・　・　・ 　酸性＜ｐＨ＝７＜アルカリ性</t>
    <phoneticPr fontId="22"/>
  </si>
  <si>
    <t>「平成24年全国都道府県市区町村面積調」</t>
    <phoneticPr fontId="22"/>
  </si>
  <si>
    <t>　　　その他は、総面積から畑、宅地（事業所敷地を含む）、野原、池沼（車海老養殖場含む）、</t>
    <rPh sb="5" eb="6">
      <t>タ</t>
    </rPh>
    <rPh sb="8" eb="11">
      <t>ソウメンセキ</t>
    </rPh>
    <rPh sb="13" eb="14">
      <t>ハタケ</t>
    </rPh>
    <rPh sb="15" eb="17">
      <t>タクチ</t>
    </rPh>
    <rPh sb="18" eb="21">
      <t>ジギョウショ</t>
    </rPh>
    <rPh sb="21" eb="23">
      <t>シキチ</t>
    </rPh>
    <rPh sb="24" eb="25">
      <t>フク</t>
    </rPh>
    <rPh sb="28" eb="30">
      <t>ノハラ</t>
    </rPh>
    <rPh sb="31" eb="32">
      <t>イケ</t>
    </rPh>
    <rPh sb="32" eb="33">
      <t>ヌマ</t>
    </rPh>
    <rPh sb="34" eb="35">
      <t>クルマ</t>
    </rPh>
    <rPh sb="35" eb="37">
      <t>エビ</t>
    </rPh>
    <rPh sb="37" eb="39">
      <t>ヨウショク</t>
    </rPh>
    <rPh sb="39" eb="40">
      <t>ジョウ</t>
    </rPh>
    <rPh sb="40" eb="41">
      <t>フク</t>
    </rPh>
    <phoneticPr fontId="22"/>
  </si>
  <si>
    <t>（７）  字別農地面積（平成24年12月末現在）                   　   　            　  　　</t>
    <phoneticPr fontId="22"/>
  </si>
  <si>
    <t>（注）(1)農地面積は平成24年8月1日調査の農地台帳面積である。</t>
    <phoneticPr fontId="22"/>
  </si>
  <si>
    <t>（８）  河　川（平成23年度）</t>
    <phoneticPr fontId="22"/>
  </si>
  <si>
    <t>23年度</t>
  </si>
  <si>
    <t>23年度</t>
    <phoneticPr fontId="22"/>
  </si>
  <si>
    <t>　平成24年</t>
    <phoneticPr fontId="22"/>
  </si>
  <si>
    <t>24年１月</t>
    <phoneticPr fontId="22"/>
  </si>
  <si>
    <t>（12）  天気日数（平成24年）</t>
    <phoneticPr fontId="22"/>
  </si>
  <si>
    <t>（13） 所有形態別軍用地面積及び地主数（平成24年3月末現在）       　　   　   　　</t>
    <phoneticPr fontId="22"/>
  </si>
  <si>
    <t>（14）  返還軍用地の状況（平成24年3月末現在）</t>
    <phoneticPr fontId="22"/>
  </si>
  <si>
    <t>無臭
微下水臭</t>
    <phoneticPr fontId="22"/>
  </si>
  <si>
    <t>微下水臭
下水臭</t>
    <phoneticPr fontId="22"/>
  </si>
  <si>
    <t>無臭
微下水臭</t>
    <phoneticPr fontId="22"/>
  </si>
  <si>
    <t>微下水臭</t>
    <phoneticPr fontId="22"/>
  </si>
  <si>
    <t>無色
微褐色
微黄褐色</t>
    <phoneticPr fontId="22"/>
  </si>
  <si>
    <t>微褐色
微黄褐色
微白濁色</t>
    <phoneticPr fontId="22"/>
  </si>
  <si>
    <t>微褐色</t>
    <phoneticPr fontId="22"/>
  </si>
  <si>
    <t>無色
微褐色</t>
    <phoneticPr fontId="22"/>
  </si>
  <si>
    <t>30以上</t>
    <phoneticPr fontId="22"/>
  </si>
  <si>
    <t>30以上</t>
    <phoneticPr fontId="22"/>
  </si>
  <si>
    <t>26～
30以上</t>
    <phoneticPr fontId="22"/>
  </si>
  <si>
    <t>～8.5</t>
    <phoneticPr fontId="22"/>
  </si>
  <si>
    <t>～8.4</t>
    <phoneticPr fontId="22"/>
  </si>
  <si>
    <t>～8.2</t>
    <phoneticPr fontId="22"/>
  </si>
  <si>
    <t>～8.3</t>
    <phoneticPr fontId="22"/>
  </si>
  <si>
    <t>～8.5</t>
    <phoneticPr fontId="22"/>
  </si>
  <si>
    <r>
      <t>2.6×10</t>
    </r>
    <r>
      <rPr>
        <vertAlign val="superscript"/>
        <sz val="10"/>
        <rFont val="ＭＳ 明朝"/>
        <family val="1"/>
        <charset val="128"/>
      </rPr>
      <t>4</t>
    </r>
    <phoneticPr fontId="22"/>
  </si>
  <si>
    <r>
      <t>8.8×10</t>
    </r>
    <r>
      <rPr>
        <vertAlign val="superscript"/>
        <sz val="10"/>
        <rFont val="ＭＳ 明朝"/>
        <family val="1"/>
        <charset val="128"/>
      </rPr>
      <t>4</t>
    </r>
    <phoneticPr fontId="22"/>
  </si>
  <si>
    <r>
      <t>2.6×10</t>
    </r>
    <r>
      <rPr>
        <vertAlign val="superscript"/>
        <sz val="10"/>
        <rFont val="ＭＳ 明朝"/>
        <family val="1"/>
        <charset val="128"/>
      </rPr>
      <t>4</t>
    </r>
    <phoneticPr fontId="22"/>
  </si>
  <si>
    <r>
      <t>4.2×10</t>
    </r>
    <r>
      <rPr>
        <vertAlign val="superscript"/>
        <sz val="10"/>
        <rFont val="ＭＳ 明朝"/>
        <family val="1"/>
        <charset val="128"/>
      </rPr>
      <t>4</t>
    </r>
    <phoneticPr fontId="22"/>
  </si>
  <si>
    <r>
      <t>3.5×10</t>
    </r>
    <r>
      <rPr>
        <vertAlign val="superscript"/>
        <sz val="10"/>
        <rFont val="ＭＳ 明朝"/>
        <family val="1"/>
        <charset val="128"/>
      </rPr>
      <t>4</t>
    </r>
    <phoneticPr fontId="22"/>
  </si>
  <si>
    <r>
      <t>1.5×10</t>
    </r>
    <r>
      <rPr>
        <vertAlign val="superscript"/>
        <sz val="10"/>
        <rFont val="ＭＳ 明朝"/>
        <family val="1"/>
        <charset val="128"/>
      </rPr>
      <t>4</t>
    </r>
    <phoneticPr fontId="22"/>
  </si>
  <si>
    <r>
      <t>4.1×10</t>
    </r>
    <r>
      <rPr>
        <vertAlign val="superscript"/>
        <sz val="10"/>
        <rFont val="ＭＳ 明朝"/>
        <family val="1"/>
        <charset val="128"/>
      </rPr>
      <t>5</t>
    </r>
    <phoneticPr fontId="22"/>
  </si>
  <si>
    <t>無臭</t>
    <rPh sb="0" eb="2">
      <t>ムシュウ</t>
    </rPh>
    <phoneticPr fontId="22"/>
  </si>
  <si>
    <t>無色</t>
    <rPh sb="0" eb="2">
      <t>ムショク</t>
    </rPh>
    <phoneticPr fontId="22"/>
  </si>
  <si>
    <t>30以上</t>
    <rPh sb="2" eb="4">
      <t>イジョウ</t>
    </rPh>
    <phoneticPr fontId="22"/>
  </si>
  <si>
    <t>　西洲３丁目</t>
    <rPh sb="1" eb="2">
      <t>ニシ</t>
    </rPh>
    <rPh sb="2" eb="3">
      <t>シュウ</t>
    </rPh>
    <rPh sb="4" eb="6">
      <t>チョウメ</t>
    </rPh>
    <phoneticPr fontId="22"/>
  </si>
  <si>
    <t>緑地</t>
    <rPh sb="0" eb="2">
      <t>リョクチ</t>
    </rPh>
    <phoneticPr fontId="22"/>
  </si>
  <si>
    <t>平成23年12月22日</t>
    <phoneticPr fontId="22"/>
  </si>
  <si>
    <t xml:space="preserve">  牧港４丁目</t>
    <rPh sb="2" eb="3">
      <t>マキ</t>
    </rPh>
    <rPh sb="3" eb="4">
      <t>ミナト</t>
    </rPh>
    <phoneticPr fontId="22"/>
  </si>
  <si>
    <t>　平成19年</t>
  </si>
  <si>
    <t>南</t>
    <phoneticPr fontId="22"/>
  </si>
  <si>
    <t>東</t>
    <phoneticPr fontId="22"/>
  </si>
  <si>
    <t>南西</t>
    <rPh sb="1" eb="2">
      <t>ニシ</t>
    </rPh>
    <phoneticPr fontId="22"/>
  </si>
  <si>
    <t>西北西</t>
    <rPh sb="0" eb="1">
      <t>ニシ</t>
    </rPh>
    <phoneticPr fontId="22"/>
  </si>
  <si>
    <t>北北西</t>
    <rPh sb="1" eb="2">
      <t>キタ</t>
    </rPh>
    <rPh sb="2" eb="3">
      <t>ニシ</t>
    </rPh>
    <phoneticPr fontId="22"/>
  </si>
  <si>
    <t>西北西</t>
    <rPh sb="0" eb="3">
      <t>セイホクセイ</t>
    </rPh>
    <phoneticPr fontId="22"/>
  </si>
  <si>
    <t>北北東</t>
    <rPh sb="0" eb="3">
      <t>ホクホクトウ</t>
    </rPh>
    <phoneticPr fontId="22"/>
  </si>
  <si>
    <t>東南東</t>
    <rPh sb="0" eb="1">
      <t>ヒガシ</t>
    </rPh>
    <phoneticPr fontId="22"/>
  </si>
  <si>
    <t>南南西</t>
    <rPh sb="1" eb="3">
      <t>ナンセイ</t>
    </rPh>
    <phoneticPr fontId="22"/>
  </si>
  <si>
    <t>南南東</t>
    <rPh sb="0" eb="1">
      <t>ミナミ</t>
    </rPh>
    <rPh sb="1" eb="2">
      <t>ミナミ</t>
    </rPh>
    <phoneticPr fontId="22"/>
  </si>
  <si>
    <t>最大風速
10m/s≦
の日数</t>
    <phoneticPr fontId="22"/>
  </si>
  <si>
    <t>合　計</t>
    <phoneticPr fontId="22"/>
  </si>
  <si>
    <t>（１）  位置及び面積（平成24年10月１日現在）</t>
    <phoneticPr fontId="22"/>
  </si>
  <si>
    <t>経塚</t>
    <rPh sb="0" eb="2">
      <t>キョウヅカ</t>
    </rPh>
    <phoneticPr fontId="22"/>
  </si>
  <si>
    <t>東経127°42′54"</t>
    <phoneticPr fontId="22"/>
  </si>
  <si>
    <t>北緯 26°16′29"</t>
    <phoneticPr fontId="22"/>
  </si>
  <si>
    <t xml:space="preserve"> 19.30k㎡</t>
    <phoneticPr fontId="22"/>
  </si>
  <si>
    <t>平成24年 7月 5日</t>
    <phoneticPr fontId="22"/>
  </si>
  <si>
    <r>
      <t>（４）  埋立地面積及び用途状況（平成</t>
    </r>
    <r>
      <rPr>
        <sz val="10"/>
        <color indexed="8"/>
        <rFont val="ＭＳ 明朝"/>
        <family val="1"/>
        <charset val="128"/>
      </rPr>
      <t>24</t>
    </r>
    <r>
      <rPr>
        <sz val="10"/>
        <rFont val="ＭＳ 明朝"/>
        <family val="1"/>
        <charset val="128"/>
      </rPr>
      <t>年10月1日現在）</t>
    </r>
    <phoneticPr fontId="22"/>
  </si>
  <si>
    <t>資料：西海岸開発課(～22年度）</t>
    <rPh sb="3" eb="6">
      <t>ニシカイガン</t>
    </rPh>
    <rPh sb="6" eb="9">
      <t>カイハツカ</t>
    </rPh>
    <rPh sb="13" eb="15">
      <t>ネンド</t>
    </rPh>
    <phoneticPr fontId="22"/>
  </si>
  <si>
    <t>　　　　　　　　　 総務課　　　(23年度～）</t>
    <rPh sb="10" eb="13">
      <t>ソウムカ</t>
    </rPh>
    <rPh sb="19" eb="21">
      <t>ネンド</t>
    </rPh>
    <phoneticPr fontId="22"/>
  </si>
  <si>
    <t>*15</t>
    <phoneticPr fontId="22"/>
  </si>
  <si>
    <t>*20</t>
    <phoneticPr fontId="22"/>
  </si>
  <si>
    <t>*31</t>
    <phoneticPr fontId="22"/>
  </si>
  <si>
    <t>*8</t>
    <phoneticPr fontId="22"/>
  </si>
  <si>
    <t>*23</t>
    <phoneticPr fontId="22"/>
  </si>
  <si>
    <t xml:space="preserve">  ２．降水日数（1.0㎜を超える日降水量が観測された日数）           </t>
    <rPh sb="14" eb="15">
      <t>コ</t>
    </rPh>
    <phoneticPr fontId="22"/>
  </si>
  <si>
    <t>（単位：千㎡）</t>
    <rPh sb="4" eb="5">
      <t>セン</t>
    </rPh>
    <phoneticPr fontId="22"/>
  </si>
  <si>
    <t>　５．安謝川の上流・下流に関するデータは、平成22年度より測定されていない。</t>
    <rPh sb="3" eb="4">
      <t>アン</t>
    </rPh>
    <rPh sb="4" eb="5">
      <t>シャ</t>
    </rPh>
    <rPh sb="5" eb="6">
      <t>カワ</t>
    </rPh>
    <rPh sb="7" eb="9">
      <t>ジョウリュウ</t>
    </rPh>
    <rPh sb="10" eb="12">
      <t>カリュウ</t>
    </rPh>
    <rPh sb="13" eb="14">
      <t>カン</t>
    </rPh>
    <rPh sb="21" eb="23">
      <t>ヘイセイ</t>
    </rPh>
    <rPh sb="25" eb="26">
      <t>ネン</t>
    </rPh>
    <rPh sb="26" eb="27">
      <t>ド</t>
    </rPh>
    <rPh sb="29" eb="31">
      <t>ソクテイ</t>
    </rPh>
    <phoneticPr fontId="22"/>
  </si>
  <si>
    <t>　平成20年</t>
  </si>
  <si>
    <t>　平成21年</t>
  </si>
  <si>
    <t>20年２月</t>
  </si>
  <si>
    <t>20年３月</t>
  </si>
  <si>
    <t>20年４月</t>
  </si>
  <si>
    <t>20年５月</t>
  </si>
  <si>
    <t>20年６月</t>
  </si>
  <si>
    <t>20年７月</t>
  </si>
  <si>
    <t>20年８月</t>
  </si>
  <si>
    <t>20年９月</t>
  </si>
  <si>
    <t>20年10月</t>
  </si>
  <si>
    <t>20年11月</t>
  </si>
  <si>
    <t>20年12月</t>
  </si>
  <si>
    <r>
      <t>　　　</t>
    </r>
    <r>
      <rPr>
        <sz val="5"/>
        <rFont val="ＭＳ Ｐゴシック"/>
        <family val="3"/>
        <charset val="128"/>
      </rPr>
      <t xml:space="preserve"> </t>
    </r>
    <r>
      <rPr>
        <sz val="11"/>
        <rFont val="ＭＳ Ｐゴシック"/>
        <family val="3"/>
        <charset val="128"/>
      </rPr>
      <t xml:space="preserve"> 最低の値を示している。</t>
    </r>
  </si>
  <si>
    <r>
      <t xml:space="preserve"> (4) </t>
    </r>
    <r>
      <rPr>
        <sz val="8"/>
        <rFont val="ＭＳ Ｐゴシック"/>
        <family val="3"/>
        <charset val="128"/>
      </rPr>
      <t xml:space="preserve"> </t>
    </r>
    <r>
      <rPr>
        <sz val="5"/>
        <rFont val="ＭＳ Ｐゴシック"/>
        <family val="3"/>
        <charset val="128"/>
      </rPr>
      <t xml:space="preserve"> </t>
    </r>
    <r>
      <rPr>
        <sz val="11"/>
        <rFont val="ＭＳ Ｐゴシック"/>
        <family val="3"/>
        <charset val="128"/>
      </rPr>
      <t>＊は、極値の起日が複数存在する場合に表す。</t>
    </r>
  </si>
  <si>
    <r>
      <t>　平成</t>
    </r>
    <r>
      <rPr>
        <sz val="11"/>
        <rFont val="ＭＳ Ｐゴシック"/>
        <family val="3"/>
        <charset val="128"/>
      </rPr>
      <t>22年</t>
    </r>
  </si>
  <si>
    <t>　平23年</t>
    <phoneticPr fontId="22"/>
  </si>
  <si>
    <t>　平成24年</t>
    <phoneticPr fontId="22"/>
  </si>
  <si>
    <t>24年１月</t>
    <phoneticPr fontId="22"/>
  </si>
  <si>
    <t>*15</t>
    <phoneticPr fontId="22"/>
  </si>
  <si>
    <t>*20</t>
    <phoneticPr fontId="22"/>
  </si>
  <si>
    <t>*31</t>
    <phoneticPr fontId="22"/>
  </si>
  <si>
    <t>*8</t>
    <phoneticPr fontId="22"/>
  </si>
  <si>
    <r>
      <t>（11）  台風発生数及び沖縄県に接近した台風数（平成</t>
    </r>
    <r>
      <rPr>
        <sz val="11"/>
        <color indexed="8"/>
        <rFont val="ＭＳ Ｐゴシック"/>
        <family val="3"/>
        <charset val="128"/>
      </rPr>
      <t>24</t>
    </r>
    <r>
      <rPr>
        <sz val="11"/>
        <rFont val="ＭＳ Ｐゴシック"/>
        <family val="3"/>
        <charset val="128"/>
      </rPr>
      <t>年）</t>
    </r>
    <phoneticPr fontId="22"/>
  </si>
  <si>
    <r>
      <t xml:space="preserve"> １.「台風発生数」の（  ）は平年値で</t>
    </r>
    <r>
      <rPr>
        <u/>
        <sz val="10"/>
        <rFont val="ＭＳ 明朝"/>
        <family val="1"/>
        <charset val="128"/>
      </rPr>
      <t>1981～2010年（昭和56～平成22年）</t>
    </r>
    <r>
      <rPr>
        <sz val="10"/>
        <rFont val="ＭＳ 明朝"/>
        <family val="1"/>
        <charset val="128"/>
      </rPr>
      <t xml:space="preserve">の30年間平均値である｡ </t>
    </r>
    <phoneticPr fontId="22"/>
  </si>
  <si>
    <t>　　である。なお、沖縄県への接近とは那覇、名護、久米島、宮古島、石垣島、西表島、与那国島､南大東</t>
    <phoneticPr fontId="22"/>
  </si>
  <si>
    <t>　　島の各気象官署等のいずれかから300㎞以内を通過した台風をいう。</t>
    <phoneticPr fontId="22"/>
  </si>
  <si>
    <r>
      <t xml:space="preserve"> ２.「沖縄県に接近した台風数」の（　）は平年値で </t>
    </r>
    <r>
      <rPr>
        <u/>
        <sz val="11"/>
        <rFont val="ＭＳ Ｐゴシック"/>
        <family val="3"/>
        <charset val="128"/>
      </rPr>
      <t>1981～2010年（昭和56～平成22年）</t>
    </r>
    <r>
      <rPr>
        <sz val="11"/>
        <rFont val="ＭＳ Ｐゴシック"/>
        <family val="3"/>
        <charset val="128"/>
      </rPr>
      <t>の30年間平均値</t>
    </r>
    <rPh sb="42" eb="44">
      <t>ヘイセイ</t>
    </rPh>
    <phoneticPr fontId="22"/>
  </si>
  <si>
    <t xml:space="preserve">      流路延長は２級河川指定延長である。 </t>
    <phoneticPr fontId="22"/>
  </si>
  <si>
    <t>　　  水位は、各観測所で設けている基準面から水面までの高さであるため、マイナスになる場合もある。</t>
    <phoneticPr fontId="22"/>
  </si>
  <si>
    <t>無臭
微下水臭</t>
    <rPh sb="1" eb="2">
      <t>シュウ</t>
    </rPh>
    <rPh sb="4" eb="6">
      <t>ゲスイ</t>
    </rPh>
    <phoneticPr fontId="22"/>
  </si>
  <si>
    <t>牧港補給地区</t>
    <rPh sb="0" eb="1">
      <t>マキ</t>
    </rPh>
    <rPh sb="1" eb="2">
      <t>ミナト</t>
    </rPh>
    <rPh sb="2" eb="4">
      <t>ホキュウ</t>
    </rPh>
    <rPh sb="4" eb="6">
      <t>チク</t>
    </rPh>
    <phoneticPr fontId="22"/>
  </si>
  <si>
    <t>平成９年５月14日</t>
    <phoneticPr fontId="22"/>
  </si>
  <si>
    <t>（単位：ha・人）</t>
    <phoneticPr fontId="22"/>
  </si>
  <si>
    <t>2</t>
    <phoneticPr fontId="22"/>
  </si>
  <si>
    <t>3</t>
  </si>
  <si>
    <t>4</t>
  </si>
  <si>
    <t>5</t>
  </si>
  <si>
    <t>6</t>
  </si>
  <si>
    <t>7</t>
  </si>
  <si>
    <t>8</t>
  </si>
  <si>
    <t>9</t>
  </si>
  <si>
    <t>10</t>
  </si>
  <si>
    <t>11</t>
  </si>
  <si>
    <t>（注）総面積は、国土交通省国土地理院の「全国都道府県市区町村別面積調」である。</t>
    <rPh sb="8" eb="10">
      <t>コクド</t>
    </rPh>
    <rPh sb="10" eb="12">
      <t>コウツウ</t>
    </rPh>
    <phoneticPr fontId="22"/>
  </si>
  <si>
    <t xml:space="preserve">   牧港川水系字宇地泊川改修地</t>
    <rPh sb="3" eb="4">
      <t>マキ</t>
    </rPh>
    <rPh sb="4" eb="5">
      <t>ミナト</t>
    </rPh>
    <rPh sb="5" eb="6">
      <t>カワ</t>
    </rPh>
    <rPh sb="6" eb="7">
      <t>ミズ</t>
    </rPh>
    <rPh sb="7" eb="8">
      <t>ケイ</t>
    </rPh>
    <rPh sb="8" eb="9">
      <t>アザ</t>
    </rPh>
    <rPh sb="9" eb="10">
      <t>ウ</t>
    </rPh>
    <rPh sb="10" eb="11">
      <t>チ</t>
    </rPh>
    <rPh sb="11" eb="12">
      <t>トマリ</t>
    </rPh>
    <rPh sb="12" eb="13">
      <t>カワ</t>
    </rPh>
    <rPh sb="13" eb="15">
      <t>カイシュウ</t>
    </rPh>
    <rPh sb="15" eb="16">
      <t>チ</t>
    </rPh>
    <phoneticPr fontId="22"/>
  </si>
  <si>
    <t>（２）用途別農地転用面積（Ｐ33参照）</t>
  </si>
  <si>
    <t>（１）地目別土地面積（Ｐ33参照）</t>
  </si>
  <si>
    <t>年平均気温</t>
    <rPh sb="0" eb="1">
      <t>ネン</t>
    </rPh>
    <rPh sb="1" eb="3">
      <t>ヘイキン</t>
    </rPh>
    <rPh sb="3" eb="5">
      <t>キオン</t>
    </rPh>
    <phoneticPr fontId="22"/>
  </si>
  <si>
    <r>
      <t>　　　</t>
    </r>
    <r>
      <rPr>
        <sz val="5"/>
        <rFont val="ＭＳ Ｐゴシック"/>
        <family val="3"/>
        <charset val="128"/>
      </rPr>
      <t xml:space="preserve"> </t>
    </r>
    <r>
      <rPr>
        <sz val="11"/>
        <rFont val="ＭＳ Ｐゴシック"/>
        <family val="3"/>
        <charset val="128"/>
      </rPr>
      <t xml:space="preserve"> </t>
    </r>
    <r>
      <rPr>
        <sz val="10"/>
        <rFont val="ＭＳ 明朝"/>
        <family val="1"/>
        <charset val="128"/>
      </rPr>
      <t>最低の値を示している。</t>
    </r>
    <phoneticPr fontId="22"/>
  </si>
  <si>
    <t xml:space="preserve"> (2)　「平均気温」は年または月の平均値、「最高気温」、「最低気温」はそれぞれの期間中の最高の値、</t>
    <phoneticPr fontId="22"/>
  </si>
  <si>
    <r>
      <t xml:space="preserve"> (4) </t>
    </r>
    <r>
      <rPr>
        <sz val="10"/>
        <rFont val="ＭＳ Ｐゴシック"/>
        <family val="3"/>
        <charset val="128"/>
      </rPr>
      <t xml:space="preserve"> </t>
    </r>
    <r>
      <rPr>
        <sz val="10"/>
        <rFont val="ＭＳ 明朝"/>
        <family val="1"/>
        <charset val="128"/>
      </rPr>
      <t xml:space="preserve"> ＊は、極値の起日が複数存在する場合に表す。</t>
    </r>
    <phoneticPr fontId="22"/>
  </si>
  <si>
    <r>
      <t xml:space="preserve"> ２.「沖縄県に接近した台風数」の（　）は平年値で </t>
    </r>
    <r>
      <rPr>
        <u/>
        <sz val="10"/>
        <rFont val="ＭＳ 明朝"/>
        <family val="1"/>
        <charset val="128"/>
      </rPr>
      <t>1981～2010年（昭和56～平成22年）</t>
    </r>
    <r>
      <rPr>
        <sz val="10"/>
        <rFont val="ＭＳ 明朝"/>
        <family val="1"/>
        <charset val="128"/>
      </rPr>
      <t>の30年間平均値</t>
    </r>
    <rPh sb="42" eb="44">
      <t>ヘイセイ</t>
    </rPh>
    <phoneticPr fontId="22"/>
  </si>
  <si>
    <t>　平成22年</t>
  </si>
  <si>
    <t>　平成23年</t>
    <rPh sb="1" eb="3">
      <t>ヘイセイ</t>
    </rPh>
    <phoneticPr fontId="22"/>
  </si>
</sst>
</file>

<file path=xl/styles.xml><?xml version="1.0" encoding="utf-8"?>
<styleSheet xmlns="http://schemas.openxmlformats.org/spreadsheetml/2006/main">
  <numFmts count="35">
    <numFmt numFmtId="41" formatCode="_ * #,##0_ ;_ * \-#,##0_ ;_ * &quot;-&quot;_ ;_ @_ "/>
    <numFmt numFmtId="176" formatCode="#,##0.00_);[Red]\(#,##0.00\)"/>
    <numFmt numFmtId="177" formatCode="0_ "/>
    <numFmt numFmtId="178" formatCode="0.0_ "/>
    <numFmt numFmtId="179" formatCode="#,##0.0_);[Red]\(#,##0.0\)"/>
    <numFmt numFmtId="180" formatCode="0.00_ "/>
    <numFmt numFmtId="181" formatCode="#,##0.00_ "/>
    <numFmt numFmtId="182" formatCode="0.000_ "/>
    <numFmt numFmtId="183" formatCode="#.000\ ;[Red]\-#.000\ "/>
    <numFmt numFmtId="184" formatCode="#,##0.000\ "/>
    <numFmt numFmtId="185" formatCode="_ * #,##0_ ;_ * \-#,##0_ ;_ * \-_ ;_ @_ "/>
    <numFmt numFmtId="186" formatCode="0.0%"/>
    <numFmt numFmtId="187" formatCode="#,##0_);\(#,##0\)"/>
    <numFmt numFmtId="188" formatCode="#,##0.00_);\(#,##0.00\)"/>
    <numFmt numFmtId="189" formatCode="#,##0_);[Red]\(#,##0\)"/>
    <numFmt numFmtId="190" formatCode="#,##0.0"/>
    <numFmt numFmtId="191" formatCode="0.0;[Red]0.0"/>
    <numFmt numFmtId="192" formatCode="0.0"/>
    <numFmt numFmtId="193" formatCode="0.0_);[Red]\(0.0\)"/>
    <numFmt numFmtId="194" formatCode="0_);[Red]\(0\)"/>
    <numFmt numFmtId="195" formatCode="_ * #,##0.0_ ;_ * \-#,##0.0_ ;_ * \-_ ;_ @_ "/>
    <numFmt numFmtId="196" formatCode="0_);\(0\)"/>
    <numFmt numFmtId="197" formatCode="\(0.0\);\(0.0\)"/>
    <numFmt numFmtId="198" formatCode="#,##0\ "/>
    <numFmt numFmtId="199" formatCode="&quot;&quot;0_ "/>
    <numFmt numFmtId="200" formatCode="0.0_);\(0.0\)"/>
    <numFmt numFmtId="201" formatCode="0.000_);[Red]\(0.000\)"/>
    <numFmt numFmtId="202" formatCode="#,##0.0_ "/>
    <numFmt numFmtId="203" formatCode="0.000_);\(0.000\)"/>
    <numFmt numFmtId="204" formatCode="#,##0.000_);\(#,##0.000\)"/>
    <numFmt numFmtId="205" formatCode="0.000;[Red]0.000"/>
    <numFmt numFmtId="206" formatCode="#,##0.0;[Red]\-#,##0.0"/>
    <numFmt numFmtId="207" formatCode="&quot;平成&quot;#&quot;年度&quot;"/>
    <numFmt numFmtId="208" formatCode="&quot;平成&quot;#&quot;年&quot;"/>
    <numFmt numFmtId="209" formatCode="#&quot;月&quot;"/>
  </numFmts>
  <fonts count="37">
    <font>
      <sz val="11"/>
      <name val="ＭＳ Ｐゴシック"/>
      <family val="3"/>
      <charset val="128"/>
    </font>
    <font>
      <sz val="11"/>
      <color indexed="8"/>
      <name val="ＭＳ Ｐゴシック"/>
      <family val="3"/>
      <charset val="128"/>
    </font>
    <font>
      <sz val="10"/>
      <name val="ＭＳ 明朝"/>
      <family val="1"/>
      <charset val="128"/>
    </font>
    <font>
      <b/>
      <sz val="16"/>
      <name val="ＭＳ 明朝"/>
      <family val="1"/>
      <charset val="128"/>
    </font>
    <font>
      <b/>
      <sz val="10"/>
      <name val="ＭＳ 明朝"/>
      <family val="1"/>
      <charset val="128"/>
    </font>
    <font>
      <sz val="9.5"/>
      <name val="ＭＳ 明朝"/>
      <family val="1"/>
      <charset val="128"/>
    </font>
    <font>
      <sz val="8"/>
      <name val="ＭＳ 明朝"/>
      <family val="1"/>
      <charset val="128"/>
    </font>
    <font>
      <sz val="10"/>
      <name val="ＭＳ Ｐゴシック"/>
      <family val="3"/>
      <charset val="128"/>
    </font>
    <font>
      <sz val="11"/>
      <name val="ＭＳ 明朝"/>
      <family val="1"/>
      <charset val="128"/>
    </font>
    <font>
      <sz val="10"/>
      <color indexed="9"/>
      <name val="ＭＳ 明朝"/>
      <family val="1"/>
      <charset val="128"/>
    </font>
    <font>
      <sz val="9"/>
      <name val="ＭＳ 明朝"/>
      <family val="1"/>
      <charset val="128"/>
    </font>
    <font>
      <vertAlign val="superscript"/>
      <sz val="10"/>
      <name val="ＭＳ 明朝"/>
      <family val="1"/>
      <charset val="128"/>
    </font>
    <font>
      <sz val="10"/>
      <name val="ＭＳ Ｐ明朝"/>
      <family val="1"/>
      <charset val="128"/>
    </font>
    <font>
      <sz val="10"/>
      <color indexed="8"/>
      <name val="ＭＳ 明朝"/>
      <family val="1"/>
      <charset val="128"/>
    </font>
    <font>
      <b/>
      <sz val="9"/>
      <name val="ＭＳ 明朝"/>
      <family val="1"/>
      <charset val="128"/>
    </font>
    <font>
      <sz val="11"/>
      <name val="ＭＳ Ｐ明朝"/>
      <family val="1"/>
      <charset val="128"/>
    </font>
    <font>
      <b/>
      <sz val="14"/>
      <name val="ＭＳ 明朝"/>
      <family val="1"/>
      <charset val="128"/>
    </font>
    <font>
      <sz val="12"/>
      <name val="ＭＳ 明朝"/>
      <family val="1"/>
      <charset val="128"/>
    </font>
    <font>
      <b/>
      <sz val="10"/>
      <color indexed="53"/>
      <name val="ＭＳ 明朝"/>
      <family val="1"/>
      <charset val="128"/>
    </font>
    <font>
      <b/>
      <sz val="10"/>
      <name val="ＭＳ Ｐゴシック"/>
      <family val="3"/>
      <charset val="128"/>
    </font>
    <font>
      <b/>
      <sz val="8"/>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0"/>
      <color indexed="8"/>
      <name val="ＭＳ 明朝"/>
      <family val="1"/>
      <charset val="128"/>
    </font>
    <font>
      <sz val="8"/>
      <name val="ＭＳ Ｐ明朝"/>
      <family val="1"/>
      <charset val="128"/>
    </font>
    <font>
      <sz val="10"/>
      <name val="ＭＳ Ｐ明朝"/>
      <family val="1"/>
      <charset val="128"/>
    </font>
    <font>
      <sz val="9"/>
      <name val="ＭＳ Ｐ明朝"/>
      <family val="1"/>
      <charset val="128"/>
    </font>
    <font>
      <u/>
      <sz val="10"/>
      <color indexed="8"/>
      <name val="ＭＳ 明朝"/>
      <family val="1"/>
      <charset val="128"/>
    </font>
    <font>
      <sz val="10"/>
      <color indexed="53"/>
      <name val="ＭＳ 明朝"/>
      <family val="1"/>
      <charset val="128"/>
    </font>
    <font>
      <sz val="5"/>
      <name val="ＭＳ Ｐゴシック"/>
      <family val="3"/>
      <charset val="128"/>
    </font>
    <font>
      <sz val="8"/>
      <name val="ＭＳ Ｐゴシック"/>
      <family val="3"/>
      <charset val="128"/>
    </font>
    <font>
      <u/>
      <sz val="10"/>
      <name val="ＭＳ 明朝"/>
      <family val="1"/>
      <charset val="128"/>
    </font>
    <font>
      <u/>
      <sz val="11"/>
      <name val="ＭＳ Ｐゴシック"/>
      <family val="3"/>
      <charset val="128"/>
    </font>
    <font>
      <b/>
      <sz val="10"/>
      <color indexed="8"/>
      <name val="ＭＳ 明朝"/>
      <family val="1"/>
      <charset val="128"/>
    </font>
    <font>
      <sz val="11"/>
      <color indexed="8"/>
      <name val="ＭＳ Ｐゴシック"/>
      <family val="3"/>
      <charset val="128"/>
    </font>
    <font>
      <sz val="10"/>
      <color indexed="8"/>
      <name val="ＭＳ 明朝"/>
      <family val="1"/>
      <charset val="128"/>
    </font>
  </fonts>
  <fills count="2">
    <fill>
      <patternFill patternType="none"/>
    </fill>
    <fill>
      <patternFill patternType="gray125"/>
    </fill>
  </fills>
  <borders count="96">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bottom/>
      <diagonal/>
    </border>
    <border>
      <left/>
      <right style="medium">
        <color indexed="64"/>
      </right>
      <top/>
      <bottom/>
      <diagonal/>
    </border>
    <border>
      <left/>
      <right/>
      <top/>
      <bottom style="medium">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64"/>
      </left>
      <right/>
      <top/>
      <bottom/>
      <diagonal/>
    </border>
    <border>
      <left style="thin">
        <color indexed="8"/>
      </left>
      <right style="thin">
        <color indexed="8"/>
      </right>
      <top style="medium">
        <color indexed="64"/>
      </top>
      <bottom/>
      <diagonal/>
    </border>
    <border>
      <left/>
      <right style="thin">
        <color indexed="8"/>
      </right>
      <top style="medium">
        <color indexed="64"/>
      </top>
      <bottom/>
      <diagonal/>
    </border>
    <border>
      <left/>
      <right/>
      <top style="thin">
        <color indexed="8"/>
      </top>
      <bottom/>
      <diagonal/>
    </border>
    <border>
      <left/>
      <right style="medium">
        <color indexed="64"/>
      </right>
      <top style="thin">
        <color indexed="8"/>
      </top>
      <bottom/>
      <diagonal/>
    </border>
    <border>
      <left style="medium">
        <color indexed="64"/>
      </left>
      <right/>
      <top style="thin">
        <color indexed="8"/>
      </top>
      <bottom/>
      <diagonal/>
    </border>
    <border>
      <left/>
      <right style="thin">
        <color indexed="8"/>
      </right>
      <top style="thin">
        <color indexed="8"/>
      </top>
      <bottom/>
      <diagonal/>
    </border>
    <border>
      <left style="medium">
        <color indexed="64"/>
      </left>
      <right style="thin">
        <color indexed="8"/>
      </right>
      <top style="thin">
        <color indexed="8"/>
      </top>
      <bottom/>
      <diagonal/>
    </border>
    <border>
      <left style="medium">
        <color indexed="64"/>
      </left>
      <right style="thin">
        <color indexed="8"/>
      </right>
      <top/>
      <bottom style="thin">
        <color indexed="8"/>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style="medium">
        <color indexed="64"/>
      </bottom>
      <diagonal/>
    </border>
    <border>
      <left/>
      <right/>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medium">
        <color indexed="64"/>
      </right>
      <top style="medium">
        <color indexed="64"/>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medium">
        <color indexed="64"/>
      </top>
      <bottom/>
      <diagonal/>
    </border>
    <border>
      <left style="medium">
        <color indexed="64"/>
      </left>
      <right/>
      <top style="medium">
        <color indexed="64"/>
      </top>
      <bottom style="thin">
        <color indexed="8"/>
      </bottom>
      <diagonal/>
    </border>
    <border>
      <left style="medium">
        <color indexed="64"/>
      </left>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style="thin">
        <color indexed="8"/>
      </bottom>
      <diagonal/>
    </border>
    <border>
      <left style="thin">
        <color indexed="8"/>
      </left>
      <right/>
      <top/>
      <bottom style="thin">
        <color indexed="8"/>
      </bottom>
      <diagonal/>
    </border>
    <border>
      <left/>
      <right style="medium">
        <color indexed="64"/>
      </right>
      <top/>
      <bottom style="medium">
        <color indexed="64"/>
      </bottom>
      <diagonal/>
    </border>
    <border>
      <left/>
      <right style="thin">
        <color indexed="8"/>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top style="medium">
        <color indexed="64"/>
      </top>
      <bottom/>
      <diagonal/>
    </border>
    <border>
      <left/>
      <right style="medium">
        <color indexed="8"/>
      </right>
      <top/>
      <bottom/>
      <diagonal/>
    </border>
    <border>
      <left/>
      <right style="medium">
        <color indexed="8"/>
      </right>
      <top/>
      <bottom style="medium">
        <color indexed="8"/>
      </bottom>
      <diagonal/>
    </border>
    <border>
      <left/>
      <right/>
      <top style="medium">
        <color indexed="64"/>
      </top>
      <bottom/>
      <diagonal/>
    </border>
    <border>
      <left/>
      <right style="medium">
        <color indexed="8"/>
      </right>
      <top style="thin">
        <color indexed="8"/>
      </top>
      <bottom style="thin">
        <color indexed="8"/>
      </bottom>
      <diagonal/>
    </border>
    <border>
      <left style="medium">
        <color indexed="8"/>
      </left>
      <right/>
      <top/>
      <bottom/>
      <diagonal/>
    </border>
    <border>
      <left style="medium">
        <color indexed="64"/>
      </left>
      <right style="thin">
        <color indexed="64"/>
      </right>
      <top/>
      <bottom/>
      <diagonal/>
    </border>
    <border>
      <left style="medium">
        <color indexed="8"/>
      </left>
      <right style="thin">
        <color indexed="8"/>
      </right>
      <top/>
      <bottom/>
      <diagonal/>
    </border>
    <border>
      <left style="medium">
        <color indexed="8"/>
      </left>
      <right style="thin">
        <color indexed="8"/>
      </right>
      <top/>
      <bottom style="medium">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8"/>
      </right>
      <top/>
      <bottom/>
      <diagonal/>
    </border>
    <border>
      <left/>
      <right/>
      <top/>
      <bottom style="thin">
        <color indexed="8"/>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style="medium">
        <color indexed="8"/>
      </right>
      <top/>
      <bottom style="medium">
        <color indexed="64"/>
      </bottom>
      <diagonal/>
    </border>
    <border>
      <left/>
      <right style="thin">
        <color indexed="64"/>
      </right>
      <top/>
      <bottom/>
      <diagonal/>
    </border>
    <border>
      <left/>
      <right style="medium">
        <color indexed="64"/>
      </right>
      <top/>
      <bottom style="thin">
        <color indexed="8"/>
      </bottom>
      <diagonal/>
    </border>
    <border>
      <left style="thin">
        <color indexed="8"/>
      </left>
      <right style="medium">
        <color indexed="64"/>
      </right>
      <top/>
      <bottom/>
      <diagonal/>
    </border>
    <border>
      <left style="thin">
        <color indexed="8"/>
      </left>
      <right style="medium">
        <color indexed="64"/>
      </right>
      <top/>
      <bottom style="medium">
        <color indexed="64"/>
      </bottom>
      <diagonal/>
    </border>
    <border>
      <left style="thin">
        <color indexed="8"/>
      </left>
      <right style="thin">
        <color indexed="64"/>
      </right>
      <top style="medium">
        <color indexed="64"/>
      </top>
      <bottom style="thin">
        <color indexed="8"/>
      </bottom>
      <diagonal/>
    </border>
    <border>
      <left style="medium">
        <color indexed="64"/>
      </left>
      <right/>
      <top style="thin">
        <color indexed="8"/>
      </top>
      <bottom style="thin">
        <color indexed="8"/>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top/>
      <bottom style="thin">
        <color indexed="64"/>
      </bottom>
      <diagonal/>
    </border>
    <border>
      <left/>
      <right/>
      <top/>
      <bottom style="thin">
        <color indexed="64"/>
      </bottom>
      <diagonal/>
    </border>
    <border>
      <left/>
      <right style="thin">
        <color indexed="8"/>
      </right>
      <top/>
      <bottom style="thin">
        <color indexed="64"/>
      </bottom>
      <diagonal/>
    </border>
    <border>
      <left style="thin">
        <color indexed="64"/>
      </left>
      <right style="medium">
        <color indexed="64"/>
      </right>
      <top style="thin">
        <color indexed="8"/>
      </top>
      <bottom style="thin">
        <color indexed="8"/>
      </bottom>
      <diagonal/>
    </border>
    <border>
      <left style="thin">
        <color indexed="64"/>
      </left>
      <right style="medium">
        <color indexed="64"/>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21" fillId="0" borderId="0" applyFill="0" applyBorder="0" applyAlignment="0" applyProtection="0"/>
    <xf numFmtId="0" fontId="1" fillId="0" borderId="0">
      <alignment vertical="center"/>
    </xf>
    <xf numFmtId="0" fontId="21" fillId="0" borderId="0"/>
  </cellStyleXfs>
  <cellXfs count="549">
    <xf numFmtId="0" fontId="0" fillId="0" borderId="0" xfId="0"/>
    <xf numFmtId="0" fontId="2" fillId="0" borderId="0" xfId="0" applyFont="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shrinkToFit="1"/>
    </xf>
    <xf numFmtId="0" fontId="2" fillId="0" borderId="2" xfId="0" applyFont="1" applyFill="1" applyBorder="1" applyAlignment="1">
      <alignment vertical="center"/>
    </xf>
    <xf numFmtId="0" fontId="2" fillId="0" borderId="3" xfId="0" applyFont="1" applyFill="1" applyBorder="1" applyAlignment="1">
      <alignment horizontal="center" vertical="center"/>
    </xf>
    <xf numFmtId="0" fontId="2" fillId="0" borderId="3" xfId="0" applyFont="1" applyFill="1" applyBorder="1" applyAlignment="1">
      <alignment vertical="center"/>
    </xf>
    <xf numFmtId="0" fontId="2" fillId="0" borderId="0" xfId="0" applyFont="1" applyFill="1" applyAlignment="1">
      <alignment vertical="top" wrapText="1"/>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0" xfId="0" applyFont="1" applyFill="1" applyBorder="1" applyAlignment="1">
      <alignment vertical="center"/>
    </xf>
    <xf numFmtId="0" fontId="2" fillId="0" borderId="6" xfId="0" applyFont="1" applyFill="1" applyBorder="1" applyAlignment="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181" fontId="2" fillId="0" borderId="0" xfId="0" applyNumberFormat="1" applyFont="1" applyFill="1" applyBorder="1" applyAlignment="1">
      <alignment vertical="center"/>
    </xf>
    <xf numFmtId="0" fontId="7" fillId="0" borderId="0" xfId="0" applyFont="1" applyFill="1" applyBorder="1" applyAlignment="1">
      <alignment vertical="center"/>
    </xf>
    <xf numFmtId="0" fontId="7" fillId="0" borderId="9" xfId="0" applyFont="1" applyFill="1" applyBorder="1" applyAlignment="1">
      <alignment vertical="center"/>
    </xf>
    <xf numFmtId="0" fontId="0" fillId="0" borderId="0" xfId="0" applyFill="1"/>
    <xf numFmtId="0" fontId="2" fillId="0" borderId="0" xfId="0" applyFont="1" applyFill="1"/>
    <xf numFmtId="0" fontId="2" fillId="0" borderId="0" xfId="0" applyFont="1" applyFill="1" applyAlignment="1">
      <alignment vertical="center"/>
    </xf>
    <xf numFmtId="0" fontId="2" fillId="0" borderId="0" xfId="0" applyFont="1" applyFill="1" applyBorder="1" applyAlignment="1">
      <alignment horizontal="right" vertical="center"/>
    </xf>
    <xf numFmtId="0" fontId="0" fillId="0" borderId="0" xfId="0" applyFont="1" applyFill="1"/>
    <xf numFmtId="182" fontId="0" fillId="0" borderId="0" xfId="0" applyNumberFormat="1" applyFill="1"/>
    <xf numFmtId="0" fontId="2" fillId="0" borderId="0" xfId="0" applyFont="1" applyFill="1" applyAlignment="1">
      <alignment horizontal="right" vertical="center"/>
    </xf>
    <xf numFmtId="0" fontId="7" fillId="0" borderId="0" xfId="0" applyFont="1" applyFill="1"/>
    <xf numFmtId="185" fontId="2" fillId="0" borderId="5" xfId="0" applyNumberFormat="1" applyFont="1" applyFill="1" applyBorder="1" applyAlignment="1">
      <alignment horizontal="right" vertical="center"/>
    </xf>
    <xf numFmtId="185" fontId="2" fillId="0" borderId="0" xfId="0" applyNumberFormat="1" applyFont="1" applyFill="1" applyBorder="1" applyAlignment="1">
      <alignment horizontal="right" vertical="center"/>
    </xf>
    <xf numFmtId="0" fontId="2" fillId="0" borderId="5" xfId="3" applyFont="1" applyFill="1" applyBorder="1" applyAlignment="1">
      <alignment horizontal="center" vertical="center"/>
    </xf>
    <xf numFmtId="0" fontId="2" fillId="0" borderId="0" xfId="3" applyFont="1" applyFill="1" applyBorder="1" applyAlignment="1">
      <alignment horizontal="center" vertical="center"/>
    </xf>
    <xf numFmtId="0" fontId="2" fillId="0" borderId="9" xfId="3" applyFont="1" applyFill="1" applyBorder="1" applyAlignment="1">
      <alignment horizontal="center" vertical="center"/>
    </xf>
    <xf numFmtId="190" fontId="2" fillId="0" borderId="5" xfId="3" applyNumberFormat="1" applyFont="1" applyFill="1" applyBorder="1" applyAlignment="1">
      <alignment horizontal="center" vertical="center"/>
    </xf>
    <xf numFmtId="178" fontId="2" fillId="0" borderId="0" xfId="3" applyNumberFormat="1" applyFont="1" applyFill="1" applyBorder="1" applyAlignment="1">
      <alignment horizontal="center" vertical="center"/>
    </xf>
    <xf numFmtId="178" fontId="2" fillId="0" borderId="9" xfId="3" applyNumberFormat="1" applyFont="1" applyFill="1" applyBorder="1" applyAlignment="1">
      <alignment horizontal="center" vertical="center"/>
    </xf>
    <xf numFmtId="190" fontId="2" fillId="0" borderId="0" xfId="3" applyNumberFormat="1" applyFont="1" applyFill="1" applyBorder="1" applyAlignment="1">
      <alignment horizontal="center" vertical="center"/>
    </xf>
    <xf numFmtId="190" fontId="2" fillId="0" borderId="9" xfId="3"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Border="1" applyAlignment="1">
      <alignment horizontal="center" vertical="center"/>
    </xf>
    <xf numFmtId="193" fontId="2" fillId="0" borderId="0" xfId="0" applyNumberFormat="1" applyFont="1" applyBorder="1" applyAlignment="1">
      <alignment vertical="center"/>
    </xf>
    <xf numFmtId="177" fontId="2" fillId="0" borderId="0" xfId="0" applyNumberFormat="1" applyFont="1" applyBorder="1" applyAlignment="1">
      <alignment vertical="center"/>
    </xf>
    <xf numFmtId="194" fontId="2" fillId="0" borderId="0" xfId="0" applyNumberFormat="1" applyFont="1" applyBorder="1" applyAlignment="1">
      <alignment vertical="center"/>
    </xf>
    <xf numFmtId="193" fontId="2" fillId="0" borderId="0" xfId="0" applyNumberFormat="1" applyFont="1" applyFill="1" applyBorder="1" applyAlignment="1">
      <alignment vertical="center"/>
    </xf>
    <xf numFmtId="177" fontId="2" fillId="0" borderId="0" xfId="0" applyNumberFormat="1" applyFont="1" applyFill="1" applyBorder="1" applyAlignment="1">
      <alignment vertical="center"/>
    </xf>
    <xf numFmtId="194" fontId="2" fillId="0" borderId="0" xfId="0" applyNumberFormat="1" applyFont="1" applyFill="1" applyBorder="1" applyAlignment="1">
      <alignment vertical="center"/>
    </xf>
    <xf numFmtId="194" fontId="2" fillId="0" borderId="0" xfId="0" applyNumberFormat="1" applyFont="1" applyFill="1" applyBorder="1" applyAlignment="1">
      <alignment horizontal="right" vertical="center"/>
    </xf>
    <xf numFmtId="195" fontId="2" fillId="0" borderId="0" xfId="0" applyNumberFormat="1" applyFont="1" applyFill="1" applyBorder="1" applyAlignment="1">
      <alignment vertical="center" shrinkToFit="1"/>
    </xf>
    <xf numFmtId="189" fontId="2" fillId="0" borderId="0" xfId="0" applyNumberFormat="1" applyFont="1" applyFill="1" applyBorder="1" applyAlignment="1">
      <alignment vertical="center"/>
    </xf>
    <xf numFmtId="193" fontId="2" fillId="0" borderId="0" xfId="0" applyNumberFormat="1" applyFont="1" applyFill="1" applyBorder="1" applyAlignment="1">
      <alignment vertical="center" shrinkToFit="1"/>
    </xf>
    <xf numFmtId="185" fontId="2" fillId="0" borderId="0" xfId="0" applyNumberFormat="1" applyFont="1" applyFill="1" applyBorder="1" applyAlignment="1">
      <alignment vertical="center"/>
    </xf>
    <xf numFmtId="177" fontId="2" fillId="0" borderId="0" xfId="0" applyNumberFormat="1" applyFont="1" applyFill="1" applyBorder="1" applyAlignment="1" applyProtection="1">
      <alignment vertical="center"/>
    </xf>
    <xf numFmtId="177" fontId="2" fillId="0" borderId="0" xfId="0" applyNumberFormat="1" applyFont="1" applyFill="1" applyBorder="1" applyAlignment="1">
      <alignment horizontal="right" vertical="center"/>
    </xf>
    <xf numFmtId="178" fontId="2" fillId="0" borderId="0" xfId="0" applyNumberFormat="1" applyFont="1" applyFill="1" applyBorder="1" applyAlignment="1">
      <alignment vertical="center"/>
    </xf>
    <xf numFmtId="185" fontId="2" fillId="0" borderId="0" xfId="0" applyNumberFormat="1" applyFont="1" applyFill="1" applyBorder="1" applyAlignment="1">
      <alignment horizontal="right" vertical="center" shrinkToFit="1"/>
    </xf>
    <xf numFmtId="194" fontId="2" fillId="0" borderId="0" xfId="0" applyNumberFormat="1" applyFont="1" applyBorder="1" applyAlignment="1">
      <alignment horizontal="right" vertical="center"/>
    </xf>
    <xf numFmtId="0" fontId="4" fillId="0" borderId="0" xfId="0" applyFont="1" applyFill="1" applyAlignment="1">
      <alignment vertical="center"/>
    </xf>
    <xf numFmtId="49" fontId="0" fillId="0" borderId="0" xfId="0" applyNumberFormat="1" applyFill="1" applyBorder="1"/>
    <xf numFmtId="0" fontId="17" fillId="0" borderId="0" xfId="0" applyFont="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182" fontId="4" fillId="0" borderId="13" xfId="0" applyNumberFormat="1" applyFont="1" applyBorder="1" applyAlignment="1">
      <alignment horizontal="right" vertical="center"/>
    </xf>
    <xf numFmtId="182" fontId="4" fillId="0" borderId="14" xfId="0" applyNumberFormat="1" applyFont="1" applyBorder="1" applyAlignment="1">
      <alignment horizontal="right" vertical="center"/>
    </xf>
    <xf numFmtId="182" fontId="18" fillId="0" borderId="15" xfId="0" applyNumberFormat="1" applyFont="1" applyBorder="1" applyAlignment="1">
      <alignment horizontal="right" vertical="center"/>
    </xf>
    <xf numFmtId="9" fontId="0" fillId="0" borderId="0" xfId="0" applyNumberFormat="1"/>
    <xf numFmtId="9" fontId="4" fillId="0" borderId="0" xfId="0" applyNumberFormat="1" applyFont="1" applyBorder="1" applyAlignment="1">
      <alignment horizontal="right" vertical="center"/>
    </xf>
    <xf numFmtId="0" fontId="19" fillId="0" borderId="0" xfId="0" applyFont="1" applyBorder="1" applyAlignment="1">
      <alignment horizontal="center" vertical="center"/>
    </xf>
    <xf numFmtId="0" fontId="20" fillId="0" borderId="0" xfId="0" applyFont="1" applyBorder="1" applyAlignment="1">
      <alignment horizontal="center" vertical="center"/>
    </xf>
    <xf numFmtId="182" fontId="4" fillId="0" borderId="0" xfId="0" applyNumberFormat="1" applyFont="1" applyFill="1" applyBorder="1" applyAlignment="1">
      <alignment horizontal="right" vertical="center" shrinkToFit="1"/>
    </xf>
    <xf numFmtId="0" fontId="10" fillId="0" borderId="1" xfId="0" applyFont="1" applyBorder="1" applyAlignment="1">
      <alignment horizontal="center"/>
    </xf>
    <xf numFmtId="189" fontId="4" fillId="0" borderId="1" xfId="0" applyNumberFormat="1" applyFont="1" applyBorder="1" applyAlignment="1">
      <alignment horizontal="right" vertical="center"/>
    </xf>
    <xf numFmtId="0" fontId="0" fillId="0" borderId="0" xfId="0" applyBorder="1"/>
    <xf numFmtId="185" fontId="4" fillId="0" borderId="0" xfId="0" applyNumberFormat="1" applyFont="1" applyBorder="1" applyAlignment="1">
      <alignment horizontal="right" vertical="center"/>
    </xf>
    <xf numFmtId="192" fontId="2" fillId="0" borderId="1" xfId="0" applyNumberFormat="1" applyFont="1" applyBorder="1" applyAlignment="1">
      <alignment horizontal="center" vertical="center"/>
    </xf>
    <xf numFmtId="192" fontId="2" fillId="0" borderId="1" xfId="3" applyNumberFormat="1" applyFont="1" applyFill="1" applyBorder="1" applyAlignment="1">
      <alignment horizontal="center" vertical="center"/>
    </xf>
    <xf numFmtId="192" fontId="2" fillId="0" borderId="1" xfId="0" applyNumberFormat="1" applyFont="1" applyFill="1" applyBorder="1" applyAlignment="1">
      <alignment horizontal="center" vertical="center"/>
    </xf>
    <xf numFmtId="178" fontId="2" fillId="0" borderId="1" xfId="3" applyNumberFormat="1" applyFont="1" applyFill="1" applyBorder="1" applyAlignment="1">
      <alignment horizontal="center" vertical="center"/>
    </xf>
    <xf numFmtId="178" fontId="2" fillId="0" borderId="1" xfId="0" applyNumberFormat="1" applyFont="1" applyFill="1" applyBorder="1" applyAlignment="1">
      <alignment horizontal="center" vertical="center"/>
    </xf>
    <xf numFmtId="190" fontId="2" fillId="0" borderId="1" xfId="3" applyNumberFormat="1" applyFont="1" applyFill="1" applyBorder="1" applyAlignment="1">
      <alignment horizontal="center" vertical="center"/>
    </xf>
    <xf numFmtId="190" fontId="2" fillId="0" borderId="1" xfId="0" applyNumberFormat="1" applyFont="1" applyFill="1" applyBorder="1" applyAlignment="1">
      <alignment horizontal="center" vertical="center"/>
    </xf>
    <xf numFmtId="193" fontId="2" fillId="0" borderId="1" xfId="0" applyNumberFormat="1" applyFont="1" applyBorder="1" applyAlignment="1">
      <alignment horizontal="center" vertical="center"/>
    </xf>
    <xf numFmtId="193" fontId="2" fillId="0" borderId="1" xfId="3" applyNumberFormat="1" applyFont="1" applyFill="1" applyBorder="1" applyAlignment="1">
      <alignment horizontal="center" vertical="center"/>
    </xf>
    <xf numFmtId="193" fontId="2" fillId="0" borderId="1" xfId="0" applyNumberFormat="1" applyFont="1" applyFill="1" applyBorder="1" applyAlignment="1">
      <alignment horizontal="center" vertical="center"/>
    </xf>
    <xf numFmtId="0" fontId="0" fillId="0" borderId="1" xfId="0" applyBorder="1"/>
    <xf numFmtId="193" fontId="2" fillId="0" borderId="1" xfId="0" applyNumberFormat="1" applyFont="1" applyFill="1" applyBorder="1" applyAlignment="1">
      <alignment vertical="center"/>
    </xf>
    <xf numFmtId="177" fontId="2" fillId="0" borderId="0" xfId="0" applyNumberFormat="1" applyFont="1" applyBorder="1" applyAlignment="1">
      <alignment horizontal="right" vertical="center"/>
    </xf>
    <xf numFmtId="0" fontId="0" fillId="0" borderId="0" xfId="0" applyBorder="1" applyAlignment="1">
      <alignment horizontal="right"/>
    </xf>
    <xf numFmtId="0" fontId="8" fillId="0" borderId="0" xfId="0" applyFont="1" applyBorder="1" applyAlignment="1">
      <alignment vertical="center"/>
    </xf>
    <xf numFmtId="0" fontId="19" fillId="0" borderId="0" xfId="0" applyFont="1" applyBorder="1" applyAlignment="1">
      <alignment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185" fontId="2" fillId="0" borderId="24" xfId="0" applyNumberFormat="1" applyFont="1" applyFill="1" applyBorder="1" applyAlignment="1">
      <alignment horizontal="right" vertical="center"/>
    </xf>
    <xf numFmtId="185" fontId="2" fillId="0" borderId="25" xfId="0" applyNumberFormat="1" applyFont="1" applyFill="1" applyBorder="1" applyAlignment="1">
      <alignment horizontal="right"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4" xfId="3" applyFont="1" applyFill="1" applyBorder="1" applyAlignment="1">
      <alignment horizontal="center" vertical="center"/>
    </xf>
    <xf numFmtId="0" fontId="2" fillId="0" borderId="24" xfId="3" applyFont="1" applyFill="1" applyBorder="1" applyAlignment="1">
      <alignment horizontal="center" vertical="center" shrinkToFit="1"/>
    </xf>
    <xf numFmtId="178" fontId="2" fillId="0" borderId="24" xfId="3" applyNumberFormat="1" applyFont="1" applyFill="1" applyBorder="1" applyAlignment="1">
      <alignment horizontal="center" vertical="center"/>
    </xf>
    <xf numFmtId="185" fontId="2" fillId="0" borderId="24" xfId="0" applyNumberFormat="1" applyFont="1" applyFill="1" applyBorder="1" applyAlignment="1">
      <alignment horizontal="right" vertical="center" shrinkToFit="1"/>
    </xf>
    <xf numFmtId="49" fontId="2" fillId="0" borderId="28" xfId="0" applyNumberFormat="1" applyFont="1" applyFill="1" applyBorder="1" applyAlignment="1">
      <alignment vertical="center"/>
    </xf>
    <xf numFmtId="0" fontId="2" fillId="0" borderId="27" xfId="0" applyFont="1" applyFill="1" applyBorder="1" applyAlignment="1">
      <alignment vertical="center"/>
    </xf>
    <xf numFmtId="0" fontId="2" fillId="0" borderId="23" xfId="0" applyFont="1" applyFill="1" applyBorder="1" applyAlignment="1">
      <alignment vertical="center"/>
    </xf>
    <xf numFmtId="192" fontId="2" fillId="0" borderId="0" xfId="0" applyNumberFormat="1" applyFont="1" applyFill="1" applyBorder="1" applyAlignment="1">
      <alignment horizontal="center" vertical="center"/>
    </xf>
    <xf numFmtId="191" fontId="2" fillId="0" borderId="0" xfId="0" applyNumberFormat="1" applyFont="1" applyFill="1" applyBorder="1" applyAlignment="1">
      <alignment horizontal="center" vertical="center"/>
    </xf>
    <xf numFmtId="191" fontId="2" fillId="0" borderId="9" xfId="3" applyNumberFormat="1" applyFont="1" applyFill="1" applyBorder="1" applyAlignment="1">
      <alignment horizontal="center" vertical="center"/>
    </xf>
    <xf numFmtId="191" fontId="2" fillId="0" borderId="0" xfId="3" applyNumberFormat="1" applyFont="1" applyFill="1" applyBorder="1" applyAlignment="1">
      <alignment horizontal="center" vertical="center"/>
    </xf>
    <xf numFmtId="191" fontId="2" fillId="0" borderId="5" xfId="3" applyNumberFormat="1" applyFont="1" applyFill="1" applyBorder="1" applyAlignment="1">
      <alignment horizontal="center" vertical="center"/>
    </xf>
    <xf numFmtId="191" fontId="2" fillId="0" borderId="24" xfId="3" applyNumberFormat="1" applyFont="1" applyFill="1" applyBorder="1" applyAlignment="1">
      <alignment horizontal="center" vertical="center"/>
    </xf>
    <xf numFmtId="193" fontId="2" fillId="0" borderId="5" xfId="0" applyNumberFormat="1" applyFont="1" applyFill="1" applyBorder="1" applyAlignment="1">
      <alignment horizontal="right" vertical="center"/>
    </xf>
    <xf numFmtId="193" fontId="2" fillId="0" borderId="0" xfId="0" applyNumberFormat="1" applyFont="1" applyFill="1" applyBorder="1" applyAlignment="1">
      <alignment horizontal="right" vertical="center"/>
    </xf>
    <xf numFmtId="0" fontId="2" fillId="0" borderId="5" xfId="0" applyFont="1" applyFill="1" applyBorder="1" applyAlignment="1">
      <alignment horizontal="right" vertical="center"/>
    </xf>
    <xf numFmtId="0" fontId="2" fillId="0" borderId="29" xfId="0" applyFont="1" applyFill="1" applyBorder="1" applyAlignment="1">
      <alignment vertical="center"/>
    </xf>
    <xf numFmtId="0" fontId="2" fillId="0" borderId="30" xfId="0" applyFont="1" applyFill="1" applyBorder="1" applyAlignment="1">
      <alignment vertical="center"/>
    </xf>
    <xf numFmtId="0" fontId="2" fillId="0" borderId="31" xfId="0" applyFont="1" applyFill="1" applyBorder="1" applyAlignment="1">
      <alignment vertical="center"/>
    </xf>
    <xf numFmtId="0" fontId="0" fillId="0" borderId="31" xfId="0" applyFill="1" applyBorder="1" applyAlignment="1">
      <alignment vertical="center"/>
    </xf>
    <xf numFmtId="0" fontId="0" fillId="0" borderId="32" xfId="0" applyFill="1" applyBorder="1" applyAlignment="1">
      <alignment vertical="center"/>
    </xf>
    <xf numFmtId="0" fontId="2" fillId="0" borderId="33" xfId="0" applyFont="1" applyFill="1" applyBorder="1" applyAlignment="1">
      <alignment vertical="center"/>
    </xf>
    <xf numFmtId="0" fontId="0" fillId="0" borderId="34" xfId="0" applyFill="1" applyBorder="1"/>
    <xf numFmtId="0" fontId="21" fillId="0" borderId="0" xfId="0" applyFont="1" applyFill="1"/>
    <xf numFmtId="185" fontId="4" fillId="0" borderId="0" xfId="1" applyNumberFormat="1" applyFont="1" applyFill="1" applyBorder="1" applyAlignment="1" applyProtection="1">
      <alignment vertical="center"/>
    </xf>
    <xf numFmtId="186" fontId="4" fillId="0" borderId="0" xfId="1" applyNumberFormat="1" applyFont="1" applyFill="1" applyBorder="1" applyAlignment="1" applyProtection="1">
      <alignment vertical="center"/>
    </xf>
    <xf numFmtId="0" fontId="2" fillId="0" borderId="0" xfId="0" applyFont="1" applyFill="1" applyAlignment="1">
      <alignment horizontal="left" vertical="center" wrapText="1"/>
    </xf>
    <xf numFmtId="0" fontId="21" fillId="0" borderId="0" xfId="0" applyFont="1" applyFill="1" applyAlignment="1">
      <alignment vertical="top" wrapText="1"/>
    </xf>
    <xf numFmtId="0" fontId="21"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center" vertical="center"/>
    </xf>
    <xf numFmtId="0" fontId="2" fillId="0" borderId="35" xfId="0" applyFont="1" applyFill="1" applyBorder="1" applyAlignment="1">
      <alignment horizontal="center" vertical="center"/>
    </xf>
    <xf numFmtId="191" fontId="2" fillId="0" borderId="5" xfId="0" applyNumberFormat="1" applyFont="1" applyFill="1" applyBorder="1" applyAlignment="1">
      <alignment horizontal="center" vertical="center"/>
    </xf>
    <xf numFmtId="0" fontId="2" fillId="0" borderId="36" xfId="0" applyFont="1" applyFill="1" applyBorder="1" applyAlignment="1">
      <alignment horizontal="center" vertical="center"/>
    </xf>
    <xf numFmtId="193" fontId="2" fillId="0" borderId="0" xfId="0" applyNumberFormat="1" applyFont="1" applyFill="1" applyBorder="1" applyAlignment="1">
      <alignment horizontal="center" vertical="center"/>
    </xf>
    <xf numFmtId="0" fontId="2" fillId="0" borderId="35" xfId="0" applyFont="1" applyFill="1" applyBorder="1" applyAlignment="1">
      <alignment horizontal="center" vertical="center" wrapText="1"/>
    </xf>
    <xf numFmtId="0" fontId="7" fillId="0" borderId="0" xfId="0" applyFont="1" applyFill="1" applyBorder="1" applyAlignment="1">
      <alignment horizontal="center" vertical="center"/>
    </xf>
    <xf numFmtId="49" fontId="12" fillId="0" borderId="0" xfId="0" applyNumberFormat="1" applyFont="1" applyFill="1" applyAlignment="1">
      <alignment vertical="center"/>
    </xf>
    <xf numFmtId="49" fontId="7" fillId="0" borderId="0" xfId="0" applyNumberFormat="1" applyFont="1" applyFill="1" applyAlignment="1">
      <alignment vertical="center"/>
    </xf>
    <xf numFmtId="0" fontId="2" fillId="0" borderId="24" xfId="0" applyFont="1" applyFill="1" applyBorder="1" applyAlignment="1">
      <alignment vertical="center"/>
    </xf>
    <xf numFmtId="196" fontId="14" fillId="0" borderId="24" xfId="0" applyNumberFormat="1" applyFont="1" applyFill="1" applyBorder="1" applyAlignment="1">
      <alignment horizontal="center" vertical="center"/>
    </xf>
    <xf numFmtId="0" fontId="21" fillId="0" borderId="0" xfId="0" applyFont="1" applyFill="1" applyBorder="1" applyAlignment="1">
      <alignment vertical="center"/>
    </xf>
    <xf numFmtId="0" fontId="2"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0" xfId="0" applyFont="1" applyFill="1" applyAlignment="1">
      <alignment horizontal="left" vertical="center"/>
    </xf>
    <xf numFmtId="0" fontId="9" fillId="0" borderId="0" xfId="0" applyFont="1" applyFill="1" applyBorder="1" applyAlignment="1">
      <alignment vertical="center"/>
    </xf>
    <xf numFmtId="0" fontId="2" fillId="0" borderId="39"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0" xfId="3" applyFont="1" applyFill="1" applyBorder="1" applyAlignment="1">
      <alignment horizontal="center" vertical="center" shrinkToFit="1"/>
    </xf>
    <xf numFmtId="0" fontId="2" fillId="0" borderId="40" xfId="0" applyFont="1" applyFill="1" applyBorder="1" applyAlignment="1">
      <alignment horizontal="center" vertical="center"/>
    </xf>
    <xf numFmtId="177" fontId="2" fillId="0" borderId="0" xfId="0" applyNumberFormat="1" applyFont="1" applyFill="1" applyBorder="1" applyAlignment="1" applyProtection="1">
      <alignment horizontal="right" vertical="center"/>
    </xf>
    <xf numFmtId="203" fontId="24" fillId="0" borderId="41" xfId="0" applyNumberFormat="1" applyFont="1" applyFill="1" applyBorder="1" applyAlignment="1">
      <alignment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25" xfId="0" applyFont="1" applyFill="1" applyBorder="1" applyAlignment="1">
      <alignment vertical="center"/>
    </xf>
    <xf numFmtId="180" fontId="7" fillId="0" borderId="0" xfId="0" applyNumberFormat="1" applyFont="1" applyFill="1" applyAlignment="1">
      <alignment vertical="center"/>
    </xf>
    <xf numFmtId="0" fontId="13" fillId="0" borderId="0" xfId="0" applyFont="1" applyFill="1" applyAlignment="1">
      <alignment vertical="center"/>
    </xf>
    <xf numFmtId="205" fontId="2" fillId="0" borderId="44" xfId="0" applyNumberFormat="1" applyFont="1" applyFill="1" applyBorder="1" applyAlignment="1">
      <alignment horizontal="center" vertical="center"/>
    </xf>
    <xf numFmtId="205" fontId="2" fillId="0" borderId="5" xfId="0" applyNumberFormat="1" applyFont="1" applyFill="1" applyBorder="1" applyAlignment="1">
      <alignment horizontal="center" vertical="center"/>
    </xf>
    <xf numFmtId="205" fontId="2" fillId="0" borderId="45" xfId="0" applyNumberFormat="1" applyFont="1" applyFill="1" applyBorder="1" applyAlignment="1">
      <alignment vertical="center"/>
    </xf>
    <xf numFmtId="181" fontId="7" fillId="0" borderId="0" xfId="0" applyNumberFormat="1" applyFont="1" applyFill="1" applyAlignment="1">
      <alignment vertical="center"/>
    </xf>
    <xf numFmtId="0" fontId="2" fillId="0" borderId="46"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0" fillId="0" borderId="0" xfId="0" applyFill="1" applyAlignment="1">
      <alignment wrapText="1"/>
    </xf>
    <xf numFmtId="0" fontId="2" fillId="0" borderId="2" xfId="0" applyFont="1" applyFill="1" applyBorder="1" applyAlignment="1">
      <alignment horizontal="distributed" vertical="center" justifyLastLine="1"/>
    </xf>
    <xf numFmtId="0" fontId="2" fillId="0" borderId="27" xfId="0" applyFont="1" applyFill="1" applyBorder="1" applyAlignment="1">
      <alignment horizontal="center" vertical="center" shrinkToFit="1"/>
    </xf>
    <xf numFmtId="176" fontId="2" fillId="0" borderId="0" xfId="0" applyNumberFormat="1" applyFont="1" applyFill="1" applyAlignment="1">
      <alignment vertical="center"/>
    </xf>
    <xf numFmtId="180" fontId="2" fillId="0" borderId="0" xfId="0" applyNumberFormat="1" applyFont="1" applyFill="1" applyAlignment="1">
      <alignment vertical="center"/>
    </xf>
    <xf numFmtId="179" fontId="2" fillId="0" borderId="0" xfId="0" applyNumberFormat="1" applyFont="1" applyFill="1" applyAlignment="1">
      <alignment vertical="center"/>
    </xf>
    <xf numFmtId="181" fontId="7" fillId="0" borderId="0" xfId="0" applyNumberFormat="1" applyFont="1" applyFill="1" applyBorder="1" applyAlignment="1">
      <alignment vertical="center"/>
    </xf>
    <xf numFmtId="49" fontId="2" fillId="0" borderId="28" xfId="0" applyNumberFormat="1" applyFont="1" applyFill="1" applyBorder="1" applyAlignment="1">
      <alignment horizontal="center" vertical="center"/>
    </xf>
    <xf numFmtId="49" fontId="2" fillId="0" borderId="51" xfId="0" applyNumberFormat="1" applyFont="1" applyFill="1" applyBorder="1" applyAlignment="1">
      <alignment horizontal="center" vertical="center"/>
    </xf>
    <xf numFmtId="0" fontId="2" fillId="0" borderId="52" xfId="0" applyFont="1" applyFill="1" applyBorder="1" applyAlignment="1">
      <alignment vertical="center"/>
    </xf>
    <xf numFmtId="0" fontId="7" fillId="0" borderId="25" xfId="0" applyFont="1" applyFill="1" applyBorder="1" applyAlignment="1">
      <alignment vertical="center"/>
    </xf>
    <xf numFmtId="0" fontId="7" fillId="0" borderId="53" xfId="0" applyFont="1" applyFill="1" applyBorder="1" applyAlignment="1">
      <alignment vertical="center"/>
    </xf>
    <xf numFmtId="0" fontId="7" fillId="0" borderId="54" xfId="0" applyFont="1" applyFill="1" applyBorder="1" applyAlignment="1">
      <alignment vertical="center"/>
    </xf>
    <xf numFmtId="0" fontId="7" fillId="0" borderId="28" xfId="0" applyFont="1" applyFill="1" applyBorder="1" applyAlignment="1">
      <alignment vertical="center"/>
    </xf>
    <xf numFmtId="202" fontId="2" fillId="0" borderId="9" xfId="3" applyNumberFormat="1" applyFont="1" applyFill="1" applyBorder="1" applyAlignment="1">
      <alignment horizontal="center" vertical="center"/>
    </xf>
    <xf numFmtId="202" fontId="2" fillId="0" borderId="0" xfId="3" applyNumberFormat="1" applyFont="1" applyFill="1" applyBorder="1" applyAlignment="1">
      <alignment horizontal="center" vertical="center"/>
    </xf>
    <xf numFmtId="191" fontId="2" fillId="0" borderId="55" xfId="3" applyNumberFormat="1" applyFont="1" applyFill="1" applyBorder="1" applyAlignment="1">
      <alignment horizontal="center" vertical="center"/>
    </xf>
    <xf numFmtId="0" fontId="2" fillId="0" borderId="41" xfId="3" applyFont="1" applyFill="1" applyBorder="1" applyAlignment="1" applyProtection="1">
      <alignment horizontal="center" vertical="center" shrinkToFit="1"/>
      <protection locked="0"/>
    </xf>
    <xf numFmtId="0" fontId="2" fillId="0" borderId="42" xfId="0" applyFont="1" applyFill="1" applyBorder="1" applyAlignment="1" applyProtection="1">
      <alignment horizontal="center" vertical="center"/>
      <protection locked="0"/>
    </xf>
    <xf numFmtId="0" fontId="2" fillId="0" borderId="41" xfId="0" applyFont="1" applyFill="1" applyBorder="1" applyAlignment="1" applyProtection="1">
      <alignment horizontal="center" vertical="center"/>
      <protection locked="0"/>
    </xf>
    <xf numFmtId="0" fontId="2" fillId="0" borderId="43" xfId="0" applyFont="1" applyFill="1" applyBorder="1" applyAlignment="1" applyProtection="1">
      <alignment horizontal="center" vertical="center"/>
      <protection locked="0"/>
    </xf>
    <xf numFmtId="0" fontId="0" fillId="0" borderId="0" xfId="0" applyFill="1" applyAlignment="1">
      <alignment vertical="center"/>
    </xf>
    <xf numFmtId="0" fontId="0" fillId="0" borderId="0" xfId="0" applyFill="1" applyBorder="1" applyAlignment="1">
      <alignment vertical="center"/>
    </xf>
    <xf numFmtId="0" fontId="2" fillId="0" borderId="56" xfId="0" applyFont="1" applyFill="1" applyBorder="1" applyAlignment="1"/>
    <xf numFmtId="0" fontId="2" fillId="0" borderId="28" xfId="0" applyFont="1" applyFill="1" applyBorder="1" applyAlignment="1"/>
    <xf numFmtId="0" fontId="2" fillId="0" borderId="28" xfId="0" applyFont="1" applyFill="1" applyBorder="1" applyAlignment="1">
      <alignment vertical="center"/>
    </xf>
    <xf numFmtId="0" fontId="2" fillId="0" borderId="57" xfId="0" applyFont="1" applyFill="1" applyBorder="1" applyAlignment="1">
      <alignment vertical="center"/>
    </xf>
    <xf numFmtId="0" fontId="2" fillId="0" borderId="58" xfId="0" applyFont="1" applyFill="1" applyBorder="1" applyAlignment="1">
      <alignment horizontal="center" vertical="center"/>
    </xf>
    <xf numFmtId="198" fontId="2" fillId="0" borderId="0" xfId="0" applyNumberFormat="1" applyFont="1" applyFill="1" applyBorder="1" applyAlignment="1">
      <alignment vertical="center"/>
    </xf>
    <xf numFmtId="199" fontId="2" fillId="0" borderId="24" xfId="0" applyNumberFormat="1" applyFont="1" applyFill="1" applyBorder="1" applyAlignment="1">
      <alignment horizontal="right" vertical="center" shrinkToFit="1"/>
    </xf>
    <xf numFmtId="194" fontId="4" fillId="0" borderId="0" xfId="0" applyNumberFormat="1" applyFont="1" applyFill="1" applyBorder="1" applyAlignment="1">
      <alignment vertical="center"/>
    </xf>
    <xf numFmtId="0" fontId="0" fillId="0" borderId="0" xfId="0" applyFont="1" applyFill="1" applyAlignment="1">
      <alignment vertical="center"/>
    </xf>
    <xf numFmtId="193" fontId="2" fillId="0" borderId="0" xfId="0" applyNumberFormat="1" applyFont="1" applyFill="1" applyAlignment="1">
      <alignment horizontal="right" vertical="center"/>
    </xf>
    <xf numFmtId="178" fontId="2" fillId="0" borderId="0" xfId="0" applyNumberFormat="1" applyFont="1" applyFill="1" applyAlignment="1">
      <alignment horizontal="right" vertical="center"/>
    </xf>
    <xf numFmtId="185" fontId="2" fillId="0" borderId="0" xfId="0" applyNumberFormat="1" applyFont="1" applyFill="1" applyAlignment="1">
      <alignment horizontal="right" vertical="center"/>
    </xf>
    <xf numFmtId="0" fontId="0" fillId="0" borderId="24" xfId="0" applyFont="1" applyFill="1" applyBorder="1" applyAlignment="1">
      <alignment vertical="center"/>
    </xf>
    <xf numFmtId="185" fontId="2" fillId="0" borderId="24" xfId="0" applyNumberFormat="1" applyFont="1" applyFill="1" applyBorder="1" applyAlignment="1">
      <alignment vertical="center"/>
    </xf>
    <xf numFmtId="195" fontId="2" fillId="0" borderId="0" xfId="0" applyNumberFormat="1" applyFont="1" applyFill="1" applyBorder="1" applyAlignment="1">
      <alignment horizontal="right" vertical="center"/>
    </xf>
    <xf numFmtId="193" fontId="2" fillId="0" borderId="25" xfId="0" applyNumberFormat="1" applyFont="1" applyFill="1" applyBorder="1" applyAlignment="1">
      <alignment vertical="center"/>
    </xf>
    <xf numFmtId="177" fontId="2" fillId="0" borderId="25" xfId="0" applyNumberFormat="1" applyFont="1" applyFill="1" applyBorder="1" applyAlignment="1">
      <alignment vertical="center"/>
    </xf>
    <xf numFmtId="177" fontId="2" fillId="0" borderId="25" xfId="0" applyNumberFormat="1" applyFont="1" applyFill="1" applyBorder="1" applyAlignment="1">
      <alignment horizontal="right" vertical="center"/>
    </xf>
    <xf numFmtId="194" fontId="2" fillId="0" borderId="25" xfId="0" applyNumberFormat="1" applyFont="1" applyFill="1" applyBorder="1" applyAlignment="1">
      <alignment vertical="center"/>
    </xf>
    <xf numFmtId="194" fontId="2" fillId="0" borderId="25" xfId="0" applyNumberFormat="1" applyFont="1" applyFill="1" applyBorder="1" applyAlignment="1">
      <alignment horizontal="right" vertical="center"/>
    </xf>
    <xf numFmtId="178" fontId="2" fillId="0" borderId="25" xfId="0" applyNumberFormat="1" applyFont="1" applyFill="1" applyBorder="1" applyAlignment="1">
      <alignment vertical="center"/>
    </xf>
    <xf numFmtId="185" fontId="2" fillId="0" borderId="25" xfId="0" applyNumberFormat="1" applyFont="1" applyFill="1" applyBorder="1" applyAlignment="1">
      <alignment horizontal="right" vertical="center" shrinkToFit="1"/>
    </xf>
    <xf numFmtId="185" fontId="2" fillId="0" borderId="59" xfId="0" applyNumberFormat="1" applyFont="1" applyFill="1" applyBorder="1" applyAlignment="1">
      <alignment vertical="center"/>
    </xf>
    <xf numFmtId="194" fontId="0" fillId="0" borderId="0" xfId="0" applyNumberFormat="1" applyFill="1" applyBorder="1" applyAlignment="1">
      <alignment vertical="center"/>
    </xf>
    <xf numFmtId="0" fontId="15" fillId="0" borderId="0" xfId="0" applyFont="1" applyFill="1" applyBorder="1" applyAlignment="1">
      <alignment vertical="center"/>
    </xf>
    <xf numFmtId="0" fontId="12" fillId="0" borderId="0" xfId="0" applyFont="1" applyFill="1" applyBorder="1" applyAlignment="1">
      <alignment vertical="center"/>
    </xf>
    <xf numFmtId="49" fontId="2" fillId="0" borderId="0" xfId="0" applyNumberFormat="1" applyFont="1" applyFill="1" applyBorder="1" applyAlignment="1">
      <alignment vertical="center"/>
    </xf>
    <xf numFmtId="0" fontId="2" fillId="0" borderId="0" xfId="0" applyNumberFormat="1" applyFont="1" applyFill="1" applyBorder="1" applyAlignment="1">
      <alignment vertical="center"/>
    </xf>
    <xf numFmtId="0" fontId="0" fillId="0" borderId="0" xfId="0" applyFont="1" applyFill="1" applyBorder="1" applyAlignment="1">
      <alignment vertical="center"/>
    </xf>
    <xf numFmtId="1" fontId="2" fillId="0" borderId="28" xfId="0" applyNumberFormat="1" applyFont="1" applyFill="1" applyBorder="1" applyAlignment="1">
      <alignment horizontal="left" vertical="center"/>
    </xf>
    <xf numFmtId="194" fontId="0" fillId="0" borderId="0" xfId="0" applyNumberFormat="1" applyFont="1" applyFill="1" applyAlignment="1">
      <alignment vertical="center"/>
    </xf>
    <xf numFmtId="0" fontId="23" fillId="0" borderId="0" xfId="0" applyFont="1" applyFill="1" applyAlignment="1">
      <alignment vertical="center"/>
    </xf>
    <xf numFmtId="177" fontId="0" fillId="0" borderId="0" xfId="0" applyNumberFormat="1" applyFill="1" applyAlignment="1">
      <alignment vertical="center"/>
    </xf>
    <xf numFmtId="200" fontId="10" fillId="0" borderId="24" xfId="0" applyNumberFormat="1" applyFont="1" applyFill="1" applyBorder="1" applyAlignment="1">
      <alignment vertical="center"/>
    </xf>
    <xf numFmtId="0" fontId="34" fillId="0" borderId="0" xfId="0" applyFont="1" applyFill="1" applyAlignment="1">
      <alignment vertical="top"/>
    </xf>
    <xf numFmtId="0" fontId="35" fillId="0" borderId="0" xfId="0" applyFont="1" applyFill="1"/>
    <xf numFmtId="0" fontId="35" fillId="0" borderId="0" xfId="0" applyFont="1" applyFill="1" applyAlignment="1">
      <alignment vertical="center"/>
    </xf>
    <xf numFmtId="0" fontId="35" fillId="0" borderId="0" xfId="0" applyFont="1" applyFill="1" applyAlignment="1">
      <alignment vertical="center" wrapText="1"/>
    </xf>
    <xf numFmtId="0" fontId="36" fillId="0" borderId="0" xfId="0" applyFont="1" applyFill="1" applyAlignment="1">
      <alignment horizontal="right" vertical="center"/>
    </xf>
    <xf numFmtId="0" fontId="36" fillId="0" borderId="60" xfId="0" applyFont="1" applyFill="1" applyBorder="1" applyAlignment="1">
      <alignment horizontal="center" vertical="center"/>
    </xf>
    <xf numFmtId="0" fontId="36" fillId="0" borderId="20" xfId="0" applyFont="1" applyFill="1" applyBorder="1" applyAlignment="1">
      <alignment horizontal="center" vertical="center"/>
    </xf>
    <xf numFmtId="0" fontId="36" fillId="0" borderId="21" xfId="0" applyFont="1" applyFill="1" applyBorder="1" applyAlignment="1">
      <alignment horizontal="center" vertical="center"/>
    </xf>
    <xf numFmtId="185" fontId="36" fillId="0" borderId="31" xfId="0" applyNumberFormat="1" applyFont="1" applyFill="1" applyBorder="1" applyAlignment="1">
      <alignment horizontal="right" vertical="center"/>
    </xf>
    <xf numFmtId="185" fontId="36" fillId="0" borderId="32" xfId="0" applyNumberFormat="1" applyFont="1" applyFill="1" applyBorder="1" applyAlignment="1">
      <alignment horizontal="right" vertical="center"/>
    </xf>
    <xf numFmtId="187" fontId="36" fillId="0" borderId="0" xfId="0" applyNumberFormat="1" applyFont="1" applyFill="1" applyBorder="1" applyAlignment="1">
      <alignment horizontal="right" vertical="center"/>
    </xf>
    <xf numFmtId="187" fontId="36" fillId="0" borderId="24" xfId="0" applyNumberFormat="1" applyFont="1" applyFill="1" applyBorder="1" applyAlignment="1">
      <alignment horizontal="right" vertical="center"/>
    </xf>
    <xf numFmtId="188" fontId="36" fillId="0" borderId="0" xfId="0" applyNumberFormat="1" applyFont="1" applyFill="1" applyBorder="1" applyAlignment="1">
      <alignment horizontal="right" vertical="center" wrapText="1"/>
    </xf>
    <xf numFmtId="188" fontId="36" fillId="0" borderId="0" xfId="0" applyNumberFormat="1" applyFont="1" applyFill="1" applyBorder="1" applyAlignment="1">
      <alignment horizontal="right" vertical="center"/>
    </xf>
    <xf numFmtId="188" fontId="36" fillId="0" borderId="24" xfId="0" applyNumberFormat="1" applyFont="1" applyFill="1" applyBorder="1" applyAlignment="1">
      <alignment horizontal="right" vertical="center"/>
    </xf>
    <xf numFmtId="176" fontId="36" fillId="0" borderId="0" xfId="0" applyNumberFormat="1" applyFont="1" applyFill="1" applyBorder="1" applyAlignment="1">
      <alignment horizontal="right" vertical="center"/>
    </xf>
    <xf numFmtId="176" fontId="36" fillId="0" borderId="24" xfId="0" applyNumberFormat="1" applyFont="1" applyFill="1" applyBorder="1" applyAlignment="1">
      <alignment horizontal="right" vertical="center"/>
    </xf>
    <xf numFmtId="0" fontId="36" fillId="0" borderId="61" xfId="0" applyFont="1" applyFill="1" applyBorder="1" applyAlignment="1">
      <alignment horizontal="center" vertical="center"/>
    </xf>
    <xf numFmtId="189" fontId="36" fillId="0" borderId="0" xfId="0" applyNumberFormat="1" applyFont="1" applyFill="1" applyBorder="1" applyAlignment="1">
      <alignment horizontal="right" vertical="center"/>
    </xf>
    <xf numFmtId="41" fontId="36" fillId="0" borderId="0" xfId="0" applyNumberFormat="1" applyFont="1" applyFill="1" applyBorder="1" applyAlignment="1">
      <alignment vertical="center"/>
    </xf>
    <xf numFmtId="41" fontId="36" fillId="0" borderId="24" xfId="0" applyNumberFormat="1" applyFont="1" applyFill="1" applyBorder="1" applyAlignment="1">
      <alignment vertical="center"/>
    </xf>
    <xf numFmtId="0" fontId="36" fillId="0" borderId="62" xfId="0" applyFont="1" applyFill="1" applyBorder="1" applyAlignment="1">
      <alignment horizontal="center" vertical="center"/>
    </xf>
    <xf numFmtId="176" fontId="36" fillId="0" borderId="25" xfId="0" applyNumberFormat="1" applyFont="1" applyFill="1" applyBorder="1" applyAlignment="1">
      <alignment horizontal="right" vertical="center"/>
    </xf>
    <xf numFmtId="41" fontId="36" fillId="0" borderId="25" xfId="0" applyNumberFormat="1" applyFont="1" applyFill="1" applyBorder="1" applyAlignment="1">
      <alignment vertical="center"/>
    </xf>
    <xf numFmtId="41" fontId="36" fillId="0" borderId="59" xfId="0" applyNumberFormat="1" applyFont="1" applyFill="1" applyBorder="1" applyAlignment="1">
      <alignment vertical="center"/>
    </xf>
    <xf numFmtId="0" fontId="36" fillId="0" borderId="0" xfId="0" applyFont="1" applyFill="1" applyAlignment="1">
      <alignment vertical="center"/>
    </xf>
    <xf numFmtId="0" fontId="2" fillId="0" borderId="5" xfId="0" applyFont="1" applyFill="1" applyBorder="1" applyAlignment="1">
      <alignment horizontal="left" vertical="center" indent="1"/>
    </xf>
    <xf numFmtId="0" fontId="2" fillId="0" borderId="0" xfId="0" applyFont="1" applyFill="1" applyBorder="1" applyAlignment="1">
      <alignment horizontal="left" vertical="center" indent="1"/>
    </xf>
    <xf numFmtId="0" fontId="2" fillId="0" borderId="24" xfId="0" applyFont="1" applyFill="1" applyBorder="1" applyAlignment="1">
      <alignment horizontal="left" vertical="center" indent="1"/>
    </xf>
    <xf numFmtId="0" fontId="0" fillId="0" borderId="0" xfId="0" applyFill="1" applyAlignment="1">
      <alignment vertical="top" wrapText="1"/>
    </xf>
    <xf numFmtId="204" fontId="0" fillId="0" borderId="0" xfId="0" applyNumberFormat="1" applyFill="1" applyAlignment="1">
      <alignment vertical="center"/>
    </xf>
    <xf numFmtId="0" fontId="12" fillId="0" borderId="0" xfId="0" applyFont="1" applyFill="1" applyAlignment="1">
      <alignment horizontal="center" vertical="center"/>
    </xf>
    <xf numFmtId="0" fontId="12" fillId="0" borderId="0" xfId="0" applyFont="1" applyFill="1" applyAlignment="1">
      <alignment horizontal="right" vertical="center"/>
    </xf>
    <xf numFmtId="201" fontId="2" fillId="0" borderId="5" xfId="0" applyNumberFormat="1" applyFont="1" applyFill="1" applyBorder="1" applyAlignment="1">
      <alignment horizontal="center" vertical="center"/>
    </xf>
    <xf numFmtId="201" fontId="2" fillId="0" borderId="52" xfId="0" applyNumberFormat="1" applyFont="1" applyFill="1" applyBorder="1" applyAlignment="1">
      <alignment horizontal="center" vertical="center"/>
    </xf>
    <xf numFmtId="38" fontId="0" fillId="0" borderId="0" xfId="0" applyNumberFormat="1" applyFill="1" applyAlignment="1">
      <alignment vertical="center"/>
    </xf>
    <xf numFmtId="206" fontId="0" fillId="0" borderId="0" xfId="0" applyNumberFormat="1" applyFill="1" applyAlignment="1">
      <alignment vertical="center"/>
    </xf>
    <xf numFmtId="0" fontId="2" fillId="0" borderId="61" xfId="0" applyFont="1" applyFill="1" applyBorder="1" applyAlignment="1">
      <alignment horizontal="center" vertical="center"/>
    </xf>
    <xf numFmtId="0" fontId="2" fillId="0" borderId="63" xfId="0" applyFont="1" applyFill="1" applyBorder="1" applyAlignment="1">
      <alignment horizontal="center" vertical="center"/>
    </xf>
    <xf numFmtId="182" fontId="0" fillId="0" borderId="0" xfId="0" applyNumberFormat="1"/>
    <xf numFmtId="0" fontId="2" fillId="0" borderId="3" xfId="0" applyFont="1" applyBorder="1" applyAlignment="1">
      <alignment horizontal="center" vertical="center"/>
    </xf>
    <xf numFmtId="0" fontId="2" fillId="0" borderId="0" xfId="0" applyFont="1" applyFill="1" applyBorder="1" applyAlignment="1">
      <alignment vertical="top" wrapText="1"/>
    </xf>
    <xf numFmtId="0" fontId="2" fillId="0" borderId="64" xfId="0" applyFont="1" applyFill="1" applyBorder="1" applyAlignment="1">
      <alignment horizontal="center" vertical="center"/>
    </xf>
    <xf numFmtId="0" fontId="2" fillId="0" borderId="22" xfId="0" applyFont="1" applyFill="1" applyBorder="1" applyAlignment="1">
      <alignment vertical="center"/>
    </xf>
    <xf numFmtId="0" fontId="2" fillId="0" borderId="49" xfId="0" applyFont="1" applyFill="1" applyBorder="1" applyAlignment="1">
      <alignment vertical="center"/>
    </xf>
    <xf numFmtId="182" fontId="24" fillId="0" borderId="41" xfId="0" applyNumberFormat="1" applyFont="1" applyFill="1" applyBorder="1" applyAlignment="1">
      <alignment horizontal="right" vertical="center" shrinkToFit="1"/>
    </xf>
    <xf numFmtId="182" fontId="24" fillId="0" borderId="65" xfId="0" applyNumberFormat="1" applyFont="1" applyFill="1" applyBorder="1" applyAlignment="1">
      <alignment horizontal="right" vertical="center" shrinkToFit="1"/>
    </xf>
    <xf numFmtId="0" fontId="2" fillId="0" borderId="66" xfId="0" applyFont="1" applyFill="1" applyBorder="1" applyAlignment="1">
      <alignment vertical="center"/>
    </xf>
    <xf numFmtId="49" fontId="2" fillId="0" borderId="0" xfId="0" applyNumberFormat="1" applyFont="1" applyFill="1" applyBorder="1" applyAlignment="1">
      <alignment horizontal="right" vertical="center"/>
    </xf>
    <xf numFmtId="0" fontId="2" fillId="0" borderId="67" xfId="0" applyFont="1" applyFill="1" applyBorder="1" applyAlignment="1">
      <alignment vertical="center"/>
    </xf>
    <xf numFmtId="0" fontId="10" fillId="0" borderId="0" xfId="0" applyFont="1" applyFill="1" applyBorder="1" applyAlignment="1">
      <alignment vertical="center"/>
    </xf>
    <xf numFmtId="0" fontId="2" fillId="0" borderId="68" xfId="0" applyFont="1" applyFill="1" applyBorder="1" applyAlignment="1">
      <alignment vertical="center"/>
    </xf>
    <xf numFmtId="0" fontId="7" fillId="0" borderId="68" xfId="0" applyFont="1" applyFill="1" applyBorder="1" applyAlignment="1">
      <alignment vertical="center"/>
    </xf>
    <xf numFmtId="0" fontId="10" fillId="0" borderId="68" xfId="0" applyFont="1" applyFill="1" applyBorder="1" applyAlignment="1">
      <alignment vertical="center"/>
    </xf>
    <xf numFmtId="180" fontId="2" fillId="0" borderId="28" xfId="0" applyNumberFormat="1" applyFont="1" applyFill="1" applyBorder="1" applyAlignment="1">
      <alignment vertical="center"/>
    </xf>
    <xf numFmtId="193" fontId="2" fillId="0" borderId="28" xfId="0" applyNumberFormat="1" applyFont="1" applyFill="1" applyBorder="1" applyAlignment="1">
      <alignment vertical="center"/>
    </xf>
    <xf numFmtId="191" fontId="2" fillId="0" borderId="64" xfId="3" applyNumberFormat="1" applyFont="1" applyFill="1" applyBorder="1" applyAlignment="1">
      <alignment horizontal="center" vertical="center"/>
    </xf>
    <xf numFmtId="0" fontId="2" fillId="0" borderId="65" xfId="3" applyFont="1" applyFill="1" applyBorder="1" applyAlignment="1" applyProtection="1">
      <alignment horizontal="center" vertical="center" shrinkToFit="1"/>
      <protection locked="0"/>
    </xf>
    <xf numFmtId="0" fontId="13" fillId="0" borderId="23" xfId="0" applyFont="1" applyFill="1" applyBorder="1" applyAlignment="1">
      <alignment horizontal="center" vertical="center"/>
    </xf>
    <xf numFmtId="0" fontId="13" fillId="0" borderId="69" xfId="0" applyFont="1" applyFill="1" applyBorder="1" applyAlignment="1">
      <alignment horizontal="center" vertical="center"/>
    </xf>
    <xf numFmtId="207" fontId="13" fillId="0" borderId="23" xfId="0" applyNumberFormat="1" applyFont="1" applyFill="1" applyBorder="1" applyAlignment="1">
      <alignment horizontal="center" vertical="center"/>
    </xf>
    <xf numFmtId="0" fontId="13" fillId="0" borderId="70" xfId="0" applyFont="1" applyFill="1" applyBorder="1" applyAlignment="1">
      <alignment horizontal="center" vertical="center"/>
    </xf>
    <xf numFmtId="208" fontId="13" fillId="0" borderId="23" xfId="0" applyNumberFormat="1" applyFont="1" applyFill="1" applyBorder="1" applyAlignment="1">
      <alignment horizontal="center" vertical="center"/>
    </xf>
    <xf numFmtId="0" fontId="2" fillId="0" borderId="0" xfId="0" applyFont="1" applyAlignment="1">
      <alignment horizontal="center"/>
    </xf>
    <xf numFmtId="0" fontId="24" fillId="0" borderId="71" xfId="0" applyFont="1" applyFill="1" applyBorder="1" applyAlignment="1">
      <alignment horizontal="center" vertical="center"/>
    </xf>
    <xf numFmtId="209" fontId="0" fillId="0" borderId="1" xfId="0" applyNumberFormat="1" applyBorder="1"/>
    <xf numFmtId="209" fontId="0" fillId="0" borderId="1" xfId="0" applyNumberFormat="1" applyFont="1" applyBorder="1" applyAlignment="1">
      <alignment horizontal="left"/>
    </xf>
    <xf numFmtId="193" fontId="0" fillId="0" borderId="0" xfId="0" applyNumberFormat="1"/>
    <xf numFmtId="193" fontId="2" fillId="0" borderId="0" xfId="0" applyNumberFormat="1" applyFont="1" applyBorder="1" applyAlignment="1">
      <alignment horizontal="center" vertical="center"/>
    </xf>
    <xf numFmtId="182" fontId="2" fillId="0" borderId="0" xfId="0" applyNumberFormat="1" applyFont="1" applyFill="1" applyBorder="1" applyAlignment="1">
      <alignment horizontal="right" vertical="center" shrinkToFit="1"/>
    </xf>
    <xf numFmtId="203" fontId="2" fillId="0" borderId="0" xfId="0" applyNumberFormat="1" applyFont="1" applyFill="1" applyBorder="1" applyAlignment="1">
      <alignment vertical="center"/>
    </xf>
    <xf numFmtId="183" fontId="2" fillId="0" borderId="64" xfId="0" applyNumberFormat="1" applyFont="1" applyFill="1" applyBorder="1" applyAlignment="1">
      <alignment horizontal="right" vertical="center" shrinkToFit="1"/>
    </xf>
    <xf numFmtId="182" fontId="2" fillId="0" borderId="64" xfId="0" applyNumberFormat="1" applyFont="1" applyFill="1" applyBorder="1" applyAlignment="1">
      <alignment horizontal="right" vertical="center" shrinkToFit="1"/>
    </xf>
    <xf numFmtId="184" fontId="2" fillId="0" borderId="0" xfId="0" applyNumberFormat="1" applyFont="1" applyFill="1" applyBorder="1" applyAlignment="1">
      <alignment horizontal="right" vertical="center" shrinkToFit="1"/>
    </xf>
    <xf numFmtId="0" fontId="24" fillId="0" borderId="26" xfId="0" applyNumberFormat="1" applyFont="1" applyFill="1" applyBorder="1" applyAlignment="1">
      <alignment horizontal="center" vertical="center"/>
    </xf>
    <xf numFmtId="185" fontId="4" fillId="0" borderId="25" xfId="0" applyNumberFormat="1" applyFont="1" applyFill="1" applyBorder="1" applyAlignment="1">
      <alignment horizontal="right" vertical="center"/>
    </xf>
    <xf numFmtId="185" fontId="4" fillId="0" borderId="59" xfId="0" applyNumberFormat="1" applyFont="1" applyFill="1" applyBorder="1" applyAlignment="1">
      <alignment horizontal="right" vertical="center"/>
    </xf>
    <xf numFmtId="185" fontId="2" fillId="0" borderId="0" xfId="1" applyNumberFormat="1" applyFont="1" applyFill="1" applyBorder="1" applyAlignment="1" applyProtection="1">
      <alignment vertical="center"/>
    </xf>
    <xf numFmtId="185" fontId="2" fillId="0" borderId="0" xfId="1" applyNumberFormat="1" applyFont="1" applyFill="1" applyBorder="1" applyAlignment="1" applyProtection="1">
      <alignment horizontal="right" vertical="center"/>
    </xf>
    <xf numFmtId="186" fontId="10" fillId="0" borderId="0" xfId="1" applyNumberFormat="1" applyFont="1" applyFill="1" applyBorder="1" applyAlignment="1" applyProtection="1">
      <alignment horizontal="right" vertical="center"/>
    </xf>
    <xf numFmtId="185" fontId="10" fillId="0" borderId="0" xfId="1" applyNumberFormat="1" applyFont="1" applyFill="1" applyBorder="1" applyAlignment="1" applyProtection="1">
      <alignment horizontal="right" vertical="center"/>
    </xf>
    <xf numFmtId="185" fontId="2" fillId="0" borderId="52" xfId="1" applyNumberFormat="1" applyFont="1" applyFill="1" applyBorder="1" applyAlignment="1" applyProtection="1">
      <alignment horizontal="right" vertical="center"/>
    </xf>
    <xf numFmtId="185" fontId="2" fillId="0" borderId="25" xfId="1" applyNumberFormat="1" applyFont="1" applyFill="1" applyBorder="1" applyAlignment="1" applyProtection="1">
      <alignment horizontal="right" vertical="center"/>
    </xf>
    <xf numFmtId="186" fontId="10" fillId="0" borderId="25" xfId="1" applyNumberFormat="1" applyFont="1" applyFill="1" applyBorder="1" applyAlignment="1" applyProtection="1">
      <alignment horizontal="right" vertical="center"/>
    </xf>
    <xf numFmtId="185" fontId="24" fillId="0" borderId="52" xfId="0" applyNumberFormat="1" applyFont="1" applyFill="1" applyBorder="1" applyAlignment="1">
      <alignment horizontal="right" vertical="center"/>
    </xf>
    <xf numFmtId="185" fontId="24" fillId="0" borderId="25" xfId="0" applyNumberFormat="1" applyFont="1" applyFill="1" applyBorder="1" applyAlignment="1">
      <alignment horizontal="right" vertical="center"/>
    </xf>
    <xf numFmtId="0" fontId="2" fillId="0" borderId="78" xfId="0" applyFont="1" applyFill="1" applyBorder="1" applyAlignment="1">
      <alignment horizontal="center" vertical="center"/>
    </xf>
    <xf numFmtId="178" fontId="2" fillId="0" borderId="79" xfId="0" applyNumberFormat="1" applyFont="1" applyFill="1" applyBorder="1" applyAlignment="1">
      <alignment horizontal="right" vertical="center"/>
    </xf>
    <xf numFmtId="178" fontId="2" fillId="0" borderId="59" xfId="0" applyNumberFormat="1" applyFont="1" applyFill="1" applyBorder="1" applyAlignment="1">
      <alignment horizontal="right" vertical="center"/>
    </xf>
    <xf numFmtId="177" fontId="2" fillId="0" borderId="58" xfId="0" applyNumberFormat="1" applyFont="1" applyFill="1" applyBorder="1" applyAlignment="1">
      <alignment horizontal="right" vertical="center"/>
    </xf>
    <xf numFmtId="177" fontId="2" fillId="0" borderId="52" xfId="0" applyNumberFormat="1" applyFont="1" applyFill="1" applyBorder="1" applyAlignment="1">
      <alignment horizontal="right" vertical="center"/>
    </xf>
    <xf numFmtId="200" fontId="2" fillId="0" borderId="74" xfId="0" applyNumberFormat="1" applyFont="1" applyFill="1" applyBorder="1" applyAlignment="1">
      <alignment horizontal="right" vertical="center"/>
    </xf>
    <xf numFmtId="200" fontId="2" fillId="0" borderId="25" xfId="0" applyNumberFormat="1" applyFont="1" applyFill="1" applyBorder="1" applyAlignment="1">
      <alignment horizontal="right" vertical="center"/>
    </xf>
    <xf numFmtId="178" fontId="2" fillId="0" borderId="74" xfId="0" applyNumberFormat="1" applyFont="1" applyFill="1" applyBorder="1" applyAlignment="1">
      <alignment horizontal="right" vertical="center"/>
    </xf>
    <xf numFmtId="178" fontId="2" fillId="0" borderId="25" xfId="0" applyNumberFormat="1" applyFont="1" applyFill="1" applyBorder="1" applyAlignment="1">
      <alignment horizontal="right" vertical="center"/>
    </xf>
    <xf numFmtId="0" fontId="6" fillId="0" borderId="0" xfId="0" applyNumberFormat="1" applyFont="1" applyFill="1" applyBorder="1" applyAlignment="1">
      <alignment vertical="top" wrapText="1"/>
    </xf>
    <xf numFmtId="176" fontId="2" fillId="0" borderId="45" xfId="0" applyNumberFormat="1" applyFont="1" applyFill="1" applyBorder="1" applyAlignment="1">
      <alignment horizontal="right" vertical="center"/>
    </xf>
    <xf numFmtId="176" fontId="2" fillId="0" borderId="31" xfId="0" applyNumberFormat="1" applyFont="1" applyFill="1" applyBorder="1" applyAlignment="1">
      <alignment horizontal="right" vertical="center"/>
    </xf>
    <xf numFmtId="176" fontId="2" fillId="0" borderId="32" xfId="0" applyNumberFormat="1" applyFont="1" applyFill="1" applyBorder="1" applyAlignment="1">
      <alignment horizontal="right" vertical="center"/>
    </xf>
    <xf numFmtId="0" fontId="2" fillId="0" borderId="27" xfId="0" applyFont="1" applyFill="1" applyBorder="1" applyAlignment="1">
      <alignment horizontal="center" vertical="center"/>
    </xf>
    <xf numFmtId="0" fontId="2" fillId="0" borderId="81"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2" xfId="0" applyFont="1" applyFill="1" applyBorder="1" applyAlignment="1">
      <alignment horizontal="center" vertical="center"/>
    </xf>
    <xf numFmtId="0" fontId="2" fillId="0" borderId="8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72"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vertical="top" wrapText="1"/>
    </xf>
    <xf numFmtId="0" fontId="2" fillId="0" borderId="19" xfId="0" applyFont="1" applyFill="1" applyBorder="1" applyAlignment="1">
      <alignment horizontal="justify" vertical="center"/>
    </xf>
    <xf numFmtId="0" fontId="2" fillId="0" borderId="20" xfId="0" applyFont="1" applyFill="1" applyBorder="1" applyAlignment="1">
      <alignment horizontal="justify" vertical="center"/>
    </xf>
    <xf numFmtId="0" fontId="2" fillId="0" borderId="21" xfId="0" applyFont="1" applyFill="1" applyBorder="1" applyAlignment="1">
      <alignment horizontal="justify" vertical="center"/>
    </xf>
    <xf numFmtId="0" fontId="2" fillId="0" borderId="5" xfId="0" applyFont="1" applyFill="1" applyBorder="1" applyAlignment="1">
      <alignment horizontal="left" vertical="center"/>
    </xf>
    <xf numFmtId="0" fontId="2" fillId="0" borderId="0" xfId="0" applyFont="1" applyFill="1" applyBorder="1" applyAlignment="1">
      <alignment horizontal="left" vertical="center"/>
    </xf>
    <xf numFmtId="0" fontId="2" fillId="0" borderId="52" xfId="0" applyFont="1" applyFill="1" applyBorder="1" applyAlignment="1">
      <alignment horizontal="justify" vertical="center" indent="1"/>
    </xf>
    <xf numFmtId="0" fontId="2" fillId="0" borderId="77" xfId="0" applyFont="1" applyFill="1" applyBorder="1" applyAlignment="1">
      <alignment horizontal="justify" vertical="center" indent="1"/>
    </xf>
    <xf numFmtId="0" fontId="2" fillId="0" borderId="5" xfId="0" applyFont="1" applyFill="1" applyBorder="1" applyAlignment="1">
      <alignment horizontal="left" vertical="center" indent="1"/>
    </xf>
    <xf numFmtId="0" fontId="2" fillId="0" borderId="64" xfId="0" applyFont="1" applyFill="1" applyBorder="1" applyAlignment="1">
      <alignment horizontal="left" vertical="center" indent="1"/>
    </xf>
    <xf numFmtId="49" fontId="2" fillId="0" borderId="23"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28"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xf>
    <xf numFmtId="181" fontId="2" fillId="0" borderId="5" xfId="0" applyNumberFormat="1" applyFont="1" applyFill="1" applyBorder="1" applyAlignment="1">
      <alignment vertical="center"/>
    </xf>
    <xf numFmtId="181" fontId="2" fillId="0" borderId="9" xfId="0" applyNumberFormat="1" applyFont="1" applyFill="1" applyBorder="1" applyAlignment="1">
      <alignment vertical="center"/>
    </xf>
    <xf numFmtId="181" fontId="2" fillId="0" borderId="5" xfId="0" applyNumberFormat="1" applyFont="1" applyFill="1" applyBorder="1" applyAlignment="1">
      <alignment horizontal="right" vertical="center"/>
    </xf>
    <xf numFmtId="181" fontId="2" fillId="0" borderId="9" xfId="0" applyNumberFormat="1" applyFont="1" applyFill="1" applyBorder="1" applyAlignment="1">
      <alignment horizontal="right" vertical="center"/>
    </xf>
    <xf numFmtId="181" fontId="2" fillId="0" borderId="2" xfId="0" applyNumberFormat="1" applyFont="1" applyFill="1" applyBorder="1" applyAlignment="1">
      <alignment vertical="center"/>
    </xf>
    <xf numFmtId="49" fontId="2" fillId="0" borderId="51" xfId="0" applyNumberFormat="1" applyFont="1" applyFill="1" applyBorder="1" applyAlignment="1">
      <alignment horizontal="center" vertical="center"/>
    </xf>
    <xf numFmtId="49" fontId="2" fillId="0" borderId="53" xfId="0" applyNumberFormat="1" applyFont="1" applyFill="1" applyBorder="1" applyAlignment="1">
      <alignment horizontal="center" vertical="center"/>
    </xf>
    <xf numFmtId="181" fontId="2" fillId="0" borderId="27" xfId="0" applyNumberFormat="1" applyFont="1" applyFill="1" applyBorder="1" applyAlignment="1">
      <alignment vertical="center"/>
    </xf>
    <xf numFmtId="180" fontId="2" fillId="0" borderId="45" xfId="0" applyNumberFormat="1" applyFont="1" applyFill="1" applyBorder="1" applyAlignment="1">
      <alignment horizontal="right" vertical="center"/>
    </xf>
    <xf numFmtId="180" fontId="2" fillId="0" borderId="31" xfId="0" applyNumberFormat="1" applyFont="1" applyFill="1" applyBorder="1" applyAlignment="1">
      <alignment horizontal="right" vertical="center"/>
    </xf>
    <xf numFmtId="0" fontId="10" fillId="0" borderId="5" xfId="0" applyFont="1" applyFill="1" applyBorder="1" applyAlignment="1">
      <alignment horizontal="center" vertical="center" shrinkToFit="1"/>
    </xf>
    <xf numFmtId="0" fontId="10" fillId="0" borderId="64" xfId="0" applyFont="1" applyFill="1" applyBorder="1" applyAlignment="1">
      <alignment horizontal="center" vertical="center" shrinkToFit="1"/>
    </xf>
    <xf numFmtId="180" fontId="2" fillId="0" borderId="32" xfId="0" applyNumberFormat="1" applyFont="1" applyFill="1" applyBorder="1" applyAlignment="1">
      <alignment horizontal="right" vertical="center"/>
    </xf>
    <xf numFmtId="180" fontId="2" fillId="0" borderId="24" xfId="0" applyNumberFormat="1" applyFont="1" applyFill="1" applyBorder="1" applyAlignment="1">
      <alignment horizontal="right" vertical="center"/>
    </xf>
    <xf numFmtId="193" fontId="2" fillId="0" borderId="24" xfId="0" applyNumberFormat="1" applyFont="1" applyFill="1" applyBorder="1" applyAlignment="1">
      <alignment horizontal="right" vertical="center"/>
    </xf>
    <xf numFmtId="193" fontId="2" fillId="0" borderId="59" xfId="0" applyNumberFormat="1" applyFont="1" applyFill="1" applyBorder="1" applyAlignment="1">
      <alignment horizontal="right" vertical="center"/>
    </xf>
    <xf numFmtId="0" fontId="2" fillId="0" borderId="75" xfId="0" applyFont="1" applyFill="1" applyBorder="1" applyAlignment="1">
      <alignment horizontal="center" vertical="center"/>
    </xf>
    <xf numFmtId="0" fontId="2" fillId="0" borderId="76"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5" xfId="0" applyFont="1" applyFill="1" applyBorder="1" applyAlignment="1">
      <alignment horizontal="justify" vertical="center" indent="1"/>
    </xf>
    <xf numFmtId="0" fontId="2" fillId="0" borderId="73" xfId="0" applyFont="1" applyFill="1" applyBorder="1" applyAlignment="1">
      <alignment horizontal="justify" vertical="center" indent="1"/>
    </xf>
    <xf numFmtId="176" fontId="2" fillId="0" borderId="5" xfId="0" applyNumberFormat="1" applyFont="1" applyFill="1" applyBorder="1" applyAlignment="1">
      <alignment vertical="center"/>
    </xf>
    <xf numFmtId="176" fontId="2" fillId="0" borderId="9" xfId="0" applyNumberFormat="1" applyFont="1" applyFill="1" applyBorder="1" applyAlignment="1">
      <alignment vertical="center"/>
    </xf>
    <xf numFmtId="0" fontId="2" fillId="0" borderId="5" xfId="0" applyFont="1" applyFill="1" applyBorder="1" applyAlignment="1">
      <alignment horizontal="center" vertical="center" shrinkToFit="1"/>
    </xf>
    <xf numFmtId="0" fontId="2" fillId="0" borderId="73" xfId="0" applyFont="1" applyFill="1" applyBorder="1" applyAlignment="1">
      <alignment horizontal="center" vertical="center" shrinkToFit="1"/>
    </xf>
    <xf numFmtId="178" fontId="2" fillId="0" borderId="0" xfId="0" applyNumberFormat="1" applyFont="1" applyFill="1" applyBorder="1" applyAlignment="1">
      <alignment horizontal="center" vertical="center"/>
    </xf>
    <xf numFmtId="49" fontId="4" fillId="0" borderId="72"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193" fontId="2" fillId="0" borderId="74" xfId="0" applyNumberFormat="1" applyFont="1" applyFill="1" applyBorder="1" applyAlignment="1">
      <alignment horizontal="right" vertical="center"/>
    </xf>
    <xf numFmtId="193" fontId="2" fillId="0" borderId="25" xfId="0" applyNumberFormat="1" applyFont="1" applyFill="1" applyBorder="1" applyAlignment="1">
      <alignment horizontal="right" vertical="center"/>
    </xf>
    <xf numFmtId="181" fontId="4" fillId="0" borderId="1" xfId="0" applyNumberFormat="1" applyFont="1" applyFill="1" applyBorder="1" applyAlignment="1">
      <alignment vertical="center"/>
    </xf>
    <xf numFmtId="193" fontId="2" fillId="0" borderId="58" xfId="0" applyNumberFormat="1" applyFont="1" applyFill="1" applyBorder="1" applyAlignment="1">
      <alignment horizontal="right" vertical="center"/>
    </xf>
    <xf numFmtId="193" fontId="2" fillId="0" borderId="52" xfId="0" applyNumberFormat="1" applyFont="1" applyFill="1" applyBorder="1" applyAlignment="1">
      <alignment horizontal="right" vertical="center"/>
    </xf>
    <xf numFmtId="0" fontId="2" fillId="0" borderId="25" xfId="0" applyFont="1" applyFill="1" applyBorder="1" applyAlignment="1">
      <alignment horizontal="left" vertical="center"/>
    </xf>
    <xf numFmtId="185" fontId="2" fillId="0" borderId="0" xfId="1" applyNumberFormat="1" applyFont="1" applyFill="1" applyBorder="1" applyAlignment="1" applyProtection="1">
      <alignment horizontal="right" vertical="center" indent="1"/>
    </xf>
    <xf numFmtId="185" fontId="2" fillId="0" borderId="9" xfId="1" applyNumberFormat="1" applyFont="1" applyFill="1" applyBorder="1" applyAlignment="1" applyProtection="1">
      <alignment horizontal="right" vertical="center" indent="1"/>
    </xf>
    <xf numFmtId="185" fontId="2" fillId="0" borderId="24" xfId="1" applyNumberFormat="1" applyFont="1" applyFill="1" applyBorder="1" applyAlignment="1" applyProtection="1">
      <alignment horizontal="right" vertical="center" indent="1"/>
    </xf>
    <xf numFmtId="0" fontId="2" fillId="0" borderId="26" xfId="0" applyFont="1" applyFill="1" applyBorder="1" applyAlignment="1">
      <alignment horizontal="center" vertical="center"/>
    </xf>
    <xf numFmtId="185" fontId="2" fillId="0" borderId="25" xfId="1" applyNumberFormat="1" applyFont="1" applyFill="1" applyBorder="1" applyAlignment="1" applyProtection="1">
      <alignment horizontal="right" vertical="center"/>
    </xf>
    <xf numFmtId="185" fontId="2" fillId="0" borderId="25" xfId="1" applyNumberFormat="1" applyFont="1" applyFill="1" applyBorder="1" applyAlignment="1" applyProtection="1">
      <alignment horizontal="right" vertical="center" indent="1"/>
    </xf>
    <xf numFmtId="185" fontId="2" fillId="0" borderId="53" xfId="1" applyNumberFormat="1" applyFont="1" applyFill="1" applyBorder="1" applyAlignment="1" applyProtection="1">
      <alignment horizontal="right" vertical="center" indent="1"/>
    </xf>
    <xf numFmtId="185" fontId="2" fillId="0" borderId="59" xfId="1" applyNumberFormat="1" applyFont="1" applyFill="1" applyBorder="1" applyAlignment="1" applyProtection="1">
      <alignment horizontal="right" vertical="center" indent="1"/>
    </xf>
    <xf numFmtId="0" fontId="2" fillId="0" borderId="23" xfId="0" applyFont="1" applyFill="1" applyBorder="1" applyAlignment="1">
      <alignment horizontal="center" vertical="center"/>
    </xf>
    <xf numFmtId="185" fontId="2" fillId="0" borderId="0" xfId="1" applyNumberFormat="1" applyFont="1" applyFill="1" applyBorder="1" applyAlignment="1" applyProtection="1">
      <alignment horizontal="right" vertical="center"/>
    </xf>
    <xf numFmtId="0" fontId="4" fillId="0" borderId="35" xfId="0" applyFont="1" applyFill="1" applyBorder="1" applyAlignment="1">
      <alignment horizontal="center" vertical="center"/>
    </xf>
    <xf numFmtId="0" fontId="4" fillId="0" borderId="44" xfId="0" applyFont="1" applyFill="1" applyBorder="1" applyAlignment="1">
      <alignment horizontal="center" vertical="center"/>
    </xf>
    <xf numFmtId="185" fontId="4" fillId="0" borderId="31" xfId="1" applyNumberFormat="1" applyFont="1" applyFill="1" applyBorder="1" applyAlignment="1" applyProtection="1">
      <alignment vertical="center"/>
    </xf>
    <xf numFmtId="0" fontId="2" fillId="0" borderId="21"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2" xfId="0" applyFont="1" applyFill="1" applyBorder="1" applyAlignment="1">
      <alignment horizontal="center" vertical="center"/>
    </xf>
    <xf numFmtId="185" fontId="4" fillId="0" borderId="34" xfId="1" applyNumberFormat="1" applyFont="1" applyFill="1" applyBorder="1" applyAlignment="1" applyProtection="1">
      <alignment vertical="center"/>
    </xf>
    <xf numFmtId="185" fontId="4" fillId="0" borderId="32" xfId="1" applyNumberFormat="1" applyFont="1" applyFill="1" applyBorder="1" applyAlignment="1" applyProtection="1">
      <alignment vertical="center"/>
    </xf>
    <xf numFmtId="182" fontId="24" fillId="0" borderId="41" xfId="0" applyNumberFormat="1" applyFont="1" applyFill="1" applyBorder="1" applyAlignment="1">
      <alignment horizontal="right" vertical="center" shrinkToFit="1"/>
    </xf>
    <xf numFmtId="0" fontId="2" fillId="0" borderId="25" xfId="0" applyFont="1" applyFill="1" applyBorder="1" applyAlignment="1">
      <alignment horizontal="right" vertical="center"/>
    </xf>
    <xf numFmtId="182" fontId="2" fillId="0" borderId="0" xfId="0" applyNumberFormat="1" applyFont="1" applyFill="1" applyBorder="1" applyAlignment="1">
      <alignment horizontal="right" vertical="center" shrinkToFit="1"/>
    </xf>
    <xf numFmtId="0" fontId="2" fillId="0" borderId="17" xfId="0" applyFont="1" applyFill="1" applyBorder="1" applyAlignment="1">
      <alignment horizontal="center" vertical="center"/>
    </xf>
    <xf numFmtId="0" fontId="36" fillId="0" borderId="0" xfId="0" applyFont="1" applyFill="1" applyBorder="1" applyAlignment="1">
      <alignment vertical="center"/>
    </xf>
    <xf numFmtId="0" fontId="36" fillId="0" borderId="72" xfId="0" applyFont="1" applyFill="1" applyBorder="1" applyAlignment="1">
      <alignment horizontal="center" vertical="center"/>
    </xf>
    <xf numFmtId="0" fontId="36" fillId="0" borderId="1" xfId="0" applyFont="1" applyFill="1" applyBorder="1" applyAlignment="1">
      <alignment horizontal="center" vertical="center"/>
    </xf>
    <xf numFmtId="0" fontId="36" fillId="0" borderId="35" xfId="0" applyFont="1" applyFill="1" applyBorder="1" applyAlignment="1">
      <alignment horizontal="center" vertical="center"/>
    </xf>
    <xf numFmtId="0" fontId="36" fillId="0" borderId="44" xfId="0" applyFont="1" applyFill="1" applyBorder="1" applyAlignment="1">
      <alignment horizontal="center" vertical="center"/>
    </xf>
    <xf numFmtId="0" fontId="36" fillId="0" borderId="26" xfId="0" applyFont="1" applyFill="1" applyBorder="1" applyAlignment="1">
      <alignment horizontal="center" vertical="center"/>
    </xf>
    <xf numFmtId="0" fontId="36" fillId="0" borderId="27" xfId="0" applyFont="1" applyFill="1" applyBorder="1" applyAlignment="1">
      <alignment horizontal="center" vertical="center"/>
    </xf>
    <xf numFmtId="0" fontId="36" fillId="0" borderId="36" xfId="0" applyFont="1" applyFill="1" applyBorder="1" applyAlignment="1">
      <alignment horizontal="center" vertical="center"/>
    </xf>
    <xf numFmtId="0" fontId="36" fillId="0" borderId="3" xfId="0" applyFont="1" applyFill="1" applyBorder="1" applyAlignment="1">
      <alignment horizontal="center" vertical="center"/>
    </xf>
    <xf numFmtId="0" fontId="36" fillId="0" borderId="0" xfId="0" applyFont="1" applyFill="1" applyBorder="1" applyAlignment="1">
      <alignment vertical="top" wrapText="1"/>
    </xf>
    <xf numFmtId="0" fontId="36" fillId="0" borderId="19" xfId="0" applyFont="1" applyFill="1" applyBorder="1" applyAlignment="1">
      <alignment horizontal="center" vertical="center"/>
    </xf>
    <xf numFmtId="0" fontId="36" fillId="0" borderId="20" xfId="0" applyFont="1" applyFill="1" applyBorder="1" applyAlignment="1">
      <alignment horizontal="center" vertical="center"/>
    </xf>
    <xf numFmtId="0" fontId="36" fillId="0" borderId="82" xfId="0" applyFont="1" applyFill="1" applyBorder="1" applyAlignment="1">
      <alignment horizontal="center" vertical="center"/>
    </xf>
    <xf numFmtId="0" fontId="36" fillId="0" borderId="61" xfId="0" applyFont="1" applyFill="1" applyBorder="1" applyAlignment="1">
      <alignment horizontal="center" vertical="center"/>
    </xf>
    <xf numFmtId="0" fontId="36" fillId="0" borderId="0" xfId="0" applyFont="1" applyFill="1" applyBorder="1" applyAlignment="1">
      <alignment horizontal="left" vertical="center"/>
    </xf>
    <xf numFmtId="0" fontId="36" fillId="0" borderId="83" xfId="0" applyFont="1" applyFill="1" applyBorder="1" applyAlignment="1">
      <alignment horizontal="center" vertical="center"/>
    </xf>
    <xf numFmtId="0" fontId="36" fillId="0" borderId="6" xfId="0" applyFont="1" applyFill="1" applyBorder="1" applyAlignment="1">
      <alignment horizontal="center" vertical="center"/>
    </xf>
    <xf numFmtId="0" fontId="2" fillId="0" borderId="24" xfId="3"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3" applyFont="1" applyFill="1" applyBorder="1" applyAlignment="1">
      <alignment horizontal="center" vertical="center"/>
    </xf>
    <xf numFmtId="0" fontId="2" fillId="0" borderId="5" xfId="3" applyFont="1" applyFill="1" applyBorder="1" applyAlignment="1">
      <alignment horizontal="center" vertical="center"/>
    </xf>
    <xf numFmtId="0" fontId="26" fillId="0" borderId="24" xfId="2" applyFont="1" applyFill="1" applyBorder="1" applyAlignment="1">
      <alignment horizontal="center" vertical="center" wrapText="1"/>
    </xf>
    <xf numFmtId="0" fontId="12" fillId="0" borderId="5"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2" fillId="0" borderId="9" xfId="3" applyFont="1" applyFill="1" applyBorder="1" applyAlignment="1">
      <alignment horizontal="center" vertical="center" wrapText="1"/>
    </xf>
    <xf numFmtId="0" fontId="2" fillId="0" borderId="9" xfId="3" applyFont="1" applyFill="1" applyBorder="1" applyAlignment="1">
      <alignment horizontal="center" vertical="center"/>
    </xf>
    <xf numFmtId="0" fontId="26"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27" fillId="0" borderId="5" xfId="2" applyFont="1" applyFill="1" applyBorder="1" applyAlignment="1">
      <alignment horizontal="center" vertical="center" wrapText="1"/>
    </xf>
    <xf numFmtId="0" fontId="12" fillId="0" borderId="24" xfId="2" applyFont="1" applyFill="1" applyBorder="1" applyAlignment="1">
      <alignment horizontal="center" vertical="center"/>
    </xf>
    <xf numFmtId="0" fontId="12" fillId="0" borderId="9" xfId="2" applyFont="1" applyFill="1" applyBorder="1" applyAlignment="1">
      <alignment horizontal="center" vertical="center" wrapText="1"/>
    </xf>
    <xf numFmtId="49" fontId="12" fillId="0" borderId="0" xfId="0" applyNumberFormat="1" applyFont="1" applyFill="1" applyAlignment="1">
      <alignment horizontal="left" vertical="center"/>
    </xf>
    <xf numFmtId="0" fontId="28" fillId="0" borderId="0" xfId="0" applyFont="1" applyFill="1" applyAlignment="1">
      <alignment horizontal="left" vertical="center"/>
    </xf>
    <xf numFmtId="185" fontId="2" fillId="0" borderId="74" xfId="0" applyNumberFormat="1" applyFont="1" applyFill="1" applyBorder="1" applyAlignment="1" applyProtection="1">
      <alignment horizontal="right" vertical="center"/>
      <protection locked="0"/>
    </xf>
    <xf numFmtId="185" fontId="2" fillId="0" borderId="84" xfId="0" applyNumberFormat="1" applyFont="1" applyFill="1" applyBorder="1" applyAlignment="1" applyProtection="1">
      <alignment horizontal="right" vertical="center"/>
      <protection locked="0"/>
    </xf>
    <xf numFmtId="185" fontId="2" fillId="0" borderId="79" xfId="0" applyNumberFormat="1" applyFont="1" applyFill="1" applyBorder="1" applyAlignment="1" applyProtection="1">
      <alignment horizontal="right" vertical="center"/>
      <protection locked="0"/>
    </xf>
    <xf numFmtId="185" fontId="2" fillId="0" borderId="85" xfId="0" applyNumberFormat="1" applyFont="1" applyFill="1" applyBorder="1" applyAlignment="1" applyProtection="1">
      <alignment horizontal="right" vertical="center"/>
      <protection locked="0"/>
    </xf>
    <xf numFmtId="185" fontId="2" fillId="0" borderId="32" xfId="0" applyNumberFormat="1" applyFont="1" applyFill="1" applyBorder="1" applyAlignment="1" applyProtection="1">
      <alignment horizontal="right" vertical="center"/>
      <protection locked="0"/>
    </xf>
    <xf numFmtId="0" fontId="2" fillId="0" borderId="8" xfId="0" applyFont="1" applyFill="1" applyBorder="1" applyAlignment="1">
      <alignment horizontal="center" vertical="center"/>
    </xf>
    <xf numFmtId="0" fontId="2" fillId="0" borderId="86" xfId="0" applyFont="1" applyFill="1" applyBorder="1" applyAlignment="1">
      <alignment horizontal="center" vertical="center"/>
    </xf>
    <xf numFmtId="177" fontId="4" fillId="0" borderId="58" xfId="0" applyNumberFormat="1" applyFont="1" applyFill="1" applyBorder="1" applyAlignment="1">
      <alignment horizontal="right" vertical="center"/>
    </xf>
    <xf numFmtId="177" fontId="4" fillId="0" borderId="87" xfId="0" applyNumberFormat="1" applyFont="1" applyFill="1" applyBorder="1" applyAlignment="1">
      <alignment horizontal="right" vertical="center"/>
    </xf>
    <xf numFmtId="185" fontId="2" fillId="0" borderId="31" xfId="0" applyNumberFormat="1" applyFont="1" applyFill="1" applyBorder="1" applyAlignment="1" applyProtection="1">
      <alignment horizontal="right" vertical="center"/>
      <protection locked="0"/>
    </xf>
    <xf numFmtId="177" fontId="4" fillId="0" borderId="45" xfId="0" applyNumberFormat="1" applyFont="1" applyFill="1" applyBorder="1" applyAlignment="1">
      <alignment horizontal="right" vertical="center"/>
    </xf>
    <xf numFmtId="194" fontId="2" fillId="0" borderId="0" xfId="0" applyNumberFormat="1" applyFont="1" applyFill="1" applyBorder="1" applyAlignment="1" applyProtection="1">
      <alignment horizontal="right" vertical="center"/>
      <protection locked="0"/>
    </xf>
    <xf numFmtId="194" fontId="2" fillId="0" borderId="0" xfId="0" applyNumberFormat="1" applyFont="1" applyFill="1" applyBorder="1" applyAlignment="1">
      <alignment horizontal="right" vertical="center"/>
    </xf>
    <xf numFmtId="185" fontId="2" fillId="0" borderId="74" xfId="0" applyNumberFormat="1" applyFont="1" applyFill="1" applyBorder="1" applyAlignment="1" applyProtection="1">
      <alignment horizontal="right" vertical="center"/>
    </xf>
    <xf numFmtId="185" fontId="2" fillId="0" borderId="31" xfId="0" applyNumberFormat="1" applyFont="1" applyFill="1" applyBorder="1" applyAlignment="1" applyProtection="1">
      <alignment horizontal="right" vertical="center"/>
    </xf>
    <xf numFmtId="185" fontId="2" fillId="0" borderId="7" xfId="0" applyNumberFormat="1" applyFont="1" applyFill="1" applyBorder="1" applyAlignment="1">
      <alignment horizontal="right" vertical="center"/>
    </xf>
    <xf numFmtId="185" fontId="2" fillId="0" borderId="31" xfId="0" applyNumberFormat="1" applyFont="1" applyFill="1" applyBorder="1" applyAlignment="1">
      <alignment horizontal="right" vertical="center"/>
    </xf>
    <xf numFmtId="185" fontId="2" fillId="0" borderId="32" xfId="0" applyNumberFormat="1" applyFont="1" applyFill="1" applyBorder="1" applyAlignment="1">
      <alignment horizontal="center" vertical="center"/>
    </xf>
    <xf numFmtId="185" fontId="2" fillId="0" borderId="24" xfId="0" applyNumberFormat="1" applyFont="1" applyFill="1" applyBorder="1" applyAlignment="1">
      <alignment horizontal="center" vertical="center"/>
    </xf>
    <xf numFmtId="194" fontId="2" fillId="0" borderId="24" xfId="0" applyNumberFormat="1" applyFont="1" applyFill="1" applyBorder="1" applyAlignment="1" applyProtection="1">
      <alignment horizontal="right" vertical="center"/>
      <protection locked="0"/>
    </xf>
    <xf numFmtId="185" fontId="2" fillId="0" borderId="0" xfId="0" applyNumberFormat="1" applyFont="1" applyFill="1" applyBorder="1" applyAlignment="1">
      <alignment horizontal="center" vertical="center" shrinkToFit="1"/>
    </xf>
    <xf numFmtId="185" fontId="2" fillId="0" borderId="31" xfId="0" applyNumberFormat="1" applyFont="1" applyFill="1" applyBorder="1" applyAlignment="1">
      <alignment horizontal="center" vertical="center" shrinkToFit="1"/>
    </xf>
    <xf numFmtId="193" fontId="2" fillId="0" borderId="5" xfId="0" applyNumberFormat="1" applyFont="1" applyFill="1" applyBorder="1" applyAlignment="1">
      <alignment horizontal="right" vertical="center"/>
    </xf>
    <xf numFmtId="0" fontId="0" fillId="0" borderId="0" xfId="0" applyFont="1" applyFill="1" applyAlignment="1">
      <alignment horizontal="right"/>
    </xf>
    <xf numFmtId="0" fontId="2" fillId="0" borderId="0" xfId="0" applyFont="1" applyFill="1" applyAlignment="1">
      <alignment horizontal="center" vertical="center"/>
    </xf>
    <xf numFmtId="49" fontId="2" fillId="0" borderId="0" xfId="0" applyNumberFormat="1" applyFont="1" applyFill="1" applyBorder="1" applyAlignment="1">
      <alignment horizontal="left" vertical="center"/>
    </xf>
    <xf numFmtId="197" fontId="2" fillId="0" borderId="74" xfId="0" applyNumberFormat="1" applyFont="1" applyFill="1" applyBorder="1" applyAlignment="1">
      <alignment horizontal="center" vertical="center"/>
    </xf>
    <xf numFmtId="197" fontId="2" fillId="0" borderId="25" xfId="0" applyNumberFormat="1" applyFont="1" applyFill="1" applyBorder="1" applyAlignment="1">
      <alignment horizontal="center" vertical="center"/>
    </xf>
    <xf numFmtId="197" fontId="2" fillId="0" borderId="79" xfId="0" applyNumberFormat="1" applyFont="1" applyFill="1" applyBorder="1" applyAlignment="1">
      <alignment horizontal="center" vertical="center"/>
    </xf>
    <xf numFmtId="197" fontId="2" fillId="0" borderId="59" xfId="0" applyNumberFormat="1" applyFont="1" applyFill="1" applyBorder="1" applyAlignment="1">
      <alignment horizontal="center" vertical="center"/>
    </xf>
    <xf numFmtId="0" fontId="2" fillId="0" borderId="72" xfId="0" applyFont="1" applyFill="1" applyBorder="1" applyAlignment="1">
      <alignment horizontal="center" vertical="center" wrapText="1"/>
    </xf>
    <xf numFmtId="0" fontId="2" fillId="0" borderId="88" xfId="0" applyFont="1" applyFill="1" applyBorder="1" applyAlignment="1">
      <alignment horizontal="center" vertical="center" wrapText="1"/>
    </xf>
    <xf numFmtId="196" fontId="2" fillId="0" borderId="0" xfId="0" applyNumberFormat="1" applyFont="1" applyFill="1" applyBorder="1" applyAlignment="1">
      <alignment horizontal="right" vertical="center"/>
    </xf>
    <xf numFmtId="196" fontId="2" fillId="0" borderId="31" xfId="0" applyNumberFormat="1" applyFont="1" applyFill="1" applyBorder="1" applyAlignment="1">
      <alignment horizontal="right" vertical="center"/>
    </xf>
    <xf numFmtId="185" fontId="2" fillId="0" borderId="0" xfId="0" applyNumberFormat="1" applyFont="1" applyFill="1" applyBorder="1" applyAlignment="1">
      <alignment horizontal="right" vertical="center"/>
    </xf>
    <xf numFmtId="185" fontId="2" fillId="0" borderId="0" xfId="0" applyNumberFormat="1" applyFont="1" applyFill="1" applyBorder="1" applyAlignment="1">
      <alignment horizontal="center" vertical="center"/>
    </xf>
    <xf numFmtId="185" fontId="2" fillId="0" borderId="31" xfId="0" applyNumberFormat="1" applyFont="1" applyFill="1" applyBorder="1" applyAlignment="1">
      <alignment horizontal="center" vertical="center"/>
    </xf>
    <xf numFmtId="197" fontId="4" fillId="0" borderId="3" xfId="0" applyNumberFormat="1" applyFont="1" applyFill="1" applyBorder="1" applyAlignment="1">
      <alignment horizontal="right" vertical="center"/>
    </xf>
    <xf numFmtId="197" fontId="4" fillId="0" borderId="58" xfId="0" applyNumberFormat="1" applyFont="1" applyFill="1" applyBorder="1" applyAlignment="1">
      <alignment horizontal="right" vertical="center"/>
    </xf>
    <xf numFmtId="197" fontId="4" fillId="0" borderId="27" xfId="0" applyNumberFormat="1" applyFont="1" applyFill="1" applyBorder="1" applyAlignment="1">
      <alignment horizontal="right" vertical="center"/>
    </xf>
    <xf numFmtId="197" fontId="4" fillId="0" borderId="52" xfId="0" applyNumberFormat="1" applyFont="1" applyFill="1" applyBorder="1" applyAlignment="1">
      <alignment horizontal="right" vertical="center"/>
    </xf>
    <xf numFmtId="195" fontId="2" fillId="0" borderId="74" xfId="0" applyNumberFormat="1" applyFont="1" applyFill="1" applyBorder="1" applyAlignment="1">
      <alignment horizontal="right" vertical="center"/>
    </xf>
    <xf numFmtId="195" fontId="2" fillId="0" borderId="25" xfId="0" applyNumberFormat="1" applyFont="1" applyFill="1" applyBorder="1" applyAlignment="1">
      <alignment horizontal="right" vertical="center"/>
    </xf>
    <xf numFmtId="197" fontId="2" fillId="0" borderId="74" xfId="0" applyNumberFormat="1" applyFont="1" applyFill="1" applyBorder="1" applyAlignment="1">
      <alignment horizontal="right" vertical="center"/>
    </xf>
    <xf numFmtId="197" fontId="2" fillId="0" borderId="25" xfId="0" applyNumberFormat="1" applyFont="1" applyFill="1" applyBorder="1" applyAlignment="1">
      <alignment horizontal="right" vertical="center"/>
    </xf>
    <xf numFmtId="197" fontId="2" fillId="0" borderId="0" xfId="0" applyNumberFormat="1" applyFont="1" applyFill="1" applyBorder="1" applyAlignment="1">
      <alignment horizontal="center" vertical="center"/>
    </xf>
    <xf numFmtId="0" fontId="2" fillId="0" borderId="35"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36" xfId="0" applyFont="1" applyFill="1" applyBorder="1" applyAlignment="1">
      <alignment horizontal="center" vertical="center" wrapText="1"/>
    </xf>
    <xf numFmtId="196" fontId="4" fillId="0" borderId="45" xfId="0" applyNumberFormat="1" applyFont="1" applyFill="1" applyBorder="1" applyAlignment="1">
      <alignment horizontal="right" vertical="center"/>
    </xf>
    <xf numFmtId="196" fontId="4" fillId="0" borderId="31" xfId="0" applyNumberFormat="1" applyFont="1" applyFill="1" applyBorder="1" applyAlignment="1">
      <alignment horizontal="right" vertical="center"/>
    </xf>
    <xf numFmtId="196" fontId="4" fillId="0" borderId="5" xfId="0" applyNumberFormat="1" applyFont="1" applyFill="1" applyBorder="1" applyAlignment="1">
      <alignment horizontal="right" vertical="center"/>
    </xf>
    <xf numFmtId="196" fontId="4" fillId="0" borderId="0" xfId="0" applyNumberFormat="1" applyFont="1" applyFill="1" applyBorder="1" applyAlignment="1">
      <alignment horizontal="right" vertical="center"/>
    </xf>
    <xf numFmtId="197" fontId="4" fillId="0" borderId="2" xfId="0" applyNumberFormat="1" applyFont="1" applyFill="1" applyBorder="1" applyAlignment="1">
      <alignment horizontal="right" vertical="center"/>
    </xf>
    <xf numFmtId="197" fontId="4" fillId="0" borderId="5" xfId="0" applyNumberFormat="1" applyFont="1" applyFill="1" applyBorder="1" applyAlignment="1">
      <alignment horizontal="right" vertical="center"/>
    </xf>
    <xf numFmtId="0" fontId="4" fillId="0" borderId="20" xfId="0" applyFont="1" applyFill="1" applyBorder="1" applyAlignment="1">
      <alignment horizontal="center" vertical="center"/>
    </xf>
    <xf numFmtId="197" fontId="2" fillId="0" borderId="24" xfId="0" applyNumberFormat="1" applyFont="1" applyFill="1" applyBorder="1" applyAlignment="1">
      <alignment horizontal="center" vertical="center"/>
    </xf>
    <xf numFmtId="0" fontId="10" fillId="0" borderId="29" xfId="0" applyFont="1" applyFill="1" applyBorder="1" applyAlignment="1">
      <alignment horizontal="center" vertical="center"/>
    </xf>
    <xf numFmtId="0" fontId="10" fillId="0" borderId="44" xfId="0" applyFont="1" applyFill="1" applyBorder="1" applyAlignment="1">
      <alignment horizontal="center" vertical="center"/>
    </xf>
    <xf numFmtId="1" fontId="2" fillId="0" borderId="23" xfId="0" applyNumberFormat="1" applyFont="1" applyFill="1" applyBorder="1" applyAlignment="1">
      <alignment vertical="center"/>
    </xf>
    <xf numFmtId="193" fontId="2" fillId="0" borderId="0" xfId="0" applyNumberFormat="1" applyFont="1" applyFill="1" applyBorder="1" applyAlignment="1">
      <alignment horizontal="right" vertical="center"/>
    </xf>
    <xf numFmtId="177" fontId="2" fillId="0" borderId="0" xfId="0" applyNumberFormat="1" applyFont="1" applyFill="1" applyBorder="1" applyAlignment="1">
      <alignment horizontal="right" vertical="center"/>
    </xf>
    <xf numFmtId="195" fontId="2" fillId="0" borderId="0" xfId="0" applyNumberFormat="1" applyFont="1" applyFill="1" applyBorder="1" applyAlignment="1">
      <alignment horizontal="right" vertical="center" shrinkToFit="1"/>
    </xf>
    <xf numFmtId="0" fontId="2" fillId="0" borderId="60"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89" xfId="0" applyFont="1" applyFill="1" applyBorder="1" applyAlignment="1">
      <alignment horizontal="center" vertical="center"/>
    </xf>
    <xf numFmtId="0" fontId="2" fillId="0" borderId="90" xfId="0" applyFont="1" applyFill="1" applyBorder="1" applyAlignment="1">
      <alignment horizontal="center" vertical="center"/>
    </xf>
    <xf numFmtId="0" fontId="2" fillId="0" borderId="91" xfId="0" applyFont="1" applyFill="1" applyBorder="1" applyAlignment="1">
      <alignment horizontal="center" vertical="center"/>
    </xf>
    <xf numFmtId="0" fontId="2" fillId="0" borderId="82" xfId="0" applyFont="1" applyFill="1" applyBorder="1" applyAlignment="1">
      <alignment horizontal="center" vertical="center"/>
    </xf>
    <xf numFmtId="0" fontId="2" fillId="0" borderId="6" xfId="0" applyFont="1" applyFill="1" applyBorder="1" applyAlignment="1">
      <alignment horizontal="center" vertical="center"/>
    </xf>
    <xf numFmtId="193" fontId="2" fillId="0" borderId="0" xfId="0" applyNumberFormat="1" applyFont="1" applyFill="1" applyBorder="1" applyAlignment="1">
      <alignment horizontal="right" vertical="center" shrinkToFit="1"/>
    </xf>
    <xf numFmtId="189" fontId="2" fillId="0" borderId="0" xfId="0" applyNumberFormat="1" applyFont="1" applyFill="1" applyBorder="1" applyAlignment="1">
      <alignment horizontal="right" vertical="center"/>
    </xf>
    <xf numFmtId="0" fontId="2" fillId="0" borderId="20" xfId="0" applyFont="1" applyFill="1" applyBorder="1" applyAlignment="1">
      <alignment horizontal="center" vertical="center" wrapText="1"/>
    </xf>
    <xf numFmtId="0" fontId="2" fillId="0" borderId="1" xfId="0" applyFont="1" applyFill="1" applyBorder="1" applyAlignment="1">
      <alignment horizontal="center" vertical="center" wrapText="1"/>
    </xf>
    <xf numFmtId="185" fontId="2" fillId="0" borderId="24" xfId="0" applyNumberFormat="1" applyFont="1" applyFill="1" applyBorder="1" applyAlignment="1">
      <alignment horizontal="right" vertical="center" shrinkToFit="1"/>
    </xf>
    <xf numFmtId="178" fontId="2" fillId="0" borderId="0" xfId="0" applyNumberFormat="1" applyFont="1" applyFill="1" applyBorder="1" applyAlignment="1">
      <alignment horizontal="right" vertical="center"/>
    </xf>
    <xf numFmtId="185" fontId="2" fillId="0" borderId="0" xfId="0" applyNumberFormat="1" applyFont="1" applyFill="1" applyBorder="1" applyAlignment="1">
      <alignment horizontal="right" vertical="center" shrinkToFit="1"/>
    </xf>
    <xf numFmtId="0" fontId="2" fillId="0" borderId="25" xfId="0" applyFont="1" applyFill="1" applyBorder="1" applyAlignment="1">
      <alignment horizontal="center" vertical="center"/>
    </xf>
    <xf numFmtId="185" fontId="2" fillId="0" borderId="25" xfId="0" applyNumberFormat="1" applyFont="1" applyFill="1" applyBorder="1" applyAlignment="1">
      <alignment horizontal="center" vertical="center" shrinkToFit="1"/>
    </xf>
    <xf numFmtId="177" fontId="4" fillId="0" borderId="6" xfId="0" applyNumberFormat="1" applyFont="1" applyFill="1" applyBorder="1" applyAlignment="1">
      <alignment horizontal="right" vertical="center"/>
    </xf>
    <xf numFmtId="1" fontId="2" fillId="0" borderId="23" xfId="0" applyNumberFormat="1" applyFont="1" applyFill="1" applyBorder="1" applyAlignment="1">
      <alignment horizontal="center" vertical="center"/>
    </xf>
    <xf numFmtId="0" fontId="29" fillId="0" borderId="0" xfId="0" applyFont="1" applyFill="1" applyBorder="1" applyAlignment="1">
      <alignment horizontal="left" vertical="center"/>
    </xf>
    <xf numFmtId="0" fontId="2" fillId="0" borderId="2" xfId="0" applyFont="1" applyFill="1" applyBorder="1" applyAlignment="1">
      <alignment horizontal="left" vertical="center" indent="1"/>
    </xf>
    <xf numFmtId="0" fontId="2" fillId="0" borderId="80" xfId="0" applyFont="1" applyFill="1" applyBorder="1" applyAlignment="1">
      <alignment horizontal="left" vertical="center" indent="1"/>
    </xf>
    <xf numFmtId="49" fontId="2" fillId="0" borderId="26" xfId="0" applyNumberFormat="1" applyFont="1" applyFill="1" applyBorder="1" applyAlignment="1">
      <alignment horizontal="center" vertical="center"/>
    </xf>
    <xf numFmtId="49" fontId="2" fillId="0" borderId="27" xfId="0" applyNumberFormat="1" applyFont="1" applyFill="1" applyBorder="1" applyAlignment="1">
      <alignment horizontal="center" vertical="center"/>
    </xf>
    <xf numFmtId="0" fontId="2" fillId="0" borderId="27" xfId="0" applyFont="1" applyFill="1" applyBorder="1" applyAlignment="1">
      <alignment horizontal="left" vertical="center" indent="1"/>
    </xf>
    <xf numFmtId="0" fontId="2" fillId="0" borderId="81" xfId="0" applyFont="1" applyFill="1" applyBorder="1" applyAlignment="1">
      <alignment horizontal="left" vertical="center" indent="1"/>
    </xf>
    <xf numFmtId="187" fontId="2" fillId="0" borderId="92" xfId="0" applyNumberFormat="1" applyFont="1" applyFill="1" applyBorder="1" applyAlignment="1">
      <alignment horizontal="right" vertical="center"/>
    </xf>
    <xf numFmtId="187" fontId="2" fillId="0" borderId="93" xfId="0" applyNumberFormat="1" applyFont="1" applyFill="1" applyBorder="1" applyAlignment="1">
      <alignment horizontal="right" vertical="center"/>
    </xf>
    <xf numFmtId="206" fontId="2" fillId="0" borderId="7" xfId="1" applyNumberFormat="1" applyFont="1" applyFill="1" applyBorder="1" applyAlignment="1">
      <alignment horizontal="right" vertical="center"/>
    </xf>
    <xf numFmtId="206" fontId="2" fillId="0" borderId="84" xfId="1" applyNumberFormat="1" applyFont="1" applyFill="1" applyBorder="1" applyAlignment="1">
      <alignment horizontal="right" vertical="center"/>
    </xf>
    <xf numFmtId="0" fontId="4" fillId="0" borderId="0" xfId="0" applyFont="1" applyFill="1" applyBorder="1" applyAlignment="1">
      <alignment vertical="center"/>
    </xf>
    <xf numFmtId="0" fontId="2" fillId="0" borderId="50" xfId="0" applyFont="1" applyFill="1" applyBorder="1" applyAlignment="1">
      <alignment horizontal="center" vertical="center"/>
    </xf>
    <xf numFmtId="0" fontId="2" fillId="0" borderId="88" xfId="0" applyFont="1" applyFill="1" applyBorder="1" applyAlignment="1">
      <alignment horizontal="center" vertical="center"/>
    </xf>
    <xf numFmtId="0" fontId="2" fillId="0" borderId="94" xfId="0" applyFont="1" applyFill="1" applyBorder="1" applyAlignment="1">
      <alignment horizontal="center" vertical="center"/>
    </xf>
    <xf numFmtId="206" fontId="2" fillId="0" borderId="6" xfId="1" applyNumberFormat="1" applyFont="1" applyFill="1" applyBorder="1" applyAlignment="1">
      <alignment horizontal="right" vertical="center"/>
    </xf>
    <xf numFmtId="206" fontId="2" fillId="0" borderId="87" xfId="1" applyNumberFormat="1" applyFont="1" applyFill="1" applyBorder="1" applyAlignment="1">
      <alignment horizontal="right" vertical="center"/>
    </xf>
    <xf numFmtId="0" fontId="0" fillId="0" borderId="95" xfId="0" applyBorder="1" applyAlignment="1">
      <alignment horizontal="center"/>
    </xf>
    <xf numFmtId="0" fontId="16" fillId="0" borderId="0" xfId="0" applyFont="1" applyBorder="1" applyAlignment="1">
      <alignment horizontal="center" vertical="center"/>
    </xf>
    <xf numFmtId="182" fontId="4" fillId="0" borderId="0" xfId="0" applyNumberFormat="1" applyFont="1" applyFill="1" applyBorder="1" applyAlignment="1">
      <alignment horizontal="right" vertical="center" shrinkToFit="1"/>
    </xf>
    <xf numFmtId="0" fontId="0" fillId="0" borderId="1" xfId="0" applyFont="1" applyBorder="1" applyAlignment="1">
      <alignment horizontal="center"/>
    </xf>
  </cellXfs>
  <cellStyles count="4">
    <cellStyle name="桁区切り" xfId="1" builtinId="6"/>
    <cellStyle name="標準" xfId="0" builtinId="0"/>
    <cellStyle name="標準 2" xfId="2"/>
    <cellStyle name="標準__(1)(1)(1).土地及び気象新"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B3B3B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lang val="ja-JP"/>
  <c:style val="1"/>
  <c:chart>
    <c:title>
      <c:tx>
        <c:rich>
          <a:bodyPr/>
          <a:lstStyle/>
          <a:p>
            <a:pPr>
              <a:defRPr sz="1000" b="0">
                <a:latin typeface="ＭＳ Ｐゴシック" pitchFamily="50" charset="-128"/>
                <a:ea typeface="ＭＳ Ｐゴシック" pitchFamily="50" charset="-128"/>
              </a:defRPr>
            </a:pPr>
            <a:r>
              <a:rPr lang="ja-JP" sz="1000" b="0">
                <a:latin typeface="ＭＳ Ｐゴシック" pitchFamily="50" charset="-128"/>
                <a:ea typeface="ＭＳ Ｐゴシック" pitchFamily="50" charset="-128"/>
              </a:rPr>
              <a:t>平成</a:t>
            </a:r>
            <a:r>
              <a:rPr lang="en-US" sz="1000" b="0">
                <a:latin typeface="ＭＳ Ｐゴシック" pitchFamily="50" charset="-128"/>
                <a:ea typeface="ＭＳ Ｐゴシック" pitchFamily="50" charset="-128"/>
              </a:rPr>
              <a:t>24</a:t>
            </a:r>
            <a:r>
              <a:rPr lang="ja-JP" sz="1000" b="0">
                <a:latin typeface="ＭＳ Ｐゴシック" pitchFamily="50" charset="-128"/>
                <a:ea typeface="ＭＳ Ｐゴシック" pitchFamily="50" charset="-128"/>
              </a:rPr>
              <a:t>年１月１日現在</a:t>
            </a:r>
          </a:p>
        </c:rich>
      </c:tx>
      <c:layout>
        <c:manualLayout>
          <c:xMode val="edge"/>
          <c:yMode val="edge"/>
          <c:x val="0.31202801684673137"/>
          <c:y val="3.451640968277294E-2"/>
        </c:manualLayout>
      </c:layout>
      <c:spPr>
        <a:ln>
          <a:solidFill>
            <a:prstClr val="black"/>
          </a:solidFill>
        </a:ln>
      </c:spPr>
    </c:title>
    <c:plotArea>
      <c:layout>
        <c:manualLayout>
          <c:layoutTarget val="inner"/>
          <c:xMode val="edge"/>
          <c:yMode val="edge"/>
          <c:x val="0.1075581395348837"/>
          <c:y val="0.18659927099905355"/>
          <c:w val="0.77326588536898011"/>
          <c:h val="0.680315766155829"/>
        </c:manualLayout>
      </c:layout>
      <c:doughnutChart>
        <c:varyColors val="1"/>
        <c:ser>
          <c:idx val="0"/>
          <c:order val="0"/>
          <c:tx>
            <c:strRef>
              <c:f>グラフ!$H$2</c:f>
              <c:strCache>
                <c:ptCount val="1"/>
                <c:pt idx="0">
                  <c:v>地目別土地面積</c:v>
                </c:pt>
              </c:strCache>
            </c:strRef>
          </c:tx>
          <c:spPr>
            <a:ln>
              <a:solidFill>
                <a:prstClr val="black"/>
              </a:solidFill>
            </a:ln>
          </c:spPr>
          <c:dPt>
            <c:idx val="0"/>
            <c:spPr>
              <a:pattFill prst="dashUpDiag">
                <a:fgClr>
                  <a:srgbClr val="000000"/>
                </a:fgClr>
                <a:bgClr>
                  <a:srgbClr val="FFFFFF"/>
                </a:bgClr>
              </a:pattFill>
              <a:ln w="12700">
                <a:solidFill>
                  <a:srgbClr val="000000"/>
                </a:solidFill>
                <a:prstDash val="solid"/>
              </a:ln>
            </c:spPr>
          </c:dPt>
          <c:dPt>
            <c:idx val="1"/>
            <c:spPr>
              <a:pattFill prst="pct5">
                <a:fgClr>
                  <a:srgbClr val="000000"/>
                </a:fgClr>
                <a:bgClr>
                  <a:srgbClr val="FFFFFF"/>
                </a:bgClr>
              </a:pattFill>
              <a:ln w="12700">
                <a:solidFill>
                  <a:srgbClr val="000000"/>
                </a:solidFill>
                <a:prstDash val="solid"/>
              </a:ln>
            </c:spPr>
          </c:dPt>
          <c:dPt>
            <c:idx val="2"/>
            <c:spPr>
              <a:pattFill prst="ltUpDiag">
                <a:fgClr>
                  <a:srgbClr val="000000"/>
                </a:fgClr>
                <a:bgClr>
                  <a:srgbClr val="FFFFFF"/>
                </a:bgClr>
              </a:pattFill>
              <a:ln w="12700">
                <a:solidFill>
                  <a:srgbClr val="000000"/>
                </a:solidFill>
                <a:prstDash val="solid"/>
              </a:ln>
            </c:spPr>
          </c:dPt>
          <c:dPt>
            <c:idx val="4"/>
            <c:spPr>
              <a:pattFill prst="lgConfetti">
                <a:fgClr>
                  <a:srgbClr val="000000"/>
                </a:fgClr>
                <a:bgClr>
                  <a:srgbClr val="FFFFFF"/>
                </a:bgClr>
              </a:pattFill>
              <a:ln w="12700">
                <a:solidFill>
                  <a:srgbClr val="000000"/>
                </a:solidFill>
                <a:prstDash val="solid"/>
              </a:ln>
            </c:spPr>
          </c:dPt>
          <c:dPt>
            <c:idx val="5"/>
            <c:spPr>
              <a:pattFill prst="pct30">
                <a:fgClr>
                  <a:srgbClr val="000000"/>
                </a:fgClr>
                <a:bgClr>
                  <a:srgbClr val="FFFFFF"/>
                </a:bgClr>
              </a:pattFill>
              <a:ln w="12700">
                <a:solidFill>
                  <a:srgbClr val="000000"/>
                </a:solidFill>
                <a:prstDash val="solid"/>
              </a:ln>
            </c:spPr>
          </c:dPt>
          <c:dPt>
            <c:idx val="6"/>
            <c:spPr>
              <a:pattFill prst="ltDnDiag">
                <a:fgClr>
                  <a:srgbClr val="000000"/>
                </a:fgClr>
                <a:bgClr>
                  <a:srgbClr val="FFFFFF"/>
                </a:bgClr>
              </a:pattFill>
              <a:ln w="12700">
                <a:solidFill>
                  <a:srgbClr val="000000"/>
                </a:solidFill>
                <a:prstDash val="solid"/>
              </a:ln>
            </c:spPr>
          </c:dPt>
          <c:dLbls>
            <c:dLbl>
              <c:idx val="0"/>
              <c:layout>
                <c:manualLayout>
                  <c:x val="0.26458951352011228"/>
                  <c:y val="-0.14470028293817036"/>
                </c:manualLayout>
              </c:layout>
              <c:showCatName val="1"/>
              <c:showPercent val="1"/>
            </c:dLbl>
            <c:dLbl>
              <c:idx val="2"/>
              <c:layout>
                <c:manualLayout>
                  <c:x val="0.1932005737654886"/>
                  <c:y val="0.175075121180883"/>
                </c:manualLayout>
              </c:layout>
              <c:showCatName val="1"/>
              <c:showPercent val="1"/>
            </c:dLbl>
            <c:dLbl>
              <c:idx val="3"/>
              <c:layout>
                <c:manualLayout>
                  <c:x val="-0.13563755112006351"/>
                  <c:y val="0.16692240767954147"/>
                </c:manualLayout>
              </c:layout>
              <c:showCatName val="1"/>
              <c:showPercent val="1"/>
            </c:dLbl>
            <c:dLbl>
              <c:idx val="4"/>
              <c:layout>
                <c:manualLayout>
                  <c:x val="-0.26564243423060491"/>
                  <c:y val="8.716805942432683E-2"/>
                </c:manualLayout>
              </c:layout>
              <c:showCatName val="1"/>
              <c:showPercent val="1"/>
            </c:dLbl>
            <c:dLbl>
              <c:idx val="5"/>
              <c:layout>
                <c:manualLayout>
                  <c:x val="-1.235854239150341E-2"/>
                  <c:y val="2.4462819584878076E-3"/>
                </c:manualLayout>
              </c:layout>
              <c:showCatName val="1"/>
              <c:showPercent val="1"/>
            </c:dLbl>
            <c:numFmt formatCode="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CatName val="1"/>
            <c:showPercent val="1"/>
          </c:dLbls>
          <c:cat>
            <c:strRef>
              <c:f>グラフ!$H$3:$N$3</c:f>
              <c:strCache>
                <c:ptCount val="7"/>
                <c:pt idx="0">
                  <c:v>畑</c:v>
                </c:pt>
                <c:pt idx="1">
                  <c:v>宅地</c:v>
                </c:pt>
                <c:pt idx="2">
                  <c:v>原野</c:v>
                </c:pt>
                <c:pt idx="3">
                  <c:v>池沼</c:v>
                </c:pt>
                <c:pt idx="4">
                  <c:v>雑種地</c:v>
                </c:pt>
                <c:pt idx="5">
                  <c:v>軍用地</c:v>
                </c:pt>
                <c:pt idx="6">
                  <c:v>その他</c:v>
                </c:pt>
              </c:strCache>
            </c:strRef>
          </c:cat>
          <c:val>
            <c:numRef>
              <c:f>グラフ!$H$4:$N$4</c:f>
              <c:numCache>
                <c:formatCode>0.000_ </c:formatCode>
                <c:ptCount val="7"/>
                <c:pt idx="0">
                  <c:v>0.72299999999999998</c:v>
                </c:pt>
                <c:pt idx="1">
                  <c:v>8.4410000000000007</c:v>
                </c:pt>
                <c:pt idx="2">
                  <c:v>0.95499999999999996</c:v>
                </c:pt>
                <c:pt idx="3">
                  <c:v>4.4999999999999998E-2</c:v>
                </c:pt>
                <c:pt idx="4">
                  <c:v>1.8</c:v>
                </c:pt>
                <c:pt idx="5">
                  <c:v>2.6579999999999999</c:v>
                </c:pt>
                <c:pt idx="6">
                  <c:v>4.6509999999999998</c:v>
                </c:pt>
              </c:numCache>
            </c:numRef>
          </c:val>
        </c:ser>
        <c:dLbls>
          <c:showCatName val="1"/>
          <c:showPercent val="1"/>
        </c:dLbls>
        <c:firstSliceAng val="0"/>
        <c:holeSize val="30"/>
      </c:doughnutChart>
      <c:spPr>
        <a:noFill/>
        <a:ln w="25400">
          <a:noFill/>
        </a:ln>
      </c:spPr>
    </c:plotArea>
    <c:plotVisOnly val="1"/>
    <c:dispBlanksAs val="zero"/>
  </c:chart>
  <c:spPr>
    <a:solidFill>
      <a:schemeClr val="bg1"/>
    </a:solidFill>
    <a:ln>
      <a:noFill/>
    </a:ln>
  </c:spPr>
  <c:printSettings>
    <c:headerFooter alignWithMargins="0"/>
    <c:pageMargins b="0.98399999999999999" l="0.78700000000000003" r="0.78700000000000003" t="0.98399999999999999" header="0.51180555555555562" footer="0.51180555555555562"/>
    <c:pageSetup paperSize="9" firstPageNumber="0" orientation="landscape" horizontalDpi="-2"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平成</a:t>
            </a: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年</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年平均気温  </a:t>
            </a:r>
            <a:r>
              <a:rPr lang="en-US" altLang="ja-JP" sz="1100" b="0" i="0" u="none" strike="noStrike" baseline="0">
                <a:solidFill>
                  <a:srgbClr val="000000"/>
                </a:solidFill>
                <a:latin typeface="ＭＳ Ｐゴシック"/>
                <a:ea typeface="ＭＳ Ｐゴシック"/>
              </a:rPr>
              <a:t>23.0℃  </a:t>
            </a:r>
            <a:r>
              <a:rPr lang="ja-JP" altLang="en-US" sz="1100" b="0" i="0" u="none" strike="noStrike" baseline="0">
                <a:solidFill>
                  <a:srgbClr val="000000"/>
                </a:solidFill>
                <a:latin typeface="ＭＳ Ｐゴシック"/>
                <a:ea typeface="ＭＳ Ｐゴシック"/>
              </a:rPr>
              <a:t>　</a:t>
            </a:r>
          </a:p>
        </c:rich>
      </c:tx>
      <c:layout>
        <c:manualLayout>
          <c:xMode val="edge"/>
          <c:yMode val="edge"/>
          <c:x val="0.45416105165072185"/>
          <c:y val="3.2994948857937384E-2"/>
        </c:manualLayout>
      </c:layout>
      <c:spPr>
        <a:solidFill>
          <a:srgbClr val="FFFFFF"/>
        </a:solidFill>
        <a:ln w="12700">
          <a:solidFill>
            <a:srgbClr val="000000"/>
          </a:solidFill>
          <a:prstDash val="solid"/>
        </a:ln>
      </c:spPr>
    </c:title>
    <c:plotArea>
      <c:layout>
        <c:manualLayout>
          <c:layoutTarget val="inner"/>
          <c:xMode val="edge"/>
          <c:yMode val="edge"/>
          <c:x val="7.2135785007072142E-2"/>
          <c:y val="0.19221967963386727"/>
          <c:w val="0.90381895332390383"/>
          <c:h val="0.60411899313501161"/>
        </c:manualLayout>
      </c:layout>
      <c:lineChart>
        <c:grouping val="standard"/>
        <c:ser>
          <c:idx val="0"/>
          <c:order val="0"/>
          <c:tx>
            <c:strRef>
              <c:f>グラフ!$I$66</c:f>
              <c:strCache>
                <c:ptCount val="1"/>
                <c:pt idx="0">
                  <c:v>平均気温</c:v>
                </c:pt>
              </c:strCache>
            </c:strRef>
          </c:tx>
          <c:spPr>
            <a:ln w="12700">
              <a:solidFill>
                <a:srgbClr val="000000"/>
              </a:solidFill>
              <a:prstDash val="sysDash"/>
            </a:ln>
          </c:spPr>
          <c:marker>
            <c:symbol val="square"/>
            <c:size val="7"/>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Val val="1"/>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グラフ!$I$67:$I$78</c:f>
              <c:numCache>
                <c:formatCode>0.0_);[Red]\(0.0\)</c:formatCode>
                <c:ptCount val="12"/>
                <c:pt idx="0">
                  <c:v>17</c:v>
                </c:pt>
                <c:pt idx="1">
                  <c:v>17.5</c:v>
                </c:pt>
                <c:pt idx="2">
                  <c:v>19.600000000000001</c:v>
                </c:pt>
                <c:pt idx="3">
                  <c:v>21.7</c:v>
                </c:pt>
                <c:pt idx="4">
                  <c:v>24.4</c:v>
                </c:pt>
                <c:pt idx="5">
                  <c:v>26.9</c:v>
                </c:pt>
                <c:pt idx="6">
                  <c:v>29.1</c:v>
                </c:pt>
                <c:pt idx="7">
                  <c:v>28.5</c:v>
                </c:pt>
                <c:pt idx="8">
                  <c:v>27.2</c:v>
                </c:pt>
                <c:pt idx="9">
                  <c:v>24.6</c:v>
                </c:pt>
                <c:pt idx="10">
                  <c:v>21</c:v>
                </c:pt>
                <c:pt idx="11">
                  <c:v>18.5</c:v>
                </c:pt>
              </c:numCache>
            </c:numRef>
          </c:val>
        </c:ser>
        <c:ser>
          <c:idx val="1"/>
          <c:order val="1"/>
          <c:tx>
            <c:strRef>
              <c:f>グラフ!$J$66</c:f>
              <c:strCache>
                <c:ptCount val="1"/>
                <c:pt idx="0">
                  <c:v>最高気温</c:v>
                </c:pt>
              </c:strCache>
            </c:strRef>
          </c:tx>
          <c:spPr>
            <a:ln w="12700">
              <a:solidFill>
                <a:srgbClr val="000000"/>
              </a:solidFill>
              <a:prstDash val="solid"/>
            </a:ln>
          </c:spPr>
          <c:marker>
            <c:symbol val="diamond"/>
            <c:size val="7"/>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Val val="1"/>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グラフ!$J$67:$J$78</c:f>
              <c:numCache>
                <c:formatCode>0.0_);[Red]\(0.0\)</c:formatCode>
                <c:ptCount val="12"/>
                <c:pt idx="0">
                  <c:v>23.6</c:v>
                </c:pt>
                <c:pt idx="1">
                  <c:v>25</c:v>
                </c:pt>
                <c:pt idx="2">
                  <c:v>26.7</c:v>
                </c:pt>
                <c:pt idx="3">
                  <c:v>28.3</c:v>
                </c:pt>
                <c:pt idx="4">
                  <c:v>29</c:v>
                </c:pt>
                <c:pt idx="5">
                  <c:v>31.6</c:v>
                </c:pt>
                <c:pt idx="6">
                  <c:v>33.299999999999997</c:v>
                </c:pt>
                <c:pt idx="7">
                  <c:v>32.9</c:v>
                </c:pt>
                <c:pt idx="8">
                  <c:v>32.1</c:v>
                </c:pt>
                <c:pt idx="9">
                  <c:v>29.4</c:v>
                </c:pt>
                <c:pt idx="10">
                  <c:v>26.8</c:v>
                </c:pt>
                <c:pt idx="11">
                  <c:v>25.7</c:v>
                </c:pt>
              </c:numCache>
            </c:numRef>
          </c:val>
        </c:ser>
        <c:ser>
          <c:idx val="2"/>
          <c:order val="2"/>
          <c:tx>
            <c:strRef>
              <c:f>グラフ!$K$66</c:f>
              <c:strCache>
                <c:ptCount val="1"/>
                <c:pt idx="0">
                  <c:v>最低気温</c:v>
                </c:pt>
              </c:strCache>
            </c:strRef>
          </c:tx>
          <c:spPr>
            <a:ln w="12700">
              <a:solidFill>
                <a:srgbClr val="000000"/>
              </a:solidFill>
              <a:prstDash val="lgDashDotDot"/>
            </a:ln>
          </c:spPr>
          <c:marker>
            <c:symbol val="triangle"/>
            <c:size val="7"/>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
            <c:showVal val="1"/>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グラフ!$K$67:$K$78</c:f>
              <c:numCache>
                <c:formatCode>0.0_);[Red]\(0.0\)</c:formatCode>
                <c:ptCount val="12"/>
                <c:pt idx="0">
                  <c:v>11.6</c:v>
                </c:pt>
                <c:pt idx="1">
                  <c:v>11.9</c:v>
                </c:pt>
                <c:pt idx="2">
                  <c:v>12.5</c:v>
                </c:pt>
                <c:pt idx="3">
                  <c:v>14.4</c:v>
                </c:pt>
                <c:pt idx="4">
                  <c:v>19.399999999999999</c:v>
                </c:pt>
                <c:pt idx="5">
                  <c:v>22.9</c:v>
                </c:pt>
                <c:pt idx="6">
                  <c:v>24.2</c:v>
                </c:pt>
                <c:pt idx="7">
                  <c:v>25.1</c:v>
                </c:pt>
                <c:pt idx="8">
                  <c:v>22.7</c:v>
                </c:pt>
                <c:pt idx="9">
                  <c:v>19.100000000000001</c:v>
                </c:pt>
                <c:pt idx="10">
                  <c:v>16.3</c:v>
                </c:pt>
                <c:pt idx="11">
                  <c:v>12.4</c:v>
                </c:pt>
              </c:numCache>
            </c:numRef>
          </c:val>
        </c:ser>
        <c:marker val="1"/>
        <c:axId val="103028608"/>
        <c:axId val="103030144"/>
      </c:lineChart>
      <c:catAx>
        <c:axId val="103028608"/>
        <c:scaling>
          <c:orientation val="minMax"/>
        </c:scaling>
        <c:axPos val="b"/>
        <c:numFmt formatCode="#&quot;月&quot;"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3030144"/>
        <c:crossesAt val="0"/>
        <c:auto val="1"/>
        <c:lblAlgn val="ctr"/>
        <c:lblOffset val="100"/>
        <c:tickLblSkip val="1"/>
        <c:tickMarkSkip val="1"/>
      </c:catAx>
      <c:valAx>
        <c:axId val="103030144"/>
        <c:scaling>
          <c:orientation val="minMax"/>
          <c:max val="40"/>
          <c:min val="5"/>
        </c:scaling>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altLang="en-US"/>
                  <a:t>℃</a:t>
                </a:r>
              </a:p>
            </c:rich>
          </c:tx>
          <c:layout>
            <c:manualLayout>
              <c:xMode val="edge"/>
              <c:yMode val="edge"/>
              <c:x val="5.2333804809052351E-2"/>
              <c:y val="0.14187643020594964"/>
            </c:manualLayout>
          </c:layout>
          <c:spPr>
            <a:noFill/>
            <a:ln w="25400">
              <a:noFill/>
            </a:ln>
          </c:spPr>
        </c:title>
        <c:numFmt formatCode="0_);[Red]\(0\)" sourceLinked="0"/>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3028608"/>
        <c:crossesAt val="1"/>
        <c:crossBetween val="between"/>
      </c:valAx>
      <c:spPr>
        <a:noFill/>
        <a:ln w="12700">
          <a:solidFill>
            <a:srgbClr val="000000"/>
          </a:solidFill>
          <a:prstDash val="solid"/>
        </a:ln>
      </c:spPr>
    </c:plotArea>
    <c:legend>
      <c:legendPos val="b"/>
      <c:layout>
        <c:manualLayout>
          <c:xMode val="edge"/>
          <c:yMode val="edge"/>
          <c:wMode val="edge"/>
          <c:hMode val="edge"/>
          <c:x val="0.21216407355021219"/>
          <c:y val="0.90389016018306634"/>
          <c:w val="0.85289957567185304"/>
          <c:h val="0.97711670480549184"/>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平成</a:t>
            </a:r>
            <a:r>
              <a:rPr lang="en-US" altLang="ja-JP" sz="1200" b="0" i="0" u="none" strike="noStrike" baseline="0">
                <a:solidFill>
                  <a:srgbClr val="000000"/>
                </a:solidFill>
                <a:latin typeface="ＭＳ Ｐゴシック"/>
                <a:ea typeface="ＭＳ Ｐゴシック"/>
              </a:rPr>
              <a:t>23</a:t>
            </a:r>
            <a:r>
              <a:rPr lang="ja-JP" altLang="en-US" sz="1200" b="0" i="0" u="none" strike="noStrike" baseline="0">
                <a:solidFill>
                  <a:srgbClr val="000000"/>
                </a:solidFill>
                <a:latin typeface="ＭＳ Ｐゴシック"/>
                <a:ea typeface="ＭＳ Ｐゴシック"/>
              </a:rPr>
              <a:t>年度</a:t>
            </a:r>
          </a:p>
        </c:rich>
      </c:tx>
      <c:layout>
        <c:manualLayout>
          <c:xMode val="edge"/>
          <c:yMode val="edge"/>
          <c:x val="0.4462212354269669"/>
          <c:y val="3.5564852306175197E-2"/>
        </c:manualLayout>
      </c:layout>
      <c:spPr>
        <a:solidFill>
          <a:srgbClr val="FFFFFF"/>
        </a:solidFill>
        <a:ln w="12700">
          <a:solidFill>
            <a:srgbClr val="000000"/>
          </a:solidFill>
          <a:prstDash val="solid"/>
        </a:ln>
      </c:spPr>
    </c:title>
    <c:plotArea>
      <c:layout>
        <c:manualLayout>
          <c:layoutTarget val="inner"/>
          <c:xMode val="edge"/>
          <c:yMode val="edge"/>
          <c:x val="9.7383720930232537E-2"/>
          <c:y val="0.11574952561669831"/>
          <c:w val="0.87209302325581406"/>
          <c:h val="0.57305502846299805"/>
        </c:manualLayout>
      </c:layout>
      <c:barChart>
        <c:barDir val="col"/>
        <c:grouping val="clustered"/>
        <c:ser>
          <c:idx val="0"/>
          <c:order val="0"/>
          <c:tx>
            <c:strRef>
              <c:f>グラフ!$H$37</c:f>
              <c:strCache>
                <c:ptCount val="1"/>
                <c:pt idx="0">
                  <c:v>DO</c:v>
                </c:pt>
              </c:strCache>
            </c:strRef>
          </c:tx>
          <c:spPr>
            <a:pattFill prst="ltUpDiag">
              <a:fgClr>
                <a:srgbClr val="000000"/>
              </a:fgClr>
              <a:bgClr>
                <a:srgbClr val="FFFFFF"/>
              </a:bgClr>
            </a:pattFill>
            <a:ln w="12700">
              <a:solidFill>
                <a:srgbClr val="000000"/>
              </a:solidFill>
              <a:prstDash val="solid"/>
            </a:ln>
          </c:spPr>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グラフ!$I$37:$Q$37</c:f>
              <c:numCache>
                <c:formatCode>0.0</c:formatCode>
                <c:ptCount val="9"/>
                <c:pt idx="0">
                  <c:v>0</c:v>
                </c:pt>
                <c:pt idx="1">
                  <c:v>9.1</c:v>
                </c:pt>
                <c:pt idx="2">
                  <c:v>0</c:v>
                </c:pt>
                <c:pt idx="3">
                  <c:v>12.8</c:v>
                </c:pt>
                <c:pt idx="4">
                  <c:v>9.5</c:v>
                </c:pt>
                <c:pt idx="5">
                  <c:v>7.6</c:v>
                </c:pt>
                <c:pt idx="6">
                  <c:v>5.2</c:v>
                </c:pt>
                <c:pt idx="7">
                  <c:v>7.4</c:v>
                </c:pt>
                <c:pt idx="8">
                  <c:v>8.3000000000000007</c:v>
                </c:pt>
              </c:numCache>
            </c:numRef>
          </c:val>
        </c:ser>
        <c:ser>
          <c:idx val="1"/>
          <c:order val="1"/>
          <c:tx>
            <c:strRef>
              <c:f>グラフ!$H$38</c:f>
              <c:strCache>
                <c:ptCount val="1"/>
                <c:pt idx="0">
                  <c:v>BOD</c:v>
                </c:pt>
              </c:strCache>
            </c:strRef>
          </c:tx>
          <c:spPr>
            <a:pattFill prst="pct5">
              <a:fgClr>
                <a:srgbClr val="000000"/>
              </a:fgClr>
              <a:bgClr>
                <a:srgbClr val="FFFFFF"/>
              </a:bgClr>
            </a:pattFill>
            <a:ln w="12700">
              <a:solidFill>
                <a:srgbClr val="000000"/>
              </a:solidFill>
              <a:prstDash val="solid"/>
            </a:ln>
          </c:spPr>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グラフ!$I$38:$Q$38</c:f>
              <c:numCache>
                <c:formatCode>0.0</c:formatCode>
                <c:ptCount val="9"/>
                <c:pt idx="0">
                  <c:v>0</c:v>
                </c:pt>
                <c:pt idx="1">
                  <c:v>0.9</c:v>
                </c:pt>
                <c:pt idx="2">
                  <c:v>0</c:v>
                </c:pt>
                <c:pt idx="3" formatCode="0.0_ ">
                  <c:v>3.4</c:v>
                </c:pt>
                <c:pt idx="4" formatCode="0.0_ ">
                  <c:v>1.9</c:v>
                </c:pt>
                <c:pt idx="5" formatCode="0.0_ ">
                  <c:v>2.2000000000000002</c:v>
                </c:pt>
                <c:pt idx="6" formatCode="#,##0.0">
                  <c:v>14.7</c:v>
                </c:pt>
                <c:pt idx="7" formatCode="#,##0.0">
                  <c:v>4.5</c:v>
                </c:pt>
                <c:pt idx="8" formatCode="#,##0.0">
                  <c:v>3</c:v>
                </c:pt>
              </c:numCache>
            </c:numRef>
          </c:val>
        </c:ser>
        <c:ser>
          <c:idx val="2"/>
          <c:order val="2"/>
          <c:tx>
            <c:strRef>
              <c:f>グラフ!$H$39</c:f>
              <c:strCache>
                <c:ptCount val="1"/>
                <c:pt idx="0">
                  <c:v>SS</c:v>
                </c:pt>
              </c:strCache>
            </c:strRef>
          </c:tx>
          <c:spPr>
            <a:pattFill prst="dkHorz">
              <a:fgClr>
                <a:srgbClr val="000000"/>
              </a:fgClr>
              <a:bgClr>
                <a:srgbClr val="FFFFFF"/>
              </a:bgClr>
            </a:pattFill>
            <a:ln w="12700">
              <a:solidFill>
                <a:srgbClr val="000000"/>
              </a:solidFill>
              <a:prstDash val="solid"/>
            </a:ln>
          </c:spPr>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グラフ!$I$39:$Q$39</c:f>
              <c:numCache>
                <c:formatCode>0.0_);[Red]\(0.0\)</c:formatCode>
                <c:ptCount val="9"/>
                <c:pt idx="0">
                  <c:v>0</c:v>
                </c:pt>
                <c:pt idx="1">
                  <c:v>2</c:v>
                </c:pt>
                <c:pt idx="2">
                  <c:v>0</c:v>
                </c:pt>
                <c:pt idx="3">
                  <c:v>3.6</c:v>
                </c:pt>
                <c:pt idx="4">
                  <c:v>2.7</c:v>
                </c:pt>
                <c:pt idx="5">
                  <c:v>7.5</c:v>
                </c:pt>
                <c:pt idx="6">
                  <c:v>6.6</c:v>
                </c:pt>
                <c:pt idx="7">
                  <c:v>4.7</c:v>
                </c:pt>
                <c:pt idx="8">
                  <c:v>16.3</c:v>
                </c:pt>
              </c:numCache>
            </c:numRef>
          </c:val>
        </c:ser>
        <c:axId val="103302272"/>
        <c:axId val="103303808"/>
      </c:barChart>
      <c:catAx>
        <c:axId val="103302272"/>
        <c:scaling>
          <c:orientation val="minMax"/>
        </c:scaling>
        <c:delete val="1"/>
        <c:axPos val="b"/>
        <c:tickLblPos val="none"/>
        <c:crossAx val="103303808"/>
        <c:crossesAt val="0"/>
        <c:auto val="1"/>
        <c:lblAlgn val="ctr"/>
        <c:lblOffset val="100"/>
      </c:catAx>
      <c:valAx>
        <c:axId val="103303808"/>
        <c:scaling>
          <c:orientation val="minMax"/>
          <c:max val="20"/>
        </c:scaling>
        <c:axPos val="l"/>
        <c:majorGridlines>
          <c:spPr>
            <a:ln w="12700">
              <a:solidFill>
                <a:srgbClr val="000000"/>
              </a:solidFill>
              <a:prstDash val="sysDash"/>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en-US"/>
                  <a:t>mg/ℓ</a:t>
                </a:r>
              </a:p>
            </c:rich>
          </c:tx>
          <c:layout>
            <c:manualLayout>
              <c:xMode val="edge"/>
              <c:yMode val="edge"/>
              <c:x val="9.1569767441860475E-2"/>
              <c:y val="5.3130929791271354E-2"/>
            </c:manualLayout>
          </c:layout>
          <c:spPr>
            <a:noFill/>
            <a:ln w="25400">
              <a:noFill/>
            </a:ln>
          </c:spPr>
        </c:title>
        <c:numFmt formatCode="0.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3302272"/>
        <c:crossesAt val="1"/>
        <c:crossBetween val="between"/>
        <c:majorUnit val="5"/>
      </c:valAx>
      <c:spPr>
        <a:noFill/>
        <a:ln w="12700">
          <a:solidFill>
            <a:srgbClr val="000000"/>
          </a:solidFill>
          <a:prstDash val="solid"/>
        </a:ln>
      </c:spPr>
    </c:plotArea>
    <c:legend>
      <c:legendPos val="b"/>
      <c:layout>
        <c:manualLayout>
          <c:xMode val="edge"/>
          <c:yMode val="edge"/>
          <c:x val="0.3880813953488374"/>
          <c:y val="0.90322580645161299"/>
          <c:w val="0.31831395348837183"/>
          <c:h val="6.0721062618595667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horizontalDpi="-2"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7.7138849929873785E-2"/>
          <c:y val="0.14445353084573631"/>
          <c:w val="0.87657784011220197"/>
          <c:h val="0.67895530866860843"/>
        </c:manualLayout>
      </c:layout>
      <c:barChart>
        <c:barDir val="col"/>
        <c:grouping val="clustered"/>
        <c:ser>
          <c:idx val="0"/>
          <c:order val="0"/>
          <c:spPr>
            <a:pattFill prst="ltUpDiag">
              <a:fgClr>
                <a:srgbClr val="000000"/>
              </a:fgClr>
              <a:bgClr>
                <a:srgbClr val="FFFFFF"/>
              </a:bgClr>
            </a:pattFill>
            <a:ln w="12700">
              <a:solidFill>
                <a:srgbClr val="000000"/>
              </a:solidFill>
              <a:prstDash val="solid"/>
            </a:ln>
          </c:spP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numRef>
              <c:f>グラフ!$I$95:$I$106</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グラフ!$H$95:$H$106</c:f>
              <c:numCache>
                <c:formatCode>0.0_);[Red]\(0.0\)</c:formatCode>
                <c:ptCount val="12"/>
                <c:pt idx="0">
                  <c:v>119</c:v>
                </c:pt>
                <c:pt idx="1">
                  <c:v>109.5</c:v>
                </c:pt>
                <c:pt idx="2">
                  <c:v>81</c:v>
                </c:pt>
                <c:pt idx="3">
                  <c:v>356.5</c:v>
                </c:pt>
                <c:pt idx="4">
                  <c:v>229.5</c:v>
                </c:pt>
                <c:pt idx="5">
                  <c:v>372</c:v>
                </c:pt>
                <c:pt idx="6">
                  <c:v>96</c:v>
                </c:pt>
                <c:pt idx="7">
                  <c:v>674</c:v>
                </c:pt>
                <c:pt idx="8">
                  <c:v>271.5</c:v>
                </c:pt>
                <c:pt idx="9">
                  <c:v>96.5</c:v>
                </c:pt>
                <c:pt idx="10">
                  <c:v>214.5</c:v>
                </c:pt>
                <c:pt idx="11">
                  <c:v>113</c:v>
                </c:pt>
              </c:numCache>
            </c:numRef>
          </c:val>
        </c:ser>
        <c:gapWidth val="20"/>
        <c:axId val="103328768"/>
        <c:axId val="103437056"/>
      </c:barChart>
      <c:catAx>
        <c:axId val="103328768"/>
        <c:scaling>
          <c:orientation val="minMax"/>
        </c:scaling>
        <c:axPos val="b"/>
        <c:numFmt formatCode="#&quot;月&quot;"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3437056"/>
        <c:crossesAt val="0"/>
        <c:auto val="1"/>
        <c:lblAlgn val="ctr"/>
        <c:lblOffset val="100"/>
        <c:tickLblSkip val="1"/>
        <c:tickMarkSkip val="1"/>
      </c:catAx>
      <c:valAx>
        <c:axId val="103437056"/>
        <c:scaling>
          <c:orientation val="minMax"/>
        </c:scaling>
        <c:axPos val="l"/>
        <c:majorGridlines>
          <c:spPr>
            <a:ln w="3175">
              <a:solidFill>
                <a:srgbClr val="FFFFFF"/>
              </a:solidFill>
              <a:prstDash val="solid"/>
            </a:ln>
          </c:spPr>
        </c:majorGridlines>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altLang="en-US"/>
                  <a:t>㎜</a:t>
                </a:r>
              </a:p>
            </c:rich>
          </c:tx>
          <c:layout>
            <c:manualLayout>
              <c:xMode val="edge"/>
              <c:yMode val="edge"/>
              <c:x val="5.8906030855539991E-2"/>
              <c:y val="7.6712328767123306E-2"/>
            </c:manualLayout>
          </c:layout>
          <c:spPr>
            <a:noFill/>
            <a:ln w="25400">
              <a:noFill/>
            </a:ln>
          </c:spPr>
        </c:title>
        <c:numFmt formatCode="0_);[Red]\(0\)" sourceLinked="0"/>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3328768"/>
        <c:crossesAt val="1"/>
        <c:crossBetween val="between"/>
        <c:majorUnit val="100"/>
      </c:valAx>
      <c:spPr>
        <a:noFill/>
        <a:ln w="12700">
          <a:solidFill>
            <a:srgbClr val="000000"/>
          </a:solidFill>
          <a:prstDash val="solid"/>
        </a:ln>
      </c:spPr>
    </c:plotArea>
    <c:plotVisOnly val="1"/>
    <c:dispBlanksAs val="gap"/>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24</a:t>
            </a:r>
            <a:r>
              <a:rPr lang="ja-JP" altLang="en-US" sz="1000" b="0" i="0" u="none" strike="noStrike" baseline="0">
                <a:solidFill>
                  <a:srgbClr val="000000"/>
                </a:solidFill>
                <a:latin typeface="ＭＳ Ｐゴシック"/>
                <a:ea typeface="ＭＳ Ｐゴシック"/>
              </a:rPr>
              <a:t>年３月末現在</a:t>
            </a:r>
          </a:p>
        </c:rich>
      </c:tx>
      <c:layout>
        <c:manualLayout>
          <c:xMode val="edge"/>
          <c:yMode val="edge"/>
          <c:x val="0.3497115895195182"/>
          <c:y val="4.3126684636118615E-2"/>
        </c:manualLayout>
      </c:layout>
      <c:spPr>
        <a:noFill/>
        <a:ln w="12700">
          <a:solidFill>
            <a:srgbClr val="000000"/>
          </a:solidFill>
          <a:prstDash val="solid"/>
        </a:ln>
      </c:spPr>
    </c:title>
    <c:plotArea>
      <c:layout>
        <c:manualLayout>
          <c:layoutTarget val="inner"/>
          <c:xMode val="edge"/>
          <c:yMode val="edge"/>
          <c:x val="0.16666909410890116"/>
          <c:y val="0.19766397124887686"/>
          <c:w val="0.71676300578034668"/>
          <c:h val="0.66846361185983838"/>
        </c:manualLayout>
      </c:layout>
      <c:doughnutChart>
        <c:varyColors val="1"/>
        <c:ser>
          <c:idx val="0"/>
          <c:order val="0"/>
          <c:tx>
            <c:strRef>
              <c:f>グラフ!$H$12</c:f>
              <c:strCache>
                <c:ptCount val="1"/>
                <c:pt idx="0">
                  <c:v>用途別農地転用面積</c:v>
                </c:pt>
              </c:strCache>
            </c:strRef>
          </c:tx>
          <c:spPr>
            <a:solidFill>
              <a:srgbClr val="C0C0C0"/>
            </a:solidFill>
            <a:ln w="12700">
              <a:solidFill>
                <a:srgbClr val="000000"/>
              </a:solidFill>
              <a:prstDash val="solid"/>
            </a:ln>
          </c:spPr>
          <c:dPt>
            <c:idx val="0"/>
            <c:spPr>
              <a:pattFill prst="pct25">
                <a:fgClr>
                  <a:srgbClr val="000000"/>
                </a:fgClr>
                <a:bgClr>
                  <a:srgbClr val="FFFFFF"/>
                </a:bgClr>
              </a:pattFill>
              <a:ln w="12700">
                <a:solidFill>
                  <a:srgbClr val="000000"/>
                </a:solidFill>
                <a:prstDash val="solid"/>
              </a:ln>
            </c:spPr>
          </c:dPt>
          <c:dPt>
            <c:idx val="1"/>
            <c:spPr>
              <a:pattFill prst="dashDnDiag">
                <a:fgClr>
                  <a:srgbClr val="000000"/>
                </a:fgClr>
                <a:bgClr>
                  <a:srgbClr val="FFFFFF"/>
                </a:bgClr>
              </a:pattFill>
              <a:ln w="12700">
                <a:solidFill>
                  <a:srgbClr val="000000"/>
                </a:solidFill>
                <a:prstDash val="solid"/>
              </a:ln>
            </c:spPr>
          </c:dPt>
          <c:dLbls>
            <c:dLbl>
              <c:idx val="0"/>
              <c:layout>
                <c:manualLayout>
                  <c:x val="-0.1438405170451959"/>
                  <c:y val="3.7732170271168951E-2"/>
                </c:manualLayout>
              </c:layout>
              <c:showCatName val="1"/>
              <c:showPercent val="1"/>
            </c:dLbl>
            <c:dLbl>
              <c:idx val="1"/>
              <c:layout>
                <c:manualLayout>
                  <c:x val="-2.3225767299318779E-2"/>
                  <c:y val="4.1366527297295591E-3"/>
                </c:manualLayout>
              </c:layout>
              <c:showCatName val="1"/>
              <c:showPercent val="1"/>
            </c:dLbl>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dLbls>
          <c:cat>
            <c:strRef>
              <c:f>グラフ!$H$13:$H$14</c:f>
              <c:strCache>
                <c:ptCount val="2"/>
                <c:pt idx="0">
                  <c:v>住宅用地</c:v>
                </c:pt>
                <c:pt idx="1">
                  <c:v>その他</c:v>
                </c:pt>
              </c:strCache>
            </c:strRef>
          </c:cat>
          <c:val>
            <c:numRef>
              <c:f>グラフ!$I$13:$I$14</c:f>
              <c:numCache>
                <c:formatCode>#,##0;[Red]\-#,##0</c:formatCode>
                <c:ptCount val="2"/>
                <c:pt idx="0">
                  <c:v>33903</c:v>
                </c:pt>
                <c:pt idx="1">
                  <c:v>11274</c:v>
                </c:pt>
              </c:numCache>
            </c:numRef>
          </c:val>
        </c:ser>
        <c:firstSliceAng val="0"/>
        <c:holeSize val="35"/>
      </c:doughnutChart>
      <c:spPr>
        <a:noFill/>
        <a:ln w="25400">
          <a:noFill/>
        </a:ln>
      </c:spPr>
    </c:plotArea>
    <c:plotVisOnly val="1"/>
    <c:dispBlanksAs val="zero"/>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userShapes r:id="rId1"/>
</c:chartSpace>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923925</xdr:colOff>
      <xdr:row>13</xdr:row>
      <xdr:rowOff>38100</xdr:rowOff>
    </xdr:from>
    <xdr:to>
      <xdr:col>5</xdr:col>
      <xdr:colOff>552450</xdr:colOff>
      <xdr:row>18</xdr:row>
      <xdr:rowOff>228600</xdr:rowOff>
    </xdr:to>
    <xdr:sp macro="" textlink="">
      <xdr:nvSpPr>
        <xdr:cNvPr id="4115" name="フローチャート: 処理 1"/>
        <xdr:cNvSpPr>
          <a:spLocks noChangeArrowheads="1"/>
        </xdr:cNvSpPr>
      </xdr:nvSpPr>
      <xdr:spPr bwMode="auto">
        <a:xfrm>
          <a:off x="5076825" y="3562350"/>
          <a:ext cx="1066800" cy="1762125"/>
        </a:xfrm>
        <a:prstGeom prst="flowChartProcess">
          <a:avLst/>
        </a:prstGeom>
        <a:solidFill>
          <a:srgbClr val="FFFFFF"/>
        </a:solidFill>
        <a:ln w="9525" algn="ctr">
          <a:solidFill>
            <a:srgbClr val="000000"/>
          </a:solidFill>
          <a:round/>
          <a:headEnd/>
          <a:tailEnd/>
        </a:ln>
      </xdr:spPr>
      <xdr:txBody>
        <a:bodyPr vertOverflow="clip" vert="wordArtVertRtl" wrap="square" lIns="18288" tIns="0" rIns="0" bIns="0" anchor="ctr" upright="1"/>
        <a:lstStyle/>
        <a:p>
          <a:pPr algn="ctr" rtl="0">
            <a:defRPr sz="1000"/>
          </a:pPr>
          <a:r>
            <a:rPr lang="ja-JP" altLang="en-US" sz="1200" b="1" i="0" u="none" strike="noStrike" baseline="0">
              <a:solidFill>
                <a:srgbClr val="000000"/>
              </a:solidFill>
              <a:latin typeface="ＭＳ Ｐゴシック"/>
              <a:ea typeface="ＭＳ Ｐゴシック"/>
            </a:rPr>
            <a:t>小湾川及び牧港川は年間観測していない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190500</xdr:rowOff>
    </xdr:from>
    <xdr:to>
      <xdr:col>1</xdr:col>
      <xdr:colOff>0</xdr:colOff>
      <xdr:row>6</xdr:row>
      <xdr:rowOff>361950</xdr:rowOff>
    </xdr:to>
    <xdr:sp macro="" textlink="">
      <xdr:nvSpPr>
        <xdr:cNvPr id="6275" name="Line 2"/>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6276" name="Line 5"/>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xdr:row>
      <xdr:rowOff>190500</xdr:rowOff>
    </xdr:from>
    <xdr:to>
      <xdr:col>1</xdr:col>
      <xdr:colOff>0</xdr:colOff>
      <xdr:row>6</xdr:row>
      <xdr:rowOff>361950</xdr:rowOff>
    </xdr:to>
    <xdr:sp macro="" textlink="">
      <xdr:nvSpPr>
        <xdr:cNvPr id="7301" name="Line 2"/>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7302" name="Line 5"/>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7303" name="Line 2"/>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7304" name="Line 5"/>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4</xdr:row>
      <xdr:rowOff>142875</xdr:rowOff>
    </xdr:from>
    <xdr:to>
      <xdr:col>2</xdr:col>
      <xdr:colOff>1085850</xdr:colOff>
      <xdr:row>24</xdr:row>
      <xdr:rowOff>133350</xdr:rowOff>
    </xdr:to>
    <xdr:graphicFrame macro="">
      <xdr:nvGraphicFramePr>
        <xdr:cNvPr id="33401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65</xdr:row>
      <xdr:rowOff>9525</xdr:rowOff>
    </xdr:from>
    <xdr:to>
      <xdr:col>5</xdr:col>
      <xdr:colOff>1019175</xdr:colOff>
      <xdr:row>89</xdr:row>
      <xdr:rowOff>57150</xdr:rowOff>
    </xdr:to>
    <xdr:graphicFrame macro="">
      <xdr:nvGraphicFramePr>
        <xdr:cNvPr id="33401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114300</xdr:colOff>
      <xdr:row>29</xdr:row>
      <xdr:rowOff>152400</xdr:rowOff>
    </xdr:from>
    <xdr:to>
      <xdr:col>5</xdr:col>
      <xdr:colOff>904875</xdr:colOff>
      <xdr:row>59</xdr:row>
      <xdr:rowOff>28575</xdr:rowOff>
    </xdr:to>
    <xdr:graphicFrame macro="">
      <xdr:nvGraphicFramePr>
        <xdr:cNvPr id="33401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96</xdr:row>
      <xdr:rowOff>9525</xdr:rowOff>
    </xdr:from>
    <xdr:to>
      <xdr:col>5</xdr:col>
      <xdr:colOff>1047750</xdr:colOff>
      <xdr:row>116</xdr:row>
      <xdr:rowOff>57150</xdr:rowOff>
    </xdr:to>
    <xdr:graphicFrame macro="">
      <xdr:nvGraphicFramePr>
        <xdr:cNvPr id="33401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85725</xdr:colOff>
      <xdr:row>4</xdr:row>
      <xdr:rowOff>161925</xdr:rowOff>
    </xdr:from>
    <xdr:to>
      <xdr:col>5</xdr:col>
      <xdr:colOff>1076325</xdr:colOff>
      <xdr:row>25</xdr:row>
      <xdr:rowOff>95250</xdr:rowOff>
    </xdr:to>
    <xdr:graphicFrame macro="">
      <xdr:nvGraphicFramePr>
        <xdr:cNvPr id="33401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94</xdr:row>
      <xdr:rowOff>0</xdr:rowOff>
    </xdr:from>
    <xdr:to>
      <xdr:col>4</xdr:col>
      <xdr:colOff>9525</xdr:colOff>
      <xdr:row>96</xdr:row>
      <xdr:rowOff>114300</xdr:rowOff>
    </xdr:to>
    <xdr:sp macro="" textlink="" fLocksText="0">
      <xdr:nvSpPr>
        <xdr:cNvPr id="333955" name="Rectangle 15"/>
        <xdr:cNvSpPr>
          <a:spLocks noChangeArrowheads="1"/>
        </xdr:cNvSpPr>
      </xdr:nvSpPr>
      <xdr:spPr bwMode="auto">
        <a:xfrm>
          <a:off x="2305050" y="16173450"/>
          <a:ext cx="2314575" cy="457200"/>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100" b="0" i="0" u="none" strike="noStrike" baseline="0">
              <a:solidFill>
                <a:srgbClr val="000000"/>
              </a:solidFill>
              <a:latin typeface="ＭＳ Ｐゴシック"/>
              <a:ea typeface="ＭＳ Ｐゴシック"/>
            </a:rPr>
            <a:t>平成</a:t>
          </a: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年</a:t>
          </a:r>
        </a:p>
        <a:p>
          <a:pPr algn="ctr" rtl="0">
            <a:defRPr sz="1000"/>
          </a:pPr>
          <a:r>
            <a:rPr lang="ja-JP" altLang="en-US" sz="1100" b="0" i="0" u="none" strike="noStrike" baseline="0">
              <a:solidFill>
                <a:srgbClr val="000000"/>
              </a:solidFill>
              <a:latin typeface="ＭＳ Ｐゴシック"/>
              <a:ea typeface="ＭＳ Ｐゴシック"/>
            </a:rPr>
            <a:t>年間降水量　</a:t>
          </a:r>
          <a:r>
            <a:rPr lang="en-US" altLang="ja-JP" sz="1100" b="0" i="0" u="none" strike="noStrike" baseline="0">
              <a:solidFill>
                <a:srgbClr val="000000"/>
              </a:solidFill>
              <a:latin typeface="ＭＳ Ｐゴシック"/>
              <a:ea typeface="ＭＳ Ｐゴシック"/>
            </a:rPr>
            <a:t>2733.0mm</a:t>
          </a:r>
        </a:p>
      </xdr:txBody>
    </xdr:sp>
    <xdr:clientData/>
  </xdr:twoCellAnchor>
  <xdr:twoCellAnchor>
    <xdr:from>
      <xdr:col>0</xdr:col>
      <xdr:colOff>1062573</xdr:colOff>
      <xdr:row>52</xdr:row>
      <xdr:rowOff>48688</xdr:rowOff>
    </xdr:from>
    <xdr:to>
      <xdr:col>1</xdr:col>
      <xdr:colOff>639240</xdr:colOff>
      <xdr:row>53</xdr:row>
      <xdr:rowOff>101603</xdr:rowOff>
    </xdr:to>
    <xdr:sp macro="" textlink="">
      <xdr:nvSpPr>
        <xdr:cNvPr id="8" name="正方形/長方形 7"/>
        <xdr:cNvSpPr/>
      </xdr:nvSpPr>
      <xdr:spPr bwMode="auto">
        <a:xfrm>
          <a:off x="1062573" y="9021238"/>
          <a:ext cx="729192" cy="224365"/>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安謝川</a:t>
          </a:r>
        </a:p>
      </xdr:txBody>
    </xdr:sp>
    <xdr:clientData/>
  </xdr:twoCellAnchor>
  <xdr:twoCellAnchor>
    <xdr:from>
      <xdr:col>2</xdr:col>
      <xdr:colOff>831847</xdr:colOff>
      <xdr:row>52</xdr:row>
      <xdr:rowOff>67734</xdr:rowOff>
    </xdr:from>
    <xdr:to>
      <xdr:col>3</xdr:col>
      <xdr:colOff>391581</xdr:colOff>
      <xdr:row>53</xdr:row>
      <xdr:rowOff>131233</xdr:rowOff>
    </xdr:to>
    <xdr:sp macro="" textlink="">
      <xdr:nvSpPr>
        <xdr:cNvPr id="9" name="正方形/長方形 8"/>
        <xdr:cNvSpPr/>
      </xdr:nvSpPr>
      <xdr:spPr bwMode="auto">
        <a:xfrm>
          <a:off x="3136897" y="9040284"/>
          <a:ext cx="712259" cy="234949"/>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小湾川</a:t>
          </a:r>
        </a:p>
      </xdr:txBody>
    </xdr:sp>
    <xdr:clientData/>
  </xdr:twoCellAnchor>
  <xdr:twoCellAnchor>
    <xdr:from>
      <xdr:col>4</xdr:col>
      <xdr:colOff>567267</xdr:colOff>
      <xdr:row>52</xdr:row>
      <xdr:rowOff>47625</xdr:rowOff>
    </xdr:from>
    <xdr:to>
      <xdr:col>5</xdr:col>
      <xdr:colOff>116416</xdr:colOff>
      <xdr:row>53</xdr:row>
      <xdr:rowOff>93132</xdr:rowOff>
    </xdr:to>
    <xdr:sp macro="" textlink="">
      <xdr:nvSpPr>
        <xdr:cNvPr id="10" name="正方形/長方形 9"/>
        <xdr:cNvSpPr/>
      </xdr:nvSpPr>
      <xdr:spPr bwMode="auto">
        <a:xfrm>
          <a:off x="5177367" y="9020175"/>
          <a:ext cx="701674" cy="216957"/>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牧港川</a:t>
          </a:r>
        </a:p>
      </xdr:txBody>
    </xdr:sp>
    <xdr:clientData/>
  </xdr:twoCellAnchor>
  <xdr:twoCellAnchor>
    <xdr:from>
      <xdr:col>0</xdr:col>
      <xdr:colOff>1009650</xdr:colOff>
      <xdr:row>50</xdr:row>
      <xdr:rowOff>85725</xdr:rowOff>
    </xdr:from>
    <xdr:to>
      <xdr:col>1</xdr:col>
      <xdr:colOff>142875</xdr:colOff>
      <xdr:row>51</xdr:row>
      <xdr:rowOff>104775</xdr:rowOff>
    </xdr:to>
    <xdr:sp macro="" textlink="">
      <xdr:nvSpPr>
        <xdr:cNvPr id="333959" name="正方形/長方形 12"/>
        <xdr:cNvSpPr>
          <a:spLocks noChangeArrowheads="1"/>
        </xdr:cNvSpPr>
      </xdr:nvSpPr>
      <xdr:spPr bwMode="auto">
        <a:xfrm>
          <a:off x="1009650" y="8715375"/>
          <a:ext cx="285750" cy="19050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2</xdr:col>
      <xdr:colOff>466725</xdr:colOff>
      <xdr:row>50</xdr:row>
      <xdr:rowOff>76200</xdr:rowOff>
    </xdr:from>
    <xdr:to>
      <xdr:col>2</xdr:col>
      <xdr:colOff>790575</xdr:colOff>
      <xdr:row>51</xdr:row>
      <xdr:rowOff>76200</xdr:rowOff>
    </xdr:to>
    <xdr:sp macro="" textlink="">
      <xdr:nvSpPr>
        <xdr:cNvPr id="333960" name="正方形/長方形 13"/>
        <xdr:cNvSpPr>
          <a:spLocks noChangeArrowheads="1"/>
        </xdr:cNvSpPr>
      </xdr:nvSpPr>
      <xdr:spPr bwMode="auto">
        <a:xfrm>
          <a:off x="2771775" y="8705850"/>
          <a:ext cx="323850" cy="1714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4</xdr:col>
      <xdr:colOff>104775</xdr:colOff>
      <xdr:row>50</xdr:row>
      <xdr:rowOff>76200</xdr:rowOff>
    </xdr:from>
    <xdr:to>
      <xdr:col>4</xdr:col>
      <xdr:colOff>390525</xdr:colOff>
      <xdr:row>51</xdr:row>
      <xdr:rowOff>76200</xdr:rowOff>
    </xdr:to>
    <xdr:sp macro="" textlink="">
      <xdr:nvSpPr>
        <xdr:cNvPr id="333961" name="正方形/長方形 14"/>
        <xdr:cNvSpPr>
          <a:spLocks noChangeArrowheads="1"/>
        </xdr:cNvSpPr>
      </xdr:nvSpPr>
      <xdr:spPr bwMode="auto">
        <a:xfrm>
          <a:off x="4714875" y="8705850"/>
          <a:ext cx="285750" cy="1714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1</xdr:col>
      <xdr:colOff>381000</xdr:colOff>
      <xdr:row>50</xdr:row>
      <xdr:rowOff>85725</xdr:rowOff>
    </xdr:from>
    <xdr:to>
      <xdr:col>1</xdr:col>
      <xdr:colOff>733425</xdr:colOff>
      <xdr:row>51</xdr:row>
      <xdr:rowOff>95250</xdr:rowOff>
    </xdr:to>
    <xdr:sp macro="" textlink="">
      <xdr:nvSpPr>
        <xdr:cNvPr id="333962" name="正方形/長方形 15"/>
        <xdr:cNvSpPr>
          <a:spLocks noChangeArrowheads="1"/>
        </xdr:cNvSpPr>
      </xdr:nvSpPr>
      <xdr:spPr bwMode="auto">
        <a:xfrm>
          <a:off x="1533525" y="8715375"/>
          <a:ext cx="352425" cy="18097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2</xdr:col>
      <xdr:colOff>1085850</xdr:colOff>
      <xdr:row>50</xdr:row>
      <xdr:rowOff>76200</xdr:rowOff>
    </xdr:from>
    <xdr:to>
      <xdr:col>3</xdr:col>
      <xdr:colOff>276225</xdr:colOff>
      <xdr:row>51</xdr:row>
      <xdr:rowOff>104775</xdr:rowOff>
    </xdr:to>
    <xdr:sp macro="" textlink="">
      <xdr:nvSpPr>
        <xdr:cNvPr id="333963" name="正方形/長方形 17"/>
        <xdr:cNvSpPr>
          <a:spLocks noChangeArrowheads="1"/>
        </xdr:cNvSpPr>
      </xdr:nvSpPr>
      <xdr:spPr bwMode="auto">
        <a:xfrm>
          <a:off x="3390900" y="8705850"/>
          <a:ext cx="342900" cy="20002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4</xdr:col>
      <xdr:colOff>771525</xdr:colOff>
      <xdr:row>50</xdr:row>
      <xdr:rowOff>66675</xdr:rowOff>
    </xdr:from>
    <xdr:to>
      <xdr:col>4</xdr:col>
      <xdr:colOff>1047750</xdr:colOff>
      <xdr:row>51</xdr:row>
      <xdr:rowOff>104775</xdr:rowOff>
    </xdr:to>
    <xdr:sp macro="" textlink="">
      <xdr:nvSpPr>
        <xdr:cNvPr id="333964" name="正方形/長方形 18"/>
        <xdr:cNvSpPr>
          <a:spLocks noChangeArrowheads="1"/>
        </xdr:cNvSpPr>
      </xdr:nvSpPr>
      <xdr:spPr bwMode="auto">
        <a:xfrm>
          <a:off x="5381625" y="8696325"/>
          <a:ext cx="2762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1</xdr:col>
      <xdr:colOff>914400</xdr:colOff>
      <xdr:row>50</xdr:row>
      <xdr:rowOff>95250</xdr:rowOff>
    </xdr:from>
    <xdr:to>
      <xdr:col>2</xdr:col>
      <xdr:colOff>76200</xdr:colOff>
      <xdr:row>51</xdr:row>
      <xdr:rowOff>85725</xdr:rowOff>
    </xdr:to>
    <xdr:sp macro="" textlink="">
      <xdr:nvSpPr>
        <xdr:cNvPr id="333965" name="正方形/長方形 19"/>
        <xdr:cNvSpPr>
          <a:spLocks noChangeArrowheads="1"/>
        </xdr:cNvSpPr>
      </xdr:nvSpPr>
      <xdr:spPr bwMode="auto">
        <a:xfrm>
          <a:off x="2066925" y="8724900"/>
          <a:ext cx="314325" cy="16192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3</xdr:col>
      <xdr:colOff>619125</xdr:colOff>
      <xdr:row>50</xdr:row>
      <xdr:rowOff>66675</xdr:rowOff>
    </xdr:from>
    <xdr:to>
      <xdr:col>3</xdr:col>
      <xdr:colOff>933450</xdr:colOff>
      <xdr:row>51</xdr:row>
      <xdr:rowOff>104775</xdr:rowOff>
    </xdr:to>
    <xdr:sp macro="" textlink="">
      <xdr:nvSpPr>
        <xdr:cNvPr id="333966" name="正方形/長方形 20"/>
        <xdr:cNvSpPr>
          <a:spLocks noChangeArrowheads="1"/>
        </xdr:cNvSpPr>
      </xdr:nvSpPr>
      <xdr:spPr bwMode="auto">
        <a:xfrm>
          <a:off x="4076700" y="8696325"/>
          <a:ext cx="3143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5</xdr:col>
      <xdr:colOff>228600</xdr:colOff>
      <xdr:row>50</xdr:row>
      <xdr:rowOff>57150</xdr:rowOff>
    </xdr:from>
    <xdr:to>
      <xdr:col>5</xdr:col>
      <xdr:colOff>542925</xdr:colOff>
      <xdr:row>51</xdr:row>
      <xdr:rowOff>95250</xdr:rowOff>
    </xdr:to>
    <xdr:sp macro="" textlink="">
      <xdr:nvSpPr>
        <xdr:cNvPr id="333967" name="正方形/長方形 21"/>
        <xdr:cNvSpPr>
          <a:spLocks noChangeArrowheads="1"/>
        </xdr:cNvSpPr>
      </xdr:nvSpPr>
      <xdr:spPr bwMode="auto">
        <a:xfrm>
          <a:off x="5991225" y="8686800"/>
          <a:ext cx="3143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4</xdr:col>
      <xdr:colOff>323850</xdr:colOff>
      <xdr:row>15</xdr:row>
      <xdr:rowOff>66675</xdr:rowOff>
    </xdr:from>
    <xdr:to>
      <xdr:col>4</xdr:col>
      <xdr:colOff>952500</xdr:colOff>
      <xdr:row>16</xdr:row>
      <xdr:rowOff>66675</xdr:rowOff>
    </xdr:to>
    <xdr:sp macro="" textlink="">
      <xdr:nvSpPr>
        <xdr:cNvPr id="23" name="正方形/長方形 22"/>
        <xdr:cNvSpPr/>
      </xdr:nvSpPr>
      <xdr:spPr bwMode="auto">
        <a:xfrm>
          <a:off x="4933950" y="2695575"/>
          <a:ext cx="628650" cy="17145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rtl="0">
            <a:defRPr sz="1000"/>
          </a:pPr>
          <a:r>
            <a:rPr lang="en-US" altLang="ja-JP" sz="1000" b="0" i="0" u="none" strike="noStrike" baseline="0">
              <a:solidFill>
                <a:srgbClr val="000000"/>
              </a:solidFill>
              <a:latin typeface="ＭＳ Ｐゴシック"/>
              <a:ea typeface="ＭＳ Ｐゴシック"/>
            </a:rPr>
            <a:t>27,003㎡</a:t>
          </a:r>
        </a:p>
      </xdr:txBody>
    </xdr:sp>
    <xdr:clientData/>
  </xdr:twoCellAnchor>
  <xdr:twoCellAnchor>
    <xdr:from>
      <xdr:col>1</xdr:col>
      <xdr:colOff>323850</xdr:colOff>
      <xdr:row>14</xdr:row>
      <xdr:rowOff>38100</xdr:rowOff>
    </xdr:from>
    <xdr:to>
      <xdr:col>1</xdr:col>
      <xdr:colOff>800100</xdr:colOff>
      <xdr:row>16</xdr:row>
      <xdr:rowOff>76200</xdr:rowOff>
    </xdr:to>
    <xdr:sp macro="" textlink="">
      <xdr:nvSpPr>
        <xdr:cNvPr id="333969" name="正方形/長方形 23"/>
        <xdr:cNvSpPr>
          <a:spLocks noChangeArrowheads="1"/>
        </xdr:cNvSpPr>
      </xdr:nvSpPr>
      <xdr:spPr bwMode="auto">
        <a:xfrm>
          <a:off x="1476375" y="2495550"/>
          <a:ext cx="476250" cy="38100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総面積　</a:t>
          </a:r>
        </a:p>
        <a:p>
          <a:pPr algn="ctr" rtl="0">
            <a:defRPr sz="1000"/>
          </a:pPr>
          <a:r>
            <a:rPr lang="en-US" altLang="ja-JP" sz="900" b="0" i="0" u="none" strike="noStrike" baseline="0">
              <a:solidFill>
                <a:srgbClr val="000000"/>
              </a:solidFill>
              <a:latin typeface="ＭＳ Ｐゴシック"/>
              <a:ea typeface="ＭＳ Ｐゴシック"/>
            </a:rPr>
            <a:t>19.27㎢</a:t>
          </a:r>
        </a:p>
      </xdr:txBody>
    </xdr:sp>
    <xdr:clientData/>
  </xdr:twoCellAnchor>
  <xdr:twoCellAnchor>
    <xdr:from>
      <xdr:col>0</xdr:col>
      <xdr:colOff>790575</xdr:colOff>
      <xdr:row>20</xdr:row>
      <xdr:rowOff>19050</xdr:rowOff>
    </xdr:from>
    <xdr:to>
      <xdr:col>1</xdr:col>
      <xdr:colOff>66675</xdr:colOff>
      <xdr:row>20</xdr:row>
      <xdr:rowOff>152400</xdr:rowOff>
    </xdr:to>
    <xdr:sp macro="" textlink="">
      <xdr:nvSpPr>
        <xdr:cNvPr id="334034" name="Line 1171"/>
        <xdr:cNvSpPr>
          <a:spLocks noChangeShapeType="1"/>
        </xdr:cNvSpPr>
      </xdr:nvSpPr>
      <xdr:spPr bwMode="auto">
        <a:xfrm flipV="1">
          <a:off x="790575" y="3505200"/>
          <a:ext cx="428625" cy="133350"/>
        </a:xfrm>
        <a:prstGeom prst="line">
          <a:avLst/>
        </a:prstGeom>
        <a:noFill/>
        <a:ln w="9525">
          <a:solidFill>
            <a:srgbClr val="000000"/>
          </a:solidFill>
          <a:round/>
          <a:headEnd/>
          <a:tailEnd/>
        </a:ln>
      </xdr:spPr>
    </xdr:sp>
    <xdr:clientData/>
  </xdr:twoCellAnchor>
</xdr:wsDr>
</file>

<file path=xl/drawings/drawing5.xml><?xml version="1.0" encoding="utf-8"?>
<c:userShapes xmlns:c="http://schemas.openxmlformats.org/drawingml/2006/chart">
  <cdr:relSizeAnchor xmlns:cdr="http://schemas.openxmlformats.org/drawingml/2006/chartDrawing">
    <cdr:from>
      <cdr:x>0.16524</cdr:x>
      <cdr:y>0.91282</cdr:y>
    </cdr:from>
    <cdr:to>
      <cdr:x>0.16524</cdr:x>
      <cdr:y>0.91282</cdr:y>
    </cdr:to>
    <cdr:sp macro="" textlink="">
      <cdr:nvSpPr>
        <cdr:cNvPr id="10241" name="Text Box 1"/>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2" name="Text Box 2"/>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3" name="Text Box 3"/>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4" name="Text Box 4"/>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5" name="Text Box 5"/>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6" name="Text Box 6"/>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7" name="Text Box 7"/>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0.36603</cdr:x>
      <cdr:y>0.85177</cdr:y>
    </cdr:from>
    <cdr:to>
      <cdr:x>0.42659</cdr:x>
      <cdr:y>0.88564</cdr:y>
    </cdr:to>
    <cdr:sp macro="" textlink="">
      <cdr:nvSpPr>
        <cdr:cNvPr id="12" name="直線コネクタ 11"/>
        <cdr:cNvSpPr/>
      </cdr:nvSpPr>
      <cdr:spPr bwMode="auto">
        <a:xfrm xmlns:a="http://schemas.openxmlformats.org/drawingml/2006/main" flipH="1">
          <a:off x="1247774" y="3162300"/>
          <a:ext cx="152398" cy="1333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2" name="Text Box 1"/>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3" name="Text Box 2"/>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4" name="Text Box 3"/>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5" name="Text Box 4"/>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6" name="Text Box 5"/>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7" name="Text Box 6"/>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8" name="Text Box 7"/>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0.52738</cdr:x>
      <cdr:y>0.13418</cdr:y>
    </cdr:from>
    <cdr:to>
      <cdr:x>0.73232</cdr:x>
      <cdr:y>0.21472</cdr:y>
    </cdr:to>
    <cdr:sp macro="" textlink="">
      <cdr:nvSpPr>
        <cdr:cNvPr id="9" name="直線コネクタ 9"/>
        <cdr:cNvSpPr/>
      </cdr:nvSpPr>
      <cdr:spPr bwMode="auto">
        <a:xfrm xmlns:a="http://schemas.openxmlformats.org/drawingml/2006/main" flipH="1">
          <a:off x="1771649" y="609600"/>
          <a:ext cx="276225" cy="1524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0.48449</cdr:x>
      <cdr:y>0.83565</cdr:y>
    </cdr:from>
    <cdr:to>
      <cdr:x>0.6284</cdr:x>
      <cdr:y>0.92698</cdr:y>
    </cdr:to>
    <cdr:sp macro="" textlink="">
      <cdr:nvSpPr>
        <cdr:cNvPr id="14" name="直線コネクタ 10"/>
        <cdr:cNvSpPr/>
      </cdr:nvSpPr>
      <cdr:spPr bwMode="auto">
        <a:xfrm xmlns:a="http://schemas.openxmlformats.org/drawingml/2006/main" flipH="1" flipV="1">
          <a:off x="1571623" y="3158252"/>
          <a:ext cx="381002" cy="23264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ja-JP" altLang="en-US"/>
        </a:p>
      </cdr:txBody>
    </cdr:sp>
  </cdr:relSizeAnchor>
</c:userShapes>
</file>

<file path=xl/drawings/drawing6.xml><?xml version="1.0" encoding="utf-8"?>
<c:userShapes xmlns:c="http://schemas.openxmlformats.org/drawingml/2006/chart">
  <cdr:relSizeAnchor xmlns:cdr="http://schemas.openxmlformats.org/drawingml/2006/chartDrawing">
    <cdr:from>
      <cdr:x>0.09651</cdr:x>
      <cdr:y>0.89133</cdr:y>
    </cdr:from>
    <cdr:to>
      <cdr:x>0.09651</cdr:x>
      <cdr:y>0.89133</cdr:y>
    </cdr:to>
    <cdr:sp macro="" textlink="">
      <cdr:nvSpPr>
        <cdr:cNvPr id="11265" name="Text Box 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6" name="Text Box 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7" name="Text Box 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8" name="Text Box 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9" name="Text Box 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0" name="Text Box 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1" name="Text Box 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2" name="Text Box 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3" name="Text Box 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4" name="Text Box 1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5" name="Text Box 1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6" name="Text Box 1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7" name="Text Box 1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8" name="Text Box 1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9" name="Text Box 1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0" name="Text Box 1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1" name="Text Box 1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2" name="Text Box 1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3" name="Text Box 1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4" name="Text Box 2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5" name="Text Box 2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6" name="Text Box 2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7" name="Text Box 2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8" name="Text Box 2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9" name="Text Box 2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0" name="Text Box 2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1" name="Text Box 2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2" name="Text Box 2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3" name="Text Box 2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4" name="Text Box 3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5" name="Text Box 3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6" name="Text Box 3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7.xml><?xml version="1.0" encoding="utf-8"?>
<c:userShapes xmlns:c="http://schemas.openxmlformats.org/drawingml/2006/chart">
  <cdr:relSizeAnchor xmlns:cdr="http://schemas.openxmlformats.org/drawingml/2006/chartDrawing">
    <cdr:from>
      <cdr:x>0.129</cdr:x>
      <cdr:y>0.8906</cdr:y>
    </cdr:from>
    <cdr:to>
      <cdr:x>0.129</cdr:x>
      <cdr:y>0.8906</cdr:y>
    </cdr:to>
    <cdr:sp macro="" textlink="">
      <cdr:nvSpPr>
        <cdr:cNvPr id="11265" name="Text Box 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66" name="Text Box 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67" name="Text Box 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68" name="Text Box 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69" name="Text Box 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70" name="Text Box 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71" name="Text Box 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72" name="Text Box 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73" name="Text Box 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74" name="Text Box 1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75" name="Text Box 1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76" name="Text Box 1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77" name="Text Box 1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78" name="Text Box 1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79" name="Text Box 1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80" name="Text Box 1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81" name="Text Box 1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82" name="Text Box 1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83" name="Text Box 1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84" name="Text Box 2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85" name="Text Box 2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86" name="Text Box 2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87" name="Text Box 2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88" name="Text Box 2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89" name="Text Box 2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90" name="Text Box 2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91" name="Text Box 2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92" name="Text Box 2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93" name="Text Box 2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94" name="Text Box 3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95" name="Text Box 3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0.129</cdr:x>
      <cdr:y>0.8906</cdr:y>
    </cdr:from>
    <cdr:to>
      <cdr:x>0.129</cdr:x>
      <cdr:y>0.8906</cdr:y>
    </cdr:to>
    <cdr:sp macro="" textlink="">
      <cdr:nvSpPr>
        <cdr:cNvPr id="11296" name="Text Box 3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8.xml><?xml version="1.0" encoding="utf-8"?>
<c:userShapes xmlns:c="http://schemas.openxmlformats.org/drawingml/2006/chart">
  <cdr:relSizeAnchor xmlns:cdr="http://schemas.openxmlformats.org/drawingml/2006/chartDrawing">
    <cdr:from>
      <cdr:x>0.14698</cdr:x>
      <cdr:y>0.91406</cdr:y>
    </cdr:from>
    <cdr:to>
      <cdr:x>0.14698</cdr:x>
      <cdr:y>0.91406</cdr:y>
    </cdr:to>
    <cdr:sp macro="" textlink="">
      <cdr:nvSpPr>
        <cdr:cNvPr id="14337" name="Text Box 1"/>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14338" name="Text Box 2"/>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2" name="Text Box 1"/>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3" name="Text Box 2"/>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32"/>
  <sheetViews>
    <sheetView tabSelected="1" view="pageBreakPreview" zoomScaleNormal="90" zoomScaleSheetLayoutView="100" workbookViewId="0">
      <selection sqref="A1:H1"/>
    </sheetView>
  </sheetViews>
  <sheetFormatPr defaultRowHeight="17.100000000000001" customHeight="1"/>
  <cols>
    <col min="1" max="1" width="9.375" style="20" customWidth="1"/>
    <col min="2" max="2" width="8.375" style="20" customWidth="1"/>
    <col min="3" max="4" width="15.125" style="20" customWidth="1"/>
    <col min="5" max="5" width="10.25" style="20" customWidth="1"/>
    <col min="6" max="6" width="13.125" style="20" customWidth="1"/>
    <col min="7" max="7" width="10.5" style="20" customWidth="1"/>
    <col min="8" max="8" width="10.25" style="20" customWidth="1"/>
    <col min="9" max="16384" width="9" style="20"/>
  </cols>
  <sheetData>
    <row r="1" spans="1:8" ht="20.25" customHeight="1">
      <c r="A1" s="335" t="s">
        <v>0</v>
      </c>
      <c r="B1" s="335"/>
      <c r="C1" s="335"/>
      <c r="D1" s="335"/>
      <c r="E1" s="335"/>
      <c r="F1" s="335"/>
      <c r="G1" s="335"/>
      <c r="H1" s="335"/>
    </row>
    <row r="3" spans="1:8" ht="17.100000000000001" customHeight="1">
      <c r="A3" s="54" t="s">
        <v>1</v>
      </c>
    </row>
    <row r="4" spans="1:8" ht="5.0999999999999996" customHeight="1"/>
    <row r="5" spans="1:8" s="169" customFormat="1" ht="50.1" customHeight="1">
      <c r="A5" s="336" t="s">
        <v>452</v>
      </c>
      <c r="B5" s="336"/>
      <c r="C5" s="336"/>
      <c r="D5" s="336"/>
      <c r="E5" s="336"/>
      <c r="F5" s="336"/>
      <c r="G5" s="336"/>
      <c r="H5" s="336"/>
    </row>
    <row r="7" spans="1:8" ht="22.5" customHeight="1" thickBot="1">
      <c r="A7" s="157" t="s">
        <v>509</v>
      </c>
      <c r="H7" s="24"/>
    </row>
    <row r="8" spans="1:8" ht="27" customHeight="1">
      <c r="A8" s="337" t="s">
        <v>2</v>
      </c>
      <c r="B8" s="338"/>
      <c r="C8" s="338"/>
      <c r="D8" s="338"/>
      <c r="E8" s="338"/>
      <c r="F8" s="338" t="s">
        <v>3</v>
      </c>
      <c r="G8" s="338"/>
      <c r="H8" s="339"/>
    </row>
    <row r="9" spans="1:8" ht="13.5" customHeight="1">
      <c r="A9" s="334" t="s">
        <v>4</v>
      </c>
      <c r="B9" s="330" t="s">
        <v>5</v>
      </c>
      <c r="C9" s="330" t="s">
        <v>6</v>
      </c>
      <c r="D9" s="330"/>
      <c r="E9" s="330" t="s">
        <v>7</v>
      </c>
      <c r="F9" s="330" t="s">
        <v>8</v>
      </c>
      <c r="G9" s="330" t="s">
        <v>9</v>
      </c>
      <c r="H9" s="331"/>
    </row>
    <row r="10" spans="1:8" ht="13.5" customHeight="1">
      <c r="A10" s="334"/>
      <c r="B10" s="330"/>
      <c r="C10" s="330"/>
      <c r="D10" s="330"/>
      <c r="E10" s="330"/>
      <c r="F10" s="330"/>
      <c r="G10" s="330"/>
      <c r="H10" s="331"/>
    </row>
    <row r="11" spans="1:8" ht="27" customHeight="1">
      <c r="A11" s="334"/>
      <c r="B11" s="330"/>
      <c r="C11" s="2" t="s">
        <v>10</v>
      </c>
      <c r="D11" s="2" t="s">
        <v>11</v>
      </c>
      <c r="E11" s="330"/>
      <c r="F11" s="330"/>
      <c r="G11" s="330"/>
      <c r="H11" s="331"/>
    </row>
    <row r="12" spans="1:8" ht="18" customHeight="1">
      <c r="A12" s="95" t="s">
        <v>12</v>
      </c>
      <c r="B12" s="3" t="s">
        <v>13</v>
      </c>
      <c r="C12" s="4" t="s">
        <v>14</v>
      </c>
      <c r="D12" s="4" t="s">
        <v>15</v>
      </c>
      <c r="E12" s="5"/>
      <c r="F12" s="5"/>
      <c r="G12" s="332"/>
      <c r="H12" s="333"/>
    </row>
    <row r="13" spans="1:8" ht="18" customHeight="1">
      <c r="A13" s="95"/>
      <c r="B13" s="3"/>
      <c r="C13" s="4"/>
      <c r="D13" s="4"/>
      <c r="E13" s="5"/>
      <c r="F13" s="3" t="s">
        <v>16</v>
      </c>
      <c r="G13" s="328" t="s">
        <v>17</v>
      </c>
      <c r="H13" s="329"/>
    </row>
    <row r="14" spans="1:8" ht="18" customHeight="1">
      <c r="A14" s="95" t="s">
        <v>18</v>
      </c>
      <c r="B14" s="4" t="s">
        <v>19</v>
      </c>
      <c r="C14" s="4" t="s">
        <v>20</v>
      </c>
      <c r="D14" s="4" t="s">
        <v>21</v>
      </c>
      <c r="E14" s="5"/>
      <c r="F14" s="5"/>
      <c r="G14" s="328"/>
      <c r="H14" s="329"/>
    </row>
    <row r="15" spans="1:8" ht="18" customHeight="1">
      <c r="A15" s="95"/>
      <c r="B15" s="3"/>
      <c r="C15" s="4"/>
      <c r="D15" s="4"/>
      <c r="E15" s="3" t="s">
        <v>513</v>
      </c>
      <c r="F15" s="3" t="s">
        <v>22</v>
      </c>
      <c r="G15" s="328" t="s">
        <v>23</v>
      </c>
      <c r="H15" s="329"/>
    </row>
    <row r="16" spans="1:8" ht="18" customHeight="1">
      <c r="A16" s="95" t="s">
        <v>24</v>
      </c>
      <c r="B16" s="170" t="s">
        <v>510</v>
      </c>
      <c r="C16" s="4" t="s">
        <v>25</v>
      </c>
      <c r="D16" s="4" t="s">
        <v>26</v>
      </c>
      <c r="E16" s="5"/>
      <c r="F16" s="5"/>
      <c r="G16" s="328"/>
      <c r="H16" s="329"/>
    </row>
    <row r="17" spans="1:10" ht="18" customHeight="1">
      <c r="A17" s="95"/>
      <c r="B17" s="3"/>
      <c r="C17" s="4"/>
      <c r="D17" s="4"/>
      <c r="E17" s="5"/>
      <c r="F17" s="5"/>
      <c r="G17" s="328"/>
      <c r="H17" s="329"/>
    </row>
    <row r="18" spans="1:10" ht="18" customHeight="1" thickBot="1">
      <c r="A18" s="98" t="s">
        <v>27</v>
      </c>
      <c r="B18" s="99" t="s">
        <v>28</v>
      </c>
      <c r="C18" s="171" t="s">
        <v>511</v>
      </c>
      <c r="D18" s="171" t="s">
        <v>512</v>
      </c>
      <c r="E18" s="105"/>
      <c r="F18" s="105"/>
      <c r="G18" s="325"/>
      <c r="H18" s="326"/>
    </row>
    <row r="19" spans="1:10" ht="18" customHeight="1">
      <c r="A19" s="20" t="s">
        <v>29</v>
      </c>
      <c r="H19" s="24" t="s">
        <v>30</v>
      </c>
    </row>
    <row r="20" spans="1:10" ht="15" customHeight="1">
      <c r="F20" s="327" t="s">
        <v>454</v>
      </c>
      <c r="G20" s="327"/>
      <c r="H20" s="327"/>
    </row>
    <row r="22" spans="1:10" ht="17.100000000000001" customHeight="1">
      <c r="A22" s="54" t="s">
        <v>31</v>
      </c>
    </row>
    <row r="23" spans="1:10" ht="5.0999999999999996" customHeight="1"/>
    <row r="24" spans="1:10" ht="170.1" customHeight="1">
      <c r="A24" s="321" t="s">
        <v>32</v>
      </c>
      <c r="B24" s="321"/>
      <c r="C24" s="321"/>
      <c r="D24" s="321"/>
      <c r="E24" s="321"/>
      <c r="F24" s="321"/>
      <c r="G24" s="321"/>
      <c r="H24" s="321"/>
    </row>
    <row r="25" spans="1:10" ht="15" customHeight="1">
      <c r="A25" s="126"/>
      <c r="B25" s="126"/>
      <c r="C25" s="126"/>
      <c r="D25" s="126"/>
      <c r="E25" s="126"/>
      <c r="F25" s="126"/>
      <c r="G25" s="126"/>
      <c r="H25" s="126"/>
    </row>
    <row r="26" spans="1:10" ht="22.5" customHeight="1" thickBot="1">
      <c r="A26" s="20" t="s">
        <v>33</v>
      </c>
      <c r="H26" s="24" t="s">
        <v>34</v>
      </c>
    </row>
    <row r="27" spans="1:10" ht="24" customHeight="1">
      <c r="A27" s="91" t="s">
        <v>35</v>
      </c>
      <c r="B27" s="92" t="s">
        <v>36</v>
      </c>
      <c r="C27" s="92" t="s">
        <v>37</v>
      </c>
      <c r="D27" s="92" t="s">
        <v>38</v>
      </c>
      <c r="E27" s="92" t="s">
        <v>39</v>
      </c>
      <c r="F27" s="92" t="s">
        <v>40</v>
      </c>
      <c r="G27" s="92" t="s">
        <v>41</v>
      </c>
      <c r="H27" s="93" t="s">
        <v>42</v>
      </c>
    </row>
    <row r="28" spans="1:10" ht="18.75" customHeight="1">
      <c r="A28" s="106" t="s">
        <v>43</v>
      </c>
      <c r="B28" s="322">
        <f>SUM(C28:H29)</f>
        <v>19.299999999999997</v>
      </c>
      <c r="C28" s="323">
        <v>8.11</v>
      </c>
      <c r="D28" s="323">
        <v>2.2400000000000002</v>
      </c>
      <c r="E28" s="323">
        <v>5.9</v>
      </c>
      <c r="F28" s="323">
        <v>0.22</v>
      </c>
      <c r="G28" s="323">
        <v>0.88</v>
      </c>
      <c r="H28" s="324">
        <f>1.74+0.18+0.03</f>
        <v>1.95</v>
      </c>
      <c r="I28" s="172"/>
      <c r="J28" s="173">
        <f>SUM(C28:H29)</f>
        <v>19.299999999999997</v>
      </c>
    </row>
    <row r="29" spans="1:10" ht="18.75" customHeight="1">
      <c r="A29" s="95" t="s">
        <v>44</v>
      </c>
      <c r="B29" s="322"/>
      <c r="C29" s="323"/>
      <c r="D29" s="323"/>
      <c r="E29" s="323"/>
      <c r="F29" s="323"/>
      <c r="G29" s="323"/>
      <c r="H29" s="324"/>
    </row>
    <row r="30" spans="1:10" ht="18.75" customHeight="1">
      <c r="A30" s="95" t="s">
        <v>45</v>
      </c>
      <c r="B30" s="315">
        <f>ROUND(B28/$B$28*100,2)</f>
        <v>100</v>
      </c>
      <c r="C30" s="317">
        <f t="shared" ref="C30:H30" si="0">ROUND(C28/$B$28*100,1)</f>
        <v>42</v>
      </c>
      <c r="D30" s="317">
        <f t="shared" si="0"/>
        <v>11.6</v>
      </c>
      <c r="E30" s="317">
        <f t="shared" si="0"/>
        <v>30.6</v>
      </c>
      <c r="F30" s="317">
        <f t="shared" si="0"/>
        <v>1.1000000000000001</v>
      </c>
      <c r="G30" s="319">
        <f t="shared" si="0"/>
        <v>4.5999999999999996</v>
      </c>
      <c r="H30" s="313">
        <f t="shared" si="0"/>
        <v>10.1</v>
      </c>
    </row>
    <row r="31" spans="1:10" ht="18.75" customHeight="1" thickBot="1">
      <c r="A31" s="98" t="s">
        <v>46</v>
      </c>
      <c r="B31" s="316"/>
      <c r="C31" s="318"/>
      <c r="D31" s="318"/>
      <c r="E31" s="318"/>
      <c r="F31" s="318"/>
      <c r="G31" s="320"/>
      <c r="H31" s="314"/>
      <c r="I31" s="174"/>
    </row>
    <row r="32" spans="1:10" ht="18.75" customHeight="1">
      <c r="A32" s="20" t="s">
        <v>47</v>
      </c>
      <c r="H32" s="24" t="s">
        <v>48</v>
      </c>
    </row>
  </sheetData>
  <sheetProtection selectLockedCells="1" selectUnlockedCells="1"/>
  <mergeCells count="33">
    <mergeCell ref="A9:A11"/>
    <mergeCell ref="B9:B11"/>
    <mergeCell ref="C9:D10"/>
    <mergeCell ref="E9:E11"/>
    <mergeCell ref="A1:H1"/>
    <mergeCell ref="A5:H5"/>
    <mergeCell ref="A8:E8"/>
    <mergeCell ref="F8:H8"/>
    <mergeCell ref="G18:H18"/>
    <mergeCell ref="F20:H20"/>
    <mergeCell ref="G16:H16"/>
    <mergeCell ref="G17:H17"/>
    <mergeCell ref="F9:F11"/>
    <mergeCell ref="G9:H11"/>
    <mergeCell ref="G14:H14"/>
    <mergeCell ref="G15:H15"/>
    <mergeCell ref="G12:H12"/>
    <mergeCell ref="G13:H13"/>
    <mergeCell ref="A24:H24"/>
    <mergeCell ref="B28:B29"/>
    <mergeCell ref="C28:C29"/>
    <mergeCell ref="D28:D29"/>
    <mergeCell ref="E28:E29"/>
    <mergeCell ref="F28:F29"/>
    <mergeCell ref="G28:G29"/>
    <mergeCell ref="H28:H29"/>
    <mergeCell ref="H30:H31"/>
    <mergeCell ref="B30:B31"/>
    <mergeCell ref="C30:C31"/>
    <mergeCell ref="D30:D31"/>
    <mergeCell ref="E30:E31"/>
    <mergeCell ref="F30:F31"/>
    <mergeCell ref="G30:G31"/>
  </mergeCells>
  <phoneticPr fontId="22"/>
  <printOptions horizontalCentered="1"/>
  <pageMargins left="0.59055118110236227" right="0.59055118110236227" top="0.59055118110236227" bottom="0.59055118110236227" header="0.39370078740157483" footer="0.39370078740157483"/>
  <pageSetup paperSize="9" firstPageNumber="31" orientation="portrait" useFirstPageNumber="1" horizontalDpi="300" verticalDpi="300" r:id="rId1"/>
  <headerFooter alignWithMargins="0">
    <oddHeader>&amp;R&amp;"ＭＳ 明朝,標準"&amp;10土地及び気象</oddHeader>
    <oddFooter>&amp;C&amp;"ＭＳ 明朝,標準"－&amp;P－</oddFooter>
  </headerFooter>
  <colBreaks count="1" manualBreakCount="1">
    <brk id="8" max="1048575" man="1"/>
  </colBreaks>
</worksheet>
</file>

<file path=xl/worksheets/sheet2.xml><?xml version="1.0" encoding="utf-8"?>
<worksheet xmlns="http://schemas.openxmlformats.org/spreadsheetml/2006/main" xmlns:r="http://schemas.openxmlformats.org/officeDocument/2006/relationships">
  <sheetPr>
    <pageSetUpPr fitToPage="1"/>
  </sheetPr>
  <dimension ref="A1:U60"/>
  <sheetViews>
    <sheetView view="pageBreakPreview" topLeftCell="A43" zoomScaleNormal="90" zoomScaleSheetLayoutView="100" workbookViewId="0">
      <selection activeCell="C43" sqref="C43:D43"/>
    </sheetView>
  </sheetViews>
  <sheetFormatPr defaultColWidth="13.125" defaultRowHeight="17.100000000000001" customHeight="1"/>
  <cols>
    <col min="1" max="6" width="10.125" style="129" customWidth="1"/>
    <col min="7" max="8" width="10.125" style="16" customWidth="1"/>
    <col min="9" max="9" width="10.375" style="129" customWidth="1"/>
    <col min="10" max="16384" width="13.125" style="129"/>
  </cols>
  <sheetData>
    <row r="1" spans="1:21" ht="5.0999999999999996" customHeight="1">
      <c r="A1" s="54"/>
      <c r="B1" s="128"/>
      <c r="C1" s="128"/>
      <c r="D1" s="128"/>
      <c r="E1" s="128"/>
      <c r="F1" s="128"/>
      <c r="G1" s="128"/>
      <c r="H1" s="128"/>
      <c r="I1" s="128"/>
      <c r="J1" s="128"/>
    </row>
    <row r="2" spans="1:21" ht="15" customHeight="1">
      <c r="A2" s="54" t="s">
        <v>49</v>
      </c>
      <c r="B2" s="128"/>
      <c r="C2" s="128"/>
      <c r="D2" s="128"/>
      <c r="E2" s="128"/>
      <c r="F2" s="128"/>
      <c r="G2" s="128"/>
      <c r="H2" s="128"/>
      <c r="I2" s="128"/>
      <c r="J2" s="128"/>
    </row>
    <row r="3" spans="1:21" ht="5.0999999999999996" customHeight="1">
      <c r="A3" s="54"/>
      <c r="B3" s="128"/>
      <c r="C3" s="128"/>
      <c r="D3" s="128"/>
      <c r="E3" s="128"/>
      <c r="F3" s="128"/>
      <c r="G3" s="128"/>
      <c r="H3" s="128"/>
      <c r="I3" s="128"/>
      <c r="J3" s="128"/>
    </row>
    <row r="4" spans="1:21" s="20" customFormat="1" ht="81" customHeight="1">
      <c r="A4" s="368" t="s">
        <v>445</v>
      </c>
      <c r="B4" s="368"/>
      <c r="C4" s="368"/>
      <c r="D4" s="368"/>
      <c r="E4" s="368"/>
      <c r="F4" s="368"/>
      <c r="G4" s="368"/>
      <c r="H4" s="368"/>
      <c r="I4" s="368"/>
      <c r="J4" s="267"/>
      <c r="K4" s="267"/>
    </row>
    <row r="5" spans="1:21" s="20" customFormat="1" ht="5.0999999999999996" customHeight="1">
      <c r="A5" s="8"/>
      <c r="B5" s="127"/>
      <c r="C5" s="127"/>
      <c r="D5" s="127"/>
      <c r="E5" s="127"/>
      <c r="F5" s="127"/>
      <c r="G5" s="127"/>
      <c r="H5" s="127"/>
      <c r="I5" s="127"/>
      <c r="J5" s="127"/>
    </row>
    <row r="6" spans="1:21" ht="18" customHeight="1" thickBot="1">
      <c r="A6" s="20" t="s">
        <v>50</v>
      </c>
      <c r="I6" s="24" t="s">
        <v>34</v>
      </c>
    </row>
    <row r="7" spans="1:21" ht="15" customHeight="1">
      <c r="A7" s="369" t="s">
        <v>51</v>
      </c>
      <c r="B7" s="370" t="s">
        <v>52</v>
      </c>
      <c r="C7" s="116" t="s">
        <v>53</v>
      </c>
      <c r="D7" s="116" t="s">
        <v>54</v>
      </c>
      <c r="E7" s="116" t="s">
        <v>55</v>
      </c>
      <c r="F7" s="116" t="s">
        <v>56</v>
      </c>
      <c r="G7" s="117" t="s">
        <v>57</v>
      </c>
      <c r="H7" s="116" t="s">
        <v>58</v>
      </c>
      <c r="I7" s="270" t="s">
        <v>59</v>
      </c>
      <c r="J7" s="194"/>
    </row>
    <row r="8" spans="1:21" ht="15" customHeight="1">
      <c r="A8" s="334"/>
      <c r="B8" s="330"/>
      <c r="C8" s="7" t="s">
        <v>60</v>
      </c>
      <c r="D8" s="7" t="s">
        <v>61</v>
      </c>
      <c r="E8" s="7" t="s">
        <v>62</v>
      </c>
      <c r="F8" s="7" t="s">
        <v>63</v>
      </c>
      <c r="G8" s="9" t="s">
        <v>64</v>
      </c>
      <c r="H8" s="7" t="s">
        <v>65</v>
      </c>
      <c r="I8" s="269" t="s">
        <v>66</v>
      </c>
      <c r="J8" s="194"/>
    </row>
    <row r="9" spans="1:21" ht="15" customHeight="1">
      <c r="A9" s="95" t="s">
        <v>67</v>
      </c>
      <c r="B9" s="358">
        <f>SUM(C9:J10)</f>
        <v>19.300000000000004</v>
      </c>
      <c r="C9" s="359">
        <f>6.23+0.03</f>
        <v>6.2600000000000007</v>
      </c>
      <c r="D9" s="359">
        <v>5.48</v>
      </c>
      <c r="E9" s="359">
        <v>1.98</v>
      </c>
      <c r="F9" s="359">
        <v>2.27</v>
      </c>
      <c r="G9" s="359">
        <v>2.2999999999999998</v>
      </c>
      <c r="H9" s="359">
        <v>0.91</v>
      </c>
      <c r="I9" s="362">
        <v>0.1</v>
      </c>
      <c r="J9" s="280"/>
      <c r="L9" s="156">
        <f>SUM(C9:J10)</f>
        <v>19.300000000000004</v>
      </c>
    </row>
    <row r="10" spans="1:21" ht="15" customHeight="1">
      <c r="A10" s="95" t="s">
        <v>68</v>
      </c>
      <c r="B10" s="358"/>
      <c r="C10" s="359"/>
      <c r="D10" s="359"/>
      <c r="E10" s="359"/>
      <c r="F10" s="359"/>
      <c r="G10" s="359"/>
      <c r="H10" s="359"/>
      <c r="I10" s="363"/>
      <c r="J10" s="280"/>
    </row>
    <row r="11" spans="1:21" ht="10.5" customHeight="1">
      <c r="A11" s="95"/>
      <c r="B11" s="115"/>
      <c r="C11" s="21"/>
      <c r="D11" s="21"/>
      <c r="E11" s="21"/>
      <c r="F11" s="21"/>
      <c r="G11" s="21"/>
      <c r="H11" s="21"/>
      <c r="I11" s="139"/>
      <c r="J11" s="194"/>
    </row>
    <row r="12" spans="1:21" ht="15" customHeight="1">
      <c r="A12" s="95" t="s">
        <v>69</v>
      </c>
      <c r="B12" s="383">
        <f>ROUND(+B9/$B$9*100,1)</f>
        <v>100</v>
      </c>
      <c r="C12" s="380">
        <f>ROUND(+C9/$B$9*100,1)</f>
        <v>32.4</v>
      </c>
      <c r="D12" s="380">
        <f t="shared" ref="D12:I12" si="0">ROUND(+D9/$B$9*100,1)</f>
        <v>28.4</v>
      </c>
      <c r="E12" s="380">
        <f t="shared" si="0"/>
        <v>10.3</v>
      </c>
      <c r="F12" s="380">
        <f t="shared" si="0"/>
        <v>11.8</v>
      </c>
      <c r="G12" s="380">
        <f t="shared" si="0"/>
        <v>11.9</v>
      </c>
      <c r="H12" s="380">
        <f t="shared" si="0"/>
        <v>4.7</v>
      </c>
      <c r="I12" s="364">
        <f t="shared" si="0"/>
        <v>0.5</v>
      </c>
      <c r="J12" s="281"/>
    </row>
    <row r="13" spans="1:21" ht="15" customHeight="1" thickBot="1">
      <c r="A13" s="98" t="s">
        <v>70</v>
      </c>
      <c r="B13" s="384"/>
      <c r="C13" s="381"/>
      <c r="D13" s="381"/>
      <c r="E13" s="381"/>
      <c r="F13" s="381"/>
      <c r="G13" s="381"/>
      <c r="H13" s="381"/>
      <c r="I13" s="365"/>
      <c r="J13" s="281"/>
    </row>
    <row r="14" spans="1:21" ht="15" customHeight="1">
      <c r="I14" s="24" t="s">
        <v>48</v>
      </c>
      <c r="L14" s="377"/>
      <c r="M14" s="377"/>
      <c r="N14" s="377"/>
      <c r="O14" s="377"/>
      <c r="P14" s="377"/>
      <c r="Q14" s="377"/>
      <c r="R14" s="377"/>
      <c r="S14" s="377"/>
      <c r="T14" s="16"/>
      <c r="U14" s="16"/>
    </row>
    <row r="15" spans="1:21" ht="12.75" customHeight="1">
      <c r="A15" s="20"/>
      <c r="G15" s="129"/>
      <c r="H15" s="129"/>
      <c r="L15" s="377"/>
      <c r="M15" s="377"/>
      <c r="N15" s="377"/>
      <c r="O15" s="377"/>
      <c r="P15" s="377"/>
      <c r="Q15" s="377"/>
      <c r="R15" s="377"/>
      <c r="S15" s="377"/>
      <c r="T15" s="16"/>
      <c r="U15" s="16"/>
    </row>
    <row r="16" spans="1:21" ht="18" customHeight="1" thickBot="1">
      <c r="A16" s="385" t="s">
        <v>515</v>
      </c>
      <c r="B16" s="385"/>
      <c r="C16" s="385"/>
      <c r="D16" s="385"/>
      <c r="E16" s="385"/>
      <c r="I16" s="24" t="s">
        <v>71</v>
      </c>
    </row>
    <row r="17" spans="1:13" ht="18.95" customHeight="1">
      <c r="A17" s="369" t="s">
        <v>72</v>
      </c>
      <c r="B17" s="370"/>
      <c r="C17" s="370" t="s">
        <v>73</v>
      </c>
      <c r="D17" s="370"/>
      <c r="E17" s="370" t="s">
        <v>74</v>
      </c>
      <c r="F17" s="370"/>
      <c r="G17" s="370"/>
      <c r="H17" s="366" t="s">
        <v>75</v>
      </c>
      <c r="I17" s="367"/>
      <c r="J17" s="277"/>
      <c r="K17" s="11"/>
    </row>
    <row r="18" spans="1:13" ht="18.95" customHeight="1">
      <c r="A18" s="378" t="s">
        <v>76</v>
      </c>
      <c r="B18" s="379"/>
      <c r="C18" s="382">
        <f>SUM(C19:D56)</f>
        <v>1932979.7400000002</v>
      </c>
      <c r="D18" s="382"/>
      <c r="E18" s="12"/>
      <c r="F18" s="13"/>
      <c r="G18" s="14"/>
      <c r="H18" s="12"/>
      <c r="I18" s="275"/>
      <c r="J18" s="277"/>
      <c r="K18" s="11"/>
      <c r="L18" s="15"/>
      <c r="M18" s="15"/>
    </row>
    <row r="19" spans="1:13" ht="14.1" customHeight="1">
      <c r="A19" s="346" t="s">
        <v>77</v>
      </c>
      <c r="B19" s="347"/>
      <c r="C19" s="354">
        <v>731.25</v>
      </c>
      <c r="D19" s="354"/>
      <c r="E19" s="10" t="s">
        <v>78</v>
      </c>
      <c r="F19" s="16"/>
      <c r="G19" s="17"/>
      <c r="H19" s="371" t="s">
        <v>79</v>
      </c>
      <c r="I19" s="372"/>
      <c r="J19" s="278"/>
      <c r="K19" s="16"/>
      <c r="L19" s="16"/>
      <c r="M19" s="16"/>
    </row>
    <row r="20" spans="1:13" ht="14.1" customHeight="1">
      <c r="A20" s="346" t="s">
        <v>80</v>
      </c>
      <c r="B20" s="347"/>
      <c r="C20" s="354">
        <v>1470.88</v>
      </c>
      <c r="D20" s="354"/>
      <c r="E20" s="10" t="s">
        <v>81</v>
      </c>
      <c r="F20" s="16"/>
      <c r="G20" s="17"/>
      <c r="H20" s="371" t="s">
        <v>82</v>
      </c>
      <c r="I20" s="372"/>
      <c r="J20" s="278"/>
      <c r="K20" s="16"/>
      <c r="L20" s="175"/>
      <c r="M20" s="16"/>
    </row>
    <row r="21" spans="1:13" ht="14.1" customHeight="1">
      <c r="A21" s="346" t="s">
        <v>83</v>
      </c>
      <c r="B21" s="347"/>
      <c r="C21" s="354">
        <v>6730.36</v>
      </c>
      <c r="D21" s="354"/>
      <c r="E21" s="10" t="s">
        <v>84</v>
      </c>
      <c r="F21" s="16"/>
      <c r="G21" s="17"/>
      <c r="H21" s="371" t="s">
        <v>85</v>
      </c>
      <c r="I21" s="372"/>
      <c r="J21" s="278"/>
      <c r="K21" s="16"/>
      <c r="L21" s="16"/>
      <c r="M21" s="16"/>
    </row>
    <row r="22" spans="1:13" ht="14.1" customHeight="1">
      <c r="A22" s="346" t="s">
        <v>83</v>
      </c>
      <c r="B22" s="347"/>
      <c r="C22" s="354">
        <v>23140</v>
      </c>
      <c r="D22" s="354"/>
      <c r="E22" s="10" t="s">
        <v>86</v>
      </c>
      <c r="F22" s="16"/>
      <c r="G22" s="17"/>
      <c r="H22" s="371" t="s">
        <v>87</v>
      </c>
      <c r="I22" s="372"/>
      <c r="J22" s="278"/>
      <c r="K22" s="16"/>
    </row>
    <row r="23" spans="1:13" ht="14.1" customHeight="1">
      <c r="A23" s="346" t="s">
        <v>88</v>
      </c>
      <c r="B23" s="347"/>
      <c r="C23" s="354">
        <v>286.24</v>
      </c>
      <c r="D23" s="354"/>
      <c r="E23" s="10" t="s">
        <v>78</v>
      </c>
      <c r="F23" s="16"/>
      <c r="G23" s="17"/>
      <c r="H23" s="371" t="s">
        <v>89</v>
      </c>
      <c r="I23" s="372"/>
      <c r="J23" s="278"/>
      <c r="K23" s="16"/>
    </row>
    <row r="24" spans="1:13" ht="14.1" customHeight="1">
      <c r="A24" s="346" t="s">
        <v>90</v>
      </c>
      <c r="B24" s="347"/>
      <c r="C24" s="354">
        <v>24630.25</v>
      </c>
      <c r="D24" s="354"/>
      <c r="E24" s="10" t="s">
        <v>91</v>
      </c>
      <c r="F24" s="16"/>
      <c r="G24" s="17"/>
      <c r="H24" s="371" t="s">
        <v>92</v>
      </c>
      <c r="I24" s="372"/>
      <c r="J24" s="278"/>
      <c r="K24" s="16"/>
    </row>
    <row r="25" spans="1:13" ht="14.1" customHeight="1">
      <c r="A25" s="346" t="s">
        <v>93</v>
      </c>
      <c r="B25" s="347"/>
      <c r="C25" s="354">
        <v>17652.580000000002</v>
      </c>
      <c r="D25" s="354"/>
      <c r="E25" s="10" t="s">
        <v>84</v>
      </c>
      <c r="F25" s="16"/>
      <c r="G25" s="17"/>
      <c r="H25" s="371" t="s">
        <v>94</v>
      </c>
      <c r="I25" s="372"/>
      <c r="J25" s="278"/>
      <c r="K25" s="16"/>
    </row>
    <row r="26" spans="1:13" ht="14.1" customHeight="1">
      <c r="A26" s="346" t="s">
        <v>83</v>
      </c>
      <c r="B26" s="347"/>
      <c r="C26" s="354">
        <v>31168.45</v>
      </c>
      <c r="D26" s="354"/>
      <c r="E26" s="10" t="s">
        <v>86</v>
      </c>
      <c r="F26" s="16"/>
      <c r="G26" s="17"/>
      <c r="H26" s="371" t="s">
        <v>82</v>
      </c>
      <c r="I26" s="372"/>
      <c r="J26" s="278"/>
      <c r="K26" s="16"/>
    </row>
    <row r="27" spans="1:13" ht="14.1" customHeight="1">
      <c r="A27" s="346" t="s">
        <v>83</v>
      </c>
      <c r="B27" s="347"/>
      <c r="C27" s="354">
        <v>43497.1</v>
      </c>
      <c r="D27" s="354"/>
      <c r="E27" s="10" t="s">
        <v>84</v>
      </c>
      <c r="F27" s="16"/>
      <c r="G27" s="17"/>
      <c r="H27" s="371" t="s">
        <v>95</v>
      </c>
      <c r="I27" s="372"/>
      <c r="J27" s="278"/>
      <c r="K27" s="16"/>
    </row>
    <row r="28" spans="1:13" ht="14.1" customHeight="1">
      <c r="A28" s="346" t="s">
        <v>83</v>
      </c>
      <c r="B28" s="347"/>
      <c r="C28" s="354">
        <v>16862.3</v>
      </c>
      <c r="D28" s="354"/>
      <c r="E28" s="10" t="s">
        <v>96</v>
      </c>
      <c r="F28" s="16"/>
      <c r="G28" s="17"/>
      <c r="H28" s="371" t="s">
        <v>87</v>
      </c>
      <c r="I28" s="372"/>
      <c r="J28" s="278"/>
      <c r="K28" s="16"/>
    </row>
    <row r="29" spans="1:13" ht="14.1" customHeight="1">
      <c r="A29" s="346" t="s">
        <v>83</v>
      </c>
      <c r="B29" s="347"/>
      <c r="C29" s="354">
        <v>37631.72</v>
      </c>
      <c r="D29" s="354"/>
      <c r="E29" s="10" t="s">
        <v>86</v>
      </c>
      <c r="F29" s="16"/>
      <c r="G29" s="17"/>
      <c r="H29" s="371" t="s">
        <v>82</v>
      </c>
      <c r="I29" s="372"/>
      <c r="J29" s="278"/>
      <c r="K29" s="16"/>
    </row>
    <row r="30" spans="1:13" ht="14.1" customHeight="1">
      <c r="A30" s="346" t="s">
        <v>97</v>
      </c>
      <c r="B30" s="347"/>
      <c r="C30" s="354">
        <v>38777.86</v>
      </c>
      <c r="D30" s="354"/>
      <c r="E30" s="10" t="s">
        <v>98</v>
      </c>
      <c r="F30" s="16"/>
      <c r="G30" s="17"/>
      <c r="H30" s="371" t="s">
        <v>82</v>
      </c>
      <c r="I30" s="372"/>
      <c r="J30" s="278"/>
      <c r="K30" s="16"/>
    </row>
    <row r="31" spans="1:13" ht="14.1" customHeight="1">
      <c r="A31" s="346" t="s">
        <v>99</v>
      </c>
      <c r="B31" s="347"/>
      <c r="C31" s="354">
        <v>23217.73</v>
      </c>
      <c r="D31" s="354"/>
      <c r="E31" s="10" t="s">
        <v>100</v>
      </c>
      <c r="F31" s="16"/>
      <c r="G31" s="17"/>
      <c r="H31" s="371" t="s">
        <v>101</v>
      </c>
      <c r="I31" s="372"/>
      <c r="J31" s="278"/>
      <c r="K31" s="16"/>
    </row>
    <row r="32" spans="1:13" ht="14.1" customHeight="1">
      <c r="A32" s="346" t="s">
        <v>102</v>
      </c>
      <c r="B32" s="347"/>
      <c r="C32" s="354">
        <v>64291.79</v>
      </c>
      <c r="D32" s="354"/>
      <c r="E32" s="10" t="s">
        <v>103</v>
      </c>
      <c r="F32" s="16"/>
      <c r="G32" s="17"/>
      <c r="H32" s="375" t="s">
        <v>104</v>
      </c>
      <c r="I32" s="376"/>
      <c r="J32" s="278"/>
      <c r="K32" s="16"/>
    </row>
    <row r="33" spans="1:11" ht="14.1" customHeight="1">
      <c r="A33" s="346" t="s">
        <v>83</v>
      </c>
      <c r="B33" s="347"/>
      <c r="C33" s="354">
        <v>36892.35</v>
      </c>
      <c r="D33" s="354"/>
      <c r="E33" s="10" t="s">
        <v>86</v>
      </c>
      <c r="F33" s="16"/>
      <c r="G33" s="17"/>
      <c r="H33" s="371" t="s">
        <v>79</v>
      </c>
      <c r="I33" s="372"/>
      <c r="J33" s="278"/>
      <c r="K33" s="16"/>
    </row>
    <row r="34" spans="1:11" ht="14.1" customHeight="1">
      <c r="A34" s="346" t="s">
        <v>83</v>
      </c>
      <c r="B34" s="347"/>
      <c r="C34" s="354">
        <v>116415.23</v>
      </c>
      <c r="D34" s="354"/>
      <c r="E34" s="10" t="s">
        <v>105</v>
      </c>
      <c r="F34" s="16"/>
      <c r="G34" s="17"/>
      <c r="H34" s="371" t="s">
        <v>106</v>
      </c>
      <c r="I34" s="372"/>
      <c r="J34" s="278"/>
      <c r="K34" s="16"/>
    </row>
    <row r="35" spans="1:11" ht="14.1" customHeight="1">
      <c r="A35" s="346" t="s">
        <v>107</v>
      </c>
      <c r="B35" s="347"/>
      <c r="C35" s="354">
        <v>33708.300000000003</v>
      </c>
      <c r="D35" s="354"/>
      <c r="E35" s="10" t="s">
        <v>86</v>
      </c>
      <c r="F35" s="16"/>
      <c r="G35" s="17"/>
      <c r="H35" s="371" t="s">
        <v>108</v>
      </c>
      <c r="I35" s="372"/>
      <c r="J35" s="278"/>
      <c r="K35" s="16"/>
    </row>
    <row r="36" spans="1:11" ht="14.1" customHeight="1">
      <c r="A36" s="346" t="s">
        <v>109</v>
      </c>
      <c r="B36" s="347"/>
      <c r="C36" s="354">
        <v>83105.84</v>
      </c>
      <c r="D36" s="354"/>
      <c r="E36" s="10" t="s">
        <v>110</v>
      </c>
      <c r="F36" s="16"/>
      <c r="G36" s="17"/>
      <c r="H36" s="371" t="s">
        <v>111</v>
      </c>
      <c r="I36" s="372"/>
      <c r="J36" s="278"/>
      <c r="K36" s="16"/>
    </row>
    <row r="37" spans="1:11" ht="14.1" customHeight="1">
      <c r="A37" s="346" t="s">
        <v>112</v>
      </c>
      <c r="B37" s="347"/>
      <c r="C37" s="354">
        <v>220595.46</v>
      </c>
      <c r="D37" s="354"/>
      <c r="E37" s="10" t="s">
        <v>113</v>
      </c>
      <c r="F37" s="16"/>
      <c r="G37" s="17"/>
      <c r="H37" s="371" t="s">
        <v>114</v>
      </c>
      <c r="I37" s="372"/>
      <c r="J37" s="278"/>
      <c r="K37" s="16"/>
    </row>
    <row r="38" spans="1:11" ht="14.1" customHeight="1">
      <c r="A38" s="346" t="s">
        <v>115</v>
      </c>
      <c r="B38" s="347"/>
      <c r="C38" s="354">
        <v>7646.3</v>
      </c>
      <c r="D38" s="354"/>
      <c r="E38" s="10" t="s">
        <v>113</v>
      </c>
      <c r="F38" s="16"/>
      <c r="G38" s="17"/>
      <c r="H38" s="371" t="s">
        <v>116</v>
      </c>
      <c r="I38" s="372"/>
      <c r="J38" s="278"/>
      <c r="K38" s="16"/>
    </row>
    <row r="39" spans="1:11" ht="14.1" customHeight="1">
      <c r="A39" s="346" t="s">
        <v>117</v>
      </c>
      <c r="B39" s="347"/>
      <c r="C39" s="354">
        <v>12493.32</v>
      </c>
      <c r="D39" s="354"/>
      <c r="E39" s="10" t="s">
        <v>113</v>
      </c>
      <c r="F39" s="16"/>
      <c r="G39" s="17"/>
      <c r="H39" s="371" t="s">
        <v>82</v>
      </c>
      <c r="I39" s="372"/>
      <c r="J39" s="278"/>
      <c r="K39" s="16"/>
    </row>
    <row r="40" spans="1:11" ht="14.1" customHeight="1">
      <c r="A40" s="346" t="s">
        <v>118</v>
      </c>
      <c r="B40" s="347"/>
      <c r="C40" s="354">
        <v>38715.03</v>
      </c>
      <c r="D40" s="354"/>
      <c r="E40" s="10" t="s">
        <v>119</v>
      </c>
      <c r="F40" s="16"/>
      <c r="G40" s="17"/>
      <c r="H40" s="371" t="s">
        <v>120</v>
      </c>
      <c r="I40" s="372"/>
      <c r="J40" s="278"/>
      <c r="K40" s="16"/>
    </row>
    <row r="41" spans="1:11" ht="14.1" customHeight="1">
      <c r="A41" s="346" t="s">
        <v>121</v>
      </c>
      <c r="B41" s="347"/>
      <c r="C41" s="354">
        <v>36592.550000000003</v>
      </c>
      <c r="D41" s="354"/>
      <c r="E41" s="10" t="s">
        <v>113</v>
      </c>
      <c r="F41" s="16"/>
      <c r="G41" s="17"/>
      <c r="H41" s="371" t="s">
        <v>122</v>
      </c>
      <c r="I41" s="372"/>
      <c r="J41" s="278"/>
      <c r="K41" s="16"/>
    </row>
    <row r="42" spans="1:11" ht="14.1" customHeight="1">
      <c r="A42" s="346" t="s">
        <v>123</v>
      </c>
      <c r="B42" s="347"/>
      <c r="C42" s="354">
        <v>2892.54</v>
      </c>
      <c r="D42" s="354"/>
      <c r="E42" s="10" t="s">
        <v>110</v>
      </c>
      <c r="F42" s="16"/>
      <c r="G42" s="17"/>
      <c r="H42" s="371" t="s">
        <v>116</v>
      </c>
      <c r="I42" s="372"/>
      <c r="J42" s="278"/>
      <c r="K42" s="16"/>
    </row>
    <row r="43" spans="1:11" ht="14.1" customHeight="1">
      <c r="A43" s="346" t="s">
        <v>124</v>
      </c>
      <c r="B43" s="347"/>
      <c r="C43" s="373">
        <v>425285.98</v>
      </c>
      <c r="D43" s="374"/>
      <c r="E43" s="10" t="s">
        <v>125</v>
      </c>
      <c r="F43" s="16"/>
      <c r="G43" s="17"/>
      <c r="H43" s="371" t="s">
        <v>126</v>
      </c>
      <c r="I43" s="372"/>
      <c r="J43" s="278"/>
      <c r="K43" s="16"/>
    </row>
    <row r="44" spans="1:11" ht="14.1" customHeight="1">
      <c r="A44" s="346" t="s">
        <v>127</v>
      </c>
      <c r="B44" s="347"/>
      <c r="C44" s="354">
        <v>60671.61</v>
      </c>
      <c r="D44" s="354"/>
      <c r="E44" s="10" t="s">
        <v>113</v>
      </c>
      <c r="F44" s="16"/>
      <c r="G44" s="17"/>
      <c r="H44" s="371" t="s">
        <v>128</v>
      </c>
      <c r="I44" s="372"/>
      <c r="J44" s="278"/>
      <c r="K44" s="16"/>
    </row>
    <row r="45" spans="1:11" ht="14.1" customHeight="1">
      <c r="A45" s="346" t="s">
        <v>129</v>
      </c>
      <c r="B45" s="347"/>
      <c r="C45" s="354">
        <v>9451.06</v>
      </c>
      <c r="D45" s="354"/>
      <c r="E45" s="10" t="s">
        <v>110</v>
      </c>
      <c r="F45" s="16"/>
      <c r="G45" s="17"/>
      <c r="H45" s="371" t="s">
        <v>130</v>
      </c>
      <c r="I45" s="372"/>
      <c r="J45" s="278"/>
      <c r="K45" s="16"/>
    </row>
    <row r="46" spans="1:11" ht="14.1" customHeight="1">
      <c r="A46" s="346" t="s">
        <v>131</v>
      </c>
      <c r="B46" s="347"/>
      <c r="C46" s="354">
        <v>37640.53</v>
      </c>
      <c r="D46" s="354"/>
      <c r="E46" s="10" t="s">
        <v>125</v>
      </c>
      <c r="F46" s="16"/>
      <c r="G46" s="17"/>
      <c r="H46" s="371" t="s">
        <v>128</v>
      </c>
      <c r="I46" s="372"/>
      <c r="J46" s="278"/>
      <c r="K46" s="16"/>
    </row>
    <row r="47" spans="1:11" ht="14.1" customHeight="1">
      <c r="A47" s="346" t="s">
        <v>132</v>
      </c>
      <c r="B47" s="347"/>
      <c r="C47" s="354">
        <v>94806.2</v>
      </c>
      <c r="D47" s="354"/>
      <c r="E47" s="10" t="s">
        <v>133</v>
      </c>
      <c r="F47" s="16"/>
      <c r="G47" s="17"/>
      <c r="H47" s="371" t="s">
        <v>134</v>
      </c>
      <c r="I47" s="372"/>
      <c r="J47" s="278"/>
      <c r="K47" s="16"/>
    </row>
    <row r="48" spans="1:11" ht="14.1" customHeight="1">
      <c r="A48" s="346" t="s">
        <v>135</v>
      </c>
      <c r="B48" s="347"/>
      <c r="C48" s="354">
        <v>14070.62</v>
      </c>
      <c r="D48" s="354"/>
      <c r="E48" s="10" t="s">
        <v>125</v>
      </c>
      <c r="F48" s="16"/>
      <c r="G48" s="17"/>
      <c r="H48" s="371" t="s">
        <v>130</v>
      </c>
      <c r="I48" s="372"/>
      <c r="J48" s="278"/>
      <c r="K48" s="16"/>
    </row>
    <row r="49" spans="1:11" ht="14.1" customHeight="1">
      <c r="A49" s="346" t="s">
        <v>136</v>
      </c>
      <c r="B49" s="347"/>
      <c r="C49" s="354">
        <v>17008.759999999998</v>
      </c>
      <c r="D49" s="354"/>
      <c r="E49" s="10" t="s">
        <v>105</v>
      </c>
      <c r="F49" s="16"/>
      <c r="G49" s="17"/>
      <c r="H49" s="371" t="s">
        <v>122</v>
      </c>
      <c r="I49" s="372"/>
      <c r="J49" s="278"/>
      <c r="K49" s="16"/>
    </row>
    <row r="50" spans="1:11" ht="14.1" customHeight="1">
      <c r="A50" s="346" t="s">
        <v>137</v>
      </c>
      <c r="B50" s="347"/>
      <c r="C50" s="354">
        <v>55999.25</v>
      </c>
      <c r="D50" s="354"/>
      <c r="E50" s="10" t="s">
        <v>138</v>
      </c>
      <c r="F50" s="16"/>
      <c r="G50" s="17"/>
      <c r="H50" s="371" t="s">
        <v>130</v>
      </c>
      <c r="I50" s="372"/>
      <c r="J50" s="278"/>
      <c r="K50" s="16"/>
    </row>
    <row r="51" spans="1:11" ht="14.1" customHeight="1">
      <c r="A51" s="346" t="s">
        <v>139</v>
      </c>
      <c r="B51" s="347"/>
      <c r="C51" s="354">
        <v>59524.46</v>
      </c>
      <c r="D51" s="354"/>
      <c r="E51" s="10" t="s">
        <v>138</v>
      </c>
      <c r="F51" s="16"/>
      <c r="G51" s="17"/>
      <c r="H51" s="371" t="s">
        <v>130</v>
      </c>
      <c r="I51" s="372"/>
      <c r="J51" s="278"/>
      <c r="K51" s="16"/>
    </row>
    <row r="52" spans="1:11" ht="12" customHeight="1">
      <c r="A52" s="346" t="s">
        <v>140</v>
      </c>
      <c r="B52" s="347"/>
      <c r="C52" s="354">
        <v>30468.06</v>
      </c>
      <c r="D52" s="354"/>
      <c r="E52" s="10" t="s">
        <v>138</v>
      </c>
      <c r="F52" s="16"/>
      <c r="G52" s="17"/>
      <c r="H52" s="371" t="s">
        <v>130</v>
      </c>
      <c r="I52" s="372"/>
      <c r="J52" s="278"/>
      <c r="K52" s="16"/>
    </row>
    <row r="53" spans="1:11" ht="12" customHeight="1">
      <c r="A53" s="346" t="s">
        <v>141</v>
      </c>
      <c r="B53" s="347"/>
      <c r="C53" s="354">
        <v>159419.42000000001</v>
      </c>
      <c r="D53" s="354"/>
      <c r="E53" s="10" t="s">
        <v>142</v>
      </c>
      <c r="F53" s="16"/>
      <c r="G53" s="17"/>
      <c r="H53" s="371" t="s">
        <v>143</v>
      </c>
      <c r="I53" s="372"/>
      <c r="J53" s="278"/>
      <c r="K53" s="16"/>
    </row>
    <row r="54" spans="1:11" ht="12" customHeight="1">
      <c r="A54" s="346" t="s">
        <v>83</v>
      </c>
      <c r="B54" s="347"/>
      <c r="C54" s="352">
        <v>23355.37</v>
      </c>
      <c r="D54" s="353"/>
      <c r="E54" s="340" t="s">
        <v>492</v>
      </c>
      <c r="F54" s="341"/>
      <c r="G54" s="17"/>
      <c r="H54" s="344" t="s">
        <v>493</v>
      </c>
      <c r="I54" s="345"/>
      <c r="J54" s="278"/>
      <c r="K54" s="16"/>
    </row>
    <row r="55" spans="1:11" ht="12">
      <c r="A55" s="348" t="s">
        <v>494</v>
      </c>
      <c r="B55" s="349"/>
      <c r="C55" s="350">
        <v>188.39</v>
      </c>
      <c r="D55" s="351"/>
      <c r="E55" s="10" t="s">
        <v>495</v>
      </c>
      <c r="F55" s="16"/>
      <c r="G55" s="17"/>
      <c r="H55" s="360" t="s">
        <v>571</v>
      </c>
      <c r="I55" s="361"/>
      <c r="J55" s="279"/>
      <c r="K55" s="276"/>
    </row>
    <row r="56" spans="1:11" ht="12.75" thickBot="1">
      <c r="A56" s="355" t="s">
        <v>514</v>
      </c>
      <c r="B56" s="356"/>
      <c r="C56" s="357">
        <v>25944.6</v>
      </c>
      <c r="D56" s="357"/>
      <c r="E56" s="178" t="s">
        <v>138</v>
      </c>
      <c r="F56" s="179"/>
      <c r="G56" s="180"/>
      <c r="H56" s="342" t="s">
        <v>130</v>
      </c>
      <c r="I56" s="343"/>
      <c r="J56" s="277"/>
      <c r="K56" s="11"/>
    </row>
    <row r="57" spans="1:11" ht="12">
      <c r="G57" s="273"/>
      <c r="H57" s="273"/>
      <c r="I57" s="21" t="s">
        <v>516</v>
      </c>
      <c r="J57" s="21"/>
      <c r="K57" s="11"/>
    </row>
    <row r="58" spans="1:11" ht="12" customHeight="1">
      <c r="G58" s="218"/>
      <c r="H58" s="218"/>
      <c r="I58" s="274" t="s">
        <v>517</v>
      </c>
      <c r="J58" s="274"/>
      <c r="K58" s="218"/>
    </row>
    <row r="60" spans="1:11" ht="17.100000000000001" customHeight="1">
      <c r="D60" s="161">
        <f>+C53+C54</f>
        <v>182774.79</v>
      </c>
    </row>
  </sheetData>
  <sheetProtection selectLockedCells="1" selectUnlockedCells="1"/>
  <mergeCells count="148">
    <mergeCell ref="C12:C13"/>
    <mergeCell ref="D12:D13"/>
    <mergeCell ref="E12:E13"/>
    <mergeCell ref="H52:I52"/>
    <mergeCell ref="A16:E16"/>
    <mergeCell ref="A51:B51"/>
    <mergeCell ref="E17:G17"/>
    <mergeCell ref="H20:I20"/>
    <mergeCell ref="C20:D20"/>
    <mergeCell ref="H21:I21"/>
    <mergeCell ref="H50:I50"/>
    <mergeCell ref="H48:I48"/>
    <mergeCell ref="H51:I51"/>
    <mergeCell ref="H49:I49"/>
    <mergeCell ref="H22:I22"/>
    <mergeCell ref="H45:I45"/>
    <mergeCell ref="A21:B21"/>
    <mergeCell ref="C21:D21"/>
    <mergeCell ref="C17:D17"/>
    <mergeCell ref="A20:B20"/>
    <mergeCell ref="A22:B22"/>
    <mergeCell ref="C22:D22"/>
    <mergeCell ref="H9:H10"/>
    <mergeCell ref="R14:S15"/>
    <mergeCell ref="N14:N15"/>
    <mergeCell ref="O14:O15"/>
    <mergeCell ref="L14:L15"/>
    <mergeCell ref="M14:M15"/>
    <mergeCell ref="P14:P15"/>
    <mergeCell ref="Q14:Q15"/>
    <mergeCell ref="A19:B19"/>
    <mergeCell ref="C19:D19"/>
    <mergeCell ref="H19:I19"/>
    <mergeCell ref="A18:B18"/>
    <mergeCell ref="H12:H13"/>
    <mergeCell ref="G12:G13"/>
    <mergeCell ref="F12:F13"/>
    <mergeCell ref="C18:D18"/>
    <mergeCell ref="A17:B17"/>
    <mergeCell ref="B12:B13"/>
    <mergeCell ref="A25:B25"/>
    <mergeCell ref="C25:D25"/>
    <mergeCell ref="H25:I25"/>
    <mergeCell ref="A26:B26"/>
    <mergeCell ref="C26:D26"/>
    <mergeCell ref="H26:I26"/>
    <mergeCell ref="A23:B23"/>
    <mergeCell ref="C23:D23"/>
    <mergeCell ref="H23:I23"/>
    <mergeCell ref="A24:B24"/>
    <mergeCell ref="C24:D24"/>
    <mergeCell ref="H24:I24"/>
    <mergeCell ref="A29:B29"/>
    <mergeCell ref="C29:D29"/>
    <mergeCell ref="H29:I29"/>
    <mergeCell ref="A30:B30"/>
    <mergeCell ref="C30:D30"/>
    <mergeCell ref="H30:I30"/>
    <mergeCell ref="A27:B27"/>
    <mergeCell ref="C27:D27"/>
    <mergeCell ref="H27:I27"/>
    <mergeCell ref="A28:B28"/>
    <mergeCell ref="C28:D28"/>
    <mergeCell ref="H28:I28"/>
    <mergeCell ref="A33:B33"/>
    <mergeCell ref="C33:D33"/>
    <mergeCell ref="H33:I33"/>
    <mergeCell ref="A34:B34"/>
    <mergeCell ref="C34:D34"/>
    <mergeCell ref="H34:I34"/>
    <mergeCell ref="A31:B31"/>
    <mergeCell ref="C31:D31"/>
    <mergeCell ref="H31:I31"/>
    <mergeCell ref="A32:B32"/>
    <mergeCell ref="C32:D32"/>
    <mergeCell ref="H32:I32"/>
    <mergeCell ref="H37:I37"/>
    <mergeCell ref="A38:B38"/>
    <mergeCell ref="C38:D38"/>
    <mergeCell ref="H38:I38"/>
    <mergeCell ref="A35:B35"/>
    <mergeCell ref="C35:D35"/>
    <mergeCell ref="H35:I35"/>
    <mergeCell ref="A36:B36"/>
    <mergeCell ref="C36:D36"/>
    <mergeCell ref="H36:I36"/>
    <mergeCell ref="A4:I4"/>
    <mergeCell ref="A7:A8"/>
    <mergeCell ref="B7:B8"/>
    <mergeCell ref="D9:D10"/>
    <mergeCell ref="E9:E10"/>
    <mergeCell ref="A45:B45"/>
    <mergeCell ref="C45:D45"/>
    <mergeCell ref="A46:B46"/>
    <mergeCell ref="C46:D46"/>
    <mergeCell ref="H46:I46"/>
    <mergeCell ref="A43:B43"/>
    <mergeCell ref="C43:D43"/>
    <mergeCell ref="H43:I43"/>
    <mergeCell ref="A44:B44"/>
    <mergeCell ref="C44:D44"/>
    <mergeCell ref="H44:I44"/>
    <mergeCell ref="A41:B41"/>
    <mergeCell ref="C41:D41"/>
    <mergeCell ref="H41:I41"/>
    <mergeCell ref="A42:B42"/>
    <mergeCell ref="C42:D42"/>
    <mergeCell ref="H42:I42"/>
    <mergeCell ref="A39:B39"/>
    <mergeCell ref="C39:D39"/>
    <mergeCell ref="B9:B10"/>
    <mergeCell ref="C9:C10"/>
    <mergeCell ref="F9:F10"/>
    <mergeCell ref="G9:G10"/>
    <mergeCell ref="A53:B53"/>
    <mergeCell ref="H55:I55"/>
    <mergeCell ref="I9:I10"/>
    <mergeCell ref="I12:I13"/>
    <mergeCell ref="H17:I17"/>
    <mergeCell ref="A48:B48"/>
    <mergeCell ref="A49:B49"/>
    <mergeCell ref="C49:D49"/>
    <mergeCell ref="A50:B50"/>
    <mergeCell ref="A52:B52"/>
    <mergeCell ref="C52:D52"/>
    <mergeCell ref="A47:B47"/>
    <mergeCell ref="C47:D47"/>
    <mergeCell ref="H47:I47"/>
    <mergeCell ref="H39:I39"/>
    <mergeCell ref="A40:B40"/>
    <mergeCell ref="C40:D40"/>
    <mergeCell ref="H40:I40"/>
    <mergeCell ref="A37:B37"/>
    <mergeCell ref="C37:D37"/>
    <mergeCell ref="E54:F54"/>
    <mergeCell ref="H56:I56"/>
    <mergeCell ref="H54:I54"/>
    <mergeCell ref="A54:B54"/>
    <mergeCell ref="A55:B55"/>
    <mergeCell ref="C55:D55"/>
    <mergeCell ref="C54:D54"/>
    <mergeCell ref="C48:D48"/>
    <mergeCell ref="C50:D50"/>
    <mergeCell ref="C53:D53"/>
    <mergeCell ref="C51:D51"/>
    <mergeCell ref="A56:B56"/>
    <mergeCell ref="C56:D56"/>
    <mergeCell ref="H53:I53"/>
  </mergeCells>
  <phoneticPr fontId="22"/>
  <printOptions horizontalCentered="1"/>
  <pageMargins left="0.59055118110236227" right="0.59055118110236227" top="0.59055118110236227" bottom="0.59055118110236227" header="0.39370078740157483" footer="0.39370078740157483"/>
  <pageSetup paperSize="9" scale="96" firstPageNumber="32" orientation="portrait" useFirstPageNumber="1" horizontalDpi="300" verticalDpi="300" r:id="rId1"/>
  <headerFooter alignWithMargins="0">
    <oddHeader>&amp;L&amp;"ＭＳ 明朝,標準"&amp;10土地及び気象</oddHeader>
    <oddFooter>&amp;C&amp;"ＭＳ 明朝,標準"－&amp;P－</oddFooter>
  </headerFooter>
</worksheet>
</file>

<file path=xl/worksheets/sheet3.xml><?xml version="1.0" encoding="utf-8"?>
<worksheet xmlns="http://schemas.openxmlformats.org/spreadsheetml/2006/main" xmlns:r="http://schemas.openxmlformats.org/officeDocument/2006/relationships">
  <dimension ref="A1:M50"/>
  <sheetViews>
    <sheetView view="pageBreakPreview" topLeftCell="A40" zoomScaleNormal="90" zoomScaleSheetLayoutView="100" workbookViewId="0">
      <selection activeCell="H25" sqref="H25"/>
    </sheetView>
  </sheetViews>
  <sheetFormatPr defaultRowHeight="13.5"/>
  <cols>
    <col min="1" max="1" width="10.25" style="18" bestFit="1" customWidth="1"/>
    <col min="2" max="5" width="9.625" style="19" customWidth="1"/>
    <col min="6" max="6" width="5" style="19" customWidth="1"/>
    <col min="7" max="7" width="8.625" style="19" customWidth="1"/>
    <col min="8" max="8" width="5" style="19" customWidth="1"/>
    <col min="9" max="9" width="8.625" style="19" customWidth="1"/>
    <col min="10" max="10" width="7.5" style="19" customWidth="1"/>
    <col min="11" max="11" width="9.875" style="19" customWidth="1"/>
    <col min="12" max="16384" width="9" style="18"/>
  </cols>
  <sheetData>
    <row r="1" spans="1:13" ht="5.0999999999999996" customHeight="1">
      <c r="A1" s="20"/>
      <c r="B1" s="20"/>
      <c r="C1" s="20"/>
      <c r="D1" s="20"/>
      <c r="E1" s="20"/>
      <c r="F1" s="20"/>
      <c r="G1" s="20"/>
      <c r="H1" s="20"/>
      <c r="I1" s="20"/>
      <c r="J1" s="327"/>
      <c r="K1" s="327"/>
    </row>
    <row r="2" spans="1:13" ht="15" customHeight="1" thickBot="1">
      <c r="A2" s="20" t="s">
        <v>144</v>
      </c>
      <c r="B2" s="20"/>
      <c r="C2" s="20"/>
      <c r="D2" s="20"/>
      <c r="E2" s="20"/>
      <c r="F2" s="20"/>
      <c r="G2" s="20"/>
      <c r="H2" s="20"/>
      <c r="I2" s="20"/>
      <c r="J2" s="327" t="s">
        <v>145</v>
      </c>
      <c r="K2" s="327"/>
    </row>
    <row r="3" spans="1:13" ht="22.5" customHeight="1">
      <c r="A3" s="88" t="s">
        <v>146</v>
      </c>
      <c r="B3" s="89" t="s">
        <v>147</v>
      </c>
      <c r="C3" s="89" t="s">
        <v>148</v>
      </c>
      <c r="D3" s="89" t="s">
        <v>149</v>
      </c>
      <c r="E3" s="89" t="s">
        <v>150</v>
      </c>
      <c r="F3" s="409" t="s">
        <v>151</v>
      </c>
      <c r="G3" s="409"/>
      <c r="H3" s="409" t="s">
        <v>152</v>
      </c>
      <c r="I3" s="409"/>
      <c r="J3" s="89" t="s">
        <v>153</v>
      </c>
      <c r="K3" s="90" t="s">
        <v>154</v>
      </c>
    </row>
    <row r="4" spans="1:13" s="22" customFormat="1" ht="18" customHeight="1">
      <c r="A4" s="288">
        <v>20</v>
      </c>
      <c r="B4" s="296">
        <f>SUM(C4:K4)</f>
        <v>19.09</v>
      </c>
      <c r="C4" s="295">
        <v>0.85499999999999998</v>
      </c>
      <c r="D4" s="295">
        <v>7.8650000000000002</v>
      </c>
      <c r="E4" s="295">
        <v>1.107</v>
      </c>
      <c r="F4" s="408">
        <v>4.4999999999999998E-2</v>
      </c>
      <c r="G4" s="408"/>
      <c r="H4" s="408">
        <v>1.6859999999999999</v>
      </c>
      <c r="I4" s="408"/>
      <c r="J4" s="295">
        <v>2.6579999999999999</v>
      </c>
      <c r="K4" s="297">
        <v>4.8739999999999997</v>
      </c>
    </row>
    <row r="5" spans="1:13" ht="18" customHeight="1">
      <c r="A5" s="287">
        <v>21</v>
      </c>
      <c r="B5" s="296">
        <f>SUM(C5:K5)</f>
        <v>19.09</v>
      </c>
      <c r="C5" s="295">
        <v>0.77500000000000002</v>
      </c>
      <c r="D5" s="295">
        <v>7.859</v>
      </c>
      <c r="E5" s="295">
        <v>1.014</v>
      </c>
      <c r="F5" s="408">
        <v>4.4999999999999998E-2</v>
      </c>
      <c r="G5" s="408"/>
      <c r="H5" s="408">
        <v>1.651</v>
      </c>
      <c r="I5" s="408"/>
      <c r="J5" s="295">
        <v>2.6579999999999999</v>
      </c>
      <c r="K5" s="298">
        <v>5.0880000000000001</v>
      </c>
    </row>
    <row r="6" spans="1:13" ht="18" customHeight="1">
      <c r="A6" s="287">
        <v>22</v>
      </c>
      <c r="B6" s="296">
        <f>SUM(C6:K6)</f>
        <v>19.09</v>
      </c>
      <c r="C6" s="295">
        <v>0.76100000000000001</v>
      </c>
      <c r="D6" s="299">
        <v>8.3930000000000007</v>
      </c>
      <c r="E6" s="295">
        <v>1.0049999999999999</v>
      </c>
      <c r="F6" s="408">
        <v>4.4999999999999998E-2</v>
      </c>
      <c r="G6" s="408"/>
      <c r="H6" s="408">
        <v>1.663</v>
      </c>
      <c r="I6" s="408"/>
      <c r="J6" s="295">
        <v>2.6579999999999999</v>
      </c>
      <c r="K6" s="298">
        <v>4.5650000000000004</v>
      </c>
      <c r="M6" s="23"/>
    </row>
    <row r="7" spans="1:13" ht="18" customHeight="1">
      <c r="A7" s="287">
        <v>23</v>
      </c>
      <c r="B7" s="296">
        <f>SUM(C7:K7)</f>
        <v>19.272000000000002</v>
      </c>
      <c r="C7" s="295">
        <v>0.73299999999999998</v>
      </c>
      <c r="D7" s="299">
        <v>8.4410000000000007</v>
      </c>
      <c r="E7" s="295">
        <v>0.97</v>
      </c>
      <c r="F7" s="408">
        <v>4.4999999999999998E-2</v>
      </c>
      <c r="G7" s="408"/>
      <c r="H7" s="408">
        <v>1.6719999999999999</v>
      </c>
      <c r="I7" s="408"/>
      <c r="J7" s="295">
        <v>2.6579999999999999</v>
      </c>
      <c r="K7" s="298">
        <v>4.7530000000000001</v>
      </c>
      <c r="M7" s="23"/>
    </row>
    <row r="8" spans="1:13" ht="18" customHeight="1" thickBot="1">
      <c r="A8" s="290">
        <v>24</v>
      </c>
      <c r="B8" s="152">
        <f>SUM(C8:K8)</f>
        <v>19.273000000000003</v>
      </c>
      <c r="C8" s="271">
        <v>0.72299999999999998</v>
      </c>
      <c r="D8" s="271">
        <v>8.4410000000000007</v>
      </c>
      <c r="E8" s="271">
        <v>0.95499999999999996</v>
      </c>
      <c r="F8" s="406">
        <v>4.4999999999999998E-2</v>
      </c>
      <c r="G8" s="406"/>
      <c r="H8" s="406">
        <v>1.8</v>
      </c>
      <c r="I8" s="406"/>
      <c r="J8" s="271">
        <v>2.6579999999999999</v>
      </c>
      <c r="K8" s="272">
        <v>4.6509999999999998</v>
      </c>
    </row>
    <row r="9" spans="1:13" ht="18" customHeight="1">
      <c r="A9" s="20" t="s">
        <v>570</v>
      </c>
      <c r="B9" s="20"/>
      <c r="C9" s="20"/>
      <c r="D9" s="20"/>
      <c r="E9" s="20"/>
      <c r="F9" s="20"/>
      <c r="G9" s="20"/>
      <c r="H9" s="20"/>
      <c r="I9" s="20"/>
      <c r="J9" s="20"/>
      <c r="K9" s="24" t="s">
        <v>155</v>
      </c>
    </row>
    <row r="10" spans="1:13" ht="15" customHeight="1">
      <c r="A10" s="145" t="s">
        <v>455</v>
      </c>
      <c r="B10" s="20"/>
      <c r="C10" s="20"/>
      <c r="D10" s="20"/>
      <c r="E10" s="20"/>
      <c r="F10" s="20"/>
      <c r="G10" s="20"/>
      <c r="H10" s="20"/>
      <c r="I10" s="20"/>
      <c r="J10" s="146"/>
      <c r="K10" s="146"/>
    </row>
    <row r="11" spans="1:13" ht="17.100000000000001" customHeight="1">
      <c r="A11" s="20" t="s">
        <v>156</v>
      </c>
      <c r="B11" s="20"/>
      <c r="C11" s="20"/>
      <c r="D11" s="20"/>
      <c r="E11" s="20"/>
      <c r="F11" s="20"/>
      <c r="G11" s="20"/>
      <c r="H11" s="20"/>
      <c r="I11" s="20"/>
      <c r="J11" s="20"/>
      <c r="K11" s="20"/>
    </row>
    <row r="12" spans="1:13" ht="15" customHeight="1">
      <c r="A12" s="145"/>
      <c r="B12" s="20"/>
      <c r="C12" s="20"/>
      <c r="D12" s="20"/>
      <c r="E12" s="20"/>
      <c r="F12" s="20"/>
      <c r="G12" s="20"/>
      <c r="H12" s="11"/>
      <c r="I12" s="20"/>
      <c r="J12" s="20"/>
      <c r="K12" s="20"/>
    </row>
    <row r="13" spans="1:13" ht="15" customHeight="1">
      <c r="A13" s="20"/>
      <c r="B13" s="20"/>
      <c r="C13" s="20"/>
      <c r="D13" s="20"/>
      <c r="E13" s="20"/>
      <c r="F13" s="20"/>
      <c r="G13" s="20"/>
      <c r="H13" s="20"/>
      <c r="I13" s="20"/>
      <c r="J13" s="20"/>
      <c r="K13" s="20"/>
    </row>
    <row r="14" spans="1:13" ht="20.25" customHeight="1" thickBot="1">
      <c r="A14" s="20" t="s">
        <v>157</v>
      </c>
      <c r="B14" s="20"/>
      <c r="C14" s="20"/>
      <c r="D14" s="20"/>
      <c r="E14" s="20"/>
      <c r="F14" s="20"/>
      <c r="G14" s="20"/>
      <c r="I14" s="11"/>
      <c r="J14" s="327" t="s">
        <v>158</v>
      </c>
      <c r="K14" s="327"/>
      <c r="L14" s="25"/>
    </row>
    <row r="15" spans="1:13" ht="22.5" customHeight="1">
      <c r="A15" s="369" t="s">
        <v>159</v>
      </c>
      <c r="B15" s="370" t="s">
        <v>160</v>
      </c>
      <c r="C15" s="370"/>
      <c r="D15" s="370" t="s">
        <v>161</v>
      </c>
      <c r="E15" s="370"/>
      <c r="F15" s="370" t="s">
        <v>162</v>
      </c>
      <c r="G15" s="370"/>
      <c r="H15" s="370" t="s">
        <v>163</v>
      </c>
      <c r="I15" s="370"/>
      <c r="J15" s="370" t="s">
        <v>164</v>
      </c>
      <c r="K15" s="399"/>
    </row>
    <row r="16" spans="1:13" ht="22.5" customHeight="1">
      <c r="A16" s="334"/>
      <c r="B16" s="6" t="s">
        <v>165</v>
      </c>
      <c r="C16" s="6" t="s">
        <v>7</v>
      </c>
      <c r="D16" s="6" t="s">
        <v>165</v>
      </c>
      <c r="E16" s="6" t="s">
        <v>7</v>
      </c>
      <c r="F16" s="6" t="s">
        <v>166</v>
      </c>
      <c r="G16" s="6" t="s">
        <v>7</v>
      </c>
      <c r="H16" s="6" t="s">
        <v>166</v>
      </c>
      <c r="I16" s="6" t="s">
        <v>7</v>
      </c>
      <c r="J16" s="6" t="s">
        <v>165</v>
      </c>
      <c r="K16" s="94" t="s">
        <v>7</v>
      </c>
    </row>
    <row r="17" spans="1:11" ht="18" customHeight="1">
      <c r="A17" s="286">
        <v>19</v>
      </c>
      <c r="B17" s="26">
        <f t="shared" ref="B17:C21" si="0">+D17+F17+H17+J17</f>
        <v>116</v>
      </c>
      <c r="C17" s="27">
        <f t="shared" si="0"/>
        <v>49727</v>
      </c>
      <c r="D17" s="27">
        <v>73</v>
      </c>
      <c r="E17" s="27">
        <v>39783</v>
      </c>
      <c r="F17" s="27">
        <v>0</v>
      </c>
      <c r="G17" s="27">
        <v>0</v>
      </c>
      <c r="H17" s="27">
        <v>0</v>
      </c>
      <c r="I17" s="27">
        <v>0</v>
      </c>
      <c r="J17" s="27">
        <v>43</v>
      </c>
      <c r="K17" s="96">
        <v>9944</v>
      </c>
    </row>
    <row r="18" spans="1:11" ht="18" customHeight="1">
      <c r="A18" s="284">
        <v>20</v>
      </c>
      <c r="B18" s="26">
        <f t="shared" si="0"/>
        <v>129</v>
      </c>
      <c r="C18" s="27">
        <f t="shared" si="0"/>
        <v>37007</v>
      </c>
      <c r="D18" s="27">
        <v>80</v>
      </c>
      <c r="E18" s="27">
        <v>23470</v>
      </c>
      <c r="F18" s="27">
        <v>0</v>
      </c>
      <c r="G18" s="27">
        <v>0</v>
      </c>
      <c r="H18" s="27">
        <v>0</v>
      </c>
      <c r="I18" s="27">
        <v>0</v>
      </c>
      <c r="J18" s="27">
        <v>49</v>
      </c>
      <c r="K18" s="96">
        <v>13537</v>
      </c>
    </row>
    <row r="19" spans="1:11" ht="18" customHeight="1">
      <c r="A19" s="284">
        <v>21</v>
      </c>
      <c r="B19" s="27">
        <f t="shared" si="0"/>
        <v>158</v>
      </c>
      <c r="C19" s="27">
        <f t="shared" si="0"/>
        <v>37920</v>
      </c>
      <c r="D19" s="27">
        <v>140</v>
      </c>
      <c r="E19" s="27">
        <v>32576</v>
      </c>
      <c r="F19" s="27">
        <v>0</v>
      </c>
      <c r="G19" s="27">
        <v>0</v>
      </c>
      <c r="H19" s="27">
        <v>0</v>
      </c>
      <c r="I19" s="27">
        <v>0</v>
      </c>
      <c r="J19" s="27">
        <v>18</v>
      </c>
      <c r="K19" s="96">
        <v>5344</v>
      </c>
    </row>
    <row r="20" spans="1:11" ht="18" customHeight="1">
      <c r="A20" s="285">
        <v>22</v>
      </c>
      <c r="B20" s="27">
        <f t="shared" si="0"/>
        <v>74</v>
      </c>
      <c r="C20" s="27">
        <f t="shared" si="0"/>
        <v>27003</v>
      </c>
      <c r="D20" s="27">
        <v>52</v>
      </c>
      <c r="E20" s="27">
        <v>25002</v>
      </c>
      <c r="F20" s="27">
        <v>0</v>
      </c>
      <c r="G20" s="27">
        <v>0</v>
      </c>
      <c r="H20" s="27">
        <v>0</v>
      </c>
      <c r="I20" s="27">
        <v>0</v>
      </c>
      <c r="J20" s="27">
        <v>22</v>
      </c>
      <c r="K20" s="96">
        <v>2001</v>
      </c>
    </row>
    <row r="21" spans="1:11" ht="18" customHeight="1" thickBot="1">
      <c r="A21" s="300">
        <v>23</v>
      </c>
      <c r="B21" s="310">
        <f t="shared" si="0"/>
        <v>101</v>
      </c>
      <c r="C21" s="311">
        <f t="shared" si="0"/>
        <v>45177</v>
      </c>
      <c r="D21" s="301">
        <v>77</v>
      </c>
      <c r="E21" s="301">
        <v>33903</v>
      </c>
      <c r="F21" s="97">
        <v>0</v>
      </c>
      <c r="G21" s="97">
        <v>0</v>
      </c>
      <c r="H21" s="97">
        <v>0</v>
      </c>
      <c r="I21" s="97">
        <v>0</v>
      </c>
      <c r="J21" s="301">
        <v>24</v>
      </c>
      <c r="K21" s="302">
        <v>11274</v>
      </c>
    </row>
    <row r="22" spans="1:11" ht="18" customHeight="1">
      <c r="A22" s="20" t="s">
        <v>167</v>
      </c>
      <c r="B22" s="20"/>
      <c r="C22" s="20"/>
      <c r="D22" s="20"/>
      <c r="E22" s="20"/>
      <c r="F22" s="20"/>
      <c r="G22" s="20"/>
      <c r="H22" s="20"/>
      <c r="I22" s="20"/>
      <c r="J22" s="20"/>
      <c r="K22" s="24" t="s">
        <v>168</v>
      </c>
    </row>
    <row r="23" spans="1:11" ht="18" customHeight="1">
      <c r="A23" s="20"/>
      <c r="B23" s="20"/>
      <c r="C23" s="20"/>
      <c r="D23" s="20"/>
      <c r="E23" s="20"/>
      <c r="F23" s="20"/>
      <c r="G23" s="20"/>
      <c r="H23" s="20"/>
      <c r="I23" s="20"/>
      <c r="J23" s="20"/>
      <c r="K23" s="20"/>
    </row>
    <row r="24" spans="1:11" ht="15" customHeight="1">
      <c r="A24" s="20"/>
      <c r="B24" s="20"/>
      <c r="C24" s="20"/>
      <c r="D24" s="20"/>
      <c r="E24" s="20"/>
      <c r="F24" s="20"/>
      <c r="G24" s="20"/>
      <c r="H24" s="20"/>
      <c r="I24" s="20"/>
      <c r="J24" s="20"/>
      <c r="K24" s="20"/>
    </row>
    <row r="25" spans="1:11" ht="15" customHeight="1" thickBot="1">
      <c r="A25" s="157" t="s">
        <v>456</v>
      </c>
      <c r="B25" s="20"/>
      <c r="C25" s="20"/>
      <c r="D25" s="20"/>
      <c r="E25" s="20"/>
      <c r="F25" s="20"/>
      <c r="G25" s="20"/>
      <c r="I25" s="407" t="s">
        <v>169</v>
      </c>
      <c r="J25" s="407"/>
      <c r="K25" s="407"/>
    </row>
    <row r="26" spans="1:11" ht="22.5" customHeight="1">
      <c r="A26" s="369" t="s">
        <v>170</v>
      </c>
      <c r="B26" s="370"/>
      <c r="C26" s="400" t="s">
        <v>171</v>
      </c>
      <c r="D26" s="400"/>
      <c r="E26" s="400" t="s">
        <v>172</v>
      </c>
      <c r="F26" s="400"/>
      <c r="G26" s="400"/>
      <c r="H26" s="400" t="s">
        <v>438</v>
      </c>
      <c r="I26" s="400"/>
      <c r="J26" s="400" t="s">
        <v>440</v>
      </c>
      <c r="K26" s="401"/>
    </row>
    <row r="27" spans="1:11" ht="22.5" customHeight="1">
      <c r="A27" s="334"/>
      <c r="B27" s="330"/>
      <c r="C27" s="2" t="s">
        <v>173</v>
      </c>
      <c r="D27" s="2" t="s">
        <v>174</v>
      </c>
      <c r="E27" s="330" t="s">
        <v>175</v>
      </c>
      <c r="F27" s="330"/>
      <c r="G27" s="2" t="s">
        <v>45</v>
      </c>
      <c r="H27" s="402" t="s">
        <v>439</v>
      </c>
      <c r="I27" s="402"/>
      <c r="J27" s="402" t="s">
        <v>176</v>
      </c>
      <c r="K27" s="403"/>
    </row>
    <row r="28" spans="1:11" ht="22.5" customHeight="1">
      <c r="A28" s="396" t="s">
        <v>76</v>
      </c>
      <c r="B28" s="397"/>
      <c r="C28" s="124">
        <f>SUM(C29:C46)</f>
        <v>124</v>
      </c>
      <c r="D28" s="124">
        <f>SUM(D29:D46)</f>
        <v>37925</v>
      </c>
      <c r="E28" s="398">
        <f>SUM(E29:F46)</f>
        <v>718873</v>
      </c>
      <c r="F28" s="398"/>
      <c r="G28" s="125">
        <f>SUM(G29:G46)</f>
        <v>1</v>
      </c>
      <c r="H28" s="398">
        <f>SUM(H29:I46)</f>
        <v>200853</v>
      </c>
      <c r="I28" s="398"/>
      <c r="J28" s="404">
        <f>SUM(J29:K46)</f>
        <v>518020</v>
      </c>
      <c r="K28" s="405"/>
    </row>
    <row r="29" spans="1:11" s="123" customFormat="1" ht="18" customHeight="1">
      <c r="A29" s="394" t="s">
        <v>177</v>
      </c>
      <c r="B29" s="328"/>
      <c r="C29" s="303">
        <v>5</v>
      </c>
      <c r="D29" s="303">
        <v>1409</v>
      </c>
      <c r="E29" s="395">
        <v>23861</v>
      </c>
      <c r="F29" s="395"/>
      <c r="G29" s="305">
        <f>E29/E28</f>
        <v>3.3192232842240564E-2</v>
      </c>
      <c r="H29" s="386">
        <v>0</v>
      </c>
      <c r="I29" s="386"/>
      <c r="J29" s="387">
        <v>23861</v>
      </c>
      <c r="K29" s="388"/>
    </row>
    <row r="30" spans="1:11" s="123" customFormat="1" ht="15" customHeight="1">
      <c r="A30" s="394" t="s">
        <v>178</v>
      </c>
      <c r="B30" s="328"/>
      <c r="C30" s="303">
        <v>0</v>
      </c>
      <c r="D30" s="303">
        <v>0</v>
      </c>
      <c r="E30" s="395">
        <v>34710</v>
      </c>
      <c r="F30" s="395"/>
      <c r="G30" s="305">
        <f>E30/E28</f>
        <v>4.8283911066349688E-2</v>
      </c>
      <c r="H30" s="386">
        <v>0</v>
      </c>
      <c r="I30" s="386"/>
      <c r="J30" s="387">
        <v>34710</v>
      </c>
      <c r="K30" s="388"/>
    </row>
    <row r="31" spans="1:11" s="123" customFormat="1" ht="15" customHeight="1">
      <c r="A31" s="394" t="s">
        <v>179</v>
      </c>
      <c r="B31" s="328"/>
      <c r="C31" s="303">
        <v>4</v>
      </c>
      <c r="D31" s="303">
        <v>512</v>
      </c>
      <c r="E31" s="395">
        <v>18954</v>
      </c>
      <c r="F31" s="395"/>
      <c r="G31" s="305">
        <f>E31/E28</f>
        <v>2.6366270537354998E-2</v>
      </c>
      <c r="H31" s="386">
        <v>0</v>
      </c>
      <c r="I31" s="386"/>
      <c r="J31" s="387">
        <v>18954</v>
      </c>
      <c r="K31" s="388"/>
    </row>
    <row r="32" spans="1:11" s="123" customFormat="1" ht="15" customHeight="1">
      <c r="A32" s="394" t="s">
        <v>180</v>
      </c>
      <c r="B32" s="328"/>
      <c r="C32" s="303">
        <v>6</v>
      </c>
      <c r="D32" s="303">
        <v>1974</v>
      </c>
      <c r="E32" s="395">
        <v>25326</v>
      </c>
      <c r="F32" s="395"/>
      <c r="G32" s="305">
        <f>E32/E28</f>
        <v>3.5230144963018503E-2</v>
      </c>
      <c r="H32" s="386">
        <v>1360</v>
      </c>
      <c r="I32" s="386"/>
      <c r="J32" s="387">
        <v>23966</v>
      </c>
      <c r="K32" s="388"/>
    </row>
    <row r="33" spans="1:11" s="123" customFormat="1" ht="15" customHeight="1">
      <c r="A33" s="394" t="s">
        <v>181</v>
      </c>
      <c r="B33" s="328"/>
      <c r="C33" s="304">
        <v>1</v>
      </c>
      <c r="D33" s="304">
        <v>111</v>
      </c>
      <c r="E33" s="395">
        <v>4607</v>
      </c>
      <c r="F33" s="395"/>
      <c r="G33" s="305">
        <f>E33/E28</f>
        <v>6.4086424166716512E-3</v>
      </c>
      <c r="H33" s="386">
        <v>0</v>
      </c>
      <c r="I33" s="386"/>
      <c r="J33" s="387">
        <v>4607</v>
      </c>
      <c r="K33" s="388"/>
    </row>
    <row r="34" spans="1:11" s="123" customFormat="1" ht="15" customHeight="1">
      <c r="A34" s="394" t="s">
        <v>182</v>
      </c>
      <c r="B34" s="328"/>
      <c r="C34" s="304">
        <v>0</v>
      </c>
      <c r="D34" s="304">
        <v>0</v>
      </c>
      <c r="E34" s="395">
        <v>6611</v>
      </c>
      <c r="F34" s="395"/>
      <c r="G34" s="305">
        <f>E34/E28</f>
        <v>9.1963392699405868E-3</v>
      </c>
      <c r="H34" s="386">
        <v>0</v>
      </c>
      <c r="I34" s="386"/>
      <c r="J34" s="387">
        <v>6611</v>
      </c>
      <c r="K34" s="388"/>
    </row>
    <row r="35" spans="1:11" s="123" customFormat="1" ht="15" customHeight="1">
      <c r="A35" s="394" t="s">
        <v>183</v>
      </c>
      <c r="B35" s="328"/>
      <c r="C35" s="304">
        <v>1</v>
      </c>
      <c r="D35" s="304">
        <v>134</v>
      </c>
      <c r="E35" s="395">
        <v>2957</v>
      </c>
      <c r="F35" s="395"/>
      <c r="G35" s="305">
        <f>E35/E28</f>
        <v>4.113383031495132E-3</v>
      </c>
      <c r="H35" s="386">
        <v>0</v>
      </c>
      <c r="I35" s="386"/>
      <c r="J35" s="387">
        <v>2957</v>
      </c>
      <c r="K35" s="388"/>
    </row>
    <row r="36" spans="1:11" s="123" customFormat="1" ht="15" customHeight="1">
      <c r="A36" s="394" t="s">
        <v>184</v>
      </c>
      <c r="B36" s="328"/>
      <c r="C36" s="304">
        <v>5</v>
      </c>
      <c r="D36" s="303">
        <v>819</v>
      </c>
      <c r="E36" s="395">
        <v>14041</v>
      </c>
      <c r="F36" s="395"/>
      <c r="G36" s="305">
        <f>E36/E28</f>
        <v>1.9531961834705156E-2</v>
      </c>
      <c r="H36" s="386">
        <v>0</v>
      </c>
      <c r="I36" s="386"/>
      <c r="J36" s="387">
        <v>14041</v>
      </c>
      <c r="K36" s="388"/>
    </row>
    <row r="37" spans="1:11" s="123" customFormat="1" ht="15" customHeight="1">
      <c r="A37" s="394" t="s">
        <v>185</v>
      </c>
      <c r="B37" s="328"/>
      <c r="C37" s="304">
        <v>2</v>
      </c>
      <c r="D37" s="304">
        <v>229</v>
      </c>
      <c r="E37" s="395">
        <v>1287</v>
      </c>
      <c r="F37" s="395"/>
      <c r="G37" s="305">
        <f>E37/E28</f>
        <v>1.7903023204376852E-3</v>
      </c>
      <c r="H37" s="386">
        <v>0</v>
      </c>
      <c r="I37" s="386"/>
      <c r="J37" s="387">
        <v>1287</v>
      </c>
      <c r="K37" s="388"/>
    </row>
    <row r="38" spans="1:11" s="123" customFormat="1" ht="15" customHeight="1">
      <c r="A38" s="394" t="s">
        <v>186</v>
      </c>
      <c r="B38" s="328"/>
      <c r="C38" s="303">
        <v>0</v>
      </c>
      <c r="D38" s="303">
        <v>0</v>
      </c>
      <c r="E38" s="395">
        <v>0</v>
      </c>
      <c r="F38" s="395"/>
      <c r="G38" s="306">
        <f>E38/E28</f>
        <v>0</v>
      </c>
      <c r="H38" s="386">
        <v>0</v>
      </c>
      <c r="I38" s="386"/>
      <c r="J38" s="387">
        <v>0</v>
      </c>
      <c r="K38" s="388"/>
    </row>
    <row r="39" spans="1:11" s="123" customFormat="1" ht="15" customHeight="1">
      <c r="A39" s="394" t="s">
        <v>187</v>
      </c>
      <c r="B39" s="328"/>
      <c r="C39" s="303">
        <v>1</v>
      </c>
      <c r="D39" s="303">
        <v>254</v>
      </c>
      <c r="E39" s="395">
        <v>3536</v>
      </c>
      <c r="F39" s="395"/>
      <c r="G39" s="305">
        <f>E39/E28</f>
        <v>4.9188104157479829E-3</v>
      </c>
      <c r="H39" s="386">
        <v>0</v>
      </c>
      <c r="I39" s="386"/>
      <c r="J39" s="387">
        <v>3536</v>
      </c>
      <c r="K39" s="388"/>
    </row>
    <row r="40" spans="1:11" s="123" customFormat="1" ht="15" customHeight="1">
      <c r="A40" s="394" t="s">
        <v>188</v>
      </c>
      <c r="B40" s="328"/>
      <c r="C40" s="304">
        <v>3</v>
      </c>
      <c r="D40" s="304">
        <v>205</v>
      </c>
      <c r="E40" s="395">
        <v>6146</v>
      </c>
      <c r="F40" s="395"/>
      <c r="G40" s="305">
        <f>E40/E28</f>
        <v>8.5494934432090233E-3</v>
      </c>
      <c r="H40" s="386">
        <v>0</v>
      </c>
      <c r="I40" s="386"/>
      <c r="J40" s="387">
        <v>6146</v>
      </c>
      <c r="K40" s="388"/>
    </row>
    <row r="41" spans="1:11" s="123" customFormat="1" ht="15" customHeight="1">
      <c r="A41" s="394" t="s">
        <v>189</v>
      </c>
      <c r="B41" s="328"/>
      <c r="C41" s="304">
        <v>12</v>
      </c>
      <c r="D41" s="304">
        <v>3228</v>
      </c>
      <c r="E41" s="395">
        <v>74986</v>
      </c>
      <c r="F41" s="395"/>
      <c r="G41" s="305">
        <f>E41/E28</f>
        <v>0.1043104971253615</v>
      </c>
      <c r="H41" s="386">
        <v>0</v>
      </c>
      <c r="I41" s="386"/>
      <c r="J41" s="387">
        <v>74986</v>
      </c>
      <c r="K41" s="388"/>
    </row>
    <row r="42" spans="1:11" s="123" customFormat="1" ht="15" customHeight="1">
      <c r="A42" s="394" t="s">
        <v>190</v>
      </c>
      <c r="B42" s="328"/>
      <c r="C42" s="304">
        <v>35</v>
      </c>
      <c r="D42" s="304">
        <v>13621</v>
      </c>
      <c r="E42" s="395">
        <v>51480</v>
      </c>
      <c r="F42" s="395"/>
      <c r="G42" s="305">
        <f>E42/E28</f>
        <v>7.1612092817507397E-2</v>
      </c>
      <c r="H42" s="386">
        <v>0</v>
      </c>
      <c r="I42" s="386"/>
      <c r="J42" s="387">
        <v>51480</v>
      </c>
      <c r="K42" s="388"/>
    </row>
    <row r="43" spans="1:11" s="123" customFormat="1" ht="15" customHeight="1">
      <c r="A43" s="394" t="s">
        <v>191</v>
      </c>
      <c r="B43" s="328"/>
      <c r="C43" s="304">
        <v>15</v>
      </c>
      <c r="D43" s="304">
        <v>4464</v>
      </c>
      <c r="E43" s="395">
        <v>190639</v>
      </c>
      <c r="F43" s="395"/>
      <c r="G43" s="305">
        <f>E43/E28</f>
        <v>0.26519148723070696</v>
      </c>
      <c r="H43" s="386">
        <v>83103</v>
      </c>
      <c r="I43" s="386"/>
      <c r="J43" s="387">
        <v>107536</v>
      </c>
      <c r="K43" s="388"/>
    </row>
    <row r="44" spans="1:11" s="123" customFormat="1" ht="15" customHeight="1">
      <c r="A44" s="394" t="s">
        <v>192</v>
      </c>
      <c r="B44" s="328"/>
      <c r="C44" s="304">
        <v>20</v>
      </c>
      <c r="D44" s="304">
        <v>5782</v>
      </c>
      <c r="E44" s="395">
        <v>128255</v>
      </c>
      <c r="F44" s="395"/>
      <c r="G44" s="305">
        <f>E44/E28</f>
        <v>0.17841120754291787</v>
      </c>
      <c r="H44" s="386">
        <v>48637</v>
      </c>
      <c r="I44" s="386"/>
      <c r="J44" s="387">
        <v>79618</v>
      </c>
      <c r="K44" s="388"/>
    </row>
    <row r="45" spans="1:11" s="123" customFormat="1" ht="15" customHeight="1">
      <c r="A45" s="394" t="s">
        <v>193</v>
      </c>
      <c r="B45" s="328"/>
      <c r="C45" s="304">
        <v>4</v>
      </c>
      <c r="D45" s="304">
        <v>853</v>
      </c>
      <c r="E45" s="395">
        <v>88025</v>
      </c>
      <c r="F45" s="395"/>
      <c r="G45" s="305">
        <f>E45/E28</f>
        <v>0.12244861053343219</v>
      </c>
      <c r="H45" s="386">
        <v>67753</v>
      </c>
      <c r="I45" s="386"/>
      <c r="J45" s="387">
        <v>20272</v>
      </c>
      <c r="K45" s="388"/>
    </row>
    <row r="46" spans="1:11" s="123" customFormat="1" ht="15" customHeight="1" thickBot="1">
      <c r="A46" s="389" t="s">
        <v>194</v>
      </c>
      <c r="B46" s="325"/>
      <c r="C46" s="307">
        <v>10</v>
      </c>
      <c r="D46" s="308">
        <v>4330</v>
      </c>
      <c r="E46" s="390">
        <v>43452</v>
      </c>
      <c r="F46" s="390"/>
      <c r="G46" s="309">
        <f>E46/E28</f>
        <v>6.0444612608903103E-2</v>
      </c>
      <c r="H46" s="391">
        <v>0</v>
      </c>
      <c r="I46" s="391"/>
      <c r="J46" s="392">
        <v>43452</v>
      </c>
      <c r="K46" s="393"/>
    </row>
    <row r="47" spans="1:11" s="123" customFormat="1" ht="18" customHeight="1">
      <c r="A47" s="20" t="s">
        <v>457</v>
      </c>
      <c r="B47" s="20"/>
      <c r="C47" s="20"/>
      <c r="D47" s="20"/>
      <c r="E47" s="20"/>
      <c r="F47" s="20"/>
      <c r="G47" s="20"/>
      <c r="H47" s="20"/>
      <c r="I47" s="20"/>
      <c r="J47" s="11"/>
      <c r="K47" s="21" t="s">
        <v>168</v>
      </c>
    </row>
    <row r="48" spans="1:11" s="123" customFormat="1" ht="18" customHeight="1">
      <c r="A48" s="20" t="s">
        <v>195</v>
      </c>
      <c r="B48" s="20"/>
      <c r="C48" s="20"/>
      <c r="D48" s="20"/>
      <c r="E48" s="20"/>
      <c r="F48" s="20"/>
      <c r="G48" s="20"/>
      <c r="H48" s="20"/>
      <c r="I48" s="20"/>
      <c r="J48" s="20"/>
      <c r="K48" s="20"/>
    </row>
    <row r="49" spans="1:11" ht="15" customHeight="1">
      <c r="A49" s="20" t="s">
        <v>196</v>
      </c>
      <c r="B49" s="20"/>
      <c r="C49" s="20"/>
      <c r="D49" s="20"/>
      <c r="E49" s="20"/>
      <c r="F49" s="20"/>
      <c r="G49" s="20"/>
      <c r="H49" s="20"/>
      <c r="I49" s="20"/>
      <c r="J49" s="20"/>
      <c r="K49" s="20"/>
    </row>
    <row r="50" spans="1:11" ht="15" customHeight="1"/>
  </sheetData>
  <sheetProtection selectLockedCells="1" selectUnlockedCells="1"/>
  <mergeCells count="106">
    <mergeCell ref="F4:G4"/>
    <mergeCell ref="H4:I4"/>
    <mergeCell ref="J1:K1"/>
    <mergeCell ref="J2:K2"/>
    <mergeCell ref="F3:G3"/>
    <mergeCell ref="H3:I3"/>
    <mergeCell ref="F5:G5"/>
    <mergeCell ref="H5:I5"/>
    <mergeCell ref="F6:G6"/>
    <mergeCell ref="H6:I6"/>
    <mergeCell ref="A26:B27"/>
    <mergeCell ref="F7:G7"/>
    <mergeCell ref="H7:I7"/>
    <mergeCell ref="A15:A16"/>
    <mergeCell ref="B15:C15"/>
    <mergeCell ref="D15:E15"/>
    <mergeCell ref="F15:G15"/>
    <mergeCell ref="H29:I29"/>
    <mergeCell ref="C26:D26"/>
    <mergeCell ref="E26:G26"/>
    <mergeCell ref="E27:F27"/>
    <mergeCell ref="F8:G8"/>
    <mergeCell ref="H8:I8"/>
    <mergeCell ref="I25:K25"/>
    <mergeCell ref="H26:I26"/>
    <mergeCell ref="J14:K14"/>
    <mergeCell ref="H15:I15"/>
    <mergeCell ref="J15:K15"/>
    <mergeCell ref="J26:K26"/>
    <mergeCell ref="H27:I27"/>
    <mergeCell ref="J27:K27"/>
    <mergeCell ref="H30:I30"/>
    <mergeCell ref="J29:K29"/>
    <mergeCell ref="J30:K30"/>
    <mergeCell ref="J28:K28"/>
    <mergeCell ref="A34:B34"/>
    <mergeCell ref="E34:F34"/>
    <mergeCell ref="H34:I34"/>
    <mergeCell ref="J34:K34"/>
    <mergeCell ref="A33:B33"/>
    <mergeCell ref="E33:F33"/>
    <mergeCell ref="H33:I33"/>
    <mergeCell ref="J33:K33"/>
    <mergeCell ref="A28:B28"/>
    <mergeCell ref="A29:B29"/>
    <mergeCell ref="E29:F29"/>
    <mergeCell ref="E28:F28"/>
    <mergeCell ref="H28:I28"/>
    <mergeCell ref="A30:B30"/>
    <mergeCell ref="E30:F30"/>
    <mergeCell ref="A32:B32"/>
    <mergeCell ref="E32:F32"/>
    <mergeCell ref="H32:I32"/>
    <mergeCell ref="J32:K32"/>
    <mergeCell ref="A31:B31"/>
    <mergeCell ref="E31:F31"/>
    <mergeCell ref="H31:I31"/>
    <mergeCell ref="J31:K31"/>
    <mergeCell ref="H36:I36"/>
    <mergeCell ref="J36:K36"/>
    <mergeCell ref="H40:I40"/>
    <mergeCell ref="J40:K40"/>
    <mergeCell ref="A35:B35"/>
    <mergeCell ref="E35:F35"/>
    <mergeCell ref="H35:I35"/>
    <mergeCell ref="J35:K35"/>
    <mergeCell ref="A36:B36"/>
    <mergeCell ref="E36:F36"/>
    <mergeCell ref="A39:B39"/>
    <mergeCell ref="E39:F39"/>
    <mergeCell ref="A37:B37"/>
    <mergeCell ref="E37:F37"/>
    <mergeCell ref="H39:I39"/>
    <mergeCell ref="J39:K39"/>
    <mergeCell ref="A38:B38"/>
    <mergeCell ref="E38:F38"/>
    <mergeCell ref="H38:I38"/>
    <mergeCell ref="J38:K38"/>
    <mergeCell ref="H37:I37"/>
    <mergeCell ref="J37:K37"/>
    <mergeCell ref="H41:I41"/>
    <mergeCell ref="J41:K41"/>
    <mergeCell ref="H42:I42"/>
    <mergeCell ref="J42:K42"/>
    <mergeCell ref="H43:I43"/>
    <mergeCell ref="J43:K43"/>
    <mergeCell ref="A44:B44"/>
    <mergeCell ref="E44:F44"/>
    <mergeCell ref="A40:B40"/>
    <mergeCell ref="E40:F40"/>
    <mergeCell ref="A41:B41"/>
    <mergeCell ref="E41:F41"/>
    <mergeCell ref="A43:B43"/>
    <mergeCell ref="E43:F43"/>
    <mergeCell ref="A42:B42"/>
    <mergeCell ref="E42:F42"/>
    <mergeCell ref="H44:I44"/>
    <mergeCell ref="J44:K44"/>
    <mergeCell ref="A46:B46"/>
    <mergeCell ref="E46:F46"/>
    <mergeCell ref="H46:I46"/>
    <mergeCell ref="J46:K46"/>
    <mergeCell ref="H45:I45"/>
    <mergeCell ref="J45:K45"/>
    <mergeCell ref="A45:B45"/>
    <mergeCell ref="E45:F45"/>
  </mergeCells>
  <phoneticPr fontId="22"/>
  <printOptions horizontalCentered="1"/>
  <pageMargins left="0.59055118110236227" right="0.59055118110236227" top="0.59055118110236227" bottom="0.59055118110236227" header="0.39370078740157483" footer="0.39370078740157483"/>
  <pageSetup paperSize="9" scale="98" firstPageNumber="33" orientation="portrait" useFirstPageNumber="1" horizontalDpi="300" verticalDpi="300" r:id="rId1"/>
  <headerFooter alignWithMargins="0">
    <oddHeader>&amp;R&amp;"ＭＳ 明朝,標準"&amp;10土地及び気象</oddHeader>
    <oddFooter>&amp;C&amp;"ＭＳ 明朝,標準"－&amp;P－</oddFooter>
  </headerFooter>
</worksheet>
</file>

<file path=xl/worksheets/sheet4.xml><?xml version="1.0" encoding="utf-8"?>
<worksheet xmlns="http://schemas.openxmlformats.org/spreadsheetml/2006/main" xmlns:r="http://schemas.openxmlformats.org/officeDocument/2006/relationships">
  <dimension ref="A2:F37"/>
  <sheetViews>
    <sheetView view="pageBreakPreview" topLeftCell="A41" zoomScaleNormal="90" zoomScaleSheetLayoutView="100" workbookViewId="0">
      <selection activeCell="D14" sqref="D14"/>
    </sheetView>
  </sheetViews>
  <sheetFormatPr defaultRowHeight="5.0999999999999996" customHeight="1"/>
  <cols>
    <col min="1" max="1" width="10.625" style="227" customWidth="1"/>
    <col min="2" max="2" width="7.375" style="227" customWidth="1"/>
    <col min="3" max="3" width="17.625" style="227" customWidth="1"/>
    <col min="4" max="6" width="18.875" style="227" customWidth="1"/>
    <col min="7" max="16384" width="9" style="227"/>
  </cols>
  <sheetData>
    <row r="2" spans="1:6" ht="15" customHeight="1">
      <c r="A2" s="226" t="s">
        <v>197</v>
      </c>
      <c r="C2" s="228"/>
      <c r="D2" s="228"/>
      <c r="E2" s="228"/>
      <c r="F2" s="228"/>
    </row>
    <row r="3" spans="1:6" ht="5.0999999999999996" customHeight="1">
      <c r="A3" s="226"/>
      <c r="C3" s="228"/>
      <c r="D3" s="228"/>
      <c r="E3" s="228"/>
      <c r="F3" s="228"/>
    </row>
    <row r="4" spans="1:6" ht="75" customHeight="1">
      <c r="A4" s="419" t="s">
        <v>198</v>
      </c>
      <c r="B4" s="419"/>
      <c r="C4" s="419"/>
      <c r="D4" s="419"/>
      <c r="E4" s="419"/>
      <c r="F4" s="419"/>
    </row>
    <row r="5" spans="1:6" ht="15" customHeight="1">
      <c r="A5" s="229"/>
      <c r="B5" s="229"/>
      <c r="C5" s="229"/>
      <c r="D5" s="229"/>
      <c r="E5" s="229"/>
      <c r="F5" s="229"/>
    </row>
    <row r="6" spans="1:6" ht="15" customHeight="1" thickBot="1">
      <c r="A6" s="424" t="s">
        <v>458</v>
      </c>
      <c r="B6" s="424"/>
      <c r="C6" s="424"/>
      <c r="D6" s="228"/>
      <c r="E6" s="228"/>
      <c r="F6" s="230" t="s">
        <v>199</v>
      </c>
    </row>
    <row r="7" spans="1:6" ht="24.95" customHeight="1">
      <c r="A7" s="420" t="s">
        <v>200</v>
      </c>
      <c r="B7" s="421"/>
      <c r="C7" s="422"/>
      <c r="D7" s="231" t="s">
        <v>201</v>
      </c>
      <c r="E7" s="232" t="s">
        <v>202</v>
      </c>
      <c r="F7" s="233" t="s">
        <v>203</v>
      </c>
    </row>
    <row r="8" spans="1:6" ht="24.95" customHeight="1">
      <c r="A8" s="411" t="s">
        <v>204</v>
      </c>
      <c r="B8" s="412"/>
      <c r="C8" s="423"/>
      <c r="D8" s="234">
        <v>52</v>
      </c>
      <c r="E8" s="234">
        <v>0</v>
      </c>
      <c r="F8" s="235">
        <v>0</v>
      </c>
    </row>
    <row r="9" spans="1:6" ht="24.95" customHeight="1">
      <c r="A9" s="411" t="s">
        <v>205</v>
      </c>
      <c r="B9" s="412"/>
      <c r="C9" s="423"/>
      <c r="D9" s="236">
        <v>5200</v>
      </c>
      <c r="E9" s="236">
        <v>4300</v>
      </c>
      <c r="F9" s="237">
        <v>3300</v>
      </c>
    </row>
    <row r="10" spans="1:6" ht="24.95" hidden="1" customHeight="1">
      <c r="A10" s="425" t="s">
        <v>206</v>
      </c>
      <c r="B10" s="426"/>
      <c r="C10" s="423"/>
      <c r="D10" s="238">
        <v>-3.7</v>
      </c>
      <c r="E10" s="239" t="s">
        <v>207</v>
      </c>
      <c r="F10" s="240">
        <v>-6.16</v>
      </c>
    </row>
    <row r="11" spans="1:6" ht="24.95" customHeight="1">
      <c r="A11" s="425"/>
      <c r="B11" s="426"/>
      <c r="C11" s="423"/>
      <c r="D11" s="241">
        <v>8.1</v>
      </c>
      <c r="E11" s="241">
        <v>4.83</v>
      </c>
      <c r="F11" s="242">
        <v>15.17</v>
      </c>
    </row>
    <row r="12" spans="1:6" ht="24.95" customHeight="1">
      <c r="A12" s="411" t="s">
        <v>208</v>
      </c>
      <c r="B12" s="412"/>
      <c r="C12" s="243" t="s">
        <v>209</v>
      </c>
      <c r="D12" s="244">
        <v>21</v>
      </c>
      <c r="E12" s="245">
        <v>0</v>
      </c>
      <c r="F12" s="246">
        <v>0</v>
      </c>
    </row>
    <row r="13" spans="1:6" ht="24.95" customHeight="1">
      <c r="A13" s="411"/>
      <c r="B13" s="412"/>
      <c r="C13" s="243" t="s">
        <v>210</v>
      </c>
      <c r="D13" s="241">
        <v>0.18</v>
      </c>
      <c r="E13" s="245">
        <v>0</v>
      </c>
      <c r="F13" s="246">
        <v>0</v>
      </c>
    </row>
    <row r="14" spans="1:6" ht="24.95" customHeight="1">
      <c r="A14" s="413" t="s">
        <v>211</v>
      </c>
      <c r="B14" s="414"/>
      <c r="C14" s="243" t="s">
        <v>209</v>
      </c>
      <c r="D14" s="244">
        <v>93</v>
      </c>
      <c r="E14" s="245">
        <v>0</v>
      </c>
      <c r="F14" s="246">
        <v>0</v>
      </c>
    </row>
    <row r="15" spans="1:6" ht="24.95" customHeight="1">
      <c r="A15" s="417" t="s">
        <v>212</v>
      </c>
      <c r="B15" s="418"/>
      <c r="C15" s="243" t="s">
        <v>210</v>
      </c>
      <c r="D15" s="241">
        <v>30.14</v>
      </c>
      <c r="E15" s="245">
        <v>0</v>
      </c>
      <c r="F15" s="246">
        <v>0</v>
      </c>
    </row>
    <row r="16" spans="1:6" ht="24.95" customHeight="1">
      <c r="A16" s="411" t="s">
        <v>213</v>
      </c>
      <c r="B16" s="412"/>
      <c r="C16" s="243" t="s">
        <v>209</v>
      </c>
      <c r="D16" s="244">
        <v>21</v>
      </c>
      <c r="E16" s="245">
        <v>0</v>
      </c>
      <c r="F16" s="246">
        <v>0</v>
      </c>
    </row>
    <row r="17" spans="1:6" ht="24.95" customHeight="1">
      <c r="A17" s="411"/>
      <c r="B17" s="412"/>
      <c r="C17" s="243" t="s">
        <v>210</v>
      </c>
      <c r="D17" s="241">
        <v>0.09</v>
      </c>
      <c r="E17" s="245">
        <v>0</v>
      </c>
      <c r="F17" s="246">
        <v>0</v>
      </c>
    </row>
    <row r="18" spans="1:6" ht="24.95" customHeight="1">
      <c r="A18" s="411" t="s">
        <v>214</v>
      </c>
      <c r="B18" s="412"/>
      <c r="C18" s="243" t="s">
        <v>209</v>
      </c>
      <c r="D18" s="244">
        <v>21</v>
      </c>
      <c r="E18" s="245">
        <v>0</v>
      </c>
      <c r="F18" s="246">
        <v>0</v>
      </c>
    </row>
    <row r="19" spans="1:6" ht="24.95" customHeight="1">
      <c r="A19" s="411"/>
      <c r="B19" s="412"/>
      <c r="C19" s="243" t="s">
        <v>210</v>
      </c>
      <c r="D19" s="241">
        <v>0.06</v>
      </c>
      <c r="E19" s="245">
        <v>0</v>
      </c>
      <c r="F19" s="246">
        <v>0</v>
      </c>
    </row>
    <row r="20" spans="1:6" ht="24.95" customHeight="1">
      <c r="A20" s="411" t="s">
        <v>215</v>
      </c>
      <c r="B20" s="412"/>
      <c r="C20" s="243" t="s">
        <v>209</v>
      </c>
      <c r="D20" s="244">
        <v>20</v>
      </c>
      <c r="E20" s="245">
        <v>0</v>
      </c>
      <c r="F20" s="246">
        <v>0</v>
      </c>
    </row>
    <row r="21" spans="1:6" ht="24.95" customHeight="1">
      <c r="A21" s="411"/>
      <c r="B21" s="412"/>
      <c r="C21" s="243" t="s">
        <v>210</v>
      </c>
      <c r="D21" s="241">
        <v>0.04</v>
      </c>
      <c r="E21" s="245">
        <v>0</v>
      </c>
      <c r="F21" s="246">
        <v>0</v>
      </c>
    </row>
    <row r="22" spans="1:6" ht="24.95" customHeight="1">
      <c r="A22" s="411" t="s">
        <v>216</v>
      </c>
      <c r="B22" s="412"/>
      <c r="C22" s="243" t="s">
        <v>209</v>
      </c>
      <c r="D22" s="244">
        <v>18</v>
      </c>
      <c r="E22" s="245">
        <v>0</v>
      </c>
      <c r="F22" s="246">
        <v>0</v>
      </c>
    </row>
    <row r="23" spans="1:6" ht="24.95" customHeight="1">
      <c r="A23" s="411"/>
      <c r="B23" s="412"/>
      <c r="C23" s="243" t="s">
        <v>210</v>
      </c>
      <c r="D23" s="241">
        <v>0.01</v>
      </c>
      <c r="E23" s="245">
        <v>0</v>
      </c>
      <c r="F23" s="246">
        <v>0</v>
      </c>
    </row>
    <row r="24" spans="1:6" ht="24.95" customHeight="1">
      <c r="A24" s="413" t="s">
        <v>211</v>
      </c>
      <c r="B24" s="414"/>
      <c r="C24" s="243" t="s">
        <v>209</v>
      </c>
      <c r="D24" s="244">
        <v>18</v>
      </c>
      <c r="E24" s="245">
        <v>0</v>
      </c>
      <c r="F24" s="246">
        <v>0</v>
      </c>
    </row>
    <row r="25" spans="1:6" ht="24.95" customHeight="1" thickBot="1">
      <c r="A25" s="415" t="s">
        <v>217</v>
      </c>
      <c r="B25" s="416"/>
      <c r="C25" s="247" t="s">
        <v>210</v>
      </c>
      <c r="D25" s="248">
        <v>0</v>
      </c>
      <c r="E25" s="249">
        <v>0</v>
      </c>
      <c r="F25" s="250">
        <v>0</v>
      </c>
    </row>
    <row r="26" spans="1:6" ht="15" customHeight="1">
      <c r="B26" s="251"/>
      <c r="C26" s="228"/>
      <c r="D26" s="228"/>
      <c r="E26" s="228"/>
      <c r="F26" s="230" t="s">
        <v>218</v>
      </c>
    </row>
    <row r="27" spans="1:6" ht="15" customHeight="1">
      <c r="B27" s="251"/>
      <c r="C27" s="228"/>
      <c r="D27" s="228"/>
      <c r="E27" s="228"/>
      <c r="F27" s="230"/>
    </row>
    <row r="28" spans="1:6" ht="17.100000000000001" customHeight="1">
      <c r="A28" s="410" t="s">
        <v>219</v>
      </c>
      <c r="B28" s="410"/>
      <c r="C28" s="410"/>
      <c r="D28" s="410"/>
      <c r="E28" s="410"/>
      <c r="F28" s="410"/>
    </row>
    <row r="29" spans="1:6" ht="17.100000000000001" customHeight="1">
      <c r="A29" s="410" t="s">
        <v>554</v>
      </c>
      <c r="B29" s="410"/>
      <c r="C29" s="410"/>
      <c r="D29" s="410"/>
      <c r="E29" s="410"/>
      <c r="F29" s="410"/>
    </row>
    <row r="30" spans="1:6" ht="17.100000000000001" customHeight="1">
      <c r="A30" s="410" t="s">
        <v>555</v>
      </c>
      <c r="B30" s="410"/>
      <c r="C30" s="410"/>
      <c r="D30" s="410"/>
      <c r="E30" s="410"/>
      <c r="F30" s="410"/>
    </row>
    <row r="31" spans="1:6" ht="17.100000000000001" customHeight="1">
      <c r="A31" s="410" t="s">
        <v>220</v>
      </c>
      <c r="B31" s="410"/>
      <c r="C31" s="410"/>
      <c r="D31" s="410"/>
      <c r="E31" s="410"/>
      <c r="F31" s="410"/>
    </row>
    <row r="32" spans="1:6" ht="17.100000000000001" customHeight="1">
      <c r="A32" s="410" t="s">
        <v>221</v>
      </c>
      <c r="B32" s="410"/>
      <c r="C32" s="410"/>
      <c r="D32" s="410"/>
      <c r="E32" s="410"/>
      <c r="F32" s="410"/>
    </row>
    <row r="33" spans="1:6" ht="16.5" customHeight="1">
      <c r="A33" s="410" t="s">
        <v>222</v>
      </c>
      <c r="B33" s="410"/>
      <c r="C33" s="410"/>
      <c r="D33" s="410"/>
      <c r="E33" s="410"/>
      <c r="F33" s="410"/>
    </row>
    <row r="34" spans="1:6" ht="17.100000000000001" customHeight="1">
      <c r="A34" s="410" t="s">
        <v>223</v>
      </c>
      <c r="B34" s="410"/>
      <c r="C34" s="410"/>
      <c r="D34" s="410"/>
      <c r="E34" s="410"/>
      <c r="F34" s="410"/>
    </row>
    <row r="35" spans="1:6" ht="17.100000000000001" customHeight="1">
      <c r="A35" s="410" t="s">
        <v>224</v>
      </c>
      <c r="B35" s="410"/>
      <c r="C35" s="410"/>
      <c r="D35" s="410"/>
      <c r="E35" s="410"/>
      <c r="F35" s="410"/>
    </row>
    <row r="36" spans="1:6" ht="17.100000000000001" customHeight="1">
      <c r="A36" s="410" t="s">
        <v>225</v>
      </c>
      <c r="B36" s="410"/>
      <c r="C36" s="410"/>
      <c r="D36" s="410"/>
      <c r="E36" s="410"/>
      <c r="F36" s="410"/>
    </row>
    <row r="37" spans="1:6" ht="17.100000000000001" customHeight="1">
      <c r="A37" s="410" t="s">
        <v>226</v>
      </c>
      <c r="B37" s="410"/>
      <c r="C37" s="410"/>
      <c r="D37" s="410"/>
      <c r="E37" s="410"/>
      <c r="F37" s="410"/>
    </row>
  </sheetData>
  <sheetProtection selectLockedCells="1" selectUnlockedCells="1"/>
  <mergeCells count="25">
    <mergeCell ref="A12:B13"/>
    <mergeCell ref="A14:B14"/>
    <mergeCell ref="A15:B15"/>
    <mergeCell ref="A4:F4"/>
    <mergeCell ref="A7:C7"/>
    <mergeCell ref="A8:C8"/>
    <mergeCell ref="A9:C9"/>
    <mergeCell ref="A6:C6"/>
    <mergeCell ref="A10:C11"/>
    <mergeCell ref="A36:F36"/>
    <mergeCell ref="A37:F37"/>
    <mergeCell ref="A16:B17"/>
    <mergeCell ref="A18:B19"/>
    <mergeCell ref="A20:B21"/>
    <mergeCell ref="A22:B23"/>
    <mergeCell ref="A24:B24"/>
    <mergeCell ref="A25:B25"/>
    <mergeCell ref="A28:F28"/>
    <mergeCell ref="A29:F29"/>
    <mergeCell ref="A34:F34"/>
    <mergeCell ref="A35:F35"/>
    <mergeCell ref="A30:F30"/>
    <mergeCell ref="A31:F31"/>
    <mergeCell ref="A32:F32"/>
    <mergeCell ref="A33:F33"/>
  </mergeCells>
  <phoneticPr fontId="22"/>
  <printOptions horizontalCentered="1"/>
  <pageMargins left="0.59055118110236227" right="0.59055118110236227" top="0.59055118110236227" bottom="0.59055118110236227" header="0.39370078740157483" footer="0.39370078740157483"/>
  <pageSetup paperSize="9" firstPageNumber="34" orientation="portrait" useFirstPageNumber="1" horizontalDpi="300" verticalDpi="300" r:id="rId1"/>
  <headerFooter alignWithMargins="0">
    <oddHeader>&amp;L&amp;"ＭＳ Ｐ明朝,標準"&amp;10土地及び気象</oddHeader>
    <oddFooter>&amp;C&amp;"ＭＳ 明朝,標準"－&amp;P－</oddFooter>
  </headerFooter>
  <drawing r:id="rId2"/>
</worksheet>
</file>

<file path=xl/worksheets/sheet5.xml><?xml version="1.0" encoding="utf-8"?>
<worksheet xmlns="http://schemas.openxmlformats.org/spreadsheetml/2006/main" xmlns:r="http://schemas.openxmlformats.org/officeDocument/2006/relationships">
  <dimension ref="A2:S65536"/>
  <sheetViews>
    <sheetView view="pageBreakPreview" zoomScaleNormal="90" zoomScaleSheetLayoutView="100" workbookViewId="0">
      <pane xSplit="2" ySplit="6" topLeftCell="C40" activePane="bottomRight" state="frozen"/>
      <selection pane="topRight" activeCell="C1" sqref="C1"/>
      <selection pane="bottomLeft" activeCell="A25" sqref="A25"/>
      <selection pane="bottomRight" activeCell="H15" sqref="H15:H16"/>
    </sheetView>
  </sheetViews>
  <sheetFormatPr defaultRowHeight="5.0999999999999996" customHeight="1"/>
  <cols>
    <col min="1" max="2" width="9.5" style="129" customWidth="1"/>
    <col min="3" max="3" width="7.75" style="129" customWidth="1"/>
    <col min="4" max="11" width="8.125" style="129" customWidth="1"/>
    <col min="12" max="16384" width="9" style="129"/>
  </cols>
  <sheetData>
    <row r="2" spans="1:12" ht="15" customHeight="1" thickBot="1">
      <c r="A2" s="20" t="s">
        <v>227</v>
      </c>
      <c r="K2" s="24" t="s">
        <v>228</v>
      </c>
    </row>
    <row r="3" spans="1:12" ht="18.75" customHeight="1">
      <c r="A3" s="369" t="s">
        <v>229</v>
      </c>
      <c r="B3" s="370"/>
      <c r="C3" s="370" t="s">
        <v>201</v>
      </c>
      <c r="D3" s="370"/>
      <c r="E3" s="370"/>
      <c r="F3" s="370" t="s">
        <v>202</v>
      </c>
      <c r="G3" s="370"/>
      <c r="H3" s="370"/>
      <c r="I3" s="370" t="s">
        <v>203</v>
      </c>
      <c r="J3" s="370"/>
      <c r="K3" s="399"/>
    </row>
    <row r="4" spans="1:12" ht="18.75" customHeight="1">
      <c r="A4" s="334"/>
      <c r="B4" s="330"/>
      <c r="C4" s="2" t="s">
        <v>230</v>
      </c>
      <c r="D4" s="2" t="s">
        <v>231</v>
      </c>
      <c r="E4" s="2" t="s">
        <v>232</v>
      </c>
      <c r="F4" s="2" t="s">
        <v>230</v>
      </c>
      <c r="G4" s="2" t="s">
        <v>231</v>
      </c>
      <c r="H4" s="2" t="s">
        <v>232</v>
      </c>
      <c r="I4" s="2" t="s">
        <v>230</v>
      </c>
      <c r="J4" s="2" t="s">
        <v>231</v>
      </c>
      <c r="K4" s="165" t="s">
        <v>232</v>
      </c>
      <c r="L4" s="181"/>
    </row>
    <row r="5" spans="1:12" ht="18" customHeight="1">
      <c r="A5" s="334" t="s">
        <v>233</v>
      </c>
      <c r="B5" s="330"/>
      <c r="C5" s="330" t="s">
        <v>234</v>
      </c>
      <c r="D5" s="330" t="s">
        <v>235</v>
      </c>
      <c r="E5" s="330" t="s">
        <v>236</v>
      </c>
      <c r="F5" s="330" t="s">
        <v>237</v>
      </c>
      <c r="G5" s="330" t="s">
        <v>238</v>
      </c>
      <c r="H5" s="330" t="s">
        <v>239</v>
      </c>
      <c r="I5" s="330" t="s">
        <v>240</v>
      </c>
      <c r="J5" s="163" t="s">
        <v>241</v>
      </c>
      <c r="K5" s="164" t="s">
        <v>242</v>
      </c>
    </row>
    <row r="6" spans="1:12" ht="18" customHeight="1">
      <c r="A6" s="334"/>
      <c r="B6" s="330"/>
      <c r="C6" s="330"/>
      <c r="D6" s="330"/>
      <c r="E6" s="330"/>
      <c r="F6" s="330"/>
      <c r="G6" s="330"/>
      <c r="H6" s="330"/>
      <c r="I6" s="330"/>
      <c r="J6" s="6" t="s">
        <v>243</v>
      </c>
      <c r="K6" s="94" t="s">
        <v>244</v>
      </c>
      <c r="L6" s="182"/>
    </row>
    <row r="7" spans="1:12" s="130" customFormat="1" ht="20.100000000000001" customHeight="1">
      <c r="A7" s="334" t="s">
        <v>245</v>
      </c>
      <c r="B7" s="330" t="s">
        <v>247</v>
      </c>
      <c r="C7" s="428" t="s">
        <v>448</v>
      </c>
      <c r="D7" s="429" t="s">
        <v>489</v>
      </c>
      <c r="E7" s="429" t="s">
        <v>448</v>
      </c>
      <c r="F7" s="433" t="s">
        <v>248</v>
      </c>
      <c r="G7" s="434" t="s">
        <v>248</v>
      </c>
      <c r="H7" s="441" t="s">
        <v>248</v>
      </c>
      <c r="I7" s="433" t="s">
        <v>249</v>
      </c>
      <c r="J7" s="434" t="s">
        <v>248</v>
      </c>
      <c r="K7" s="440" t="s">
        <v>246</v>
      </c>
    </row>
    <row r="8" spans="1:12" s="130" customFormat="1" ht="20.100000000000001" customHeight="1">
      <c r="A8" s="334"/>
      <c r="B8" s="330"/>
      <c r="C8" s="428"/>
      <c r="D8" s="429"/>
      <c r="E8" s="429"/>
      <c r="F8" s="433"/>
      <c r="G8" s="434"/>
      <c r="H8" s="441"/>
      <c r="I8" s="433"/>
      <c r="J8" s="434"/>
      <c r="K8" s="440"/>
    </row>
    <row r="9" spans="1:12" s="130" customFormat="1" ht="20.100000000000001" customHeight="1">
      <c r="A9" s="334"/>
      <c r="B9" s="330" t="s">
        <v>459</v>
      </c>
      <c r="C9" s="428" t="s">
        <v>448</v>
      </c>
      <c r="D9" s="429" t="s">
        <v>489</v>
      </c>
      <c r="E9" s="429" t="s">
        <v>448</v>
      </c>
      <c r="F9" s="433" t="s">
        <v>556</v>
      </c>
      <c r="G9" s="434" t="s">
        <v>466</v>
      </c>
      <c r="H9" s="441" t="s">
        <v>466</v>
      </c>
      <c r="I9" s="433" t="s">
        <v>467</v>
      </c>
      <c r="J9" s="434" t="s">
        <v>468</v>
      </c>
      <c r="K9" s="440" t="s">
        <v>469</v>
      </c>
    </row>
    <row r="10" spans="1:12" s="130" customFormat="1" ht="20.100000000000001" customHeight="1">
      <c r="A10" s="334"/>
      <c r="B10" s="330"/>
      <c r="C10" s="428"/>
      <c r="D10" s="429"/>
      <c r="E10" s="429"/>
      <c r="F10" s="433"/>
      <c r="G10" s="434"/>
      <c r="H10" s="441"/>
      <c r="I10" s="433"/>
      <c r="J10" s="434"/>
      <c r="K10" s="440"/>
    </row>
    <row r="11" spans="1:12" s="130" customFormat="1" ht="23.25" customHeight="1">
      <c r="A11" s="334" t="s">
        <v>250</v>
      </c>
      <c r="B11" s="330" t="s">
        <v>247</v>
      </c>
      <c r="C11" s="428" t="s">
        <v>448</v>
      </c>
      <c r="D11" s="429" t="s">
        <v>436</v>
      </c>
      <c r="E11" s="429" t="s">
        <v>448</v>
      </c>
      <c r="F11" s="433" t="s">
        <v>252</v>
      </c>
      <c r="G11" s="434" t="s">
        <v>253</v>
      </c>
      <c r="H11" s="434" t="s">
        <v>253</v>
      </c>
      <c r="I11" s="439" t="s">
        <v>254</v>
      </c>
      <c r="J11" s="437" t="s">
        <v>251</v>
      </c>
      <c r="K11" s="432" t="s">
        <v>251</v>
      </c>
    </row>
    <row r="12" spans="1:12" s="130" customFormat="1" ht="23.25" customHeight="1">
      <c r="A12" s="334"/>
      <c r="B12" s="330"/>
      <c r="C12" s="428"/>
      <c r="D12" s="429"/>
      <c r="E12" s="429"/>
      <c r="F12" s="433"/>
      <c r="G12" s="434"/>
      <c r="H12" s="434"/>
      <c r="I12" s="439"/>
      <c r="J12" s="438"/>
      <c r="K12" s="432"/>
    </row>
    <row r="13" spans="1:12" s="130" customFormat="1" ht="21.75" customHeight="1">
      <c r="A13" s="334"/>
      <c r="B13" s="330" t="s">
        <v>459</v>
      </c>
      <c r="C13" s="428" t="s">
        <v>448</v>
      </c>
      <c r="D13" s="429" t="s">
        <v>490</v>
      </c>
      <c r="E13" s="429" t="s">
        <v>448</v>
      </c>
      <c r="F13" s="433" t="s">
        <v>436</v>
      </c>
      <c r="G13" s="434" t="s">
        <v>470</v>
      </c>
      <c r="H13" s="434" t="s">
        <v>470</v>
      </c>
      <c r="I13" s="433" t="s">
        <v>471</v>
      </c>
      <c r="J13" s="437" t="s">
        <v>472</v>
      </c>
      <c r="K13" s="432" t="s">
        <v>473</v>
      </c>
    </row>
    <row r="14" spans="1:12" s="130" customFormat="1" ht="21.75" customHeight="1">
      <c r="A14" s="334"/>
      <c r="B14" s="330"/>
      <c r="C14" s="428"/>
      <c r="D14" s="429"/>
      <c r="E14" s="429"/>
      <c r="F14" s="433"/>
      <c r="G14" s="434"/>
      <c r="H14" s="434"/>
      <c r="I14" s="433"/>
      <c r="J14" s="438"/>
      <c r="K14" s="432"/>
    </row>
    <row r="15" spans="1:12" s="130" customFormat="1" ht="20.100000000000001" customHeight="1">
      <c r="A15" s="334" t="s">
        <v>255</v>
      </c>
      <c r="B15" s="330" t="s">
        <v>247</v>
      </c>
      <c r="C15" s="428" t="s">
        <v>448</v>
      </c>
      <c r="D15" s="429" t="s">
        <v>256</v>
      </c>
      <c r="E15" s="429" t="s">
        <v>448</v>
      </c>
      <c r="F15" s="431" t="s">
        <v>256</v>
      </c>
      <c r="G15" s="430" t="s">
        <v>256</v>
      </c>
      <c r="H15" s="436" t="s">
        <v>256</v>
      </c>
      <c r="I15" s="431" t="s">
        <v>256</v>
      </c>
      <c r="J15" s="430" t="s">
        <v>256</v>
      </c>
      <c r="K15" s="100" t="s">
        <v>257</v>
      </c>
    </row>
    <row r="16" spans="1:12" s="130" customFormat="1" ht="20.100000000000001" customHeight="1">
      <c r="A16" s="334"/>
      <c r="B16" s="330"/>
      <c r="C16" s="428"/>
      <c r="D16" s="429"/>
      <c r="E16" s="429"/>
      <c r="F16" s="431"/>
      <c r="G16" s="430"/>
      <c r="H16" s="436"/>
      <c r="I16" s="431"/>
      <c r="J16" s="430"/>
      <c r="K16" s="101" t="s">
        <v>256</v>
      </c>
    </row>
    <row r="17" spans="1:19" s="130" customFormat="1" ht="20.100000000000001" customHeight="1">
      <c r="A17" s="334"/>
      <c r="B17" s="330" t="s">
        <v>459</v>
      </c>
      <c r="C17" s="428" t="s">
        <v>448</v>
      </c>
      <c r="D17" s="429" t="s">
        <v>491</v>
      </c>
      <c r="E17" s="429" t="s">
        <v>448</v>
      </c>
      <c r="F17" s="431" t="s">
        <v>474</v>
      </c>
      <c r="G17" s="430" t="s">
        <v>474</v>
      </c>
      <c r="H17" s="435" t="s">
        <v>476</v>
      </c>
      <c r="I17" s="431" t="s">
        <v>474</v>
      </c>
      <c r="J17" s="430" t="s">
        <v>475</v>
      </c>
      <c r="K17" s="427" t="s">
        <v>475</v>
      </c>
    </row>
    <row r="18" spans="1:19" s="130" customFormat="1" ht="20.100000000000001" customHeight="1">
      <c r="A18" s="334"/>
      <c r="B18" s="330"/>
      <c r="C18" s="428"/>
      <c r="D18" s="429"/>
      <c r="E18" s="429"/>
      <c r="F18" s="431"/>
      <c r="G18" s="430"/>
      <c r="H18" s="436"/>
      <c r="I18" s="431"/>
      <c r="J18" s="430"/>
      <c r="K18" s="427"/>
    </row>
    <row r="19" spans="1:19" s="130" customFormat="1" ht="24" customHeight="1">
      <c r="A19" s="334" t="s">
        <v>449</v>
      </c>
      <c r="B19" s="330" t="s">
        <v>247</v>
      </c>
      <c r="C19" s="428" t="s">
        <v>448</v>
      </c>
      <c r="D19" s="429">
        <v>8.1999999999999993</v>
      </c>
      <c r="E19" s="429" t="s">
        <v>448</v>
      </c>
      <c r="F19" s="31">
        <v>8</v>
      </c>
      <c r="G19" s="29">
        <v>7.8</v>
      </c>
      <c r="H19" s="30">
        <v>7.8</v>
      </c>
      <c r="I19" s="29">
        <v>7.4</v>
      </c>
      <c r="J19" s="32">
        <v>7.6</v>
      </c>
      <c r="K19" s="102">
        <v>8</v>
      </c>
    </row>
    <row r="20" spans="1:19" s="130" customFormat="1" ht="24" customHeight="1">
      <c r="A20" s="334"/>
      <c r="B20" s="330"/>
      <c r="C20" s="428"/>
      <c r="D20" s="429"/>
      <c r="E20" s="429"/>
      <c r="F20" s="28" t="s">
        <v>258</v>
      </c>
      <c r="G20" s="29" t="s">
        <v>258</v>
      </c>
      <c r="H20" s="30" t="s">
        <v>258</v>
      </c>
      <c r="I20" s="29" t="s">
        <v>259</v>
      </c>
      <c r="J20" s="29" t="s">
        <v>260</v>
      </c>
      <c r="K20" s="100" t="s">
        <v>260</v>
      </c>
    </row>
    <row r="21" spans="1:19" s="130" customFormat="1" ht="24" customHeight="1">
      <c r="A21" s="334"/>
      <c r="B21" s="330" t="s">
        <v>459</v>
      </c>
      <c r="C21" s="428" t="s">
        <v>448</v>
      </c>
      <c r="D21" s="429">
        <v>8.1999999999999993</v>
      </c>
      <c r="E21" s="429" t="s">
        <v>448</v>
      </c>
      <c r="F21" s="31">
        <v>8.3000000000000007</v>
      </c>
      <c r="G21" s="29">
        <v>8.3000000000000007</v>
      </c>
      <c r="H21" s="183">
        <v>8</v>
      </c>
      <c r="I21" s="184">
        <v>8</v>
      </c>
      <c r="J21" s="32">
        <v>7.9</v>
      </c>
      <c r="K21" s="102">
        <v>8.1999999999999993</v>
      </c>
    </row>
    <row r="22" spans="1:19" s="130" customFormat="1" ht="24" customHeight="1">
      <c r="A22" s="334"/>
      <c r="B22" s="330"/>
      <c r="C22" s="428"/>
      <c r="D22" s="429"/>
      <c r="E22" s="429"/>
      <c r="F22" s="28" t="s">
        <v>477</v>
      </c>
      <c r="G22" s="29" t="s">
        <v>478</v>
      </c>
      <c r="H22" s="30" t="s">
        <v>478</v>
      </c>
      <c r="I22" s="29" t="s">
        <v>479</v>
      </c>
      <c r="J22" s="29" t="s">
        <v>480</v>
      </c>
      <c r="K22" s="100" t="s">
        <v>481</v>
      </c>
    </row>
    <row r="23" spans="1:19" s="130" customFormat="1" ht="24" customHeight="1">
      <c r="A23" s="131" t="s">
        <v>446</v>
      </c>
      <c r="B23" s="2" t="s">
        <v>247</v>
      </c>
      <c r="C23" s="132" t="s">
        <v>448</v>
      </c>
      <c r="D23" s="107">
        <v>9.1999999999999993</v>
      </c>
      <c r="E23" s="37" t="s">
        <v>448</v>
      </c>
      <c r="F23" s="28">
        <v>12.1</v>
      </c>
      <c r="G23" s="34">
        <v>8.1</v>
      </c>
      <c r="H23" s="33">
        <v>7.4</v>
      </c>
      <c r="I23" s="110">
        <v>4.3</v>
      </c>
      <c r="J23" s="110">
        <v>7.2</v>
      </c>
      <c r="K23" s="112">
        <v>8.3000000000000007</v>
      </c>
    </row>
    <row r="24" spans="1:19" s="130" customFormat="1" ht="24" customHeight="1">
      <c r="A24" s="133" t="s">
        <v>261</v>
      </c>
      <c r="B24" s="2" t="s">
        <v>459</v>
      </c>
      <c r="C24" s="132" t="s">
        <v>448</v>
      </c>
      <c r="D24" s="107">
        <v>9.1</v>
      </c>
      <c r="E24" s="37" t="s">
        <v>448</v>
      </c>
      <c r="F24" s="28">
        <v>12.8</v>
      </c>
      <c r="G24" s="34">
        <v>9.5</v>
      </c>
      <c r="H24" s="33">
        <v>7.6</v>
      </c>
      <c r="I24" s="110">
        <v>5.2</v>
      </c>
      <c r="J24" s="110">
        <v>7.4</v>
      </c>
      <c r="K24" s="112">
        <v>8.3000000000000007</v>
      </c>
    </row>
    <row r="25" spans="1:19" s="130" customFormat="1" ht="24" customHeight="1">
      <c r="A25" s="131" t="s">
        <v>262</v>
      </c>
      <c r="B25" s="2" t="s">
        <v>247</v>
      </c>
      <c r="C25" s="36" t="s">
        <v>448</v>
      </c>
      <c r="D25" s="37">
        <v>0.6</v>
      </c>
      <c r="E25" s="37" t="s">
        <v>448</v>
      </c>
      <c r="F25" s="111">
        <v>2.7</v>
      </c>
      <c r="G25" s="110">
        <v>3.1</v>
      </c>
      <c r="H25" s="35">
        <v>3.1</v>
      </c>
      <c r="I25" s="110">
        <v>23.3</v>
      </c>
      <c r="J25" s="110">
        <v>5.3</v>
      </c>
      <c r="K25" s="112">
        <v>4.3</v>
      </c>
    </row>
    <row r="26" spans="1:19" s="130" customFormat="1" ht="24" customHeight="1">
      <c r="A26" s="133" t="s">
        <v>261</v>
      </c>
      <c r="B26" s="2" t="s">
        <v>459</v>
      </c>
      <c r="C26" s="36" t="s">
        <v>448</v>
      </c>
      <c r="D26" s="37">
        <v>0.9</v>
      </c>
      <c r="E26" s="37" t="s">
        <v>448</v>
      </c>
      <c r="F26" s="111">
        <v>3.4</v>
      </c>
      <c r="G26" s="110">
        <v>1.9</v>
      </c>
      <c r="H26" s="35">
        <v>2.2000000000000002</v>
      </c>
      <c r="I26" s="110">
        <v>14.7</v>
      </c>
      <c r="J26" s="110">
        <v>4.5</v>
      </c>
      <c r="K26" s="112">
        <v>3</v>
      </c>
    </row>
    <row r="27" spans="1:19" s="130" customFormat="1" ht="24" customHeight="1">
      <c r="A27" s="131" t="s">
        <v>447</v>
      </c>
      <c r="B27" s="2" t="s">
        <v>247</v>
      </c>
      <c r="C27" s="36" t="s">
        <v>448</v>
      </c>
      <c r="D27" s="108">
        <v>3</v>
      </c>
      <c r="E27" s="134" t="s">
        <v>448</v>
      </c>
      <c r="F27" s="111">
        <v>4.9000000000000004</v>
      </c>
      <c r="G27" s="110">
        <v>1.6</v>
      </c>
      <c r="H27" s="109">
        <v>4.8</v>
      </c>
      <c r="I27" s="110">
        <v>7.5</v>
      </c>
      <c r="J27" s="110">
        <v>6.5</v>
      </c>
      <c r="K27" s="112">
        <v>7.7</v>
      </c>
    </row>
    <row r="28" spans="1:19" s="130" customFormat="1" ht="24" customHeight="1">
      <c r="A28" s="95" t="s">
        <v>261</v>
      </c>
      <c r="B28" s="2" t="s">
        <v>459</v>
      </c>
      <c r="C28" s="36" t="s">
        <v>448</v>
      </c>
      <c r="D28" s="108">
        <v>2</v>
      </c>
      <c r="E28" s="312" t="s">
        <v>448</v>
      </c>
      <c r="F28" s="185">
        <v>3.6</v>
      </c>
      <c r="G28" s="110">
        <v>2.7</v>
      </c>
      <c r="H28" s="109">
        <v>7.5</v>
      </c>
      <c r="I28" s="110">
        <v>6.6</v>
      </c>
      <c r="J28" s="110">
        <v>4.7</v>
      </c>
      <c r="K28" s="282">
        <v>16.3</v>
      </c>
    </row>
    <row r="29" spans="1:19" s="130" customFormat="1" ht="24" customHeight="1">
      <c r="A29" s="135" t="s">
        <v>263</v>
      </c>
      <c r="B29" s="147" t="s">
        <v>247</v>
      </c>
      <c r="C29" s="36" t="s">
        <v>448</v>
      </c>
      <c r="D29" s="37" t="s">
        <v>437</v>
      </c>
      <c r="E29" s="148" t="s">
        <v>448</v>
      </c>
      <c r="F29" s="36" t="s">
        <v>482</v>
      </c>
      <c r="G29" s="37" t="s">
        <v>264</v>
      </c>
      <c r="H29" s="148" t="s">
        <v>265</v>
      </c>
      <c r="I29" s="36" t="s">
        <v>266</v>
      </c>
      <c r="J29" s="149" t="s">
        <v>267</v>
      </c>
      <c r="K29" s="268" t="s">
        <v>268</v>
      </c>
      <c r="L29" s="136"/>
    </row>
    <row r="30" spans="1:19" s="130" customFormat="1" ht="24" customHeight="1" thickBot="1">
      <c r="A30" s="98" t="s">
        <v>261</v>
      </c>
      <c r="B30" s="150" t="s">
        <v>460</v>
      </c>
      <c r="C30" s="153" t="s">
        <v>448</v>
      </c>
      <c r="D30" s="186" t="s">
        <v>486</v>
      </c>
      <c r="E30" s="154" t="s">
        <v>448</v>
      </c>
      <c r="F30" s="187" t="s">
        <v>483</v>
      </c>
      <c r="G30" s="188" t="s">
        <v>484</v>
      </c>
      <c r="H30" s="189" t="s">
        <v>485</v>
      </c>
      <c r="I30" s="188" t="s">
        <v>488</v>
      </c>
      <c r="J30" s="186" t="s">
        <v>486</v>
      </c>
      <c r="K30" s="283" t="s">
        <v>487</v>
      </c>
      <c r="L30" s="136"/>
    </row>
    <row r="31" spans="1:19" ht="15" customHeight="1">
      <c r="B31" s="16"/>
      <c r="C31" s="136"/>
      <c r="D31" s="136"/>
      <c r="E31" s="136"/>
      <c r="F31" s="136"/>
      <c r="G31" s="136"/>
      <c r="I31" s="136"/>
      <c r="J31" s="136"/>
      <c r="K31" s="21" t="s">
        <v>269</v>
      </c>
    </row>
    <row r="32" spans="1:19" ht="15" customHeight="1">
      <c r="K32" s="24" t="s">
        <v>270</v>
      </c>
      <c r="M32" s="137"/>
      <c r="N32" s="137"/>
      <c r="O32" s="137"/>
      <c r="P32" s="137"/>
      <c r="Q32" s="137"/>
      <c r="R32" s="137"/>
      <c r="S32" s="137"/>
    </row>
    <row r="33" spans="1:11" ht="16.5" customHeight="1">
      <c r="A33" s="20" t="s">
        <v>271</v>
      </c>
    </row>
    <row r="34" spans="1:11" s="138" customFormat="1" ht="15" customHeight="1">
      <c r="A34" s="442" t="s">
        <v>453</v>
      </c>
      <c r="B34" s="442"/>
      <c r="C34" s="442"/>
      <c r="D34" s="442"/>
      <c r="E34" s="442"/>
      <c r="F34" s="442"/>
      <c r="G34" s="442"/>
      <c r="H34" s="137"/>
      <c r="I34" s="137"/>
      <c r="J34" s="137"/>
      <c r="K34" s="137"/>
    </row>
    <row r="35" spans="1:11" s="138" customFormat="1" ht="15" customHeight="1">
      <c r="A35" s="137" t="s">
        <v>272</v>
      </c>
      <c r="B35" s="137"/>
      <c r="C35" s="137"/>
      <c r="D35" s="137"/>
      <c r="E35" s="137"/>
      <c r="F35" s="137"/>
      <c r="G35" s="137"/>
      <c r="H35" s="137"/>
      <c r="I35" s="137"/>
      <c r="J35" s="137"/>
      <c r="K35" s="137"/>
    </row>
    <row r="36" spans="1:11" s="138" customFormat="1" ht="15" customHeight="1">
      <c r="A36" s="137"/>
      <c r="B36" s="137"/>
      <c r="C36" s="137"/>
      <c r="D36" s="137" t="s">
        <v>273</v>
      </c>
      <c r="E36" s="137"/>
      <c r="F36" s="137"/>
      <c r="G36" s="137"/>
      <c r="H36" s="137"/>
      <c r="I36" s="137"/>
      <c r="J36" s="137"/>
      <c r="K36" s="137"/>
    </row>
    <row r="37" spans="1:11" s="138" customFormat="1" ht="15" customHeight="1">
      <c r="A37" s="137"/>
      <c r="B37" s="137"/>
      <c r="C37" s="137"/>
      <c r="D37" s="137" t="s">
        <v>274</v>
      </c>
      <c r="E37" s="137"/>
      <c r="F37" s="137"/>
      <c r="G37" s="137"/>
      <c r="H37" s="137"/>
      <c r="I37" s="137"/>
      <c r="J37" s="137"/>
      <c r="K37" s="137"/>
    </row>
    <row r="38" spans="1:11" s="138" customFormat="1" ht="15" customHeight="1">
      <c r="A38" s="137" t="s">
        <v>275</v>
      </c>
      <c r="B38" s="137"/>
      <c r="C38" s="137"/>
      <c r="D38" s="137"/>
      <c r="E38" s="137"/>
      <c r="F38" s="137"/>
      <c r="G38" s="137"/>
      <c r="H38" s="137"/>
      <c r="I38" s="137"/>
      <c r="J38" s="137"/>
      <c r="K38" s="137"/>
    </row>
    <row r="39" spans="1:11" s="138" customFormat="1" ht="15" customHeight="1">
      <c r="A39" s="137" t="s">
        <v>450</v>
      </c>
      <c r="B39" s="137"/>
      <c r="C39" s="137"/>
      <c r="D39" s="137"/>
      <c r="E39" s="137"/>
      <c r="F39" s="137"/>
      <c r="G39" s="137"/>
      <c r="H39" s="137"/>
      <c r="I39" s="137"/>
      <c r="J39" s="137"/>
      <c r="K39" s="137"/>
    </row>
    <row r="40" spans="1:11" s="138" customFormat="1" ht="15" customHeight="1">
      <c r="A40" s="137" t="s">
        <v>276</v>
      </c>
      <c r="B40" s="137"/>
      <c r="C40" s="137"/>
      <c r="D40" s="137" t="s">
        <v>277</v>
      </c>
      <c r="E40" s="137"/>
      <c r="F40" s="137"/>
      <c r="G40" s="137"/>
      <c r="H40" s="137"/>
      <c r="I40" s="137"/>
      <c r="J40" s="137"/>
      <c r="K40" s="137"/>
    </row>
    <row r="41" spans="1:11" s="138" customFormat="1" ht="15" customHeight="1">
      <c r="A41" s="137"/>
      <c r="B41" s="137"/>
      <c r="C41" s="137"/>
      <c r="D41" s="137" t="s">
        <v>278</v>
      </c>
      <c r="E41" s="137"/>
      <c r="F41" s="137"/>
      <c r="G41" s="137"/>
      <c r="H41" s="137"/>
      <c r="I41" s="137"/>
      <c r="J41" s="137"/>
      <c r="K41" s="137"/>
    </row>
    <row r="42" spans="1:11" ht="14.25" customHeight="1">
      <c r="A42" s="443" t="s">
        <v>525</v>
      </c>
      <c r="B42" s="443"/>
      <c r="C42" s="443"/>
      <c r="D42" s="443"/>
      <c r="E42" s="443"/>
      <c r="F42" s="443"/>
      <c r="G42" s="443"/>
      <c r="H42" s="443"/>
      <c r="I42" s="443"/>
      <c r="J42" s="443"/>
      <c r="K42" s="443"/>
    </row>
    <row r="65536" ht="20.100000000000001" customHeight="1"/>
  </sheetData>
  <sheetProtection selectLockedCells="1" selectUnlockedCells="1"/>
  <mergeCells count="85">
    <mergeCell ref="A42:K42"/>
    <mergeCell ref="I3:K3"/>
    <mergeCell ref="F5:F6"/>
    <mergeCell ref="G5:G6"/>
    <mergeCell ref="H5:H6"/>
    <mergeCell ref="I5:I6"/>
    <mergeCell ref="C21:C22"/>
    <mergeCell ref="E21:E22"/>
    <mergeCell ref="E5:E6"/>
    <mergeCell ref="E7:E8"/>
    <mergeCell ref="A3:B4"/>
    <mergeCell ref="C3:E3"/>
    <mergeCell ref="F3:H3"/>
    <mergeCell ref="A7:A10"/>
    <mergeCell ref="B7:B8"/>
    <mergeCell ref="C7:C8"/>
    <mergeCell ref="D7:D8"/>
    <mergeCell ref="A5:B6"/>
    <mergeCell ref="C5:C6"/>
    <mergeCell ref="D5:D6"/>
    <mergeCell ref="A34:G34"/>
    <mergeCell ref="D21:D22"/>
    <mergeCell ref="A11:A14"/>
    <mergeCell ref="A19:A22"/>
    <mergeCell ref="B19:B20"/>
    <mergeCell ref="B21:B22"/>
    <mergeCell ref="A15:A18"/>
    <mergeCell ref="B15:B16"/>
    <mergeCell ref="E15:E16"/>
    <mergeCell ref="J11:J12"/>
    <mergeCell ref="J9:J10"/>
    <mergeCell ref="H9:H10"/>
    <mergeCell ref="I7:I8"/>
    <mergeCell ref="B9:B10"/>
    <mergeCell ref="K7:K8"/>
    <mergeCell ref="C9:C10"/>
    <mergeCell ref="D9:D10"/>
    <mergeCell ref="E9:E10"/>
    <mergeCell ref="F9:F10"/>
    <mergeCell ref="K9:K10"/>
    <mergeCell ref="I9:I10"/>
    <mergeCell ref="G7:G8"/>
    <mergeCell ref="F7:F8"/>
    <mergeCell ref="J7:J8"/>
    <mergeCell ref="H7:H8"/>
    <mergeCell ref="G9:G10"/>
    <mergeCell ref="H11:H12"/>
    <mergeCell ref="F15:F16"/>
    <mergeCell ref="B13:B14"/>
    <mergeCell ref="B17:B18"/>
    <mergeCell ref="C15:C16"/>
    <mergeCell ref="D15:D16"/>
    <mergeCell ref="C13:C14"/>
    <mergeCell ref="J15:J16"/>
    <mergeCell ref="G17:G18"/>
    <mergeCell ref="H17:H18"/>
    <mergeCell ref="I15:I16"/>
    <mergeCell ref="H15:H16"/>
    <mergeCell ref="G15:G16"/>
    <mergeCell ref="K13:K14"/>
    <mergeCell ref="B11:B12"/>
    <mergeCell ref="D13:D14"/>
    <mergeCell ref="E13:E14"/>
    <mergeCell ref="F13:F14"/>
    <mergeCell ref="G13:G14"/>
    <mergeCell ref="K11:K12"/>
    <mergeCell ref="C11:C12"/>
    <mergeCell ref="D11:D12"/>
    <mergeCell ref="E11:E12"/>
    <mergeCell ref="F11:F12"/>
    <mergeCell ref="I13:I14"/>
    <mergeCell ref="J13:J14"/>
    <mergeCell ref="I11:I12"/>
    <mergeCell ref="G11:G12"/>
    <mergeCell ref="H13:H14"/>
    <mergeCell ref="K17:K18"/>
    <mergeCell ref="C19:C20"/>
    <mergeCell ref="D19:D20"/>
    <mergeCell ref="E19:E20"/>
    <mergeCell ref="J17:J18"/>
    <mergeCell ref="F17:F18"/>
    <mergeCell ref="I17:I18"/>
    <mergeCell ref="E17:E18"/>
    <mergeCell ref="C17:C18"/>
    <mergeCell ref="D17:D18"/>
  </mergeCells>
  <phoneticPr fontId="22"/>
  <pageMargins left="0.59055118110236227" right="0.59055118110236227" top="0.59055118110236227" bottom="0.59055118110236227" header="0.39370078740157483" footer="0.39370078740157483"/>
  <pageSetup paperSize="9" firstPageNumber="35" orientation="portrait" useFirstPageNumber="1" horizontalDpi="300" verticalDpi="300" r:id="rId1"/>
  <headerFooter alignWithMargins="0">
    <oddHeader>&amp;R&amp;"ＭＳ 明朝,標準"&amp;10土地及び気象</oddHeader>
    <oddFooter>&amp;C&amp;"ＭＳ 明朝,標準"－&amp;P－</oddFooter>
  </headerFooter>
</worksheet>
</file>

<file path=xl/worksheets/sheet6.xml><?xml version="1.0" encoding="utf-8"?>
<worksheet xmlns="http://schemas.openxmlformats.org/spreadsheetml/2006/main" xmlns:r="http://schemas.openxmlformats.org/officeDocument/2006/relationships">
  <sheetPr enableFormatConditionsCalculation="0">
    <pageSetUpPr fitToPage="1"/>
  </sheetPr>
  <dimension ref="A1:AD52"/>
  <sheetViews>
    <sheetView view="pageBreakPreview" zoomScaleNormal="90" zoomScaleSheetLayoutView="100" workbookViewId="0">
      <pane ySplit="7" topLeftCell="A41" activePane="bottomLeft" state="frozen"/>
      <selection pane="bottomLeft" activeCell="F32" sqref="F32"/>
    </sheetView>
  </sheetViews>
  <sheetFormatPr defaultRowHeight="17.100000000000001" customHeight="1"/>
  <cols>
    <col min="1" max="1" width="11.125" style="200" customWidth="1"/>
    <col min="2" max="2" width="3.375" style="200" customWidth="1"/>
    <col min="3" max="3" width="4.375" style="200" customWidth="1"/>
    <col min="4" max="4" width="6" style="200" customWidth="1"/>
    <col min="5" max="15" width="5.875" style="200" customWidth="1"/>
    <col min="16" max="16" width="0.875" style="200" customWidth="1"/>
    <col min="17" max="17" width="9.625" style="200" customWidth="1"/>
    <col min="18" max="18" width="7.125" style="200" customWidth="1"/>
    <col min="19" max="28" width="6.125" style="200" customWidth="1"/>
    <col min="29" max="30" width="6.625" style="200" customWidth="1"/>
    <col min="31" max="16384" width="9" style="200"/>
  </cols>
  <sheetData>
    <row r="1" spans="1:30" ht="5.0999999999999996" customHeight="1">
      <c r="A1" s="20"/>
      <c r="P1" s="220"/>
      <c r="Q1" s="20"/>
      <c r="AD1" s="24"/>
    </row>
    <row r="2" spans="1:30" ht="15" customHeight="1" thickBot="1">
      <c r="A2" s="20" t="s">
        <v>279</v>
      </c>
      <c r="P2" s="220"/>
      <c r="Q2" s="20"/>
      <c r="AD2" s="24" t="s">
        <v>315</v>
      </c>
    </row>
    <row r="3" spans="1:30" ht="14.25" customHeight="1">
      <c r="A3" s="192" t="s">
        <v>280</v>
      </c>
      <c r="B3" s="501" t="s">
        <v>281</v>
      </c>
      <c r="C3" s="501"/>
      <c r="D3" s="501"/>
      <c r="E3" s="370" t="s">
        <v>282</v>
      </c>
      <c r="F3" s="370"/>
      <c r="G3" s="370"/>
      <c r="H3" s="370"/>
      <c r="I3" s="370"/>
      <c r="J3" s="370"/>
      <c r="K3" s="370"/>
      <c r="L3" s="370" t="s">
        <v>283</v>
      </c>
      <c r="M3" s="370"/>
      <c r="N3" s="370"/>
      <c r="O3" s="515"/>
      <c r="P3" s="264"/>
      <c r="Q3" s="507" t="s">
        <v>316</v>
      </c>
      <c r="R3" s="370"/>
      <c r="S3" s="370"/>
      <c r="T3" s="370"/>
      <c r="U3" s="370" t="s">
        <v>317</v>
      </c>
      <c r="V3" s="370"/>
      <c r="W3" s="370"/>
      <c r="X3" s="370"/>
      <c r="Y3" s="370"/>
      <c r="Z3" s="370"/>
      <c r="AA3" s="400" t="s">
        <v>318</v>
      </c>
      <c r="AB3" s="400"/>
      <c r="AC3" s="519" t="s">
        <v>507</v>
      </c>
      <c r="AD3" s="167" t="s">
        <v>319</v>
      </c>
    </row>
    <row r="4" spans="1:30" ht="14.25" customHeight="1">
      <c r="A4" s="193"/>
      <c r="B4" s="502"/>
      <c r="C4" s="502"/>
      <c r="D4" s="502"/>
      <c r="E4" s="330"/>
      <c r="F4" s="330"/>
      <c r="G4" s="330"/>
      <c r="H4" s="330"/>
      <c r="I4" s="330"/>
      <c r="J4" s="330"/>
      <c r="K4" s="330"/>
      <c r="L4" s="330"/>
      <c r="M4" s="330"/>
      <c r="N4" s="330"/>
      <c r="O4" s="508"/>
      <c r="P4" s="196"/>
      <c r="Q4" s="449"/>
      <c r="R4" s="330"/>
      <c r="S4" s="330"/>
      <c r="T4" s="330"/>
      <c r="U4" s="330"/>
      <c r="V4" s="330"/>
      <c r="W4" s="330"/>
      <c r="X4" s="330"/>
      <c r="Y4" s="330"/>
      <c r="Z4" s="330"/>
      <c r="AA4" s="332"/>
      <c r="AB4" s="332"/>
      <c r="AC4" s="520"/>
      <c r="AD4" s="94" t="s">
        <v>320</v>
      </c>
    </row>
    <row r="5" spans="1:30" ht="14.25" customHeight="1">
      <c r="A5" s="194"/>
      <c r="B5" s="330" t="s">
        <v>284</v>
      </c>
      <c r="C5" s="330"/>
      <c r="D5" s="330"/>
      <c r="E5" s="330" t="s">
        <v>285</v>
      </c>
      <c r="F5" s="516" t="s">
        <v>286</v>
      </c>
      <c r="G5" s="516"/>
      <c r="H5" s="516"/>
      <c r="I5" s="330" t="s">
        <v>287</v>
      </c>
      <c r="J5" s="330"/>
      <c r="K5" s="330"/>
      <c r="L5" s="330" t="s">
        <v>285</v>
      </c>
      <c r="M5" s="330" t="s">
        <v>288</v>
      </c>
      <c r="N5" s="330"/>
      <c r="O5" s="508"/>
      <c r="P5" s="36"/>
      <c r="Q5" s="449" t="s">
        <v>508</v>
      </c>
      <c r="R5" s="509" t="s">
        <v>432</v>
      </c>
      <c r="S5" s="510"/>
      <c r="T5" s="511"/>
      <c r="U5" s="330" t="s">
        <v>285</v>
      </c>
      <c r="V5" s="330" t="s">
        <v>321</v>
      </c>
      <c r="W5" s="330"/>
      <c r="X5" s="330"/>
      <c r="Y5" s="330"/>
      <c r="Z5" s="330"/>
      <c r="AA5" s="332"/>
      <c r="AB5" s="332"/>
      <c r="AC5" s="520"/>
      <c r="AD5" s="333" t="s">
        <v>322</v>
      </c>
    </row>
    <row r="6" spans="1:30" ht="14.25" customHeight="1">
      <c r="A6" s="194"/>
      <c r="B6" s="330"/>
      <c r="C6" s="330"/>
      <c r="D6" s="330"/>
      <c r="E6" s="330"/>
      <c r="F6" s="516"/>
      <c r="G6" s="516"/>
      <c r="H6" s="516"/>
      <c r="I6" s="330"/>
      <c r="J6" s="330"/>
      <c r="K6" s="330"/>
      <c r="L6" s="330"/>
      <c r="M6" s="330"/>
      <c r="N6" s="330"/>
      <c r="O6" s="508"/>
      <c r="P6" s="36"/>
      <c r="Q6" s="449"/>
      <c r="R6" s="512"/>
      <c r="S6" s="513"/>
      <c r="T6" s="514"/>
      <c r="U6" s="330"/>
      <c r="V6" s="330"/>
      <c r="W6" s="330"/>
      <c r="X6" s="330"/>
      <c r="Y6" s="330"/>
      <c r="Z6" s="330"/>
      <c r="AA6" s="402" t="s">
        <v>323</v>
      </c>
      <c r="AB6" s="402"/>
      <c r="AC6" s="520"/>
      <c r="AD6" s="333"/>
    </row>
    <row r="7" spans="1:30" ht="28.5" customHeight="1">
      <c r="A7" s="195" t="s">
        <v>289</v>
      </c>
      <c r="B7" s="330"/>
      <c r="C7" s="330"/>
      <c r="D7" s="330"/>
      <c r="E7" s="330"/>
      <c r="F7" s="166" t="s">
        <v>290</v>
      </c>
      <c r="G7" s="166" t="s">
        <v>291</v>
      </c>
      <c r="H7" s="166" t="s">
        <v>292</v>
      </c>
      <c r="I7" s="166" t="s">
        <v>290</v>
      </c>
      <c r="J7" s="166" t="s">
        <v>291</v>
      </c>
      <c r="K7" s="2" t="s">
        <v>292</v>
      </c>
      <c r="L7" s="330"/>
      <c r="M7" s="166" t="s">
        <v>293</v>
      </c>
      <c r="N7" s="166" t="s">
        <v>291</v>
      </c>
      <c r="O7" s="263" t="s">
        <v>292</v>
      </c>
      <c r="P7" s="196"/>
      <c r="Q7" s="449"/>
      <c r="R7" s="196" t="s">
        <v>324</v>
      </c>
      <c r="S7" s="6" t="s">
        <v>430</v>
      </c>
      <c r="T7" s="6" t="s">
        <v>431</v>
      </c>
      <c r="U7" s="330"/>
      <c r="V7" s="166" t="s">
        <v>325</v>
      </c>
      <c r="W7" s="330" t="s">
        <v>326</v>
      </c>
      <c r="X7" s="330"/>
      <c r="Y7" s="166" t="s">
        <v>291</v>
      </c>
      <c r="Z7" s="166" t="s">
        <v>292</v>
      </c>
      <c r="AA7" s="402"/>
      <c r="AB7" s="402"/>
      <c r="AC7" s="520"/>
      <c r="AD7" s="94" t="s">
        <v>327</v>
      </c>
    </row>
    <row r="8" spans="1:30" ht="17.100000000000001" customHeight="1">
      <c r="A8" s="221" t="s">
        <v>496</v>
      </c>
      <c r="B8" s="466">
        <v>1013.7</v>
      </c>
      <c r="C8" s="466"/>
      <c r="D8" s="466"/>
      <c r="E8" s="41">
        <v>23.5</v>
      </c>
      <c r="F8" s="41">
        <v>34.5</v>
      </c>
      <c r="G8" s="42">
        <v>7</v>
      </c>
      <c r="H8" s="42">
        <v>4</v>
      </c>
      <c r="I8" s="41">
        <v>10.9</v>
      </c>
      <c r="J8" s="42">
        <v>1</v>
      </c>
      <c r="K8" s="42">
        <v>30</v>
      </c>
      <c r="L8" s="43">
        <v>72</v>
      </c>
      <c r="M8" s="44">
        <v>29</v>
      </c>
      <c r="N8" s="48">
        <v>5</v>
      </c>
      <c r="O8" s="48">
        <v>17</v>
      </c>
      <c r="P8" s="43"/>
      <c r="Q8" s="41">
        <v>2816.5</v>
      </c>
      <c r="R8" s="41">
        <v>427.5</v>
      </c>
      <c r="S8" s="42">
        <v>6</v>
      </c>
      <c r="T8" s="48">
        <v>10</v>
      </c>
      <c r="U8" s="51">
        <v>5.4</v>
      </c>
      <c r="V8" s="51">
        <v>33.1</v>
      </c>
      <c r="W8" s="510" t="s">
        <v>329</v>
      </c>
      <c r="X8" s="510"/>
      <c r="Y8" s="42">
        <v>7</v>
      </c>
      <c r="Z8" s="197">
        <v>13</v>
      </c>
      <c r="AA8" s="465" t="s">
        <v>328</v>
      </c>
      <c r="AB8" s="465"/>
      <c r="AC8" s="52">
        <v>98</v>
      </c>
      <c r="AD8" s="103">
        <v>78</v>
      </c>
    </row>
    <row r="9" spans="1:30" ht="17.100000000000001" customHeight="1">
      <c r="A9" s="221" t="s">
        <v>526</v>
      </c>
      <c r="B9" s="466">
        <v>1014.2</v>
      </c>
      <c r="C9" s="466"/>
      <c r="D9" s="466"/>
      <c r="E9" s="45">
        <v>23.4</v>
      </c>
      <c r="F9" s="45">
        <v>33.799999999999997</v>
      </c>
      <c r="G9" s="42">
        <v>7</v>
      </c>
      <c r="H9" s="42">
        <v>6</v>
      </c>
      <c r="I9" s="45">
        <v>10.7</v>
      </c>
      <c r="J9" s="42">
        <v>2</v>
      </c>
      <c r="K9" s="42">
        <v>16</v>
      </c>
      <c r="L9" s="46">
        <v>71</v>
      </c>
      <c r="M9" s="44">
        <v>30</v>
      </c>
      <c r="N9" s="48">
        <v>5</v>
      </c>
      <c r="O9" s="48">
        <v>21</v>
      </c>
      <c r="P9" s="43"/>
      <c r="Q9" s="41">
        <v>1621</v>
      </c>
      <c r="R9" s="41">
        <v>138.5</v>
      </c>
      <c r="S9" s="48">
        <v>3</v>
      </c>
      <c r="T9" s="48">
        <v>30</v>
      </c>
      <c r="U9" s="51">
        <v>4.9000000000000004</v>
      </c>
      <c r="V9" s="51">
        <v>15.9</v>
      </c>
      <c r="W9" s="429" t="s">
        <v>330</v>
      </c>
      <c r="X9" s="429"/>
      <c r="Y9" s="48">
        <v>12</v>
      </c>
      <c r="Z9" s="48">
        <v>5</v>
      </c>
      <c r="AA9" s="464" t="s">
        <v>328</v>
      </c>
      <c r="AB9" s="464"/>
      <c r="AC9" s="52">
        <v>82</v>
      </c>
      <c r="AD9" s="198">
        <v>59</v>
      </c>
    </row>
    <row r="10" spans="1:30" ht="17.100000000000001" customHeight="1">
      <c r="A10" s="221" t="s">
        <v>527</v>
      </c>
      <c r="B10" s="466">
        <v>1013.5</v>
      </c>
      <c r="C10" s="466"/>
      <c r="D10" s="466"/>
      <c r="E10" s="45">
        <v>23.4</v>
      </c>
      <c r="F10" s="47">
        <v>34.6</v>
      </c>
      <c r="G10" s="42">
        <v>9</v>
      </c>
      <c r="H10" s="42">
        <v>12</v>
      </c>
      <c r="I10" s="45">
        <v>9.3000000000000007</v>
      </c>
      <c r="J10" s="42">
        <v>1</v>
      </c>
      <c r="K10" s="42">
        <v>26</v>
      </c>
      <c r="L10" s="46">
        <v>72</v>
      </c>
      <c r="M10" s="44">
        <v>10</v>
      </c>
      <c r="N10" s="48">
        <v>5</v>
      </c>
      <c r="O10" s="48">
        <v>9</v>
      </c>
      <c r="P10" s="199"/>
      <c r="Q10" s="41">
        <v>1864.5</v>
      </c>
      <c r="R10" s="47">
        <v>155</v>
      </c>
      <c r="S10" s="48">
        <v>6</v>
      </c>
      <c r="T10" s="48">
        <v>15</v>
      </c>
      <c r="U10" s="51">
        <v>5.3</v>
      </c>
      <c r="V10" s="51">
        <v>19.399999999999999</v>
      </c>
      <c r="W10" s="429" t="s">
        <v>331</v>
      </c>
      <c r="X10" s="429"/>
      <c r="Y10" s="42">
        <v>8</v>
      </c>
      <c r="Z10" s="42">
        <v>6</v>
      </c>
      <c r="AA10" s="464" t="s">
        <v>330</v>
      </c>
      <c r="AB10" s="464"/>
      <c r="AC10" s="52">
        <v>105</v>
      </c>
      <c r="AD10" s="103">
        <v>78</v>
      </c>
    </row>
    <row r="11" spans="1:30" ht="17.100000000000001" customHeight="1">
      <c r="A11" s="221" t="s">
        <v>579</v>
      </c>
      <c r="B11" s="466">
        <v>1014.4</v>
      </c>
      <c r="C11" s="466"/>
      <c r="D11" s="466"/>
      <c r="E11" s="45">
        <v>23.1</v>
      </c>
      <c r="F11" s="47">
        <v>33.200000000000003</v>
      </c>
      <c r="G11" s="42">
        <v>7</v>
      </c>
      <c r="H11" s="42">
        <v>14</v>
      </c>
      <c r="I11" s="45">
        <v>9.1</v>
      </c>
      <c r="J11" s="42">
        <v>1</v>
      </c>
      <c r="K11" s="42">
        <v>15</v>
      </c>
      <c r="L11" s="46">
        <v>74</v>
      </c>
      <c r="M11" s="44">
        <v>33</v>
      </c>
      <c r="N11" s="48">
        <v>3</v>
      </c>
      <c r="O11" s="48">
        <v>29</v>
      </c>
      <c r="P11" s="199"/>
      <c r="Q11" s="41">
        <v>2895.5</v>
      </c>
      <c r="R11" s="41">
        <v>131.5</v>
      </c>
      <c r="S11" s="48">
        <v>5</v>
      </c>
      <c r="T11" s="48">
        <v>16</v>
      </c>
      <c r="U11" s="51">
        <v>5.3</v>
      </c>
      <c r="V11" s="51">
        <v>21.2</v>
      </c>
      <c r="W11" s="464" t="s">
        <v>330</v>
      </c>
      <c r="X11" s="464"/>
      <c r="Y11" s="42">
        <v>10</v>
      </c>
      <c r="Z11" s="42">
        <v>28</v>
      </c>
      <c r="AA11" s="464" t="s">
        <v>328</v>
      </c>
      <c r="AB11" s="464"/>
      <c r="AC11" s="52">
        <v>129</v>
      </c>
      <c r="AD11" s="103">
        <v>84</v>
      </c>
    </row>
    <row r="12" spans="1:30" ht="17.100000000000001" customHeight="1">
      <c r="A12" s="503" t="s">
        <v>580</v>
      </c>
      <c r="B12" s="466">
        <v>1014</v>
      </c>
      <c r="C12" s="504"/>
      <c r="D12" s="504"/>
      <c r="E12" s="506">
        <v>22.9</v>
      </c>
      <c r="F12" s="517">
        <v>32.9</v>
      </c>
      <c r="G12" s="50">
        <v>7</v>
      </c>
      <c r="H12" s="50">
        <v>24</v>
      </c>
      <c r="I12" s="506">
        <v>8.6999999999999993</v>
      </c>
      <c r="J12" s="505">
        <v>2</v>
      </c>
      <c r="K12" s="505">
        <v>1</v>
      </c>
      <c r="L12" s="518">
        <v>75</v>
      </c>
      <c r="M12" s="456">
        <v>32</v>
      </c>
      <c r="N12" s="27">
        <v>3</v>
      </c>
      <c r="O12" s="27">
        <v>29</v>
      </c>
      <c r="P12" s="199"/>
      <c r="Q12" s="504">
        <v>2122</v>
      </c>
      <c r="R12" s="504">
        <v>131.5</v>
      </c>
      <c r="S12" s="478">
        <v>5</v>
      </c>
      <c r="T12" s="478">
        <v>16</v>
      </c>
      <c r="U12" s="522">
        <v>5.4</v>
      </c>
      <c r="V12" s="522">
        <v>35</v>
      </c>
      <c r="W12" s="464" t="s">
        <v>441</v>
      </c>
      <c r="X12" s="464"/>
      <c r="Y12" s="505">
        <v>5</v>
      </c>
      <c r="Z12" s="505">
        <v>28</v>
      </c>
      <c r="AA12" s="464" t="s">
        <v>442</v>
      </c>
      <c r="AB12" s="464"/>
      <c r="AC12" s="523">
        <v>107</v>
      </c>
      <c r="AD12" s="521">
        <v>63</v>
      </c>
    </row>
    <row r="13" spans="1:30" ht="17.100000000000001" customHeight="1">
      <c r="A13" s="503"/>
      <c r="B13" s="466"/>
      <c r="C13" s="504"/>
      <c r="D13" s="504"/>
      <c r="E13" s="506"/>
      <c r="F13" s="517"/>
      <c r="G13" s="151">
        <v>8</v>
      </c>
      <c r="H13" s="50">
        <v>2</v>
      </c>
      <c r="I13" s="506"/>
      <c r="J13" s="505"/>
      <c r="K13" s="505"/>
      <c r="L13" s="518"/>
      <c r="M13" s="456"/>
      <c r="N13" s="27">
        <v>4</v>
      </c>
      <c r="O13" s="27">
        <v>24</v>
      </c>
      <c r="P13" s="199"/>
      <c r="Q13" s="504"/>
      <c r="R13" s="504"/>
      <c r="S13" s="478"/>
      <c r="T13" s="478"/>
      <c r="U13" s="522"/>
      <c r="V13" s="522"/>
      <c r="W13" s="464"/>
      <c r="X13" s="464"/>
      <c r="Y13" s="505"/>
      <c r="Z13" s="505"/>
      <c r="AA13" s="464"/>
      <c r="AB13" s="464"/>
      <c r="AC13" s="523"/>
      <c r="AD13" s="521"/>
    </row>
    <row r="14" spans="1:30" ht="17.100000000000001" customHeight="1">
      <c r="A14" s="221" t="s">
        <v>543</v>
      </c>
      <c r="B14" s="466">
        <f>(SUM(B16:D27))/12</f>
        <v>1007.2083333333334</v>
      </c>
      <c r="C14" s="467"/>
      <c r="D14" s="467"/>
      <c r="E14" s="114">
        <f>(SUM(E16:E27))/12</f>
        <v>23</v>
      </c>
      <c r="F14" s="114">
        <v>33.299999999999997</v>
      </c>
      <c r="G14" s="151">
        <v>7</v>
      </c>
      <c r="H14" s="50">
        <v>18</v>
      </c>
      <c r="I14" s="114">
        <v>11.6</v>
      </c>
      <c r="J14" s="50">
        <v>1</v>
      </c>
      <c r="K14" s="50">
        <v>26</v>
      </c>
      <c r="L14" s="44">
        <f>(SUM(L16:L27))/12</f>
        <v>74.416666666666671</v>
      </c>
      <c r="M14" s="27">
        <v>32</v>
      </c>
      <c r="N14" s="27">
        <v>4</v>
      </c>
      <c r="O14" s="27">
        <v>1</v>
      </c>
      <c r="P14" s="199"/>
      <c r="Q14" s="201">
        <f>SUM(Q16:Q27)</f>
        <v>2733</v>
      </c>
      <c r="R14" s="202">
        <v>174</v>
      </c>
      <c r="S14" s="203">
        <v>8</v>
      </c>
      <c r="T14" s="203">
        <v>27</v>
      </c>
      <c r="U14" s="202">
        <f>(SUM(U16:U27))/12</f>
        <v>5.5333333333333341</v>
      </c>
      <c r="V14" s="202">
        <v>41.1</v>
      </c>
      <c r="W14" s="468" t="s">
        <v>502</v>
      </c>
      <c r="X14" s="468"/>
      <c r="Y14" s="203">
        <v>9</v>
      </c>
      <c r="Z14" s="203">
        <v>29</v>
      </c>
      <c r="AA14" s="468" t="s">
        <v>503</v>
      </c>
      <c r="AB14" s="468"/>
      <c r="AC14" s="203">
        <f>SUM(AC16:AC27)</f>
        <v>129</v>
      </c>
      <c r="AD14" s="96">
        <f>SUM(AD16:AD27)</f>
        <v>51</v>
      </c>
    </row>
    <row r="15" spans="1:30" ht="17.100000000000001" customHeight="1">
      <c r="A15" s="221"/>
      <c r="B15" s="113"/>
      <c r="C15" s="114"/>
      <c r="D15" s="114"/>
      <c r="E15" s="41"/>
      <c r="F15" s="41"/>
      <c r="G15" s="49"/>
      <c r="H15" s="42"/>
      <c r="I15" s="41"/>
      <c r="J15" s="42"/>
      <c r="K15" s="42"/>
      <c r="L15" s="43"/>
      <c r="M15" s="48"/>
      <c r="N15" s="48"/>
      <c r="O15" s="48"/>
      <c r="P15" s="199"/>
      <c r="AD15" s="204"/>
    </row>
    <row r="16" spans="1:30" ht="17.100000000000001" customHeight="1">
      <c r="A16" s="176" t="s">
        <v>544</v>
      </c>
      <c r="B16" s="466">
        <v>1013.2</v>
      </c>
      <c r="C16" s="466"/>
      <c r="D16" s="466"/>
      <c r="E16" s="41">
        <v>17</v>
      </c>
      <c r="F16" s="41">
        <v>23.6</v>
      </c>
      <c r="G16" s="42">
        <v>1</v>
      </c>
      <c r="H16" s="42">
        <v>28</v>
      </c>
      <c r="I16" s="41">
        <v>11.6</v>
      </c>
      <c r="J16" s="42">
        <v>1</v>
      </c>
      <c r="K16" s="42">
        <v>26</v>
      </c>
      <c r="L16" s="43">
        <v>71</v>
      </c>
      <c r="M16" s="27">
        <v>40</v>
      </c>
      <c r="N16" s="42">
        <v>1</v>
      </c>
      <c r="O16" s="27">
        <v>26</v>
      </c>
      <c r="P16" s="43"/>
      <c r="Q16" s="41">
        <v>119</v>
      </c>
      <c r="R16" s="41">
        <v>39.5</v>
      </c>
      <c r="S16" s="42">
        <v>1</v>
      </c>
      <c r="T16" s="42">
        <v>27</v>
      </c>
      <c r="U16" s="51">
        <v>5.3</v>
      </c>
      <c r="V16" s="51">
        <v>14.6</v>
      </c>
      <c r="W16" s="464" t="s">
        <v>330</v>
      </c>
      <c r="X16" s="464"/>
      <c r="Y16" s="42">
        <v>1</v>
      </c>
      <c r="Z16" s="42">
        <v>16</v>
      </c>
      <c r="AA16" s="464" t="s">
        <v>328</v>
      </c>
      <c r="AB16" s="464"/>
      <c r="AC16" s="52">
        <v>10</v>
      </c>
      <c r="AD16" s="205">
        <v>3</v>
      </c>
    </row>
    <row r="17" spans="1:30" ht="17.100000000000001" customHeight="1">
      <c r="A17" s="176" t="s">
        <v>560</v>
      </c>
      <c r="B17" s="466">
        <v>1012.3</v>
      </c>
      <c r="C17" s="466"/>
      <c r="D17" s="466"/>
      <c r="E17" s="41">
        <v>17.5</v>
      </c>
      <c r="F17" s="41">
        <v>25</v>
      </c>
      <c r="G17" s="42">
        <v>2</v>
      </c>
      <c r="H17" s="206" t="s">
        <v>545</v>
      </c>
      <c r="I17" s="41">
        <v>11.9</v>
      </c>
      <c r="J17" s="42">
        <v>2</v>
      </c>
      <c r="K17" s="50">
        <v>10</v>
      </c>
      <c r="L17" s="43">
        <v>74</v>
      </c>
      <c r="M17" s="27">
        <v>42</v>
      </c>
      <c r="N17" s="42">
        <v>2</v>
      </c>
      <c r="O17" s="27">
        <v>1</v>
      </c>
      <c r="P17" s="43"/>
      <c r="Q17" s="41">
        <v>109.5</v>
      </c>
      <c r="R17" s="41">
        <v>56</v>
      </c>
      <c r="S17" s="42">
        <v>2</v>
      </c>
      <c r="T17" s="50">
        <v>23</v>
      </c>
      <c r="U17" s="51">
        <v>5.2</v>
      </c>
      <c r="V17" s="51">
        <v>12.9</v>
      </c>
      <c r="W17" s="429" t="s">
        <v>333</v>
      </c>
      <c r="X17" s="429"/>
      <c r="Y17" s="42">
        <v>2</v>
      </c>
      <c r="Z17" s="206" t="s">
        <v>522</v>
      </c>
      <c r="AA17" s="464" t="s">
        <v>328</v>
      </c>
      <c r="AB17" s="464"/>
      <c r="AC17" s="52">
        <v>9</v>
      </c>
      <c r="AD17" s="205">
        <v>11</v>
      </c>
    </row>
    <row r="18" spans="1:30" ht="17.100000000000001" customHeight="1">
      <c r="A18" s="176" t="s">
        <v>561</v>
      </c>
      <c r="B18" s="466">
        <v>1011.9</v>
      </c>
      <c r="C18" s="466"/>
      <c r="D18" s="466"/>
      <c r="E18" s="41">
        <v>19.600000000000001</v>
      </c>
      <c r="F18" s="41">
        <v>26.7</v>
      </c>
      <c r="G18" s="42">
        <v>3</v>
      </c>
      <c r="H18" s="50">
        <v>5</v>
      </c>
      <c r="I18" s="41">
        <v>12.5</v>
      </c>
      <c r="J18" s="42">
        <v>3</v>
      </c>
      <c r="K18" s="42">
        <v>26</v>
      </c>
      <c r="L18" s="43">
        <v>71</v>
      </c>
      <c r="M18" s="27">
        <v>33</v>
      </c>
      <c r="N18" s="42">
        <v>3</v>
      </c>
      <c r="O18" s="27">
        <v>26</v>
      </c>
      <c r="P18" s="43"/>
      <c r="Q18" s="41">
        <v>81</v>
      </c>
      <c r="R18" s="41">
        <v>21.5</v>
      </c>
      <c r="S18" s="42">
        <v>3</v>
      </c>
      <c r="T18" s="42">
        <v>9</v>
      </c>
      <c r="U18" s="51">
        <v>5.6</v>
      </c>
      <c r="V18" s="51">
        <v>13.4</v>
      </c>
      <c r="W18" s="464" t="s">
        <v>330</v>
      </c>
      <c r="X18" s="464"/>
      <c r="Y18" s="42">
        <v>3</v>
      </c>
      <c r="Z18" s="42">
        <v>24</v>
      </c>
      <c r="AA18" s="464" t="s">
        <v>328</v>
      </c>
      <c r="AB18" s="464"/>
      <c r="AC18" s="52">
        <v>10</v>
      </c>
      <c r="AD18" s="205">
        <v>6</v>
      </c>
    </row>
    <row r="19" spans="1:30" ht="17.100000000000001" customHeight="1">
      <c r="A19" s="176" t="s">
        <v>562</v>
      </c>
      <c r="B19" s="466">
        <v>1008.5</v>
      </c>
      <c r="C19" s="466"/>
      <c r="D19" s="466"/>
      <c r="E19" s="41">
        <v>21.7</v>
      </c>
      <c r="F19" s="41">
        <v>28.3</v>
      </c>
      <c r="G19" s="42">
        <v>4</v>
      </c>
      <c r="H19" s="50">
        <v>25</v>
      </c>
      <c r="I19" s="41">
        <v>14.4</v>
      </c>
      <c r="J19" s="42">
        <v>4</v>
      </c>
      <c r="K19" s="42">
        <v>4</v>
      </c>
      <c r="L19" s="43">
        <v>75</v>
      </c>
      <c r="M19" s="27">
        <v>32</v>
      </c>
      <c r="N19" s="42">
        <v>4</v>
      </c>
      <c r="O19" s="27">
        <v>1</v>
      </c>
      <c r="P19" s="43"/>
      <c r="Q19" s="41">
        <v>356.5</v>
      </c>
      <c r="R19" s="41">
        <v>115</v>
      </c>
      <c r="S19" s="42">
        <v>4</v>
      </c>
      <c r="T19" s="42">
        <v>20</v>
      </c>
      <c r="U19" s="51">
        <v>5.5</v>
      </c>
      <c r="V19" s="51">
        <v>14.7</v>
      </c>
      <c r="W19" s="429" t="s">
        <v>332</v>
      </c>
      <c r="X19" s="429"/>
      <c r="Y19" s="42">
        <v>4</v>
      </c>
      <c r="Z19" s="42">
        <v>3</v>
      </c>
      <c r="AA19" s="464" t="s">
        <v>504</v>
      </c>
      <c r="AB19" s="464"/>
      <c r="AC19" s="52">
        <v>10</v>
      </c>
      <c r="AD19" s="205">
        <v>3</v>
      </c>
    </row>
    <row r="20" spans="1:30" ht="17.100000000000001" customHeight="1">
      <c r="A20" s="176" t="s">
        <v>563</v>
      </c>
      <c r="B20" s="466">
        <v>1003.6</v>
      </c>
      <c r="C20" s="466"/>
      <c r="D20" s="466"/>
      <c r="E20" s="41">
        <v>24.4</v>
      </c>
      <c r="F20" s="41">
        <v>29</v>
      </c>
      <c r="G20" s="42">
        <v>5</v>
      </c>
      <c r="H20" s="206" t="s">
        <v>545</v>
      </c>
      <c r="I20" s="41">
        <v>19.399999999999999</v>
      </c>
      <c r="J20" s="42">
        <v>5</v>
      </c>
      <c r="K20" s="50">
        <v>7</v>
      </c>
      <c r="L20" s="43">
        <v>77</v>
      </c>
      <c r="M20" s="27">
        <v>37</v>
      </c>
      <c r="N20" s="42">
        <v>5</v>
      </c>
      <c r="O20" s="27">
        <v>6</v>
      </c>
      <c r="P20" s="43"/>
      <c r="Q20" s="41">
        <v>229.5</v>
      </c>
      <c r="R20" s="41">
        <v>65.5</v>
      </c>
      <c r="S20" s="42">
        <v>5</v>
      </c>
      <c r="T20" s="42">
        <v>20</v>
      </c>
      <c r="U20" s="51">
        <v>5</v>
      </c>
      <c r="V20" s="51">
        <v>12.2</v>
      </c>
      <c r="W20" s="429" t="s">
        <v>497</v>
      </c>
      <c r="X20" s="429"/>
      <c r="Y20" s="42">
        <v>5</v>
      </c>
      <c r="Z20" s="42">
        <v>31</v>
      </c>
      <c r="AA20" s="464" t="s">
        <v>504</v>
      </c>
      <c r="AB20" s="464"/>
      <c r="AC20" s="52">
        <v>8</v>
      </c>
      <c r="AD20" s="205">
        <v>5</v>
      </c>
    </row>
    <row r="21" spans="1:30" ht="17.100000000000001" customHeight="1">
      <c r="A21" s="176" t="s">
        <v>564</v>
      </c>
      <c r="B21" s="466">
        <v>1000.2</v>
      </c>
      <c r="C21" s="466"/>
      <c r="D21" s="466"/>
      <c r="E21" s="41">
        <v>26.9</v>
      </c>
      <c r="F21" s="41">
        <v>31.6</v>
      </c>
      <c r="G21" s="42">
        <v>6</v>
      </c>
      <c r="H21" s="50">
        <v>28</v>
      </c>
      <c r="I21" s="41">
        <v>22.9</v>
      </c>
      <c r="J21" s="42">
        <v>6</v>
      </c>
      <c r="K21" s="42">
        <v>6</v>
      </c>
      <c r="L21" s="43">
        <v>86</v>
      </c>
      <c r="M21" s="27">
        <v>56</v>
      </c>
      <c r="N21" s="42">
        <v>6</v>
      </c>
      <c r="O21" s="27">
        <v>25</v>
      </c>
      <c r="P21" s="43"/>
      <c r="Q21" s="41">
        <v>372</v>
      </c>
      <c r="R21" s="41">
        <v>155.5</v>
      </c>
      <c r="S21" s="42">
        <v>6</v>
      </c>
      <c r="T21" s="42">
        <v>19</v>
      </c>
      <c r="U21" s="51">
        <v>6</v>
      </c>
      <c r="V21" s="51">
        <v>16.399999999999999</v>
      </c>
      <c r="W21" s="464" t="s">
        <v>334</v>
      </c>
      <c r="X21" s="464"/>
      <c r="Y21" s="42">
        <v>6</v>
      </c>
      <c r="Z21" s="42">
        <v>18</v>
      </c>
      <c r="AA21" s="429" t="s">
        <v>497</v>
      </c>
      <c r="AB21" s="429"/>
      <c r="AC21" s="52">
        <v>11</v>
      </c>
      <c r="AD21" s="205">
        <v>5</v>
      </c>
    </row>
    <row r="22" spans="1:30" ht="17.100000000000001" customHeight="1">
      <c r="A22" s="176" t="s">
        <v>565</v>
      </c>
      <c r="B22" s="466">
        <v>1002.5</v>
      </c>
      <c r="C22" s="466"/>
      <c r="D22" s="466"/>
      <c r="E22" s="41">
        <v>29.1</v>
      </c>
      <c r="F22" s="41">
        <v>33.299999999999997</v>
      </c>
      <c r="G22" s="42">
        <v>7</v>
      </c>
      <c r="H22" s="50">
        <v>18</v>
      </c>
      <c r="I22" s="41">
        <v>24.2</v>
      </c>
      <c r="J22" s="42">
        <v>7</v>
      </c>
      <c r="K22" s="50">
        <v>9</v>
      </c>
      <c r="L22" s="43">
        <v>79</v>
      </c>
      <c r="M22" s="27">
        <v>52</v>
      </c>
      <c r="N22" s="42">
        <v>7</v>
      </c>
      <c r="O22" s="27">
        <v>23</v>
      </c>
      <c r="P22" s="43"/>
      <c r="Q22" s="41">
        <v>96</v>
      </c>
      <c r="R22" s="41">
        <v>37.5</v>
      </c>
      <c r="S22" s="42">
        <v>7</v>
      </c>
      <c r="T22" s="50">
        <v>9</v>
      </c>
      <c r="U22" s="51">
        <v>5.4</v>
      </c>
      <c r="V22" s="51">
        <v>14.8</v>
      </c>
      <c r="W22" s="429" t="s">
        <v>498</v>
      </c>
      <c r="X22" s="429"/>
      <c r="Y22" s="42">
        <v>7</v>
      </c>
      <c r="Z22" s="50">
        <v>31</v>
      </c>
      <c r="AA22" s="429" t="s">
        <v>505</v>
      </c>
      <c r="AB22" s="429"/>
      <c r="AC22" s="52">
        <v>3</v>
      </c>
      <c r="AD22" s="205">
        <v>1</v>
      </c>
    </row>
    <row r="23" spans="1:30" ht="17.100000000000001" customHeight="1">
      <c r="A23" s="176" t="s">
        <v>566</v>
      </c>
      <c r="B23" s="466">
        <v>998.3</v>
      </c>
      <c r="C23" s="466"/>
      <c r="D23" s="466"/>
      <c r="E23" s="41">
        <v>28.5</v>
      </c>
      <c r="F23" s="41">
        <v>32.9</v>
      </c>
      <c r="G23" s="42">
        <v>8</v>
      </c>
      <c r="H23" s="206" t="s">
        <v>546</v>
      </c>
      <c r="I23" s="41">
        <v>25.1</v>
      </c>
      <c r="J23" s="42">
        <v>8</v>
      </c>
      <c r="K23" s="42">
        <v>5</v>
      </c>
      <c r="L23" s="43">
        <v>82</v>
      </c>
      <c r="M23" s="27">
        <v>56</v>
      </c>
      <c r="N23" s="42">
        <v>8</v>
      </c>
      <c r="O23" s="27" t="s">
        <v>547</v>
      </c>
      <c r="P23" s="43"/>
      <c r="Q23" s="41">
        <v>674</v>
      </c>
      <c r="R23" s="41">
        <v>174</v>
      </c>
      <c r="S23" s="42">
        <v>8</v>
      </c>
      <c r="T23" s="42">
        <v>27</v>
      </c>
      <c r="U23" s="51">
        <v>6.4</v>
      </c>
      <c r="V23" s="51">
        <v>25.2</v>
      </c>
      <c r="W23" s="429" t="s">
        <v>499</v>
      </c>
      <c r="X23" s="429"/>
      <c r="Y23" s="42">
        <v>8</v>
      </c>
      <c r="Z23" s="42">
        <v>27</v>
      </c>
      <c r="AA23" s="429" t="s">
        <v>506</v>
      </c>
      <c r="AB23" s="429"/>
      <c r="AC23" s="52">
        <v>19</v>
      </c>
      <c r="AD23" s="205">
        <v>6</v>
      </c>
    </row>
    <row r="24" spans="1:30" ht="17.100000000000001" customHeight="1">
      <c r="A24" s="176" t="s">
        <v>567</v>
      </c>
      <c r="B24" s="466">
        <v>1003.8</v>
      </c>
      <c r="C24" s="466"/>
      <c r="D24" s="466"/>
      <c r="E24" s="41">
        <v>27.2</v>
      </c>
      <c r="F24" s="41">
        <v>32.1</v>
      </c>
      <c r="G24" s="42">
        <v>9</v>
      </c>
      <c r="H24" s="50">
        <v>5</v>
      </c>
      <c r="I24" s="41">
        <v>22.7</v>
      </c>
      <c r="J24" s="42">
        <v>9</v>
      </c>
      <c r="K24" s="42">
        <v>19</v>
      </c>
      <c r="L24" s="43">
        <v>76</v>
      </c>
      <c r="M24" s="27">
        <v>46</v>
      </c>
      <c r="N24" s="42">
        <v>9</v>
      </c>
      <c r="O24" s="27">
        <v>30</v>
      </c>
      <c r="P24" s="43"/>
      <c r="Q24" s="41">
        <v>271.5</v>
      </c>
      <c r="R24" s="41">
        <v>86</v>
      </c>
      <c r="S24" s="42">
        <v>9</v>
      </c>
      <c r="T24" s="42">
        <v>15</v>
      </c>
      <c r="U24" s="51">
        <v>5.4</v>
      </c>
      <c r="V24" s="51">
        <v>41.1</v>
      </c>
      <c r="W24" s="429" t="s">
        <v>500</v>
      </c>
      <c r="X24" s="429"/>
      <c r="Y24" s="42">
        <v>9</v>
      </c>
      <c r="Z24" s="42">
        <v>29</v>
      </c>
      <c r="AA24" s="464" t="s">
        <v>504</v>
      </c>
      <c r="AB24" s="464"/>
      <c r="AC24" s="52">
        <v>16</v>
      </c>
      <c r="AD24" s="205">
        <v>2</v>
      </c>
    </row>
    <row r="25" spans="1:30" ht="17.100000000000001" customHeight="1">
      <c r="A25" s="176" t="s">
        <v>568</v>
      </c>
      <c r="B25" s="466">
        <v>1007.1</v>
      </c>
      <c r="C25" s="466"/>
      <c r="D25" s="466"/>
      <c r="E25" s="41">
        <v>24.6</v>
      </c>
      <c r="F25" s="41">
        <v>29.4</v>
      </c>
      <c r="G25" s="42">
        <v>10</v>
      </c>
      <c r="H25" s="50">
        <v>10</v>
      </c>
      <c r="I25" s="41">
        <v>19.100000000000001</v>
      </c>
      <c r="J25" s="42">
        <v>10</v>
      </c>
      <c r="K25" s="42">
        <v>31</v>
      </c>
      <c r="L25" s="43">
        <v>70</v>
      </c>
      <c r="M25" s="27">
        <v>38</v>
      </c>
      <c r="N25" s="42">
        <v>10</v>
      </c>
      <c r="O25" s="27">
        <v>8</v>
      </c>
      <c r="P25" s="43"/>
      <c r="Q25" s="41">
        <v>96.5</v>
      </c>
      <c r="R25" s="41">
        <v>79.5</v>
      </c>
      <c r="S25" s="42">
        <v>10</v>
      </c>
      <c r="T25" s="42">
        <v>17</v>
      </c>
      <c r="U25" s="51">
        <v>6</v>
      </c>
      <c r="V25" s="51">
        <v>22.1</v>
      </c>
      <c r="W25" s="429" t="s">
        <v>330</v>
      </c>
      <c r="X25" s="429"/>
      <c r="Y25" s="42">
        <v>10</v>
      </c>
      <c r="Z25" s="42">
        <v>17</v>
      </c>
      <c r="AA25" s="464" t="s">
        <v>328</v>
      </c>
      <c r="AB25" s="464"/>
      <c r="AC25" s="52">
        <v>16</v>
      </c>
      <c r="AD25" s="205">
        <v>2</v>
      </c>
    </row>
    <row r="26" spans="1:30" ht="17.100000000000001" customHeight="1">
      <c r="A26" s="176" t="s">
        <v>569</v>
      </c>
      <c r="B26" s="466">
        <v>1011.5</v>
      </c>
      <c r="C26" s="466"/>
      <c r="D26" s="466"/>
      <c r="E26" s="41">
        <v>21</v>
      </c>
      <c r="F26" s="41">
        <v>26.8</v>
      </c>
      <c r="G26" s="42">
        <v>11</v>
      </c>
      <c r="H26" s="50">
        <v>10</v>
      </c>
      <c r="I26" s="41">
        <v>16.3</v>
      </c>
      <c r="J26" s="42">
        <v>11</v>
      </c>
      <c r="K26" s="50">
        <v>21</v>
      </c>
      <c r="L26" s="43">
        <v>67</v>
      </c>
      <c r="M26" s="27">
        <v>42</v>
      </c>
      <c r="N26" s="42">
        <v>11</v>
      </c>
      <c r="O26" s="27" t="s">
        <v>548</v>
      </c>
      <c r="P26" s="43"/>
      <c r="Q26" s="41">
        <v>214.5</v>
      </c>
      <c r="R26" s="41">
        <v>69.5</v>
      </c>
      <c r="S26" s="42">
        <v>11</v>
      </c>
      <c r="T26" s="42">
        <v>4</v>
      </c>
      <c r="U26" s="51">
        <v>4.7</v>
      </c>
      <c r="V26" s="51">
        <v>12.6</v>
      </c>
      <c r="W26" s="429" t="s">
        <v>330</v>
      </c>
      <c r="X26" s="429"/>
      <c r="Y26" s="42">
        <v>11</v>
      </c>
      <c r="Z26" s="42">
        <v>26</v>
      </c>
      <c r="AA26" s="464" t="s">
        <v>442</v>
      </c>
      <c r="AB26" s="464"/>
      <c r="AC26" s="52">
        <v>4</v>
      </c>
      <c r="AD26" s="205">
        <v>3</v>
      </c>
    </row>
    <row r="27" spans="1:30" ht="17.100000000000001" customHeight="1" thickBot="1">
      <c r="A27" s="177"/>
      <c r="B27" s="384">
        <v>1013.6</v>
      </c>
      <c r="C27" s="384"/>
      <c r="D27" s="384"/>
      <c r="E27" s="207">
        <v>18.5</v>
      </c>
      <c r="F27" s="207">
        <v>25.7</v>
      </c>
      <c r="G27" s="208">
        <v>12</v>
      </c>
      <c r="H27" s="209">
        <v>15</v>
      </c>
      <c r="I27" s="207">
        <v>12.4</v>
      </c>
      <c r="J27" s="208">
        <v>12</v>
      </c>
      <c r="K27" s="208">
        <v>31</v>
      </c>
      <c r="L27" s="210">
        <v>65</v>
      </c>
      <c r="M27" s="97">
        <v>41</v>
      </c>
      <c r="N27" s="208">
        <v>12</v>
      </c>
      <c r="O27" s="97">
        <v>24</v>
      </c>
      <c r="P27" s="211"/>
      <c r="Q27" s="207">
        <v>113</v>
      </c>
      <c r="R27" s="207">
        <v>42.5</v>
      </c>
      <c r="S27" s="208">
        <v>12</v>
      </c>
      <c r="T27" s="208">
        <v>5</v>
      </c>
      <c r="U27" s="212">
        <v>5.9</v>
      </c>
      <c r="V27" s="212">
        <v>16.2</v>
      </c>
      <c r="W27" s="524" t="s">
        <v>501</v>
      </c>
      <c r="X27" s="524"/>
      <c r="Y27" s="208">
        <v>12</v>
      </c>
      <c r="Z27" s="208">
        <v>30</v>
      </c>
      <c r="AA27" s="525" t="s">
        <v>328</v>
      </c>
      <c r="AB27" s="525"/>
      <c r="AC27" s="213">
        <v>13</v>
      </c>
      <c r="AD27" s="214">
        <v>4</v>
      </c>
    </row>
    <row r="28" spans="1:30" ht="17.100000000000001" customHeight="1">
      <c r="A28" s="20" t="s">
        <v>294</v>
      </c>
      <c r="N28" s="222"/>
      <c r="O28" s="222"/>
      <c r="P28" s="191"/>
      <c r="Q28" s="11"/>
      <c r="R28" s="191"/>
      <c r="S28" s="191"/>
      <c r="T28" s="191"/>
      <c r="U28" s="191"/>
      <c r="V28" s="191"/>
      <c r="W28" s="191"/>
      <c r="X28" s="191"/>
      <c r="Y28" s="191"/>
      <c r="Z28" s="191"/>
      <c r="AA28" s="327" t="s">
        <v>314</v>
      </c>
      <c r="AB28" s="327"/>
      <c r="AC28" s="327"/>
      <c r="AD28" s="327"/>
    </row>
    <row r="29" spans="1:30" ht="18" customHeight="1">
      <c r="A29" s="20" t="s">
        <v>295</v>
      </c>
      <c r="P29" s="215"/>
      <c r="Q29" s="11" t="s">
        <v>335</v>
      </c>
      <c r="R29" s="191"/>
      <c r="S29" s="191"/>
      <c r="T29" s="191"/>
      <c r="U29" s="191"/>
      <c r="V29" s="191"/>
      <c r="W29" s="191"/>
      <c r="X29" s="191"/>
      <c r="Y29" s="191"/>
      <c r="Z29" s="191"/>
      <c r="AA29" s="191"/>
      <c r="AB29" s="191"/>
      <c r="AC29" s="191"/>
      <c r="AD29" s="191"/>
    </row>
    <row r="30" spans="1:30" ht="15.75" customHeight="1">
      <c r="A30" s="20" t="s">
        <v>576</v>
      </c>
      <c r="P30" s="191"/>
      <c r="Q30" s="11" t="s">
        <v>336</v>
      </c>
      <c r="R30" s="191"/>
      <c r="S30" s="191"/>
      <c r="T30" s="191"/>
      <c r="U30" s="191"/>
      <c r="V30" s="191"/>
      <c r="W30" s="191"/>
      <c r="X30" s="191"/>
      <c r="Y30" s="191"/>
      <c r="Z30" s="191"/>
      <c r="AA30" s="191"/>
      <c r="AB30" s="191"/>
      <c r="AC30" s="191"/>
      <c r="AD30" s="191"/>
    </row>
    <row r="31" spans="1:30" ht="15.75" customHeight="1">
      <c r="A31" s="20" t="s">
        <v>575</v>
      </c>
      <c r="P31" s="191"/>
      <c r="Q31" s="11" t="s">
        <v>337</v>
      </c>
      <c r="R31" s="191"/>
      <c r="S31" s="191"/>
      <c r="T31" s="191"/>
      <c r="U31" s="191"/>
      <c r="V31" s="191"/>
      <c r="W31" s="191"/>
      <c r="X31" s="191"/>
      <c r="Y31" s="191"/>
      <c r="Z31" s="191"/>
      <c r="AA31" s="191"/>
      <c r="AB31" s="191"/>
      <c r="AC31" s="191"/>
      <c r="AD31" s="191"/>
    </row>
    <row r="32" spans="1:30" ht="15.75" customHeight="1">
      <c r="A32" s="20" t="s">
        <v>297</v>
      </c>
      <c r="P32" s="191"/>
      <c r="Q32" s="11" t="s">
        <v>338</v>
      </c>
      <c r="R32" s="191"/>
      <c r="S32" s="191"/>
      <c r="T32" s="191"/>
      <c r="U32" s="191"/>
      <c r="V32" s="191"/>
      <c r="W32" s="191"/>
      <c r="X32" s="191"/>
      <c r="Y32" s="191"/>
      <c r="Z32" s="191"/>
      <c r="AA32" s="191"/>
      <c r="AB32" s="191"/>
      <c r="AC32" s="191"/>
      <c r="AD32" s="191"/>
    </row>
    <row r="33" spans="1:30" ht="15.75" customHeight="1">
      <c r="A33" s="20" t="s">
        <v>577</v>
      </c>
      <c r="P33" s="191"/>
      <c r="Q33" s="11" t="s">
        <v>339</v>
      </c>
      <c r="R33" s="191"/>
      <c r="S33" s="191"/>
      <c r="T33" s="191"/>
      <c r="U33" s="191"/>
      <c r="V33" s="191"/>
      <c r="W33" s="191"/>
      <c r="X33" s="191"/>
      <c r="Y33" s="191"/>
      <c r="Z33" s="191"/>
      <c r="AA33" s="191"/>
      <c r="AB33" s="191"/>
      <c r="AC33" s="191"/>
      <c r="AD33" s="191"/>
    </row>
    <row r="34" spans="1:30" ht="15.75" customHeight="1">
      <c r="A34" s="20"/>
      <c r="P34" s="191"/>
      <c r="Q34" s="190"/>
      <c r="R34" s="190"/>
      <c r="S34" s="190"/>
      <c r="T34" s="190"/>
      <c r="U34" s="190"/>
      <c r="V34" s="190"/>
      <c r="W34" s="190"/>
      <c r="X34" s="190"/>
      <c r="Y34" s="190"/>
      <c r="Z34" s="190"/>
      <c r="AA34" s="190"/>
      <c r="AB34" s="190"/>
      <c r="AC34" s="190"/>
      <c r="AD34" s="190"/>
    </row>
    <row r="35" spans="1:30" ht="17.100000000000001" customHeight="1">
      <c r="A35" s="20"/>
      <c r="P35" s="191"/>
      <c r="Q35" s="191"/>
      <c r="R35" s="191"/>
      <c r="S35" s="191"/>
      <c r="T35" s="191"/>
      <c r="U35" s="191"/>
      <c r="V35" s="191"/>
      <c r="W35" s="191"/>
      <c r="X35" s="191"/>
      <c r="Y35" s="191"/>
      <c r="Z35" s="191"/>
      <c r="AA35" s="191"/>
      <c r="AB35" s="191"/>
      <c r="AC35" s="191"/>
      <c r="AD35" s="191"/>
    </row>
    <row r="36" spans="1:30" ht="17.100000000000001" customHeight="1" thickBot="1">
      <c r="A36" s="155" t="s">
        <v>549</v>
      </c>
      <c r="B36" s="155"/>
      <c r="C36" s="155"/>
      <c r="D36" s="155"/>
      <c r="E36" s="155"/>
      <c r="F36" s="155"/>
      <c r="G36" s="155"/>
      <c r="H36" s="155"/>
      <c r="I36" s="155"/>
      <c r="J36" s="155"/>
      <c r="K36" s="155"/>
      <c r="L36" s="155"/>
      <c r="M36" s="155"/>
      <c r="N36" s="155"/>
      <c r="O36" s="21"/>
      <c r="P36" s="11"/>
      <c r="Q36" s="341" t="s">
        <v>463</v>
      </c>
      <c r="R36" s="341"/>
      <c r="S36" s="341"/>
      <c r="T36" s="341"/>
      <c r="U36" s="141"/>
      <c r="V36" s="141"/>
      <c r="W36" s="141"/>
      <c r="X36" s="141"/>
      <c r="Y36" s="141"/>
      <c r="Z36" s="141"/>
      <c r="AA36" s="141"/>
      <c r="AB36" s="141"/>
      <c r="AC36" s="141"/>
      <c r="AD36" s="21" t="s">
        <v>340</v>
      </c>
    </row>
    <row r="37" spans="1:30" ht="17.100000000000001" customHeight="1">
      <c r="A37" s="168" t="s">
        <v>298</v>
      </c>
      <c r="B37" s="499" t="s">
        <v>299</v>
      </c>
      <c r="C37" s="499"/>
      <c r="D37" s="144" t="s">
        <v>300</v>
      </c>
      <c r="E37" s="144" t="s">
        <v>301</v>
      </c>
      <c r="F37" s="144" t="s">
        <v>302</v>
      </c>
      <c r="G37" s="144" t="s">
        <v>303</v>
      </c>
      <c r="H37" s="144" t="s">
        <v>304</v>
      </c>
      <c r="I37" s="144" t="s">
        <v>305</v>
      </c>
      <c r="J37" s="144" t="s">
        <v>306</v>
      </c>
      <c r="K37" s="144" t="s">
        <v>307</v>
      </c>
      <c r="L37" s="144" t="s">
        <v>308</v>
      </c>
      <c r="M37" s="144" t="s">
        <v>309</v>
      </c>
      <c r="N37" s="144" t="s">
        <v>310</v>
      </c>
      <c r="O37" s="93" t="s">
        <v>311</v>
      </c>
      <c r="P37" s="139"/>
      <c r="Q37" s="142" t="s">
        <v>35</v>
      </c>
      <c r="R37" s="143" t="s">
        <v>299</v>
      </c>
      <c r="S37" s="144" t="s">
        <v>300</v>
      </c>
      <c r="T37" s="144" t="s">
        <v>301</v>
      </c>
      <c r="U37" s="144" t="s">
        <v>302</v>
      </c>
      <c r="V37" s="144" t="s">
        <v>303</v>
      </c>
      <c r="W37" s="144" t="s">
        <v>304</v>
      </c>
      <c r="X37" s="144" t="s">
        <v>305</v>
      </c>
      <c r="Y37" s="144" t="s">
        <v>306</v>
      </c>
      <c r="Z37" s="144" t="s">
        <v>307</v>
      </c>
      <c r="AA37" s="144" t="s">
        <v>308</v>
      </c>
      <c r="AB37" s="144" t="s">
        <v>309</v>
      </c>
      <c r="AC37" s="144" t="s">
        <v>310</v>
      </c>
      <c r="AD37" s="93" t="s">
        <v>311</v>
      </c>
    </row>
    <row r="38" spans="1:30" ht="30" customHeight="1">
      <c r="A38" s="490" t="s">
        <v>312</v>
      </c>
      <c r="B38" s="493">
        <v>25</v>
      </c>
      <c r="C38" s="494"/>
      <c r="D38" s="480">
        <v>0</v>
      </c>
      <c r="E38" s="480">
        <v>0</v>
      </c>
      <c r="F38" s="480">
        <v>1</v>
      </c>
      <c r="G38" s="480">
        <v>0</v>
      </c>
      <c r="H38" s="480">
        <v>1</v>
      </c>
      <c r="I38" s="480">
        <v>4</v>
      </c>
      <c r="J38" s="480">
        <v>4</v>
      </c>
      <c r="K38" s="480">
        <v>5</v>
      </c>
      <c r="L38" s="480">
        <v>3</v>
      </c>
      <c r="M38" s="480">
        <v>5</v>
      </c>
      <c r="N38" s="480">
        <v>1</v>
      </c>
      <c r="O38" s="461">
        <v>1</v>
      </c>
      <c r="P38" s="139"/>
      <c r="Q38" s="449" t="s">
        <v>341</v>
      </c>
      <c r="R38" s="526">
        <f>SUM(S38:AD39)</f>
        <v>169</v>
      </c>
      <c r="S38" s="459">
        <v>8</v>
      </c>
      <c r="T38" s="459">
        <v>5</v>
      </c>
      <c r="U38" s="459">
        <v>14</v>
      </c>
      <c r="V38" s="459">
        <v>10</v>
      </c>
      <c r="W38" s="459">
        <v>15</v>
      </c>
      <c r="X38" s="459">
        <v>9</v>
      </c>
      <c r="Y38" s="459">
        <v>22</v>
      </c>
      <c r="Z38" s="459">
        <v>18</v>
      </c>
      <c r="AA38" s="459">
        <v>18</v>
      </c>
      <c r="AB38" s="459">
        <v>21</v>
      </c>
      <c r="AC38" s="459">
        <v>12</v>
      </c>
      <c r="AD38" s="461">
        <v>17</v>
      </c>
    </row>
    <row r="39" spans="1:30" ht="6" customHeight="1">
      <c r="A39" s="491"/>
      <c r="B39" s="495"/>
      <c r="C39" s="496"/>
      <c r="D39" s="480"/>
      <c r="E39" s="480"/>
      <c r="F39" s="480"/>
      <c r="G39" s="480"/>
      <c r="H39" s="480"/>
      <c r="I39" s="480"/>
      <c r="J39" s="480"/>
      <c r="K39" s="480"/>
      <c r="L39" s="480"/>
      <c r="M39" s="480"/>
      <c r="N39" s="480"/>
      <c r="O39" s="461"/>
      <c r="P39" s="139"/>
      <c r="Q39" s="449"/>
      <c r="R39" s="454"/>
      <c r="S39" s="460"/>
      <c r="T39" s="460"/>
      <c r="U39" s="460"/>
      <c r="V39" s="460"/>
      <c r="W39" s="460"/>
      <c r="X39" s="460"/>
      <c r="Y39" s="460"/>
      <c r="Z39" s="460"/>
      <c r="AA39" s="460"/>
      <c r="AB39" s="460"/>
      <c r="AC39" s="460"/>
      <c r="AD39" s="462"/>
    </row>
    <row r="40" spans="1:30" ht="18" customHeight="1">
      <c r="A40" s="491"/>
      <c r="B40" s="481">
        <v>-25.6</v>
      </c>
      <c r="C40" s="482"/>
      <c r="D40" s="470">
        <v>0.3</v>
      </c>
      <c r="E40" s="470">
        <v>0.1</v>
      </c>
      <c r="F40" s="470">
        <v>0.3</v>
      </c>
      <c r="G40" s="470">
        <v>0.6</v>
      </c>
      <c r="H40" s="470">
        <v>1.1000000000000001</v>
      </c>
      <c r="I40" s="470">
        <v>1.7</v>
      </c>
      <c r="J40" s="470">
        <v>3.6</v>
      </c>
      <c r="K40" s="470">
        <v>5.9</v>
      </c>
      <c r="L40" s="470">
        <v>4.8</v>
      </c>
      <c r="M40" s="470">
        <v>3.6</v>
      </c>
      <c r="N40" s="470">
        <v>2.2999999999999998</v>
      </c>
      <c r="O40" s="472">
        <v>1.2</v>
      </c>
      <c r="P40" s="139"/>
      <c r="Q40" s="449" t="s">
        <v>342</v>
      </c>
      <c r="R40" s="451">
        <f>SUM(S40:AD41)</f>
        <v>116</v>
      </c>
      <c r="S40" s="456">
        <v>5</v>
      </c>
      <c r="T40" s="456">
        <v>5</v>
      </c>
      <c r="U40" s="456">
        <v>3</v>
      </c>
      <c r="V40" s="456">
        <v>18</v>
      </c>
      <c r="W40" s="456">
        <v>10</v>
      </c>
      <c r="X40" s="456">
        <v>16</v>
      </c>
      <c r="Y40" s="456">
        <v>4</v>
      </c>
      <c r="Z40" s="456">
        <v>24</v>
      </c>
      <c r="AA40" s="456">
        <v>12</v>
      </c>
      <c r="AB40" s="455">
        <v>4</v>
      </c>
      <c r="AC40" s="455">
        <v>9</v>
      </c>
      <c r="AD40" s="463">
        <v>6</v>
      </c>
    </row>
    <row r="41" spans="1:30" ht="6" customHeight="1">
      <c r="A41" s="492"/>
      <c r="B41" s="497"/>
      <c r="C41" s="498"/>
      <c r="D41" s="489"/>
      <c r="E41" s="489"/>
      <c r="F41" s="489"/>
      <c r="G41" s="489"/>
      <c r="H41" s="489"/>
      <c r="I41" s="489"/>
      <c r="J41" s="489"/>
      <c r="K41" s="489"/>
      <c r="L41" s="489"/>
      <c r="M41" s="489"/>
      <c r="N41" s="489"/>
      <c r="O41" s="500"/>
      <c r="P41" s="139"/>
      <c r="Q41" s="449"/>
      <c r="R41" s="454"/>
      <c r="S41" s="456"/>
      <c r="T41" s="456"/>
      <c r="U41" s="456"/>
      <c r="V41" s="456"/>
      <c r="W41" s="456"/>
      <c r="X41" s="456"/>
      <c r="Y41" s="456"/>
      <c r="Z41" s="456"/>
      <c r="AA41" s="456"/>
      <c r="AB41" s="455"/>
      <c r="AC41" s="455"/>
      <c r="AD41" s="463"/>
    </row>
    <row r="42" spans="1:30" ht="18" customHeight="1">
      <c r="A42" s="474" t="s">
        <v>313</v>
      </c>
      <c r="B42" s="495">
        <v>11</v>
      </c>
      <c r="C42" s="496"/>
      <c r="D42" s="479">
        <v>0</v>
      </c>
      <c r="E42" s="479">
        <v>0</v>
      </c>
      <c r="F42" s="479">
        <v>0</v>
      </c>
      <c r="G42" s="479">
        <v>0</v>
      </c>
      <c r="H42" s="479">
        <v>0</v>
      </c>
      <c r="I42" s="479">
        <v>3</v>
      </c>
      <c r="J42" s="479">
        <v>2</v>
      </c>
      <c r="K42" s="476">
        <v>4</v>
      </c>
      <c r="L42" s="478">
        <v>2</v>
      </c>
      <c r="M42" s="479">
        <v>1</v>
      </c>
      <c r="N42" s="479">
        <v>0</v>
      </c>
      <c r="O42" s="462">
        <v>0</v>
      </c>
      <c r="P42" s="139"/>
      <c r="Q42" s="449" t="s">
        <v>443</v>
      </c>
      <c r="R42" s="451">
        <f>SUM(S42:AD43)</f>
        <v>25</v>
      </c>
      <c r="S42" s="457">
        <v>0</v>
      </c>
      <c r="T42" s="444">
        <v>1</v>
      </c>
      <c r="U42" s="444">
        <v>1</v>
      </c>
      <c r="V42" s="444">
        <v>8</v>
      </c>
      <c r="W42" s="444">
        <v>2</v>
      </c>
      <c r="X42" s="444">
        <v>5</v>
      </c>
      <c r="Y42" s="444">
        <v>3</v>
      </c>
      <c r="Z42" s="444">
        <v>2</v>
      </c>
      <c r="AA42" s="444">
        <v>2</v>
      </c>
      <c r="AB42" s="444">
        <v>0</v>
      </c>
      <c r="AC42" s="444">
        <v>1</v>
      </c>
      <c r="AD42" s="446">
        <v>0</v>
      </c>
    </row>
    <row r="43" spans="1:30" ht="6" customHeight="1">
      <c r="A43" s="474"/>
      <c r="B43" s="495"/>
      <c r="C43" s="496"/>
      <c r="D43" s="480"/>
      <c r="E43" s="480"/>
      <c r="F43" s="480"/>
      <c r="G43" s="480"/>
      <c r="H43" s="480"/>
      <c r="I43" s="480"/>
      <c r="J43" s="480"/>
      <c r="K43" s="477"/>
      <c r="L43" s="460"/>
      <c r="M43" s="480"/>
      <c r="N43" s="480"/>
      <c r="O43" s="461"/>
      <c r="P43" s="140"/>
      <c r="Q43" s="449"/>
      <c r="R43" s="454"/>
      <c r="S43" s="458"/>
      <c r="T43" s="453"/>
      <c r="U43" s="453"/>
      <c r="V43" s="453"/>
      <c r="W43" s="453"/>
      <c r="X43" s="453"/>
      <c r="Y43" s="453"/>
      <c r="Z43" s="453"/>
      <c r="AA43" s="453"/>
      <c r="AB43" s="453"/>
      <c r="AC43" s="453"/>
      <c r="AD43" s="448"/>
    </row>
    <row r="44" spans="1:30" ht="18" customHeight="1">
      <c r="A44" s="474"/>
      <c r="B44" s="481">
        <f>SUM(D44:O45)</f>
        <v>7.4</v>
      </c>
      <c r="C44" s="482"/>
      <c r="D44" s="485">
        <v>0</v>
      </c>
      <c r="E44" s="485">
        <v>0</v>
      </c>
      <c r="F44" s="485">
        <v>0</v>
      </c>
      <c r="G44" s="487">
        <v>0</v>
      </c>
      <c r="H44" s="470">
        <v>0.4</v>
      </c>
      <c r="I44" s="470">
        <v>0.6</v>
      </c>
      <c r="J44" s="470">
        <v>1.4</v>
      </c>
      <c r="K44" s="470">
        <v>2.2000000000000002</v>
      </c>
      <c r="L44" s="470">
        <v>1.7</v>
      </c>
      <c r="M44" s="470">
        <v>0.9</v>
      </c>
      <c r="N44" s="470">
        <v>0.3</v>
      </c>
      <c r="O44" s="472">
        <v>-0.1</v>
      </c>
      <c r="P44" s="139"/>
      <c r="Q44" s="449" t="s">
        <v>444</v>
      </c>
      <c r="R44" s="451">
        <f>SUM(S44:AD45)</f>
        <v>1</v>
      </c>
      <c r="S44" s="444">
        <v>0</v>
      </c>
      <c r="T44" s="444">
        <v>0</v>
      </c>
      <c r="U44" s="444">
        <v>0</v>
      </c>
      <c r="V44" s="444">
        <v>0</v>
      </c>
      <c r="W44" s="444">
        <v>1</v>
      </c>
      <c r="X44" s="444">
        <v>0</v>
      </c>
      <c r="Y44" s="444">
        <v>0</v>
      </c>
      <c r="Z44" s="444">
        <v>0</v>
      </c>
      <c r="AA44" s="444">
        <v>0</v>
      </c>
      <c r="AB44" s="444">
        <v>0</v>
      </c>
      <c r="AC44" s="444">
        <v>0</v>
      </c>
      <c r="AD44" s="446">
        <v>0</v>
      </c>
    </row>
    <row r="45" spans="1:30" ht="6" customHeight="1" thickBot="1">
      <c r="A45" s="475"/>
      <c r="B45" s="483"/>
      <c r="C45" s="484"/>
      <c r="D45" s="486"/>
      <c r="E45" s="486"/>
      <c r="F45" s="486"/>
      <c r="G45" s="488"/>
      <c r="H45" s="471"/>
      <c r="I45" s="471"/>
      <c r="J45" s="471"/>
      <c r="K45" s="471"/>
      <c r="L45" s="471"/>
      <c r="M45" s="471"/>
      <c r="N45" s="471"/>
      <c r="O45" s="473"/>
      <c r="P45" s="225"/>
      <c r="Q45" s="450"/>
      <c r="R45" s="452"/>
      <c r="S45" s="445"/>
      <c r="T45" s="445"/>
      <c r="U45" s="445"/>
      <c r="V45" s="445"/>
      <c r="W45" s="445"/>
      <c r="X45" s="445"/>
      <c r="Y45" s="445"/>
      <c r="Z45" s="445"/>
      <c r="AA45" s="445"/>
      <c r="AB45" s="445"/>
      <c r="AC45" s="445"/>
      <c r="AD45" s="447"/>
    </row>
    <row r="46" spans="1:30" ht="18" customHeight="1">
      <c r="A46" s="20" t="s">
        <v>271</v>
      </c>
      <c r="B46" s="129"/>
      <c r="C46" s="129"/>
      <c r="D46" s="129"/>
      <c r="E46" s="129"/>
      <c r="F46" s="129"/>
      <c r="G46" s="129"/>
      <c r="H46" s="129"/>
      <c r="I46" s="129"/>
      <c r="J46" s="129"/>
      <c r="K46" s="129"/>
      <c r="L46" s="327" t="s">
        <v>314</v>
      </c>
      <c r="M46" s="327"/>
      <c r="N46" s="327"/>
      <c r="O46" s="327"/>
      <c r="P46" s="191"/>
      <c r="Q46" s="11" t="s">
        <v>271</v>
      </c>
      <c r="R46" s="216"/>
      <c r="S46" s="216"/>
      <c r="T46" s="216"/>
      <c r="U46" s="216"/>
      <c r="V46" s="216"/>
      <c r="W46" s="216"/>
      <c r="X46" s="216"/>
      <c r="Y46" s="216"/>
      <c r="Z46" s="216"/>
      <c r="AA46" s="216"/>
      <c r="AB46" s="191"/>
      <c r="AC46" s="217"/>
      <c r="AD46" s="21" t="s">
        <v>314</v>
      </c>
    </row>
    <row r="47" spans="1:30" ht="15" customHeight="1">
      <c r="A47" s="469" t="s">
        <v>550</v>
      </c>
      <c r="B47" s="469"/>
      <c r="C47" s="469"/>
      <c r="D47" s="469"/>
      <c r="E47" s="469"/>
      <c r="F47" s="469"/>
      <c r="G47" s="469"/>
      <c r="H47" s="469"/>
      <c r="I47" s="469"/>
      <c r="J47" s="469"/>
      <c r="K47" s="469"/>
      <c r="L47" s="469"/>
      <c r="M47" s="469"/>
      <c r="N47" s="469"/>
      <c r="O47" s="469"/>
      <c r="P47" s="191"/>
      <c r="Q47" s="11" t="s">
        <v>343</v>
      </c>
      <c r="R47" s="216"/>
      <c r="S47" s="216"/>
      <c r="T47" s="216"/>
      <c r="U47" s="216"/>
      <c r="V47" s="216"/>
      <c r="W47" s="216"/>
      <c r="X47" s="216"/>
      <c r="Y47" s="216"/>
      <c r="Z47" s="216"/>
      <c r="AA47" s="216"/>
      <c r="AB47" s="216"/>
      <c r="AC47" s="216"/>
      <c r="AD47" s="191"/>
    </row>
    <row r="48" spans="1:30" ht="15" customHeight="1">
      <c r="A48" s="218" t="s">
        <v>578</v>
      </c>
      <c r="B48" s="11"/>
      <c r="C48" s="11"/>
      <c r="D48" s="11"/>
      <c r="E48" s="11"/>
      <c r="F48" s="11"/>
      <c r="G48" s="11"/>
      <c r="H48" s="11"/>
      <c r="I48" s="11"/>
      <c r="J48" s="11"/>
      <c r="K48" s="11"/>
      <c r="L48" s="219"/>
      <c r="M48" s="11"/>
      <c r="N48" s="11"/>
      <c r="O48" s="11"/>
      <c r="P48" s="191"/>
      <c r="Q48" s="11" t="s">
        <v>523</v>
      </c>
      <c r="R48" s="216"/>
      <c r="S48" s="216"/>
      <c r="T48" s="216"/>
      <c r="U48" s="216"/>
      <c r="V48" s="216"/>
      <c r="W48" s="216"/>
      <c r="X48" s="216"/>
      <c r="Y48" s="216"/>
      <c r="Z48" s="216"/>
      <c r="AA48" s="216"/>
      <c r="AB48" s="216"/>
      <c r="AC48" s="216"/>
      <c r="AD48" s="191"/>
    </row>
    <row r="49" spans="1:30" ht="15" customHeight="1">
      <c r="A49" s="469" t="s">
        <v>551</v>
      </c>
      <c r="B49" s="469"/>
      <c r="C49" s="469"/>
      <c r="D49" s="469"/>
      <c r="E49" s="469"/>
      <c r="F49" s="469"/>
      <c r="G49" s="469"/>
      <c r="H49" s="469"/>
      <c r="I49" s="469"/>
      <c r="J49" s="469"/>
      <c r="K49" s="469"/>
      <c r="L49" s="469"/>
      <c r="M49" s="469"/>
      <c r="N49" s="469"/>
      <c r="O49" s="469"/>
      <c r="P49" s="191"/>
      <c r="Q49" s="11" t="s">
        <v>344</v>
      </c>
      <c r="R49" s="216"/>
      <c r="S49" s="216"/>
      <c r="T49" s="216"/>
      <c r="U49" s="216"/>
      <c r="V49" s="216"/>
      <c r="W49" s="216"/>
      <c r="X49" s="216"/>
      <c r="Y49" s="216"/>
      <c r="Z49" s="216"/>
      <c r="AA49" s="216"/>
      <c r="AB49" s="216"/>
      <c r="AC49" s="216"/>
      <c r="AD49" s="191"/>
    </row>
    <row r="50" spans="1:30" ht="15" customHeight="1">
      <c r="A50" s="469" t="s">
        <v>552</v>
      </c>
      <c r="B50" s="469"/>
      <c r="C50" s="469"/>
      <c r="D50" s="469"/>
      <c r="E50" s="469"/>
      <c r="F50" s="469"/>
      <c r="G50" s="469"/>
      <c r="H50" s="469"/>
      <c r="I50" s="469"/>
      <c r="J50" s="469"/>
      <c r="K50" s="469"/>
      <c r="L50" s="469"/>
      <c r="M50" s="469"/>
      <c r="N50" s="469"/>
      <c r="O50" s="469"/>
      <c r="P50" s="191"/>
      <c r="Q50" s="11" t="s">
        <v>345</v>
      </c>
      <c r="R50" s="216"/>
      <c r="S50" s="216"/>
      <c r="T50" s="216"/>
      <c r="U50" s="216"/>
      <c r="V50" s="216"/>
      <c r="W50" s="216"/>
      <c r="X50" s="216"/>
      <c r="Y50" s="216"/>
      <c r="Z50" s="216"/>
      <c r="AA50" s="216"/>
      <c r="AB50" s="216"/>
      <c r="AC50" s="216"/>
      <c r="AD50" s="191"/>
    </row>
    <row r="51" spans="1:30" ht="15" customHeight="1">
      <c r="A51" s="341"/>
      <c r="B51" s="341"/>
      <c r="C51" s="341"/>
      <c r="D51" s="341"/>
      <c r="E51" s="341"/>
      <c r="F51" s="341"/>
      <c r="G51" s="341"/>
      <c r="H51" s="341"/>
      <c r="I51" s="341"/>
      <c r="J51" s="341"/>
      <c r="K51" s="341"/>
      <c r="L51" s="341"/>
      <c r="M51" s="341"/>
      <c r="N51" s="341"/>
      <c r="O51" s="341"/>
      <c r="P51" s="191"/>
      <c r="Q51" s="11" t="s">
        <v>346</v>
      </c>
      <c r="R51" s="191"/>
      <c r="S51" s="191"/>
      <c r="T51" s="191"/>
      <c r="U51" s="191"/>
      <c r="V51" s="191"/>
      <c r="W51" s="191"/>
      <c r="X51" s="191"/>
      <c r="Y51" s="191"/>
      <c r="Z51" s="191"/>
      <c r="AA51" s="191"/>
      <c r="AB51" s="191"/>
      <c r="AC51" s="191"/>
      <c r="AD51" s="191"/>
    </row>
    <row r="52" spans="1:30" ht="17.100000000000001" customHeight="1">
      <c r="P52" s="220"/>
      <c r="Q52" s="11"/>
      <c r="R52" s="220"/>
      <c r="S52" s="220"/>
      <c r="T52" s="220"/>
      <c r="U52" s="220"/>
      <c r="V52" s="220"/>
      <c r="W52" s="220"/>
      <c r="X52" s="220"/>
      <c r="Y52" s="220"/>
      <c r="Z52" s="220"/>
      <c r="AA52" s="220"/>
      <c r="AB52" s="220"/>
      <c r="AC52" s="220"/>
      <c r="AD52" s="220"/>
    </row>
  </sheetData>
  <sheetProtection selectLockedCells="1" selectUnlockedCells="1"/>
  <mergeCells count="210">
    <mergeCell ref="AD5:AD6"/>
    <mergeCell ref="AA6:AB7"/>
    <mergeCell ref="W7:X7"/>
    <mergeCell ref="AC3:AC7"/>
    <mergeCell ref="U3:Z4"/>
    <mergeCell ref="AA3:AB5"/>
    <mergeCell ref="U5:U7"/>
    <mergeCell ref="V5:Z6"/>
    <mergeCell ref="AD12:AD13"/>
    <mergeCell ref="U12:U13"/>
    <mergeCell ref="AC12:AC13"/>
    <mergeCell ref="V12:V13"/>
    <mergeCell ref="Y12:Y13"/>
    <mergeCell ref="Z12:Z13"/>
    <mergeCell ref="Q3:T4"/>
    <mergeCell ref="M5:O6"/>
    <mergeCell ref="Q5:Q7"/>
    <mergeCell ref="R5:T6"/>
    <mergeCell ref="L3:O4"/>
    <mergeCell ref="L5:L7"/>
    <mergeCell ref="F5:H6"/>
    <mergeCell ref="I5:K6"/>
    <mergeCell ref="W10:X10"/>
    <mergeCell ref="W8:X8"/>
    <mergeCell ref="W9:X9"/>
    <mergeCell ref="B3:D4"/>
    <mergeCell ref="B26:D26"/>
    <mergeCell ref="B18:D18"/>
    <mergeCell ref="B19:D19"/>
    <mergeCell ref="B20:D20"/>
    <mergeCell ref="B17:D17"/>
    <mergeCell ref="E3:K4"/>
    <mergeCell ref="A12:A13"/>
    <mergeCell ref="B12:D13"/>
    <mergeCell ref="K12:K13"/>
    <mergeCell ref="J12:J13"/>
    <mergeCell ref="I12:I13"/>
    <mergeCell ref="E12:E13"/>
    <mergeCell ref="B11:D11"/>
    <mergeCell ref="B5:D7"/>
    <mergeCell ref="E5:E7"/>
    <mergeCell ref="F12:F13"/>
    <mergeCell ref="B22:D22"/>
    <mergeCell ref="B23:D23"/>
    <mergeCell ref="B21:D21"/>
    <mergeCell ref="B24:D24"/>
    <mergeCell ref="B9:D9"/>
    <mergeCell ref="B10:D10"/>
    <mergeCell ref="B16:D16"/>
    <mergeCell ref="B25:D25"/>
    <mergeCell ref="H40:H41"/>
    <mergeCell ref="B27:D27"/>
    <mergeCell ref="B37:C37"/>
    <mergeCell ref="H38:H39"/>
    <mergeCell ref="O38:O39"/>
    <mergeCell ref="O40:O41"/>
    <mergeCell ref="M38:M39"/>
    <mergeCell ref="M40:M41"/>
    <mergeCell ref="N40:N41"/>
    <mergeCell ref="J38:J39"/>
    <mergeCell ref="J42:J43"/>
    <mergeCell ref="B42:C43"/>
    <mergeCell ref="D42:D43"/>
    <mergeCell ref="E42:E43"/>
    <mergeCell ref="F42:F43"/>
    <mergeCell ref="I42:I43"/>
    <mergeCell ref="L40:L41"/>
    <mergeCell ref="K38:K39"/>
    <mergeCell ref="L38:L39"/>
    <mergeCell ref="F38:F39"/>
    <mergeCell ref="D40:D41"/>
    <mergeCell ref="F40:F41"/>
    <mergeCell ref="E40:E41"/>
    <mergeCell ref="G38:G39"/>
    <mergeCell ref="K40:K41"/>
    <mergeCell ref="I40:I41"/>
    <mergeCell ref="N38:N39"/>
    <mergeCell ref="F44:F45"/>
    <mergeCell ref="G44:G45"/>
    <mergeCell ref="J44:J45"/>
    <mergeCell ref="G42:G43"/>
    <mergeCell ref="H42:H43"/>
    <mergeCell ref="J40:J41"/>
    <mergeCell ref="A38:A41"/>
    <mergeCell ref="B38:C39"/>
    <mergeCell ref="D38:D39"/>
    <mergeCell ref="I38:I39"/>
    <mergeCell ref="E38:E39"/>
    <mergeCell ref="G40:G41"/>
    <mergeCell ref="B40:C41"/>
    <mergeCell ref="A50:O50"/>
    <mergeCell ref="A51:O51"/>
    <mergeCell ref="N44:N45"/>
    <mergeCell ref="O44:O45"/>
    <mergeCell ref="L46:O46"/>
    <mergeCell ref="A47:O47"/>
    <mergeCell ref="A49:O49"/>
    <mergeCell ref="H44:H45"/>
    <mergeCell ref="I44:I45"/>
    <mergeCell ref="A42:A45"/>
    <mergeCell ref="O42:O43"/>
    <mergeCell ref="K44:K45"/>
    <mergeCell ref="L44:L45"/>
    <mergeCell ref="M44:M45"/>
    <mergeCell ref="K42:K43"/>
    <mergeCell ref="L42:L43"/>
    <mergeCell ref="M42:M43"/>
    <mergeCell ref="N42:N43"/>
    <mergeCell ref="B44:C45"/>
    <mergeCell ref="D44:D45"/>
    <mergeCell ref="E44:E45"/>
    <mergeCell ref="AA8:AB8"/>
    <mergeCell ref="AA9:AB9"/>
    <mergeCell ref="B14:D14"/>
    <mergeCell ref="W14:X14"/>
    <mergeCell ref="AA14:AB14"/>
    <mergeCell ref="W12:X13"/>
    <mergeCell ref="AA10:AB10"/>
    <mergeCell ref="AA11:AB11"/>
    <mergeCell ref="AA12:AB13"/>
    <mergeCell ref="B8:D8"/>
    <mergeCell ref="L12:L13"/>
    <mergeCell ref="W11:X11"/>
    <mergeCell ref="M12:M13"/>
    <mergeCell ref="Q12:Q13"/>
    <mergeCell ref="R12:R13"/>
    <mergeCell ref="S12:S13"/>
    <mergeCell ref="T12:T13"/>
    <mergeCell ref="Q36:T36"/>
    <mergeCell ref="W19:X19"/>
    <mergeCell ref="AA19:AB19"/>
    <mergeCell ref="W23:X23"/>
    <mergeCell ref="W24:X24"/>
    <mergeCell ref="AA24:AB24"/>
    <mergeCell ref="W22:X22"/>
    <mergeCell ref="AA22:AB22"/>
    <mergeCell ref="W21:X21"/>
    <mergeCell ref="AA21:AB21"/>
    <mergeCell ref="W27:X27"/>
    <mergeCell ref="AA27:AB27"/>
    <mergeCell ref="W16:X16"/>
    <mergeCell ref="AA16:AB16"/>
    <mergeCell ref="AA28:AD28"/>
    <mergeCell ref="AA23:AB23"/>
    <mergeCell ref="W20:X20"/>
    <mergeCell ref="AA20:AB20"/>
    <mergeCell ref="W26:X26"/>
    <mergeCell ref="AA26:AB26"/>
    <mergeCell ref="W25:X25"/>
    <mergeCell ref="AA25:AB25"/>
    <mergeCell ref="W17:X17"/>
    <mergeCell ref="AA17:AB17"/>
    <mergeCell ref="W18:X18"/>
    <mergeCell ref="AA18:AB18"/>
    <mergeCell ref="AC38:AC39"/>
    <mergeCell ref="AD38:AD39"/>
    <mergeCell ref="Q40:Q41"/>
    <mergeCell ref="R40:R41"/>
    <mergeCell ref="S40:S41"/>
    <mergeCell ref="T40:T41"/>
    <mergeCell ref="U40:U41"/>
    <mergeCell ref="V40:V41"/>
    <mergeCell ref="W40:W41"/>
    <mergeCell ref="AD40:AD41"/>
    <mergeCell ref="X38:X39"/>
    <mergeCell ref="Y38:Y39"/>
    <mergeCell ref="Z38:Z39"/>
    <mergeCell ref="AA38:AA39"/>
    <mergeCell ref="Q38:Q39"/>
    <mergeCell ref="R38:R39"/>
    <mergeCell ref="S38:S39"/>
    <mergeCell ref="T38:T39"/>
    <mergeCell ref="U38:U39"/>
    <mergeCell ref="V38:V39"/>
    <mergeCell ref="W38:W39"/>
    <mergeCell ref="AB38:AB39"/>
    <mergeCell ref="AC40:AC41"/>
    <mergeCell ref="X44:X45"/>
    <mergeCell ref="Y44:Y45"/>
    <mergeCell ref="Z42:Z43"/>
    <mergeCell ref="AA42:AA43"/>
    <mergeCell ref="X42:X43"/>
    <mergeCell ref="Y42:Y43"/>
    <mergeCell ref="Z44:Z45"/>
    <mergeCell ref="AB42:AB43"/>
    <mergeCell ref="AC42:AC43"/>
    <mergeCell ref="X40:X41"/>
    <mergeCell ref="Y40:Y41"/>
    <mergeCell ref="Z40:Z41"/>
    <mergeCell ref="AA40:AA41"/>
    <mergeCell ref="AB40:AB41"/>
    <mergeCell ref="W44:W45"/>
    <mergeCell ref="AA44:AA45"/>
    <mergeCell ref="AC44:AC45"/>
    <mergeCell ref="AD44:AD45"/>
    <mergeCell ref="AB44:AB45"/>
    <mergeCell ref="AD42:AD43"/>
    <mergeCell ref="Q44:Q45"/>
    <mergeCell ref="R44:R45"/>
    <mergeCell ref="S44:S45"/>
    <mergeCell ref="T44:T45"/>
    <mergeCell ref="U44:U45"/>
    <mergeCell ref="V44:V45"/>
    <mergeCell ref="W42:W43"/>
    <mergeCell ref="Q42:Q43"/>
    <mergeCell ref="R42:R43"/>
    <mergeCell ref="S42:S43"/>
    <mergeCell ref="T42:T43"/>
    <mergeCell ref="U42:U43"/>
    <mergeCell ref="V42:V43"/>
  </mergeCells>
  <phoneticPr fontId="22"/>
  <printOptions horizontalCentered="1"/>
  <pageMargins left="0.59055118110236227" right="0.59055118110236227" top="0.59055118110236227" bottom="0.59055118110236227" header="0.39370078740157483" footer="0.39370078740157483"/>
  <pageSetup paperSize="9" firstPageNumber="36" orientation="portrait" useFirstPageNumber="1" verticalDpi="300" r:id="rId1"/>
  <headerFooter alignWithMargins="0">
    <oddHeader>&amp;L&amp;"ＭＳ 明朝,標準"&amp;10土地及び気象</oddHeader>
    <oddFooter>&amp;C&amp;"ＭＳ 明朝,標準"－&amp;P－</oddFooter>
  </headerFooter>
  <drawing r:id="rId2"/>
</worksheet>
</file>

<file path=xl/worksheets/sheet7.xml><?xml version="1.0" encoding="utf-8"?>
<worksheet xmlns="http://schemas.openxmlformats.org/spreadsheetml/2006/main" xmlns:r="http://schemas.openxmlformats.org/officeDocument/2006/relationships">
  <dimension ref="A1:AG52"/>
  <sheetViews>
    <sheetView view="pageBreakPreview" topLeftCell="N43" zoomScale="115" zoomScaleNormal="90" zoomScaleSheetLayoutView="115" workbookViewId="0">
      <selection activeCell="T20" sqref="T20"/>
    </sheetView>
  </sheetViews>
  <sheetFormatPr defaultRowHeight="17.100000000000001" customHeight="1"/>
  <cols>
    <col min="1" max="1" width="11.125" style="190" customWidth="1"/>
    <col min="2" max="2" width="3.375" style="190" customWidth="1"/>
    <col min="3" max="3" width="4.375" style="190" customWidth="1"/>
    <col min="4" max="4" width="6" style="190" customWidth="1"/>
    <col min="5" max="15" width="5.875" style="190" customWidth="1"/>
    <col min="16" max="16" width="0.375" style="190" customWidth="1"/>
    <col min="17" max="17" width="8.125" style="190" customWidth="1"/>
    <col min="18" max="18" width="6.625" style="190" customWidth="1"/>
    <col min="19" max="21" width="6.125" style="190" customWidth="1"/>
    <col min="22" max="22" width="6.625" style="190" customWidth="1"/>
    <col min="23" max="28" width="6.125" style="190" customWidth="1"/>
    <col min="29" max="29" width="7.875" style="190" customWidth="1"/>
    <col min="30" max="30" width="6.625" style="190" customWidth="1"/>
    <col min="31" max="16384" width="9" style="190"/>
  </cols>
  <sheetData>
    <row r="1" spans="1:30" ht="5.0999999999999996" customHeight="1">
      <c r="A1" s="20"/>
      <c r="P1" s="191"/>
      <c r="Q1" s="20"/>
      <c r="AD1" s="24"/>
    </row>
    <row r="2" spans="1:30" ht="15" customHeight="1" thickBot="1">
      <c r="A2" s="20" t="s">
        <v>279</v>
      </c>
      <c r="B2" s="200"/>
      <c r="C2" s="200"/>
      <c r="D2" s="200"/>
      <c r="E2" s="200"/>
      <c r="F2" s="200"/>
      <c r="G2" s="200"/>
      <c r="H2" s="200"/>
      <c r="I2" s="200"/>
      <c r="J2" s="200"/>
      <c r="K2" s="200"/>
      <c r="L2" s="200"/>
      <c r="M2" s="200"/>
      <c r="N2" s="200"/>
      <c r="O2" s="200"/>
      <c r="P2" s="191"/>
      <c r="Q2" s="20"/>
      <c r="AD2" s="24" t="s">
        <v>315</v>
      </c>
    </row>
    <row r="3" spans="1:30" ht="14.25" customHeight="1">
      <c r="A3" s="192" t="s">
        <v>280</v>
      </c>
      <c r="B3" s="501" t="s">
        <v>281</v>
      </c>
      <c r="C3" s="501"/>
      <c r="D3" s="501"/>
      <c r="E3" s="370" t="s">
        <v>282</v>
      </c>
      <c r="F3" s="370"/>
      <c r="G3" s="370"/>
      <c r="H3" s="370"/>
      <c r="I3" s="370"/>
      <c r="J3" s="370"/>
      <c r="K3" s="370"/>
      <c r="L3" s="370" t="s">
        <v>283</v>
      </c>
      <c r="M3" s="370"/>
      <c r="N3" s="370"/>
      <c r="O3" s="515"/>
      <c r="P3" s="264"/>
      <c r="Q3" s="507" t="s">
        <v>316</v>
      </c>
      <c r="R3" s="370"/>
      <c r="S3" s="370"/>
      <c r="T3" s="370"/>
      <c r="U3" s="370" t="s">
        <v>317</v>
      </c>
      <c r="V3" s="370"/>
      <c r="W3" s="370"/>
      <c r="X3" s="370"/>
      <c r="Y3" s="370"/>
      <c r="Z3" s="370"/>
      <c r="AA3" s="400" t="s">
        <v>318</v>
      </c>
      <c r="AB3" s="400"/>
      <c r="AC3" s="519" t="s">
        <v>507</v>
      </c>
      <c r="AD3" s="167" t="s">
        <v>319</v>
      </c>
    </row>
    <row r="4" spans="1:30" ht="14.25" customHeight="1">
      <c r="A4" s="193"/>
      <c r="B4" s="502"/>
      <c r="C4" s="502"/>
      <c r="D4" s="502"/>
      <c r="E4" s="330"/>
      <c r="F4" s="330"/>
      <c r="G4" s="330"/>
      <c r="H4" s="330"/>
      <c r="I4" s="330"/>
      <c r="J4" s="330"/>
      <c r="K4" s="330"/>
      <c r="L4" s="330"/>
      <c r="M4" s="330"/>
      <c r="N4" s="330"/>
      <c r="O4" s="508"/>
      <c r="P4" s="196"/>
      <c r="Q4" s="449"/>
      <c r="R4" s="330"/>
      <c r="S4" s="330"/>
      <c r="T4" s="330"/>
      <c r="U4" s="330"/>
      <c r="V4" s="330"/>
      <c r="W4" s="330"/>
      <c r="X4" s="330"/>
      <c r="Y4" s="330"/>
      <c r="Z4" s="330"/>
      <c r="AA4" s="332"/>
      <c r="AB4" s="332"/>
      <c r="AC4" s="520"/>
      <c r="AD4" s="94" t="s">
        <v>320</v>
      </c>
    </row>
    <row r="5" spans="1:30" ht="14.25" customHeight="1">
      <c r="A5" s="194"/>
      <c r="B5" s="330" t="s">
        <v>284</v>
      </c>
      <c r="C5" s="330"/>
      <c r="D5" s="330"/>
      <c r="E5" s="330" t="s">
        <v>285</v>
      </c>
      <c r="F5" s="516" t="s">
        <v>286</v>
      </c>
      <c r="G5" s="516"/>
      <c r="H5" s="516"/>
      <c r="I5" s="330" t="s">
        <v>287</v>
      </c>
      <c r="J5" s="330"/>
      <c r="K5" s="330"/>
      <c r="L5" s="330" t="s">
        <v>285</v>
      </c>
      <c r="M5" s="330" t="s">
        <v>288</v>
      </c>
      <c r="N5" s="330"/>
      <c r="O5" s="508"/>
      <c r="P5" s="36"/>
      <c r="Q5" s="449" t="s">
        <v>508</v>
      </c>
      <c r="R5" s="509" t="s">
        <v>432</v>
      </c>
      <c r="S5" s="510"/>
      <c r="T5" s="511"/>
      <c r="U5" s="330" t="s">
        <v>285</v>
      </c>
      <c r="V5" s="330" t="s">
        <v>321</v>
      </c>
      <c r="W5" s="330"/>
      <c r="X5" s="330"/>
      <c r="Y5" s="330"/>
      <c r="Z5" s="330"/>
      <c r="AA5" s="332"/>
      <c r="AB5" s="332"/>
      <c r="AC5" s="520"/>
      <c r="AD5" s="333" t="s">
        <v>322</v>
      </c>
    </row>
    <row r="6" spans="1:30" ht="14.25" customHeight="1">
      <c r="A6" s="194"/>
      <c r="B6" s="330"/>
      <c r="C6" s="330"/>
      <c r="D6" s="330"/>
      <c r="E6" s="330"/>
      <c r="F6" s="516"/>
      <c r="G6" s="516"/>
      <c r="H6" s="516"/>
      <c r="I6" s="330"/>
      <c r="J6" s="330"/>
      <c r="K6" s="330"/>
      <c r="L6" s="330"/>
      <c r="M6" s="330"/>
      <c r="N6" s="330"/>
      <c r="O6" s="508"/>
      <c r="P6" s="36"/>
      <c r="Q6" s="449"/>
      <c r="R6" s="512"/>
      <c r="S6" s="513"/>
      <c r="T6" s="514"/>
      <c r="U6" s="330"/>
      <c r="V6" s="330"/>
      <c r="W6" s="330"/>
      <c r="X6" s="330"/>
      <c r="Y6" s="330"/>
      <c r="Z6" s="330"/>
      <c r="AA6" s="402" t="s">
        <v>323</v>
      </c>
      <c r="AB6" s="402"/>
      <c r="AC6" s="520"/>
      <c r="AD6" s="333"/>
    </row>
    <row r="7" spans="1:30" ht="28.5" customHeight="1">
      <c r="A7" s="195" t="s">
        <v>289</v>
      </c>
      <c r="B7" s="330"/>
      <c r="C7" s="330"/>
      <c r="D7" s="330"/>
      <c r="E7" s="330"/>
      <c r="F7" s="166" t="s">
        <v>290</v>
      </c>
      <c r="G7" s="166" t="s">
        <v>291</v>
      </c>
      <c r="H7" s="166" t="s">
        <v>292</v>
      </c>
      <c r="I7" s="166" t="s">
        <v>290</v>
      </c>
      <c r="J7" s="166" t="s">
        <v>291</v>
      </c>
      <c r="K7" s="2" t="s">
        <v>292</v>
      </c>
      <c r="L7" s="330"/>
      <c r="M7" s="166" t="s">
        <v>293</v>
      </c>
      <c r="N7" s="166" t="s">
        <v>291</v>
      </c>
      <c r="O7" s="263" t="s">
        <v>292</v>
      </c>
      <c r="P7" s="196"/>
      <c r="Q7" s="449"/>
      <c r="R7" s="196" t="s">
        <v>324</v>
      </c>
      <c r="S7" s="6" t="s">
        <v>430</v>
      </c>
      <c r="T7" s="6" t="s">
        <v>431</v>
      </c>
      <c r="U7" s="330"/>
      <c r="V7" s="166" t="s">
        <v>325</v>
      </c>
      <c r="W7" s="330" t="s">
        <v>326</v>
      </c>
      <c r="X7" s="330"/>
      <c r="Y7" s="166" t="s">
        <v>291</v>
      </c>
      <c r="Z7" s="166" t="s">
        <v>292</v>
      </c>
      <c r="AA7" s="402"/>
      <c r="AB7" s="402"/>
      <c r="AC7" s="520"/>
      <c r="AD7" s="94" t="s">
        <v>327</v>
      </c>
    </row>
    <row r="8" spans="1:30" s="200" customFormat="1" ht="17.100000000000001" customHeight="1">
      <c r="A8" s="221" t="s">
        <v>496</v>
      </c>
      <c r="B8" s="466">
        <v>1013.7</v>
      </c>
      <c r="C8" s="466"/>
      <c r="D8" s="466"/>
      <c r="E8" s="41">
        <v>23.5</v>
      </c>
      <c r="F8" s="41">
        <v>34.5</v>
      </c>
      <c r="G8" s="42">
        <v>7</v>
      </c>
      <c r="H8" s="42">
        <v>4</v>
      </c>
      <c r="I8" s="41">
        <v>10.9</v>
      </c>
      <c r="J8" s="42">
        <v>1</v>
      </c>
      <c r="K8" s="42">
        <v>30</v>
      </c>
      <c r="L8" s="43">
        <v>72</v>
      </c>
      <c r="M8" s="44">
        <v>29</v>
      </c>
      <c r="N8" s="48">
        <v>5</v>
      </c>
      <c r="O8" s="48">
        <v>17</v>
      </c>
      <c r="P8" s="43"/>
      <c r="Q8" s="41">
        <v>2816.5</v>
      </c>
      <c r="R8" s="41">
        <v>427.5</v>
      </c>
      <c r="S8" s="42">
        <v>6</v>
      </c>
      <c r="T8" s="48">
        <v>10</v>
      </c>
      <c r="U8" s="51">
        <v>5.4</v>
      </c>
      <c r="V8" s="51">
        <v>33.1</v>
      </c>
      <c r="W8" s="510" t="s">
        <v>329</v>
      </c>
      <c r="X8" s="510"/>
      <c r="Y8" s="42">
        <v>7</v>
      </c>
      <c r="Z8" s="197">
        <v>13</v>
      </c>
      <c r="AA8" s="465" t="s">
        <v>328</v>
      </c>
      <c r="AB8" s="465"/>
      <c r="AC8" s="52">
        <v>98</v>
      </c>
      <c r="AD8" s="103">
        <v>78</v>
      </c>
    </row>
    <row r="9" spans="1:30" ht="17.100000000000001" customHeight="1">
      <c r="A9" s="221" t="s">
        <v>526</v>
      </c>
      <c r="B9" s="466">
        <v>1014.2</v>
      </c>
      <c r="C9" s="466"/>
      <c r="D9" s="466"/>
      <c r="E9" s="45">
        <v>23.4</v>
      </c>
      <c r="F9" s="45">
        <v>33.799999999999997</v>
      </c>
      <c r="G9" s="42">
        <v>7</v>
      </c>
      <c r="H9" s="42">
        <v>6</v>
      </c>
      <c r="I9" s="45">
        <v>10.7</v>
      </c>
      <c r="J9" s="42">
        <v>2</v>
      </c>
      <c r="K9" s="42">
        <v>16</v>
      </c>
      <c r="L9" s="46">
        <v>71</v>
      </c>
      <c r="M9" s="44">
        <v>30</v>
      </c>
      <c r="N9" s="48">
        <v>5</v>
      </c>
      <c r="O9" s="48">
        <v>21</v>
      </c>
      <c r="P9" s="43"/>
      <c r="Q9" s="41">
        <v>1621</v>
      </c>
      <c r="R9" s="41">
        <v>138.5</v>
      </c>
      <c r="S9" s="48">
        <v>3</v>
      </c>
      <c r="T9" s="48">
        <v>30</v>
      </c>
      <c r="U9" s="51">
        <v>4.9000000000000004</v>
      </c>
      <c r="V9" s="51">
        <v>15.9</v>
      </c>
      <c r="W9" s="429" t="s">
        <v>330</v>
      </c>
      <c r="X9" s="429"/>
      <c r="Y9" s="48">
        <v>12</v>
      </c>
      <c r="Z9" s="48">
        <v>5</v>
      </c>
      <c r="AA9" s="464" t="s">
        <v>328</v>
      </c>
      <c r="AB9" s="464"/>
      <c r="AC9" s="52">
        <v>82</v>
      </c>
      <c r="AD9" s="198">
        <v>59</v>
      </c>
    </row>
    <row r="10" spans="1:30" ht="17.100000000000001" customHeight="1">
      <c r="A10" s="221" t="s">
        <v>527</v>
      </c>
      <c r="B10" s="466">
        <v>1013.5</v>
      </c>
      <c r="C10" s="466"/>
      <c r="D10" s="466"/>
      <c r="E10" s="45">
        <v>23.4</v>
      </c>
      <c r="F10" s="47">
        <v>34.6</v>
      </c>
      <c r="G10" s="42">
        <v>9</v>
      </c>
      <c r="H10" s="42">
        <v>12</v>
      </c>
      <c r="I10" s="45">
        <v>9.3000000000000007</v>
      </c>
      <c r="J10" s="42">
        <v>1</v>
      </c>
      <c r="K10" s="42">
        <v>26</v>
      </c>
      <c r="L10" s="46">
        <v>72</v>
      </c>
      <c r="M10" s="44">
        <v>10</v>
      </c>
      <c r="N10" s="48">
        <v>5</v>
      </c>
      <c r="O10" s="48">
        <v>9</v>
      </c>
      <c r="P10" s="199"/>
      <c r="Q10" s="41">
        <v>1864.5</v>
      </c>
      <c r="R10" s="47">
        <v>155</v>
      </c>
      <c r="S10" s="48">
        <v>6</v>
      </c>
      <c r="T10" s="48">
        <v>15</v>
      </c>
      <c r="U10" s="51">
        <v>5.3</v>
      </c>
      <c r="V10" s="51">
        <v>19.399999999999999</v>
      </c>
      <c r="W10" s="429" t="s">
        <v>331</v>
      </c>
      <c r="X10" s="429"/>
      <c r="Y10" s="42">
        <v>8</v>
      </c>
      <c r="Z10" s="42">
        <v>6</v>
      </c>
      <c r="AA10" s="464" t="s">
        <v>330</v>
      </c>
      <c r="AB10" s="464"/>
      <c r="AC10" s="52">
        <v>105</v>
      </c>
      <c r="AD10" s="103">
        <v>78</v>
      </c>
    </row>
    <row r="11" spans="1:30" ht="17.100000000000001" customHeight="1">
      <c r="A11" s="221" t="s">
        <v>541</v>
      </c>
      <c r="B11" s="466">
        <v>1014.4</v>
      </c>
      <c r="C11" s="466"/>
      <c r="D11" s="466"/>
      <c r="E11" s="45">
        <v>23.1</v>
      </c>
      <c r="F11" s="47">
        <v>33.200000000000003</v>
      </c>
      <c r="G11" s="42">
        <v>7</v>
      </c>
      <c r="H11" s="42">
        <v>14</v>
      </c>
      <c r="I11" s="45">
        <v>9.1</v>
      </c>
      <c r="J11" s="42">
        <v>1</v>
      </c>
      <c r="K11" s="42">
        <v>15</v>
      </c>
      <c r="L11" s="46">
        <v>74</v>
      </c>
      <c r="M11" s="44">
        <v>33</v>
      </c>
      <c r="N11" s="48">
        <v>3</v>
      </c>
      <c r="O11" s="48">
        <v>29</v>
      </c>
      <c r="P11" s="199"/>
      <c r="Q11" s="41">
        <v>2895.5</v>
      </c>
      <c r="R11" s="41">
        <v>131.5</v>
      </c>
      <c r="S11" s="48">
        <v>5</v>
      </c>
      <c r="T11" s="48">
        <v>16</v>
      </c>
      <c r="U11" s="51">
        <v>5.3</v>
      </c>
      <c r="V11" s="51">
        <v>21.2</v>
      </c>
      <c r="W11" s="464" t="s">
        <v>330</v>
      </c>
      <c r="X11" s="464"/>
      <c r="Y11" s="42">
        <v>10</v>
      </c>
      <c r="Z11" s="42">
        <v>28</v>
      </c>
      <c r="AA11" s="464" t="s">
        <v>328</v>
      </c>
      <c r="AB11" s="464"/>
      <c r="AC11" s="52">
        <v>129</v>
      </c>
      <c r="AD11" s="103">
        <v>84</v>
      </c>
    </row>
    <row r="12" spans="1:30" ht="17.100000000000001" customHeight="1">
      <c r="A12" s="527" t="s">
        <v>542</v>
      </c>
      <c r="B12" s="466">
        <v>1014</v>
      </c>
      <c r="C12" s="504"/>
      <c r="D12" s="504"/>
      <c r="E12" s="506">
        <v>22.9</v>
      </c>
      <c r="F12" s="517">
        <v>32.9</v>
      </c>
      <c r="G12" s="50">
        <v>7</v>
      </c>
      <c r="H12" s="50">
        <v>24</v>
      </c>
      <c r="I12" s="506">
        <v>8.6999999999999993</v>
      </c>
      <c r="J12" s="505">
        <v>2</v>
      </c>
      <c r="K12" s="505">
        <v>1</v>
      </c>
      <c r="L12" s="518">
        <v>75</v>
      </c>
      <c r="M12" s="456">
        <v>32</v>
      </c>
      <c r="N12" s="27">
        <v>3</v>
      </c>
      <c r="O12" s="27">
        <v>29</v>
      </c>
      <c r="P12" s="199"/>
      <c r="Q12" s="504">
        <v>2122</v>
      </c>
      <c r="R12" s="504">
        <v>131.5</v>
      </c>
      <c r="S12" s="478">
        <v>5</v>
      </c>
      <c r="T12" s="478">
        <v>16</v>
      </c>
      <c r="U12" s="522">
        <v>5.4</v>
      </c>
      <c r="V12" s="522">
        <v>35</v>
      </c>
      <c r="W12" s="464" t="s">
        <v>441</v>
      </c>
      <c r="X12" s="464"/>
      <c r="Y12" s="505">
        <v>5</v>
      </c>
      <c r="Z12" s="505">
        <v>28</v>
      </c>
      <c r="AA12" s="464" t="s">
        <v>442</v>
      </c>
      <c r="AB12" s="464"/>
      <c r="AC12" s="523">
        <v>107</v>
      </c>
      <c r="AD12" s="521">
        <v>63</v>
      </c>
    </row>
    <row r="13" spans="1:30" s="223" customFormat="1" ht="17.100000000000001" customHeight="1">
      <c r="A13" s="527"/>
      <c r="B13" s="466"/>
      <c r="C13" s="504"/>
      <c r="D13" s="504"/>
      <c r="E13" s="506"/>
      <c r="F13" s="517"/>
      <c r="G13" s="151">
        <v>8</v>
      </c>
      <c r="H13" s="50">
        <v>2</v>
      </c>
      <c r="I13" s="506"/>
      <c r="J13" s="505"/>
      <c r="K13" s="505"/>
      <c r="L13" s="518"/>
      <c r="M13" s="456"/>
      <c r="N13" s="27">
        <v>4</v>
      </c>
      <c r="O13" s="27">
        <v>24</v>
      </c>
      <c r="P13" s="199"/>
      <c r="Q13" s="504"/>
      <c r="R13" s="504"/>
      <c r="S13" s="478"/>
      <c r="T13" s="478"/>
      <c r="U13" s="522"/>
      <c r="V13" s="522"/>
      <c r="W13" s="464"/>
      <c r="X13" s="464"/>
      <c r="Y13" s="505"/>
      <c r="Z13" s="505"/>
      <c r="AA13" s="464"/>
      <c r="AB13" s="464"/>
      <c r="AC13" s="523"/>
      <c r="AD13" s="521"/>
    </row>
    <row r="14" spans="1:30" s="223" customFormat="1" ht="17.100000000000001" customHeight="1">
      <c r="A14" s="221" t="s">
        <v>461</v>
      </c>
      <c r="B14" s="466">
        <f>(SUM(B16:D27))/12</f>
        <v>1007.2083333333334</v>
      </c>
      <c r="C14" s="467"/>
      <c r="D14" s="467"/>
      <c r="E14" s="114">
        <f>(SUM(E16:E27))/12</f>
        <v>23</v>
      </c>
      <c r="F14" s="114">
        <v>33.299999999999997</v>
      </c>
      <c r="G14" s="151">
        <v>7</v>
      </c>
      <c r="H14" s="50">
        <v>18</v>
      </c>
      <c r="I14" s="114">
        <v>11.6</v>
      </c>
      <c r="J14" s="50">
        <v>1</v>
      </c>
      <c r="K14" s="50">
        <v>26</v>
      </c>
      <c r="L14" s="44">
        <f>(SUM(L16:L27))/12</f>
        <v>74.416666666666671</v>
      </c>
      <c r="M14" s="27">
        <v>32</v>
      </c>
      <c r="N14" s="27">
        <v>4</v>
      </c>
      <c r="O14" s="27">
        <v>1</v>
      </c>
      <c r="P14" s="199"/>
      <c r="Q14" s="201">
        <f>SUM(Q16:Q27)</f>
        <v>2733</v>
      </c>
      <c r="R14" s="202">
        <v>174</v>
      </c>
      <c r="S14" s="203">
        <v>8</v>
      </c>
      <c r="T14" s="203">
        <v>27</v>
      </c>
      <c r="U14" s="202">
        <f>(SUM(U16:U27))/12</f>
        <v>5.5333333333333341</v>
      </c>
      <c r="V14" s="202">
        <v>41.1</v>
      </c>
      <c r="W14" s="468" t="s">
        <v>502</v>
      </c>
      <c r="X14" s="468"/>
      <c r="Y14" s="203">
        <v>9</v>
      </c>
      <c r="Z14" s="203">
        <v>29</v>
      </c>
      <c r="AA14" s="468" t="s">
        <v>503</v>
      </c>
      <c r="AB14" s="468"/>
      <c r="AC14" s="203">
        <f>SUM(AC16:AC27)</f>
        <v>129</v>
      </c>
      <c r="AD14" s="96">
        <f>SUM(AD16:AD27)</f>
        <v>51</v>
      </c>
    </row>
    <row r="15" spans="1:30" s="223" customFormat="1" ht="17.100000000000001" customHeight="1">
      <c r="A15" s="221"/>
      <c r="B15" s="113"/>
      <c r="C15" s="114"/>
      <c r="D15" s="114"/>
      <c r="E15" s="41"/>
      <c r="F15" s="41"/>
      <c r="G15" s="49"/>
      <c r="H15" s="42"/>
      <c r="I15" s="41"/>
      <c r="J15" s="42"/>
      <c r="K15" s="42"/>
      <c r="L15" s="43"/>
      <c r="M15" s="48"/>
      <c r="N15" s="48"/>
      <c r="O15" s="48"/>
      <c r="P15" s="199"/>
      <c r="Q15" s="200"/>
      <c r="R15" s="200"/>
      <c r="S15" s="200"/>
      <c r="T15" s="200"/>
      <c r="U15" s="200"/>
      <c r="V15" s="200"/>
      <c r="W15" s="200"/>
      <c r="X15" s="200"/>
      <c r="Y15" s="200"/>
      <c r="Z15" s="200"/>
      <c r="AA15" s="200"/>
      <c r="AB15" s="200"/>
      <c r="AC15" s="200"/>
      <c r="AD15" s="204"/>
    </row>
    <row r="16" spans="1:30" ht="17.100000000000001" customHeight="1">
      <c r="A16" s="176" t="s">
        <v>462</v>
      </c>
      <c r="B16" s="466">
        <v>1013.2</v>
      </c>
      <c r="C16" s="466"/>
      <c r="D16" s="466"/>
      <c r="E16" s="41">
        <v>17</v>
      </c>
      <c r="F16" s="41">
        <v>23.6</v>
      </c>
      <c r="G16" s="42">
        <v>1</v>
      </c>
      <c r="H16" s="42">
        <v>28</v>
      </c>
      <c r="I16" s="41">
        <v>11.6</v>
      </c>
      <c r="J16" s="42">
        <v>1</v>
      </c>
      <c r="K16" s="42">
        <v>26</v>
      </c>
      <c r="L16" s="43">
        <v>71</v>
      </c>
      <c r="M16" s="27">
        <v>40</v>
      </c>
      <c r="N16" s="42">
        <v>1</v>
      </c>
      <c r="O16" s="27">
        <v>26</v>
      </c>
      <c r="P16" s="43"/>
      <c r="Q16" s="41">
        <v>119</v>
      </c>
      <c r="R16" s="41">
        <v>39.5</v>
      </c>
      <c r="S16" s="42">
        <v>1</v>
      </c>
      <c r="T16" s="42">
        <v>27</v>
      </c>
      <c r="U16" s="51">
        <v>5.3</v>
      </c>
      <c r="V16" s="51">
        <v>14.6</v>
      </c>
      <c r="W16" s="464" t="s">
        <v>330</v>
      </c>
      <c r="X16" s="464"/>
      <c r="Y16" s="42">
        <v>1</v>
      </c>
      <c r="Z16" s="42">
        <v>16</v>
      </c>
      <c r="AA16" s="464" t="s">
        <v>328</v>
      </c>
      <c r="AB16" s="464"/>
      <c r="AC16" s="52">
        <v>10</v>
      </c>
      <c r="AD16" s="205">
        <v>3</v>
      </c>
    </row>
    <row r="17" spans="1:33" ht="17.100000000000001" customHeight="1">
      <c r="A17" s="176" t="s">
        <v>528</v>
      </c>
      <c r="B17" s="466">
        <v>1012.3</v>
      </c>
      <c r="C17" s="466"/>
      <c r="D17" s="466"/>
      <c r="E17" s="41">
        <v>17.5</v>
      </c>
      <c r="F17" s="41">
        <v>25</v>
      </c>
      <c r="G17" s="42">
        <v>2</v>
      </c>
      <c r="H17" s="206" t="s">
        <v>518</v>
      </c>
      <c r="I17" s="41">
        <v>11.9</v>
      </c>
      <c r="J17" s="42">
        <v>2</v>
      </c>
      <c r="K17" s="50">
        <v>10</v>
      </c>
      <c r="L17" s="43">
        <v>74</v>
      </c>
      <c r="M17" s="27">
        <v>42</v>
      </c>
      <c r="N17" s="42">
        <v>2</v>
      </c>
      <c r="O17" s="27">
        <v>1</v>
      </c>
      <c r="P17" s="43"/>
      <c r="Q17" s="41">
        <v>109.5</v>
      </c>
      <c r="R17" s="41">
        <v>56</v>
      </c>
      <c r="S17" s="42">
        <v>2</v>
      </c>
      <c r="T17" s="50">
        <v>23</v>
      </c>
      <c r="U17" s="51">
        <v>5.2</v>
      </c>
      <c r="V17" s="51">
        <v>12.9</v>
      </c>
      <c r="W17" s="429" t="s">
        <v>333</v>
      </c>
      <c r="X17" s="429"/>
      <c r="Y17" s="42">
        <v>2</v>
      </c>
      <c r="Z17" s="206" t="s">
        <v>522</v>
      </c>
      <c r="AA17" s="464" t="s">
        <v>328</v>
      </c>
      <c r="AB17" s="464"/>
      <c r="AC17" s="52">
        <v>9</v>
      </c>
      <c r="AD17" s="205">
        <v>11</v>
      </c>
    </row>
    <row r="18" spans="1:33" ht="17.100000000000001" customHeight="1">
      <c r="A18" s="176" t="s">
        <v>529</v>
      </c>
      <c r="B18" s="466">
        <v>1011.9</v>
      </c>
      <c r="C18" s="466"/>
      <c r="D18" s="466"/>
      <c r="E18" s="41">
        <v>19.600000000000001</v>
      </c>
      <c r="F18" s="41">
        <v>26.7</v>
      </c>
      <c r="G18" s="42">
        <v>3</v>
      </c>
      <c r="H18" s="50">
        <v>5</v>
      </c>
      <c r="I18" s="41">
        <v>12.5</v>
      </c>
      <c r="J18" s="42">
        <v>3</v>
      </c>
      <c r="K18" s="42">
        <v>26</v>
      </c>
      <c r="L18" s="43">
        <v>71</v>
      </c>
      <c r="M18" s="27">
        <v>33</v>
      </c>
      <c r="N18" s="42">
        <v>3</v>
      </c>
      <c r="O18" s="27">
        <v>26</v>
      </c>
      <c r="P18" s="43"/>
      <c r="Q18" s="41">
        <v>81</v>
      </c>
      <c r="R18" s="41">
        <v>21.5</v>
      </c>
      <c r="S18" s="42">
        <v>3</v>
      </c>
      <c r="T18" s="42">
        <v>9</v>
      </c>
      <c r="U18" s="51">
        <v>5.6</v>
      </c>
      <c r="V18" s="51">
        <v>13.4</v>
      </c>
      <c r="W18" s="464" t="s">
        <v>330</v>
      </c>
      <c r="X18" s="464"/>
      <c r="Y18" s="42">
        <v>3</v>
      </c>
      <c r="Z18" s="42">
        <v>24</v>
      </c>
      <c r="AA18" s="464" t="s">
        <v>328</v>
      </c>
      <c r="AB18" s="464"/>
      <c r="AC18" s="52">
        <v>10</v>
      </c>
      <c r="AD18" s="205">
        <v>6</v>
      </c>
    </row>
    <row r="19" spans="1:33" ht="17.100000000000001" customHeight="1">
      <c r="A19" s="176" t="s">
        <v>530</v>
      </c>
      <c r="B19" s="466">
        <v>1008.5</v>
      </c>
      <c r="C19" s="466"/>
      <c r="D19" s="466"/>
      <c r="E19" s="41">
        <v>21.7</v>
      </c>
      <c r="F19" s="41">
        <v>28.3</v>
      </c>
      <c r="G19" s="42">
        <v>4</v>
      </c>
      <c r="H19" s="50">
        <v>25</v>
      </c>
      <c r="I19" s="41">
        <v>14.4</v>
      </c>
      <c r="J19" s="42">
        <v>4</v>
      </c>
      <c r="K19" s="42">
        <v>4</v>
      </c>
      <c r="L19" s="43">
        <v>75</v>
      </c>
      <c r="M19" s="27">
        <v>32</v>
      </c>
      <c r="N19" s="42">
        <v>4</v>
      </c>
      <c r="O19" s="27">
        <v>1</v>
      </c>
      <c r="P19" s="43"/>
      <c r="Q19" s="41">
        <v>356.5</v>
      </c>
      <c r="R19" s="41">
        <v>115</v>
      </c>
      <c r="S19" s="42">
        <v>4</v>
      </c>
      <c r="T19" s="42">
        <v>20</v>
      </c>
      <c r="U19" s="51">
        <v>5.5</v>
      </c>
      <c r="V19" s="51">
        <v>14.7</v>
      </c>
      <c r="W19" s="429" t="s">
        <v>332</v>
      </c>
      <c r="X19" s="429"/>
      <c r="Y19" s="42">
        <v>4</v>
      </c>
      <c r="Z19" s="42">
        <v>3</v>
      </c>
      <c r="AA19" s="464" t="s">
        <v>504</v>
      </c>
      <c r="AB19" s="464"/>
      <c r="AC19" s="52">
        <v>10</v>
      </c>
      <c r="AD19" s="205">
        <v>3</v>
      </c>
    </row>
    <row r="20" spans="1:33" ht="17.100000000000001" customHeight="1">
      <c r="A20" s="176" t="s">
        <v>531</v>
      </c>
      <c r="B20" s="466">
        <v>1003.6</v>
      </c>
      <c r="C20" s="466"/>
      <c r="D20" s="466"/>
      <c r="E20" s="41">
        <v>24.4</v>
      </c>
      <c r="F20" s="41">
        <v>29</v>
      </c>
      <c r="G20" s="42">
        <v>5</v>
      </c>
      <c r="H20" s="206" t="s">
        <v>518</v>
      </c>
      <c r="I20" s="41">
        <v>19.399999999999999</v>
      </c>
      <c r="J20" s="42">
        <v>5</v>
      </c>
      <c r="K20" s="50">
        <v>7</v>
      </c>
      <c r="L20" s="43">
        <v>77</v>
      </c>
      <c r="M20" s="27">
        <v>37</v>
      </c>
      <c r="N20" s="42">
        <v>5</v>
      </c>
      <c r="O20" s="27">
        <v>6</v>
      </c>
      <c r="P20" s="43"/>
      <c r="Q20" s="41">
        <v>229.5</v>
      </c>
      <c r="R20" s="41">
        <v>65.5</v>
      </c>
      <c r="S20" s="42">
        <v>5</v>
      </c>
      <c r="T20" s="42">
        <v>20</v>
      </c>
      <c r="U20" s="51">
        <v>5</v>
      </c>
      <c r="V20" s="51">
        <v>12.2</v>
      </c>
      <c r="W20" s="429" t="s">
        <v>497</v>
      </c>
      <c r="X20" s="429"/>
      <c r="Y20" s="42">
        <v>5</v>
      </c>
      <c r="Z20" s="42">
        <v>31</v>
      </c>
      <c r="AA20" s="464" t="s">
        <v>504</v>
      </c>
      <c r="AB20" s="464"/>
      <c r="AC20" s="52">
        <v>8</v>
      </c>
      <c r="AD20" s="205">
        <v>5</v>
      </c>
    </row>
    <row r="21" spans="1:33" ht="17.100000000000001" customHeight="1">
      <c r="A21" s="176" t="s">
        <v>532</v>
      </c>
      <c r="B21" s="466">
        <v>1000.2</v>
      </c>
      <c r="C21" s="466"/>
      <c r="D21" s="466"/>
      <c r="E21" s="41">
        <v>26.9</v>
      </c>
      <c r="F21" s="41">
        <v>31.6</v>
      </c>
      <c r="G21" s="42">
        <v>6</v>
      </c>
      <c r="H21" s="50">
        <v>28</v>
      </c>
      <c r="I21" s="41">
        <v>22.9</v>
      </c>
      <c r="J21" s="42">
        <v>6</v>
      </c>
      <c r="K21" s="42">
        <v>6</v>
      </c>
      <c r="L21" s="43">
        <v>86</v>
      </c>
      <c r="M21" s="27">
        <v>56</v>
      </c>
      <c r="N21" s="42">
        <v>6</v>
      </c>
      <c r="O21" s="27">
        <v>25</v>
      </c>
      <c r="P21" s="43"/>
      <c r="Q21" s="41">
        <v>372</v>
      </c>
      <c r="R21" s="41">
        <v>155.5</v>
      </c>
      <c r="S21" s="42">
        <v>6</v>
      </c>
      <c r="T21" s="42">
        <v>19</v>
      </c>
      <c r="U21" s="51">
        <v>6</v>
      </c>
      <c r="V21" s="51">
        <v>16.399999999999999</v>
      </c>
      <c r="W21" s="464" t="s">
        <v>334</v>
      </c>
      <c r="X21" s="464"/>
      <c r="Y21" s="42">
        <v>6</v>
      </c>
      <c r="Z21" s="42">
        <v>18</v>
      </c>
      <c r="AA21" s="429" t="s">
        <v>497</v>
      </c>
      <c r="AB21" s="429"/>
      <c r="AC21" s="52">
        <v>11</v>
      </c>
      <c r="AD21" s="205">
        <v>5</v>
      </c>
    </row>
    <row r="22" spans="1:33" ht="17.100000000000001" customHeight="1">
      <c r="A22" s="176" t="s">
        <v>533</v>
      </c>
      <c r="B22" s="466">
        <v>1002.5</v>
      </c>
      <c r="C22" s="466"/>
      <c r="D22" s="466"/>
      <c r="E22" s="41">
        <v>29.1</v>
      </c>
      <c r="F22" s="41">
        <v>33.299999999999997</v>
      </c>
      <c r="G22" s="42">
        <v>7</v>
      </c>
      <c r="H22" s="50">
        <v>18</v>
      </c>
      <c r="I22" s="41">
        <v>24.2</v>
      </c>
      <c r="J22" s="42">
        <v>7</v>
      </c>
      <c r="K22" s="50">
        <v>9</v>
      </c>
      <c r="L22" s="43">
        <v>79</v>
      </c>
      <c r="M22" s="27">
        <v>52</v>
      </c>
      <c r="N22" s="42">
        <v>7</v>
      </c>
      <c r="O22" s="27">
        <v>23</v>
      </c>
      <c r="P22" s="43"/>
      <c r="Q22" s="41">
        <v>96</v>
      </c>
      <c r="R22" s="41">
        <v>37.5</v>
      </c>
      <c r="S22" s="42">
        <v>7</v>
      </c>
      <c r="T22" s="50">
        <v>9</v>
      </c>
      <c r="U22" s="51">
        <v>5.4</v>
      </c>
      <c r="V22" s="51">
        <v>14.8</v>
      </c>
      <c r="W22" s="429" t="s">
        <v>498</v>
      </c>
      <c r="X22" s="429"/>
      <c r="Y22" s="42">
        <v>7</v>
      </c>
      <c r="Z22" s="50">
        <v>31</v>
      </c>
      <c r="AA22" s="429" t="s">
        <v>505</v>
      </c>
      <c r="AB22" s="429"/>
      <c r="AC22" s="52">
        <v>3</v>
      </c>
      <c r="AD22" s="205">
        <v>1</v>
      </c>
    </row>
    <row r="23" spans="1:33" ht="17.100000000000001" customHeight="1">
      <c r="A23" s="176" t="s">
        <v>534</v>
      </c>
      <c r="B23" s="466">
        <v>998.3</v>
      </c>
      <c r="C23" s="466"/>
      <c r="D23" s="466"/>
      <c r="E23" s="41">
        <v>28.5</v>
      </c>
      <c r="F23" s="41">
        <v>32.9</v>
      </c>
      <c r="G23" s="42">
        <v>8</v>
      </c>
      <c r="H23" s="206" t="s">
        <v>519</v>
      </c>
      <c r="I23" s="41">
        <v>25.1</v>
      </c>
      <c r="J23" s="42">
        <v>8</v>
      </c>
      <c r="K23" s="42">
        <v>5</v>
      </c>
      <c r="L23" s="43">
        <v>82</v>
      </c>
      <c r="M23" s="27">
        <v>56</v>
      </c>
      <c r="N23" s="42">
        <v>8</v>
      </c>
      <c r="O23" s="27" t="s">
        <v>520</v>
      </c>
      <c r="P23" s="43"/>
      <c r="Q23" s="41">
        <v>674</v>
      </c>
      <c r="R23" s="41">
        <v>174</v>
      </c>
      <c r="S23" s="42">
        <v>8</v>
      </c>
      <c r="T23" s="42">
        <v>27</v>
      </c>
      <c r="U23" s="51">
        <v>6.4</v>
      </c>
      <c r="V23" s="51">
        <v>25.2</v>
      </c>
      <c r="W23" s="429" t="s">
        <v>499</v>
      </c>
      <c r="X23" s="429"/>
      <c r="Y23" s="42">
        <v>8</v>
      </c>
      <c r="Z23" s="42">
        <v>27</v>
      </c>
      <c r="AA23" s="429" t="s">
        <v>506</v>
      </c>
      <c r="AB23" s="429"/>
      <c r="AC23" s="52">
        <v>19</v>
      </c>
      <c r="AD23" s="205">
        <v>6</v>
      </c>
    </row>
    <row r="24" spans="1:33" ht="17.100000000000001" customHeight="1">
      <c r="A24" s="176" t="s">
        <v>535</v>
      </c>
      <c r="B24" s="466">
        <v>1003.8</v>
      </c>
      <c r="C24" s="466"/>
      <c r="D24" s="466"/>
      <c r="E24" s="41">
        <v>27.2</v>
      </c>
      <c r="F24" s="41">
        <v>32.1</v>
      </c>
      <c r="G24" s="42">
        <v>9</v>
      </c>
      <c r="H24" s="50">
        <v>5</v>
      </c>
      <c r="I24" s="41">
        <v>22.7</v>
      </c>
      <c r="J24" s="42">
        <v>9</v>
      </c>
      <c r="K24" s="42">
        <v>19</v>
      </c>
      <c r="L24" s="43">
        <v>76</v>
      </c>
      <c r="M24" s="27">
        <v>46</v>
      </c>
      <c r="N24" s="42">
        <v>9</v>
      </c>
      <c r="O24" s="27">
        <v>30</v>
      </c>
      <c r="P24" s="43"/>
      <c r="Q24" s="41">
        <v>271.5</v>
      </c>
      <c r="R24" s="41">
        <v>86</v>
      </c>
      <c r="S24" s="42">
        <v>9</v>
      </c>
      <c r="T24" s="42">
        <v>15</v>
      </c>
      <c r="U24" s="51">
        <v>5.4</v>
      </c>
      <c r="V24" s="51">
        <v>41.1</v>
      </c>
      <c r="W24" s="429" t="s">
        <v>500</v>
      </c>
      <c r="X24" s="429"/>
      <c r="Y24" s="42">
        <v>9</v>
      </c>
      <c r="Z24" s="42">
        <v>29</v>
      </c>
      <c r="AA24" s="464" t="s">
        <v>504</v>
      </c>
      <c r="AB24" s="464"/>
      <c r="AC24" s="52">
        <v>16</v>
      </c>
      <c r="AD24" s="205">
        <v>2</v>
      </c>
    </row>
    <row r="25" spans="1:33" ht="17.100000000000001" customHeight="1">
      <c r="A25" s="176" t="s">
        <v>536</v>
      </c>
      <c r="B25" s="466">
        <v>1007.1</v>
      </c>
      <c r="C25" s="466"/>
      <c r="D25" s="466"/>
      <c r="E25" s="41">
        <v>24.6</v>
      </c>
      <c r="F25" s="41">
        <v>29.4</v>
      </c>
      <c r="G25" s="42">
        <v>10</v>
      </c>
      <c r="H25" s="50">
        <v>10</v>
      </c>
      <c r="I25" s="41">
        <v>19.100000000000001</v>
      </c>
      <c r="J25" s="42">
        <v>10</v>
      </c>
      <c r="K25" s="42">
        <v>31</v>
      </c>
      <c r="L25" s="43">
        <v>70</v>
      </c>
      <c r="M25" s="27">
        <v>38</v>
      </c>
      <c r="N25" s="42">
        <v>10</v>
      </c>
      <c r="O25" s="27">
        <v>8</v>
      </c>
      <c r="P25" s="43"/>
      <c r="Q25" s="41">
        <v>96.5</v>
      </c>
      <c r="R25" s="41">
        <v>79.5</v>
      </c>
      <c r="S25" s="42">
        <v>10</v>
      </c>
      <c r="T25" s="42">
        <v>17</v>
      </c>
      <c r="U25" s="51">
        <v>6</v>
      </c>
      <c r="V25" s="51">
        <v>22.1</v>
      </c>
      <c r="W25" s="429" t="s">
        <v>330</v>
      </c>
      <c r="X25" s="429"/>
      <c r="Y25" s="42">
        <v>10</v>
      </c>
      <c r="Z25" s="42">
        <v>17</v>
      </c>
      <c r="AA25" s="464" t="s">
        <v>328</v>
      </c>
      <c r="AB25" s="464"/>
      <c r="AC25" s="52">
        <v>16</v>
      </c>
      <c r="AD25" s="205">
        <v>2</v>
      </c>
    </row>
    <row r="26" spans="1:33" ht="17.100000000000001" customHeight="1">
      <c r="A26" s="176" t="s">
        <v>537</v>
      </c>
      <c r="B26" s="466">
        <v>1011.5</v>
      </c>
      <c r="C26" s="466"/>
      <c r="D26" s="466"/>
      <c r="E26" s="41">
        <v>21</v>
      </c>
      <c r="F26" s="41">
        <v>26.8</v>
      </c>
      <c r="G26" s="42">
        <v>11</v>
      </c>
      <c r="H26" s="50">
        <v>10</v>
      </c>
      <c r="I26" s="41">
        <v>16.3</v>
      </c>
      <c r="J26" s="42">
        <v>11</v>
      </c>
      <c r="K26" s="50">
        <v>21</v>
      </c>
      <c r="L26" s="43">
        <v>67</v>
      </c>
      <c r="M26" s="27">
        <v>42</v>
      </c>
      <c r="N26" s="42">
        <v>11</v>
      </c>
      <c r="O26" s="27" t="s">
        <v>521</v>
      </c>
      <c r="P26" s="43"/>
      <c r="Q26" s="41">
        <v>214.5</v>
      </c>
      <c r="R26" s="41">
        <v>69.5</v>
      </c>
      <c r="S26" s="42">
        <v>11</v>
      </c>
      <c r="T26" s="42">
        <v>4</v>
      </c>
      <c r="U26" s="51">
        <v>4.7</v>
      </c>
      <c r="V26" s="51">
        <v>12.6</v>
      </c>
      <c r="W26" s="429" t="s">
        <v>330</v>
      </c>
      <c r="X26" s="429"/>
      <c r="Y26" s="42">
        <v>11</v>
      </c>
      <c r="Z26" s="42">
        <v>26</v>
      </c>
      <c r="AA26" s="464" t="s">
        <v>442</v>
      </c>
      <c r="AB26" s="464"/>
      <c r="AC26" s="52">
        <v>4</v>
      </c>
      <c r="AD26" s="205">
        <v>3</v>
      </c>
    </row>
    <row r="27" spans="1:33" ht="17.100000000000001" customHeight="1" thickBot="1">
      <c r="A27" s="177" t="s">
        <v>538</v>
      </c>
      <c r="B27" s="384">
        <v>1013.6</v>
      </c>
      <c r="C27" s="384"/>
      <c r="D27" s="384"/>
      <c r="E27" s="207">
        <v>18.5</v>
      </c>
      <c r="F27" s="207">
        <v>25.7</v>
      </c>
      <c r="G27" s="208">
        <v>12</v>
      </c>
      <c r="H27" s="209">
        <v>15</v>
      </c>
      <c r="I27" s="207">
        <v>12.4</v>
      </c>
      <c r="J27" s="208">
        <v>12</v>
      </c>
      <c r="K27" s="208">
        <v>31</v>
      </c>
      <c r="L27" s="210">
        <v>65</v>
      </c>
      <c r="M27" s="97">
        <v>41</v>
      </c>
      <c r="N27" s="208">
        <v>12</v>
      </c>
      <c r="O27" s="97">
        <v>24</v>
      </c>
      <c r="P27" s="211"/>
      <c r="Q27" s="207">
        <v>113</v>
      </c>
      <c r="R27" s="207">
        <v>42.5</v>
      </c>
      <c r="S27" s="208">
        <v>12</v>
      </c>
      <c r="T27" s="208">
        <v>5</v>
      </c>
      <c r="U27" s="212">
        <v>5.9</v>
      </c>
      <c r="V27" s="212">
        <v>16.2</v>
      </c>
      <c r="W27" s="524" t="s">
        <v>501</v>
      </c>
      <c r="X27" s="524"/>
      <c r="Y27" s="208">
        <v>12</v>
      </c>
      <c r="Z27" s="208">
        <v>30</v>
      </c>
      <c r="AA27" s="525" t="s">
        <v>328</v>
      </c>
      <c r="AB27" s="525"/>
      <c r="AC27" s="213">
        <v>13</v>
      </c>
      <c r="AD27" s="214">
        <v>4</v>
      </c>
      <c r="AG27" s="224"/>
    </row>
    <row r="28" spans="1:33" ht="17.100000000000001" customHeight="1">
      <c r="A28" s="20" t="s">
        <v>294</v>
      </c>
      <c r="B28" s="200"/>
      <c r="C28" s="200"/>
      <c r="D28" s="200"/>
      <c r="E28" s="200"/>
      <c r="F28" s="200"/>
      <c r="G28" s="200"/>
      <c r="H28" s="200"/>
      <c r="I28" s="200"/>
      <c r="J28" s="200"/>
      <c r="K28" s="200"/>
      <c r="L28" s="200"/>
      <c r="M28" s="200"/>
      <c r="N28" s="222"/>
      <c r="O28" s="222"/>
      <c r="P28" s="191"/>
      <c r="Q28" s="11"/>
      <c r="R28" s="191"/>
      <c r="S28" s="191"/>
      <c r="T28" s="191"/>
      <c r="U28" s="191"/>
      <c r="V28" s="191"/>
      <c r="W28" s="191"/>
      <c r="X28" s="191"/>
      <c r="Y28" s="191"/>
      <c r="Z28" s="191"/>
      <c r="AA28" s="327" t="s">
        <v>314</v>
      </c>
      <c r="AB28" s="327"/>
      <c r="AC28" s="327"/>
      <c r="AD28" s="327"/>
    </row>
    <row r="29" spans="1:33" ht="18" customHeight="1">
      <c r="A29" s="20" t="s">
        <v>295</v>
      </c>
      <c r="B29" s="200"/>
      <c r="C29" s="200"/>
      <c r="D29" s="200"/>
      <c r="E29" s="200"/>
      <c r="F29" s="200"/>
      <c r="G29" s="200"/>
      <c r="H29" s="200"/>
      <c r="I29" s="200"/>
      <c r="J29" s="200"/>
      <c r="K29" s="200"/>
      <c r="L29" s="200"/>
      <c r="M29" s="200"/>
      <c r="N29" s="200"/>
      <c r="O29" s="200"/>
      <c r="P29" s="215"/>
      <c r="Q29" s="11" t="s">
        <v>335</v>
      </c>
      <c r="R29" s="191"/>
      <c r="S29" s="191"/>
      <c r="T29" s="191"/>
      <c r="U29" s="191"/>
      <c r="V29" s="191"/>
      <c r="W29" s="191"/>
      <c r="X29" s="191"/>
      <c r="Y29" s="191"/>
      <c r="Z29" s="191"/>
      <c r="AA29" s="191"/>
      <c r="AB29" s="191"/>
      <c r="AC29" s="191"/>
      <c r="AD29" s="191"/>
      <c r="AE29" s="191"/>
    </row>
    <row r="30" spans="1:33" ht="15.75" customHeight="1">
      <c r="A30" s="20" t="s">
        <v>296</v>
      </c>
      <c r="B30" s="200"/>
      <c r="C30" s="200"/>
      <c r="D30" s="200"/>
      <c r="E30" s="200"/>
      <c r="F30" s="200"/>
      <c r="G30" s="200"/>
      <c r="H30" s="200"/>
      <c r="I30" s="200"/>
      <c r="J30" s="200"/>
      <c r="K30" s="200"/>
      <c r="L30" s="200"/>
      <c r="M30" s="200"/>
      <c r="N30" s="200"/>
      <c r="O30" s="200"/>
      <c r="P30" s="191"/>
      <c r="Q30" s="11" t="s">
        <v>336</v>
      </c>
      <c r="R30" s="191"/>
      <c r="S30" s="191"/>
      <c r="T30" s="191"/>
      <c r="U30" s="191"/>
      <c r="V30" s="191"/>
      <c r="W30" s="191"/>
      <c r="X30" s="191"/>
      <c r="Y30" s="191"/>
      <c r="Z30" s="191"/>
      <c r="AA30" s="191"/>
      <c r="AB30" s="191"/>
      <c r="AC30" s="191"/>
      <c r="AD30" s="191"/>
      <c r="AE30" s="191"/>
    </row>
    <row r="31" spans="1:33" ht="15.75" customHeight="1">
      <c r="A31" s="20" t="s">
        <v>539</v>
      </c>
      <c r="B31" s="200"/>
      <c r="C31" s="200"/>
      <c r="D31" s="200"/>
      <c r="E31" s="200"/>
      <c r="F31" s="200"/>
      <c r="G31" s="200"/>
      <c r="H31" s="200"/>
      <c r="I31" s="200"/>
      <c r="J31" s="200"/>
      <c r="K31" s="200"/>
      <c r="L31" s="200"/>
      <c r="M31" s="200"/>
      <c r="N31" s="200"/>
      <c r="O31" s="200"/>
      <c r="P31" s="191"/>
      <c r="Q31" s="11" t="s">
        <v>337</v>
      </c>
      <c r="R31" s="191"/>
      <c r="S31" s="191"/>
      <c r="T31" s="191"/>
      <c r="U31" s="191"/>
      <c r="V31" s="191"/>
      <c r="W31" s="191"/>
      <c r="X31" s="191"/>
      <c r="Y31" s="191"/>
      <c r="Z31" s="191"/>
      <c r="AA31" s="191"/>
      <c r="AB31" s="191"/>
      <c r="AC31" s="191"/>
      <c r="AD31" s="191"/>
      <c r="AE31" s="191"/>
    </row>
    <row r="32" spans="1:33" ht="15.75" customHeight="1">
      <c r="A32" s="20" t="s">
        <v>297</v>
      </c>
      <c r="B32" s="200"/>
      <c r="C32" s="200"/>
      <c r="D32" s="200"/>
      <c r="E32" s="200"/>
      <c r="F32" s="200"/>
      <c r="G32" s="200"/>
      <c r="H32" s="200"/>
      <c r="I32" s="200"/>
      <c r="J32" s="200"/>
      <c r="K32" s="200"/>
      <c r="L32" s="200"/>
      <c r="M32" s="200"/>
      <c r="N32" s="200"/>
      <c r="O32" s="200"/>
      <c r="P32" s="191"/>
      <c r="Q32" s="11" t="s">
        <v>338</v>
      </c>
      <c r="R32" s="191"/>
      <c r="S32" s="191"/>
      <c r="T32" s="191"/>
      <c r="U32" s="191"/>
      <c r="V32" s="191"/>
      <c r="W32" s="191"/>
      <c r="X32" s="191"/>
      <c r="Y32" s="191"/>
      <c r="Z32" s="191"/>
      <c r="AA32" s="191"/>
      <c r="AB32" s="191"/>
      <c r="AC32" s="191"/>
      <c r="AD32" s="191"/>
      <c r="AE32" s="191"/>
    </row>
    <row r="33" spans="1:31" ht="15.75" customHeight="1">
      <c r="A33" s="20" t="s">
        <v>540</v>
      </c>
      <c r="B33" s="200"/>
      <c r="C33" s="200"/>
      <c r="D33" s="200"/>
      <c r="E33" s="200"/>
      <c r="F33" s="200"/>
      <c r="G33" s="200"/>
      <c r="H33" s="200"/>
      <c r="I33" s="200"/>
      <c r="J33" s="200"/>
      <c r="K33" s="200"/>
      <c r="L33" s="200"/>
      <c r="M33" s="200"/>
      <c r="N33" s="200"/>
      <c r="O33" s="200"/>
      <c r="P33" s="191"/>
      <c r="Q33" s="11" t="s">
        <v>339</v>
      </c>
      <c r="R33" s="191"/>
      <c r="S33" s="191"/>
      <c r="T33" s="191"/>
      <c r="U33" s="191"/>
      <c r="V33" s="191"/>
      <c r="W33" s="191"/>
      <c r="X33" s="191"/>
      <c r="Y33" s="191"/>
      <c r="Z33" s="191"/>
      <c r="AA33" s="191"/>
      <c r="AB33" s="191"/>
      <c r="AC33" s="191"/>
      <c r="AD33" s="191"/>
      <c r="AE33" s="191"/>
    </row>
    <row r="34" spans="1:31" ht="15.75" customHeight="1">
      <c r="A34" s="20"/>
      <c r="B34" s="200"/>
      <c r="C34" s="200"/>
      <c r="D34" s="200"/>
      <c r="E34" s="200"/>
      <c r="F34" s="200"/>
      <c r="G34" s="200"/>
      <c r="H34" s="200"/>
      <c r="I34" s="200"/>
      <c r="J34" s="200"/>
      <c r="K34" s="200"/>
      <c r="L34" s="200"/>
      <c r="M34" s="200"/>
      <c r="N34" s="200"/>
      <c r="O34" s="200"/>
      <c r="P34" s="191"/>
      <c r="AE34" s="191"/>
    </row>
    <row r="35" spans="1:31" ht="17.100000000000001" customHeight="1">
      <c r="A35" s="20"/>
      <c r="B35" s="200"/>
      <c r="C35" s="200"/>
      <c r="D35" s="200"/>
      <c r="E35" s="200"/>
      <c r="F35" s="200"/>
      <c r="G35" s="200"/>
      <c r="H35" s="200"/>
      <c r="I35" s="200"/>
      <c r="J35" s="200"/>
      <c r="K35" s="200"/>
      <c r="L35" s="200"/>
      <c r="M35" s="200"/>
      <c r="N35" s="200"/>
      <c r="O35" s="200"/>
      <c r="P35" s="191"/>
      <c r="Q35" s="191"/>
      <c r="R35" s="191"/>
      <c r="S35" s="191"/>
      <c r="T35" s="191"/>
      <c r="U35" s="191"/>
      <c r="V35" s="191"/>
      <c r="W35" s="191"/>
      <c r="X35" s="191"/>
      <c r="Y35" s="191"/>
      <c r="Z35" s="191"/>
      <c r="AA35" s="191"/>
      <c r="AB35" s="191"/>
      <c r="AC35" s="191"/>
      <c r="AD35" s="191"/>
      <c r="AE35" s="191"/>
    </row>
    <row r="36" spans="1:31" ht="17.100000000000001" customHeight="1" thickBot="1">
      <c r="A36" s="155" t="s">
        <v>549</v>
      </c>
      <c r="B36" s="155"/>
      <c r="C36" s="155"/>
      <c r="D36" s="155"/>
      <c r="E36" s="155"/>
      <c r="F36" s="155"/>
      <c r="G36" s="155"/>
      <c r="H36" s="155"/>
      <c r="I36" s="155"/>
      <c r="J36" s="155"/>
      <c r="K36" s="155"/>
      <c r="L36" s="155"/>
      <c r="M36" s="155"/>
      <c r="N36" s="155"/>
      <c r="O36" s="21"/>
      <c r="P36" s="11"/>
      <c r="Q36" s="341" t="s">
        <v>463</v>
      </c>
      <c r="R36" s="341"/>
      <c r="S36" s="341"/>
      <c r="T36" s="341"/>
      <c r="U36" s="141"/>
      <c r="V36" s="141"/>
      <c r="W36" s="141"/>
      <c r="X36" s="141"/>
      <c r="Y36" s="141"/>
      <c r="Z36" s="141"/>
      <c r="AA36" s="141"/>
      <c r="AB36" s="141"/>
      <c r="AC36" s="141"/>
      <c r="AD36" s="21" t="s">
        <v>340</v>
      </c>
      <c r="AE36" s="191"/>
    </row>
    <row r="37" spans="1:31" ht="17.100000000000001" customHeight="1">
      <c r="A37" s="168" t="s">
        <v>298</v>
      </c>
      <c r="B37" s="499" t="s">
        <v>299</v>
      </c>
      <c r="C37" s="499"/>
      <c r="D37" s="144" t="s">
        <v>300</v>
      </c>
      <c r="E37" s="144" t="s">
        <v>301</v>
      </c>
      <c r="F37" s="144" t="s">
        <v>302</v>
      </c>
      <c r="G37" s="144" t="s">
        <v>303</v>
      </c>
      <c r="H37" s="144" t="s">
        <v>304</v>
      </c>
      <c r="I37" s="144" t="s">
        <v>305</v>
      </c>
      <c r="J37" s="144" t="s">
        <v>306</v>
      </c>
      <c r="K37" s="144" t="s">
        <v>307</v>
      </c>
      <c r="L37" s="144" t="s">
        <v>308</v>
      </c>
      <c r="M37" s="144" t="s">
        <v>309</v>
      </c>
      <c r="N37" s="144" t="s">
        <v>310</v>
      </c>
      <c r="O37" s="93" t="s">
        <v>311</v>
      </c>
      <c r="P37" s="139"/>
      <c r="Q37" s="142" t="s">
        <v>35</v>
      </c>
      <c r="R37" s="143" t="s">
        <v>299</v>
      </c>
      <c r="S37" s="144" t="s">
        <v>300</v>
      </c>
      <c r="T37" s="144" t="s">
        <v>301</v>
      </c>
      <c r="U37" s="144" t="s">
        <v>302</v>
      </c>
      <c r="V37" s="144" t="s">
        <v>303</v>
      </c>
      <c r="W37" s="144" t="s">
        <v>304</v>
      </c>
      <c r="X37" s="144" t="s">
        <v>305</v>
      </c>
      <c r="Y37" s="144" t="s">
        <v>306</v>
      </c>
      <c r="Z37" s="144" t="s">
        <v>307</v>
      </c>
      <c r="AA37" s="144" t="s">
        <v>308</v>
      </c>
      <c r="AB37" s="144" t="s">
        <v>309</v>
      </c>
      <c r="AC37" s="144" t="s">
        <v>310</v>
      </c>
      <c r="AD37" s="93" t="s">
        <v>311</v>
      </c>
      <c r="AE37" s="191"/>
    </row>
    <row r="38" spans="1:31" ht="30" customHeight="1">
      <c r="A38" s="490" t="s">
        <v>312</v>
      </c>
      <c r="B38" s="493">
        <v>25</v>
      </c>
      <c r="C38" s="494"/>
      <c r="D38" s="480">
        <v>0</v>
      </c>
      <c r="E38" s="480">
        <v>0</v>
      </c>
      <c r="F38" s="480">
        <v>1</v>
      </c>
      <c r="G38" s="480">
        <v>0</v>
      </c>
      <c r="H38" s="480">
        <v>1</v>
      </c>
      <c r="I38" s="480">
        <v>4</v>
      </c>
      <c r="J38" s="480">
        <v>4</v>
      </c>
      <c r="K38" s="480">
        <v>5</v>
      </c>
      <c r="L38" s="480">
        <v>3</v>
      </c>
      <c r="M38" s="480">
        <v>5</v>
      </c>
      <c r="N38" s="480">
        <v>1</v>
      </c>
      <c r="O38" s="461">
        <v>1</v>
      </c>
      <c r="P38" s="139"/>
      <c r="Q38" s="449" t="s">
        <v>341</v>
      </c>
      <c r="R38" s="526">
        <f>SUM(S38:AD39)</f>
        <v>169</v>
      </c>
      <c r="S38" s="459">
        <v>8</v>
      </c>
      <c r="T38" s="459">
        <v>5</v>
      </c>
      <c r="U38" s="459">
        <v>14</v>
      </c>
      <c r="V38" s="459">
        <v>10</v>
      </c>
      <c r="W38" s="459">
        <v>15</v>
      </c>
      <c r="X38" s="459">
        <v>9</v>
      </c>
      <c r="Y38" s="459">
        <v>22</v>
      </c>
      <c r="Z38" s="459">
        <v>18</v>
      </c>
      <c r="AA38" s="459">
        <v>18</v>
      </c>
      <c r="AB38" s="459">
        <v>21</v>
      </c>
      <c r="AC38" s="459">
        <v>12</v>
      </c>
      <c r="AD38" s="461">
        <v>17</v>
      </c>
    </row>
    <row r="39" spans="1:31" ht="6" customHeight="1">
      <c r="A39" s="491"/>
      <c r="B39" s="495"/>
      <c r="C39" s="496"/>
      <c r="D39" s="480"/>
      <c r="E39" s="480"/>
      <c r="F39" s="480"/>
      <c r="G39" s="480"/>
      <c r="H39" s="480"/>
      <c r="I39" s="480"/>
      <c r="J39" s="480"/>
      <c r="K39" s="480"/>
      <c r="L39" s="480"/>
      <c r="M39" s="480"/>
      <c r="N39" s="480"/>
      <c r="O39" s="461"/>
      <c r="P39" s="139"/>
      <c r="Q39" s="449"/>
      <c r="R39" s="454"/>
      <c r="S39" s="460"/>
      <c r="T39" s="460"/>
      <c r="U39" s="460"/>
      <c r="V39" s="460"/>
      <c r="W39" s="460"/>
      <c r="X39" s="460"/>
      <c r="Y39" s="460"/>
      <c r="Z39" s="460"/>
      <c r="AA39" s="460"/>
      <c r="AB39" s="460"/>
      <c r="AC39" s="460"/>
      <c r="AD39" s="462"/>
    </row>
    <row r="40" spans="1:31" ht="18" customHeight="1">
      <c r="A40" s="491"/>
      <c r="B40" s="481">
        <v>-25.6</v>
      </c>
      <c r="C40" s="482"/>
      <c r="D40" s="470">
        <v>0.3</v>
      </c>
      <c r="E40" s="470">
        <v>0.1</v>
      </c>
      <c r="F40" s="470">
        <v>0.3</v>
      </c>
      <c r="G40" s="470">
        <v>0.6</v>
      </c>
      <c r="H40" s="470">
        <v>1.1000000000000001</v>
      </c>
      <c r="I40" s="470">
        <v>1.7</v>
      </c>
      <c r="J40" s="470">
        <v>3.6</v>
      </c>
      <c r="K40" s="470">
        <v>5.9</v>
      </c>
      <c r="L40" s="470">
        <v>4.8</v>
      </c>
      <c r="M40" s="470">
        <v>3.6</v>
      </c>
      <c r="N40" s="470">
        <v>2.2999999999999998</v>
      </c>
      <c r="O40" s="472">
        <v>1.2</v>
      </c>
      <c r="P40" s="139"/>
      <c r="Q40" s="449" t="s">
        <v>342</v>
      </c>
      <c r="R40" s="451">
        <f>SUM(S40:AD41)</f>
        <v>116</v>
      </c>
      <c r="S40" s="456">
        <v>5</v>
      </c>
      <c r="T40" s="456">
        <v>5</v>
      </c>
      <c r="U40" s="456">
        <v>3</v>
      </c>
      <c r="V40" s="456">
        <v>18</v>
      </c>
      <c r="W40" s="456">
        <v>10</v>
      </c>
      <c r="X40" s="456">
        <v>16</v>
      </c>
      <c r="Y40" s="456">
        <v>4</v>
      </c>
      <c r="Z40" s="456">
        <v>24</v>
      </c>
      <c r="AA40" s="456">
        <v>12</v>
      </c>
      <c r="AB40" s="455">
        <v>4</v>
      </c>
      <c r="AC40" s="455">
        <v>9</v>
      </c>
      <c r="AD40" s="463">
        <v>6</v>
      </c>
    </row>
    <row r="41" spans="1:31" ht="6" customHeight="1">
      <c r="A41" s="492"/>
      <c r="B41" s="497"/>
      <c r="C41" s="498"/>
      <c r="D41" s="489"/>
      <c r="E41" s="489"/>
      <c r="F41" s="489"/>
      <c r="G41" s="489"/>
      <c r="H41" s="489"/>
      <c r="I41" s="489"/>
      <c r="J41" s="489"/>
      <c r="K41" s="489"/>
      <c r="L41" s="489"/>
      <c r="M41" s="489"/>
      <c r="N41" s="489"/>
      <c r="O41" s="500"/>
      <c r="P41" s="139"/>
      <c r="Q41" s="449"/>
      <c r="R41" s="454"/>
      <c r="S41" s="456"/>
      <c r="T41" s="456"/>
      <c r="U41" s="456"/>
      <c r="V41" s="456"/>
      <c r="W41" s="456"/>
      <c r="X41" s="456"/>
      <c r="Y41" s="456"/>
      <c r="Z41" s="456"/>
      <c r="AA41" s="456"/>
      <c r="AB41" s="455"/>
      <c r="AC41" s="455"/>
      <c r="AD41" s="463"/>
    </row>
    <row r="42" spans="1:31" ht="18" customHeight="1">
      <c r="A42" s="474" t="s">
        <v>313</v>
      </c>
      <c r="B42" s="495">
        <v>11</v>
      </c>
      <c r="C42" s="496"/>
      <c r="D42" s="479">
        <v>0</v>
      </c>
      <c r="E42" s="479">
        <v>0</v>
      </c>
      <c r="F42" s="479">
        <v>0</v>
      </c>
      <c r="G42" s="479">
        <v>0</v>
      </c>
      <c r="H42" s="479">
        <v>0</v>
      </c>
      <c r="I42" s="479">
        <v>3</v>
      </c>
      <c r="J42" s="479">
        <v>2</v>
      </c>
      <c r="K42" s="476">
        <v>4</v>
      </c>
      <c r="L42" s="478">
        <v>2</v>
      </c>
      <c r="M42" s="479">
        <v>1</v>
      </c>
      <c r="N42" s="479">
        <v>0</v>
      </c>
      <c r="O42" s="462">
        <v>0</v>
      </c>
      <c r="P42" s="139"/>
      <c r="Q42" s="449" t="s">
        <v>443</v>
      </c>
      <c r="R42" s="451">
        <f>SUM(S42:AD43)</f>
        <v>25</v>
      </c>
      <c r="S42" s="457">
        <v>0</v>
      </c>
      <c r="T42" s="444">
        <v>1</v>
      </c>
      <c r="U42" s="444">
        <v>1</v>
      </c>
      <c r="V42" s="444">
        <v>8</v>
      </c>
      <c r="W42" s="444">
        <v>2</v>
      </c>
      <c r="X42" s="444">
        <v>5</v>
      </c>
      <c r="Y42" s="444">
        <v>3</v>
      </c>
      <c r="Z42" s="444">
        <v>2</v>
      </c>
      <c r="AA42" s="444">
        <v>2</v>
      </c>
      <c r="AB42" s="444">
        <v>0</v>
      </c>
      <c r="AC42" s="444">
        <v>1</v>
      </c>
      <c r="AD42" s="446">
        <v>0</v>
      </c>
    </row>
    <row r="43" spans="1:31" ht="6" customHeight="1">
      <c r="A43" s="474"/>
      <c r="B43" s="495"/>
      <c r="C43" s="496"/>
      <c r="D43" s="480"/>
      <c r="E43" s="480"/>
      <c r="F43" s="480"/>
      <c r="G43" s="480"/>
      <c r="H43" s="480"/>
      <c r="I43" s="480"/>
      <c r="J43" s="480"/>
      <c r="K43" s="477"/>
      <c r="L43" s="460"/>
      <c r="M43" s="480"/>
      <c r="N43" s="480"/>
      <c r="O43" s="461"/>
      <c r="P43" s="140"/>
      <c r="Q43" s="449"/>
      <c r="R43" s="454"/>
      <c r="S43" s="458"/>
      <c r="T43" s="453"/>
      <c r="U43" s="453"/>
      <c r="V43" s="453"/>
      <c r="W43" s="453"/>
      <c r="X43" s="453"/>
      <c r="Y43" s="453"/>
      <c r="Z43" s="453"/>
      <c r="AA43" s="453"/>
      <c r="AB43" s="453"/>
      <c r="AC43" s="453"/>
      <c r="AD43" s="448"/>
    </row>
    <row r="44" spans="1:31" ht="18" customHeight="1">
      <c r="A44" s="474"/>
      <c r="B44" s="481">
        <f>SUM(D44:O45)</f>
        <v>7.4</v>
      </c>
      <c r="C44" s="482"/>
      <c r="D44" s="485">
        <v>0</v>
      </c>
      <c r="E44" s="485">
        <v>0</v>
      </c>
      <c r="F44" s="485">
        <v>0</v>
      </c>
      <c r="G44" s="487">
        <v>0</v>
      </c>
      <c r="H44" s="470">
        <v>0.4</v>
      </c>
      <c r="I44" s="470">
        <v>0.6</v>
      </c>
      <c r="J44" s="470">
        <v>1.4</v>
      </c>
      <c r="K44" s="470">
        <v>2.2000000000000002</v>
      </c>
      <c r="L44" s="470">
        <v>1.7</v>
      </c>
      <c r="M44" s="470">
        <v>0.9</v>
      </c>
      <c r="N44" s="470">
        <v>0.3</v>
      </c>
      <c r="O44" s="472">
        <v>-0.1</v>
      </c>
      <c r="P44" s="139"/>
      <c r="Q44" s="449" t="s">
        <v>444</v>
      </c>
      <c r="R44" s="451">
        <f>SUM(S44:AD45)</f>
        <v>1</v>
      </c>
      <c r="S44" s="444">
        <v>0</v>
      </c>
      <c r="T44" s="444">
        <v>0</v>
      </c>
      <c r="U44" s="444">
        <v>0</v>
      </c>
      <c r="V44" s="444">
        <v>0</v>
      </c>
      <c r="W44" s="444">
        <v>1</v>
      </c>
      <c r="X44" s="444">
        <v>0</v>
      </c>
      <c r="Y44" s="444">
        <v>0</v>
      </c>
      <c r="Z44" s="444">
        <v>0</v>
      </c>
      <c r="AA44" s="444">
        <v>0</v>
      </c>
      <c r="AB44" s="444">
        <v>0</v>
      </c>
      <c r="AC44" s="444">
        <v>0</v>
      </c>
      <c r="AD44" s="446">
        <v>0</v>
      </c>
    </row>
    <row r="45" spans="1:31" ht="6" customHeight="1" thickBot="1">
      <c r="A45" s="475"/>
      <c r="B45" s="483"/>
      <c r="C45" s="484"/>
      <c r="D45" s="486"/>
      <c r="E45" s="486"/>
      <c r="F45" s="486"/>
      <c r="G45" s="488"/>
      <c r="H45" s="471"/>
      <c r="I45" s="471"/>
      <c r="J45" s="471"/>
      <c r="K45" s="471"/>
      <c r="L45" s="471"/>
      <c r="M45" s="471"/>
      <c r="N45" s="471"/>
      <c r="O45" s="473"/>
      <c r="P45" s="225"/>
      <c r="Q45" s="450"/>
      <c r="R45" s="452"/>
      <c r="S45" s="445"/>
      <c r="T45" s="445"/>
      <c r="U45" s="445"/>
      <c r="V45" s="445"/>
      <c r="W45" s="445"/>
      <c r="X45" s="445"/>
      <c r="Y45" s="445"/>
      <c r="Z45" s="445"/>
      <c r="AA45" s="445"/>
      <c r="AB45" s="445"/>
      <c r="AC45" s="445"/>
      <c r="AD45" s="447"/>
    </row>
    <row r="46" spans="1:31" ht="18" customHeight="1">
      <c r="A46" s="20" t="s">
        <v>271</v>
      </c>
      <c r="B46" s="129"/>
      <c r="C46" s="129"/>
      <c r="D46" s="129"/>
      <c r="E46" s="129"/>
      <c r="F46" s="129"/>
      <c r="G46" s="129"/>
      <c r="H46" s="129"/>
      <c r="I46" s="129"/>
      <c r="J46" s="129"/>
      <c r="K46" s="129"/>
      <c r="L46" s="327" t="s">
        <v>314</v>
      </c>
      <c r="M46" s="327"/>
      <c r="N46" s="327"/>
      <c r="O46" s="327"/>
      <c r="P46" s="191"/>
      <c r="Q46" s="11" t="s">
        <v>271</v>
      </c>
      <c r="R46" s="216"/>
      <c r="S46" s="216"/>
      <c r="T46" s="216"/>
      <c r="U46" s="216"/>
      <c r="V46" s="216"/>
      <c r="W46" s="216"/>
      <c r="X46" s="216"/>
      <c r="Y46" s="216"/>
      <c r="Z46" s="216"/>
      <c r="AA46" s="216"/>
      <c r="AB46" s="191"/>
      <c r="AC46" s="217"/>
      <c r="AD46" s="21" t="s">
        <v>314</v>
      </c>
    </row>
    <row r="47" spans="1:31" ht="18" customHeight="1">
      <c r="A47" s="469" t="s">
        <v>550</v>
      </c>
      <c r="B47" s="469"/>
      <c r="C47" s="469"/>
      <c r="D47" s="469"/>
      <c r="E47" s="469"/>
      <c r="F47" s="469"/>
      <c r="G47" s="469"/>
      <c r="H47" s="469"/>
      <c r="I47" s="469"/>
      <c r="J47" s="469"/>
      <c r="K47" s="469"/>
      <c r="L47" s="469"/>
      <c r="M47" s="469"/>
      <c r="N47" s="469"/>
      <c r="O47" s="469"/>
      <c r="P47" s="191"/>
      <c r="Q47" s="11" t="s">
        <v>343</v>
      </c>
      <c r="R47" s="216"/>
      <c r="S47" s="216"/>
      <c r="T47" s="216"/>
      <c r="U47" s="216"/>
      <c r="V47" s="216"/>
      <c r="W47" s="216"/>
      <c r="X47" s="216"/>
      <c r="Y47" s="216"/>
      <c r="Z47" s="216"/>
      <c r="AA47" s="216"/>
      <c r="AB47" s="216"/>
      <c r="AC47" s="216"/>
      <c r="AD47" s="191"/>
      <c r="AE47" s="191"/>
    </row>
    <row r="48" spans="1:31" ht="15" customHeight="1">
      <c r="A48" s="218" t="s">
        <v>553</v>
      </c>
      <c r="B48" s="11"/>
      <c r="C48" s="11"/>
      <c r="D48" s="11"/>
      <c r="E48" s="11"/>
      <c r="F48" s="11"/>
      <c r="G48" s="11"/>
      <c r="H48" s="11"/>
      <c r="I48" s="11"/>
      <c r="J48" s="11"/>
      <c r="K48" s="11"/>
      <c r="L48" s="219"/>
      <c r="M48" s="11"/>
      <c r="N48" s="11"/>
      <c r="O48" s="11"/>
      <c r="P48" s="191"/>
      <c r="Q48" s="11" t="s">
        <v>523</v>
      </c>
      <c r="R48" s="216"/>
      <c r="S48" s="216"/>
      <c r="T48" s="216"/>
      <c r="U48" s="216"/>
      <c r="V48" s="216"/>
      <c r="W48" s="216"/>
      <c r="X48" s="216"/>
      <c r="Y48" s="216"/>
      <c r="Z48" s="216"/>
      <c r="AA48" s="216"/>
      <c r="AB48" s="216"/>
      <c r="AC48" s="216"/>
      <c r="AD48" s="191"/>
      <c r="AE48" s="191"/>
    </row>
    <row r="49" spans="1:31" ht="15" customHeight="1">
      <c r="A49" s="469" t="s">
        <v>551</v>
      </c>
      <c r="B49" s="469"/>
      <c r="C49" s="469"/>
      <c r="D49" s="469"/>
      <c r="E49" s="469"/>
      <c r="F49" s="469"/>
      <c r="G49" s="469"/>
      <c r="H49" s="469"/>
      <c r="I49" s="469"/>
      <c r="J49" s="469"/>
      <c r="K49" s="469"/>
      <c r="L49" s="469"/>
      <c r="M49" s="469"/>
      <c r="N49" s="469"/>
      <c r="O49" s="469"/>
      <c r="P49" s="191"/>
      <c r="Q49" s="11" t="s">
        <v>344</v>
      </c>
      <c r="R49" s="216"/>
      <c r="S49" s="216"/>
      <c r="T49" s="216"/>
      <c r="U49" s="216"/>
      <c r="V49" s="216"/>
      <c r="W49" s="216"/>
      <c r="X49" s="216"/>
      <c r="Y49" s="216"/>
      <c r="Z49" s="216"/>
      <c r="AA49" s="216"/>
      <c r="AB49" s="216"/>
      <c r="AC49" s="216"/>
      <c r="AD49" s="191"/>
      <c r="AE49" s="191"/>
    </row>
    <row r="50" spans="1:31" ht="15" customHeight="1">
      <c r="A50" s="469" t="s">
        <v>552</v>
      </c>
      <c r="B50" s="469"/>
      <c r="C50" s="469"/>
      <c r="D50" s="469"/>
      <c r="E50" s="469"/>
      <c r="F50" s="469"/>
      <c r="G50" s="469"/>
      <c r="H50" s="469"/>
      <c r="I50" s="469"/>
      <c r="J50" s="469"/>
      <c r="K50" s="469"/>
      <c r="L50" s="469"/>
      <c r="M50" s="469"/>
      <c r="N50" s="469"/>
      <c r="O50" s="469"/>
      <c r="P50" s="191"/>
      <c r="Q50" s="11" t="s">
        <v>345</v>
      </c>
      <c r="R50" s="216"/>
      <c r="S50" s="216"/>
      <c r="T50" s="216"/>
      <c r="U50" s="216"/>
      <c r="V50" s="216"/>
      <c r="W50" s="216"/>
      <c r="X50" s="216"/>
      <c r="Y50" s="216"/>
      <c r="Z50" s="216"/>
      <c r="AA50" s="216"/>
      <c r="AB50" s="216"/>
      <c r="AC50" s="216"/>
      <c r="AD50" s="191"/>
      <c r="AE50" s="191"/>
    </row>
    <row r="51" spans="1:31" ht="15" customHeight="1">
      <c r="A51" s="528"/>
      <c r="B51" s="528"/>
      <c r="C51" s="528"/>
      <c r="D51" s="528"/>
      <c r="E51" s="528"/>
      <c r="F51" s="528"/>
      <c r="G51" s="528"/>
      <c r="H51" s="528"/>
      <c r="I51" s="528"/>
      <c r="J51" s="528"/>
      <c r="K51" s="528"/>
      <c r="L51" s="528"/>
      <c r="M51" s="528"/>
      <c r="N51" s="528"/>
      <c r="O51" s="528"/>
      <c r="P51" s="191"/>
      <c r="Q51" s="11" t="s">
        <v>346</v>
      </c>
      <c r="R51" s="191"/>
      <c r="S51" s="191"/>
      <c r="T51" s="191"/>
      <c r="U51" s="191"/>
      <c r="V51" s="191"/>
      <c r="W51" s="191"/>
      <c r="X51" s="191"/>
      <c r="Y51" s="191"/>
      <c r="Z51" s="191"/>
      <c r="AA51" s="191"/>
      <c r="AB51" s="191"/>
      <c r="AC51" s="191"/>
      <c r="AD51" s="191"/>
      <c r="AE51" s="191"/>
    </row>
    <row r="52" spans="1:31" ht="17.100000000000001" customHeight="1">
      <c r="AE52" s="191"/>
    </row>
  </sheetData>
  <sheetProtection selectLockedCells="1" selectUnlockedCells="1"/>
  <mergeCells count="210">
    <mergeCell ref="O40:O41"/>
    <mergeCell ref="B42:C43"/>
    <mergeCell ref="L38:L39"/>
    <mergeCell ref="I42:I43"/>
    <mergeCell ref="J42:J43"/>
    <mergeCell ref="K42:K43"/>
    <mergeCell ref="G38:G39"/>
    <mergeCell ref="L40:L41"/>
    <mergeCell ref="J40:J41"/>
    <mergeCell ref="K40:K41"/>
    <mergeCell ref="M40:M41"/>
    <mergeCell ref="N40:N41"/>
    <mergeCell ref="M38:M39"/>
    <mergeCell ref="F38:F39"/>
    <mergeCell ref="G40:G41"/>
    <mergeCell ref="F40:F41"/>
    <mergeCell ref="I40:I41"/>
    <mergeCell ref="J38:J39"/>
    <mergeCell ref="K38:K39"/>
    <mergeCell ref="H40:H41"/>
    <mergeCell ref="E40:E41"/>
    <mergeCell ref="D42:D43"/>
    <mergeCell ref="H42:H43"/>
    <mergeCell ref="A51:O51"/>
    <mergeCell ref="L42:L43"/>
    <mergeCell ref="M42:M43"/>
    <mergeCell ref="N42:N43"/>
    <mergeCell ref="O42:O43"/>
    <mergeCell ref="B44:C45"/>
    <mergeCell ref="K44:K45"/>
    <mergeCell ref="A42:A45"/>
    <mergeCell ref="F44:F45"/>
    <mergeCell ref="G44:G45"/>
    <mergeCell ref="L46:O46"/>
    <mergeCell ref="J44:J45"/>
    <mergeCell ref="A50:O50"/>
    <mergeCell ref="N44:N45"/>
    <mergeCell ref="O44:O45"/>
    <mergeCell ref="M44:M45"/>
    <mergeCell ref="E44:E45"/>
    <mergeCell ref="O38:O39"/>
    <mergeCell ref="B9:D9"/>
    <mergeCell ref="B10:D10"/>
    <mergeCell ref="B11:D11"/>
    <mergeCell ref="J12:J13"/>
    <mergeCell ref="F12:F13"/>
    <mergeCell ref="E38:E39"/>
    <mergeCell ref="N38:N39"/>
    <mergeCell ref="H38:H39"/>
    <mergeCell ref="I38:I39"/>
    <mergeCell ref="A49:O49"/>
    <mergeCell ref="E42:E43"/>
    <mergeCell ref="A47:O47"/>
    <mergeCell ref="L44:L45"/>
    <mergeCell ref="D44:D45"/>
    <mergeCell ref="H44:H45"/>
    <mergeCell ref="I44:I45"/>
    <mergeCell ref="G42:G43"/>
    <mergeCell ref="F42:F43"/>
    <mergeCell ref="B3:D4"/>
    <mergeCell ref="B22:D22"/>
    <mergeCell ref="B18:D18"/>
    <mergeCell ref="B37:C37"/>
    <mergeCell ref="B24:D24"/>
    <mergeCell ref="B25:D25"/>
    <mergeCell ref="B23:D23"/>
    <mergeCell ref="L3:O4"/>
    <mergeCell ref="B5:D7"/>
    <mergeCell ref="E5:E7"/>
    <mergeCell ref="F5:H6"/>
    <mergeCell ref="M5:O6"/>
    <mergeCell ref="E3:K4"/>
    <mergeCell ref="A12:A13"/>
    <mergeCell ref="B12:D13"/>
    <mergeCell ref="B8:D8"/>
    <mergeCell ref="I12:I13"/>
    <mergeCell ref="K12:K13"/>
    <mergeCell ref="E12:E13"/>
    <mergeCell ref="A38:A41"/>
    <mergeCell ref="B38:C39"/>
    <mergeCell ref="D38:D39"/>
    <mergeCell ref="B40:C41"/>
    <mergeCell ref="D40:D41"/>
    <mergeCell ref="B27:D27"/>
    <mergeCell ref="B19:D19"/>
    <mergeCell ref="B20:D20"/>
    <mergeCell ref="B16:D16"/>
    <mergeCell ref="B21:D21"/>
    <mergeCell ref="B26:D26"/>
    <mergeCell ref="B17:D17"/>
    <mergeCell ref="B14:D14"/>
    <mergeCell ref="I5:K6"/>
    <mergeCell ref="AD5:AD6"/>
    <mergeCell ref="AA6:AB7"/>
    <mergeCell ref="W7:X7"/>
    <mergeCell ref="AA10:AB10"/>
    <mergeCell ref="W9:X9"/>
    <mergeCell ref="AC3:AC7"/>
    <mergeCell ref="V5:Z6"/>
    <mergeCell ref="L12:L13"/>
    <mergeCell ref="AA9:AB9"/>
    <mergeCell ref="V12:V13"/>
    <mergeCell ref="U12:U13"/>
    <mergeCell ref="M12:M13"/>
    <mergeCell ref="AD12:AD13"/>
    <mergeCell ref="AC12:AC13"/>
    <mergeCell ref="AA12:AB13"/>
    <mergeCell ref="Z12:Z13"/>
    <mergeCell ref="T12:T13"/>
    <mergeCell ref="L5:L7"/>
    <mergeCell ref="U5:U7"/>
    <mergeCell ref="Q5:Q7"/>
    <mergeCell ref="R5:T6"/>
    <mergeCell ref="AA17:AB17"/>
    <mergeCell ref="W17:X17"/>
    <mergeCell ref="AA14:AB14"/>
    <mergeCell ref="Q3:T4"/>
    <mergeCell ref="U3:Z4"/>
    <mergeCell ref="AA3:AB5"/>
    <mergeCell ref="Q12:Q13"/>
    <mergeCell ref="W12:X13"/>
    <mergeCell ref="R12:R13"/>
    <mergeCell ref="Y12:Y13"/>
    <mergeCell ref="S12:S13"/>
    <mergeCell ref="W16:X16"/>
    <mergeCell ref="W14:X14"/>
    <mergeCell ref="AA18:AB18"/>
    <mergeCell ref="W25:X25"/>
    <mergeCell ref="AA25:AB25"/>
    <mergeCell ref="W8:X8"/>
    <mergeCell ref="AA8:AB8"/>
    <mergeCell ref="W11:X11"/>
    <mergeCell ref="AA11:AB11"/>
    <mergeCell ref="W10:X10"/>
    <mergeCell ref="W21:X21"/>
    <mergeCell ref="AA21:AB21"/>
    <mergeCell ref="AA16:AB16"/>
    <mergeCell ref="W22:X22"/>
    <mergeCell ref="W19:X19"/>
    <mergeCell ref="W18:X18"/>
    <mergeCell ref="AA19:AB19"/>
    <mergeCell ref="W20:X20"/>
    <mergeCell ref="AA20:AB20"/>
    <mergeCell ref="AB38:AB39"/>
    <mergeCell ref="AA22:AB22"/>
    <mergeCell ref="W23:X23"/>
    <mergeCell ref="AA23:AB23"/>
    <mergeCell ref="W27:X27"/>
    <mergeCell ref="AA27:AB27"/>
    <mergeCell ref="AA28:AD28"/>
    <mergeCell ref="Q38:Q39"/>
    <mergeCell ref="R38:R39"/>
    <mergeCell ref="S38:S39"/>
    <mergeCell ref="T38:T39"/>
    <mergeCell ref="R40:R41"/>
    <mergeCell ref="Q40:Q41"/>
    <mergeCell ref="AC38:AC39"/>
    <mergeCell ref="X38:X39"/>
    <mergeCell ref="W24:X24"/>
    <mergeCell ref="AA24:AB24"/>
    <mergeCell ref="AA38:AA39"/>
    <mergeCell ref="W26:X26"/>
    <mergeCell ref="AA26:AB26"/>
    <mergeCell ref="U38:U39"/>
    <mergeCell ref="V38:V39"/>
    <mergeCell ref="Y42:Y43"/>
    <mergeCell ref="AA40:AA41"/>
    <mergeCell ref="AC40:AC41"/>
    <mergeCell ref="X40:X41"/>
    <mergeCell ref="Y40:Y41"/>
    <mergeCell ref="Z40:Z41"/>
    <mergeCell ref="AB40:AB41"/>
    <mergeCell ref="Q44:Q45"/>
    <mergeCell ref="R42:R43"/>
    <mergeCell ref="S42:S43"/>
    <mergeCell ref="T42:T43"/>
    <mergeCell ref="Q42:Q43"/>
    <mergeCell ref="U42:U43"/>
    <mergeCell ref="X42:X43"/>
    <mergeCell ref="S40:S41"/>
    <mergeCell ref="T40:T41"/>
    <mergeCell ref="V42:V43"/>
    <mergeCell ref="W42:W43"/>
    <mergeCell ref="U40:U41"/>
    <mergeCell ref="V40:V41"/>
    <mergeCell ref="W40:W41"/>
    <mergeCell ref="W38:W39"/>
    <mergeCell ref="AD40:AD41"/>
    <mergeCell ref="AD38:AD39"/>
    <mergeCell ref="Y38:Y39"/>
    <mergeCell ref="Z38:Z39"/>
    <mergeCell ref="AC44:AC45"/>
    <mergeCell ref="AD44:AD45"/>
    <mergeCell ref="Q36:T36"/>
    <mergeCell ref="AD42:AD43"/>
    <mergeCell ref="AA42:AA43"/>
    <mergeCell ref="AB42:AB43"/>
    <mergeCell ref="AC42:AC43"/>
    <mergeCell ref="Z42:Z43"/>
    <mergeCell ref="V44:V45"/>
    <mergeCell ref="AA44:AA45"/>
    <mergeCell ref="AB44:AB45"/>
    <mergeCell ref="R44:R45"/>
    <mergeCell ref="S44:S45"/>
    <mergeCell ref="T44:T45"/>
    <mergeCell ref="U44:U45"/>
    <mergeCell ref="Z44:Z45"/>
    <mergeCell ref="X44:X45"/>
    <mergeCell ref="Y44:Y45"/>
    <mergeCell ref="W44:W45"/>
  </mergeCells>
  <phoneticPr fontId="22"/>
  <printOptions horizontalCentered="1"/>
  <pageMargins left="0.59055118110236227" right="0.59055118110236227" top="0.59055118110236227" bottom="0.59055118110236227" header="0.39370078740157483" footer="0.39370078740157483"/>
  <pageSetup paperSize="9" firstPageNumber="37" orientation="portrait" useFirstPageNumber="1" horizontalDpi="300" verticalDpi="300" r:id="rId1"/>
  <headerFooter alignWithMargins="0">
    <oddHeader>&amp;R&amp;"ＭＳ 明朝,標準"&amp;10土地及び気象</oddHeader>
    <oddFooter>&amp;C&amp;"ＭＳ 明朝,標準"－&amp;P－</oddFooter>
  </headerFooter>
  <drawing r:id="rId2"/>
</worksheet>
</file>

<file path=xl/worksheets/sheet8.xml><?xml version="1.0" encoding="utf-8"?>
<worksheet xmlns="http://schemas.openxmlformats.org/spreadsheetml/2006/main" xmlns:r="http://schemas.openxmlformats.org/officeDocument/2006/relationships">
  <dimension ref="A1:H48"/>
  <sheetViews>
    <sheetView view="pageBreakPreview" topLeftCell="A37" zoomScaleNormal="90" zoomScaleSheetLayoutView="100" workbookViewId="0">
      <selection activeCell="F14" sqref="F14"/>
    </sheetView>
  </sheetViews>
  <sheetFormatPr defaultRowHeight="17.100000000000001" customHeight="1"/>
  <cols>
    <col min="1" max="1" width="11.625" style="18" customWidth="1"/>
    <col min="2" max="2" width="10.375" style="18" customWidth="1"/>
    <col min="3" max="8" width="11.625" style="18" customWidth="1"/>
    <col min="9" max="16384" width="9" style="18"/>
  </cols>
  <sheetData>
    <row r="1" spans="1:8" ht="5.0999999999999996" customHeight="1">
      <c r="A1" s="539"/>
      <c r="B1" s="539"/>
      <c r="C1" s="539"/>
      <c r="D1" s="539"/>
      <c r="E1" s="539"/>
      <c r="F1" s="539"/>
      <c r="G1" s="539"/>
      <c r="H1" s="539"/>
    </row>
    <row r="2" spans="1:8" ht="15" customHeight="1">
      <c r="A2" s="539" t="s">
        <v>347</v>
      </c>
      <c r="B2" s="539"/>
      <c r="C2" s="539"/>
      <c r="D2" s="539"/>
      <c r="E2" s="539"/>
      <c r="F2" s="539"/>
      <c r="G2" s="539"/>
      <c r="H2" s="539"/>
    </row>
    <row r="3" spans="1:8" ht="5.0999999999999996" customHeight="1">
      <c r="A3" s="54"/>
      <c r="B3" s="190"/>
      <c r="C3" s="190"/>
      <c r="D3" s="190"/>
      <c r="E3" s="190"/>
      <c r="F3" s="190"/>
      <c r="G3" s="190"/>
      <c r="H3" s="190"/>
    </row>
    <row r="4" spans="1:8" s="255" customFormat="1" ht="50.1" customHeight="1">
      <c r="A4" s="336" t="s">
        <v>348</v>
      </c>
      <c r="B4" s="336"/>
      <c r="C4" s="336"/>
      <c r="D4" s="336"/>
      <c r="E4" s="336"/>
      <c r="F4" s="336"/>
      <c r="G4" s="336"/>
      <c r="H4" s="336"/>
    </row>
    <row r="5" spans="1:8" ht="15" customHeight="1">
      <c r="A5" s="20"/>
      <c r="B5" s="190"/>
      <c r="C5" s="190"/>
      <c r="D5" s="190"/>
      <c r="E5" s="256"/>
      <c r="F5" s="190"/>
      <c r="G5" s="190"/>
      <c r="H5" s="190"/>
    </row>
    <row r="6" spans="1:8" s="123" customFormat="1" ht="17.100000000000001" customHeight="1" thickBot="1">
      <c r="A6" s="20" t="s">
        <v>464</v>
      </c>
      <c r="B6" s="128"/>
      <c r="C6" s="128"/>
      <c r="D6" s="128"/>
      <c r="E6" s="128"/>
      <c r="G6" s="128"/>
      <c r="H6" s="24" t="s">
        <v>559</v>
      </c>
    </row>
    <row r="7" spans="1:8" ht="22.5" customHeight="1">
      <c r="A7" s="540" t="s">
        <v>51</v>
      </c>
      <c r="B7" s="507"/>
      <c r="C7" s="92" t="s">
        <v>349</v>
      </c>
      <c r="D7" s="92" t="s">
        <v>350</v>
      </c>
      <c r="E7" s="92" t="s">
        <v>351</v>
      </c>
      <c r="F7" s="92" t="s">
        <v>352</v>
      </c>
      <c r="G7" s="144" t="s">
        <v>353</v>
      </c>
      <c r="H7" s="162" t="s">
        <v>354</v>
      </c>
    </row>
    <row r="8" spans="1:8" ht="17.100000000000001" customHeight="1">
      <c r="A8" s="334" t="s">
        <v>355</v>
      </c>
      <c r="B8" s="330"/>
      <c r="C8" s="543">
        <v>273.7</v>
      </c>
      <c r="D8" s="537">
        <v>29.5</v>
      </c>
      <c r="E8" s="537">
        <v>0</v>
      </c>
      <c r="F8" s="537">
        <v>0</v>
      </c>
      <c r="G8" s="537">
        <v>244.1</v>
      </c>
      <c r="H8" s="535">
        <v>2386</v>
      </c>
    </row>
    <row r="9" spans="1:8" ht="17.100000000000001" customHeight="1" thickBot="1">
      <c r="A9" s="541"/>
      <c r="B9" s="542"/>
      <c r="C9" s="544"/>
      <c r="D9" s="538"/>
      <c r="E9" s="538"/>
      <c r="F9" s="538"/>
      <c r="G9" s="538"/>
      <c r="H9" s="536"/>
    </row>
    <row r="10" spans="1:8" ht="18" customHeight="1">
      <c r="A10" s="20" t="s">
        <v>356</v>
      </c>
      <c r="B10" s="190"/>
      <c r="C10" s="190"/>
      <c r="D10" s="190"/>
      <c r="E10" s="190"/>
      <c r="F10" s="190"/>
      <c r="G10" s="257"/>
      <c r="H10" s="258" t="s">
        <v>357</v>
      </c>
    </row>
    <row r="11" spans="1:8" ht="15" customHeight="1">
      <c r="A11" s="20" t="s">
        <v>358</v>
      </c>
      <c r="B11" s="190"/>
      <c r="C11" s="190"/>
      <c r="D11" s="190"/>
      <c r="E11" s="262"/>
      <c r="F11" s="261"/>
      <c r="H11" s="258" t="s">
        <v>359</v>
      </c>
    </row>
    <row r="12" spans="1:8" ht="15" customHeight="1">
      <c r="A12" s="20" t="s">
        <v>360</v>
      </c>
      <c r="B12" s="190"/>
      <c r="C12" s="190"/>
      <c r="D12" s="190"/>
      <c r="E12" s="190"/>
      <c r="F12" s="190"/>
      <c r="G12" s="190"/>
    </row>
    <row r="13" spans="1:8" ht="15" customHeight="1">
      <c r="A13" s="20"/>
      <c r="B13" s="190"/>
      <c r="C13" s="190"/>
      <c r="D13" s="190"/>
      <c r="E13" s="190"/>
      <c r="F13" s="190"/>
      <c r="G13" s="190"/>
      <c r="H13" s="191"/>
    </row>
    <row r="14" spans="1:8" ht="15" customHeight="1">
      <c r="A14" s="20"/>
      <c r="B14" s="190"/>
      <c r="C14" s="190"/>
      <c r="D14" s="190"/>
      <c r="E14" s="190"/>
      <c r="F14" s="190"/>
      <c r="G14" s="190"/>
      <c r="H14" s="191"/>
    </row>
    <row r="15" spans="1:8" ht="20.25" customHeight="1" thickBot="1">
      <c r="A15" s="385" t="s">
        <v>465</v>
      </c>
      <c r="B15" s="385"/>
      <c r="C15" s="385"/>
      <c r="D15" s="385"/>
      <c r="E15" s="190"/>
      <c r="F15" s="190"/>
      <c r="G15" s="190"/>
      <c r="H15" s="24" t="s">
        <v>524</v>
      </c>
    </row>
    <row r="16" spans="1:8" ht="24" customHeight="1">
      <c r="A16" s="369" t="s">
        <v>361</v>
      </c>
      <c r="B16" s="370"/>
      <c r="C16" s="92" t="s">
        <v>362</v>
      </c>
      <c r="D16" s="370" t="s">
        <v>363</v>
      </c>
      <c r="E16" s="370"/>
      <c r="F16" s="370"/>
      <c r="G16" s="370"/>
      <c r="H16" s="399"/>
    </row>
    <row r="17" spans="1:8" ht="24.75" customHeight="1">
      <c r="A17" s="121" t="s">
        <v>364</v>
      </c>
      <c r="B17" s="122"/>
      <c r="C17" s="158">
        <f>SUM(C18:C45)</f>
        <v>206.42399999999998</v>
      </c>
      <c r="D17" s="160"/>
      <c r="E17" s="118"/>
      <c r="F17" s="119"/>
      <c r="G17" s="119"/>
      <c r="H17" s="120"/>
    </row>
    <row r="18" spans="1:8" ht="16.5" customHeight="1">
      <c r="A18" s="346" t="s">
        <v>365</v>
      </c>
      <c r="B18" s="347"/>
      <c r="C18" s="159">
        <v>0.20100000000000001</v>
      </c>
      <c r="D18" s="529" t="s">
        <v>366</v>
      </c>
      <c r="E18" s="529"/>
      <c r="F18" s="529"/>
      <c r="G18" s="529"/>
      <c r="H18" s="530"/>
    </row>
    <row r="19" spans="1:8" ht="16.5" customHeight="1">
      <c r="A19" s="346" t="s">
        <v>367</v>
      </c>
      <c r="B19" s="347"/>
      <c r="C19" s="159">
        <v>1E-3</v>
      </c>
      <c r="D19" s="529" t="s">
        <v>368</v>
      </c>
      <c r="E19" s="529"/>
      <c r="F19" s="529"/>
      <c r="G19" s="529"/>
      <c r="H19" s="530"/>
    </row>
    <row r="20" spans="1:8" ht="16.5" customHeight="1">
      <c r="A20" s="346" t="s">
        <v>369</v>
      </c>
      <c r="B20" s="347"/>
      <c r="C20" s="159">
        <v>2E-3</v>
      </c>
      <c r="D20" s="529" t="s">
        <v>370</v>
      </c>
      <c r="E20" s="529"/>
      <c r="F20" s="529"/>
      <c r="G20" s="529"/>
      <c r="H20" s="530"/>
    </row>
    <row r="21" spans="1:8" ht="16.5" customHeight="1">
      <c r="A21" s="104" t="s">
        <v>371</v>
      </c>
      <c r="B21" s="55"/>
      <c r="C21" s="159">
        <v>8.0000000000000002E-3</v>
      </c>
      <c r="D21" s="529" t="s">
        <v>372</v>
      </c>
      <c r="E21" s="529"/>
      <c r="F21" s="529"/>
      <c r="G21" s="529"/>
      <c r="H21" s="530"/>
    </row>
    <row r="22" spans="1:8" ht="16.5" customHeight="1">
      <c r="A22" s="104" t="s">
        <v>371</v>
      </c>
      <c r="B22" s="55"/>
      <c r="C22" s="159">
        <v>1.9E-2</v>
      </c>
      <c r="D22" s="529" t="s">
        <v>373</v>
      </c>
      <c r="E22" s="529"/>
      <c r="F22" s="529"/>
      <c r="G22" s="529"/>
      <c r="H22" s="530"/>
    </row>
    <row r="23" spans="1:8" ht="16.5" customHeight="1">
      <c r="A23" s="104" t="s">
        <v>371</v>
      </c>
      <c r="B23" s="55"/>
      <c r="C23" s="159">
        <v>1.0999999999999999E-2</v>
      </c>
      <c r="D23" s="529" t="s">
        <v>374</v>
      </c>
      <c r="E23" s="529"/>
      <c r="F23" s="529"/>
      <c r="G23" s="529"/>
      <c r="H23" s="530"/>
    </row>
    <row r="24" spans="1:8" ht="16.5" customHeight="1">
      <c r="A24" s="104" t="s">
        <v>371</v>
      </c>
      <c r="B24" s="55"/>
      <c r="C24" s="159">
        <v>2E-3</v>
      </c>
      <c r="D24" s="529" t="s">
        <v>375</v>
      </c>
      <c r="E24" s="529"/>
      <c r="F24" s="529"/>
      <c r="G24" s="529"/>
      <c r="H24" s="530"/>
    </row>
    <row r="25" spans="1:8" ht="16.5" customHeight="1">
      <c r="A25" s="104" t="s">
        <v>371</v>
      </c>
      <c r="B25" s="55"/>
      <c r="C25" s="159">
        <v>0.123</v>
      </c>
      <c r="D25" s="529" t="s">
        <v>376</v>
      </c>
      <c r="E25" s="529"/>
      <c r="F25" s="529"/>
      <c r="G25" s="529"/>
      <c r="H25" s="530"/>
    </row>
    <row r="26" spans="1:8" ht="16.5" customHeight="1">
      <c r="A26" s="104" t="s">
        <v>371</v>
      </c>
      <c r="B26" s="55"/>
      <c r="C26" s="159">
        <v>8.9999999999999993E-3</v>
      </c>
      <c r="D26" s="529" t="s">
        <v>377</v>
      </c>
      <c r="E26" s="529"/>
      <c r="F26" s="529"/>
      <c r="G26" s="529"/>
      <c r="H26" s="530"/>
    </row>
    <row r="27" spans="1:8" ht="16.5" customHeight="1">
      <c r="A27" s="104" t="s">
        <v>371</v>
      </c>
      <c r="B27" s="55"/>
      <c r="C27" s="159">
        <v>2E-3</v>
      </c>
      <c r="D27" s="529" t="s">
        <v>378</v>
      </c>
      <c r="E27" s="529"/>
      <c r="F27" s="529"/>
      <c r="G27" s="529"/>
      <c r="H27" s="530"/>
    </row>
    <row r="28" spans="1:8" ht="16.5" customHeight="1">
      <c r="A28" s="104" t="s">
        <v>371</v>
      </c>
      <c r="B28" s="55"/>
      <c r="C28" s="159">
        <v>5.6000000000000001E-2</v>
      </c>
      <c r="D28" s="529" t="s">
        <v>379</v>
      </c>
      <c r="E28" s="529"/>
      <c r="F28" s="529"/>
      <c r="G28" s="529"/>
      <c r="H28" s="530"/>
    </row>
    <row r="29" spans="1:8" ht="16.5" customHeight="1">
      <c r="A29" s="104" t="s">
        <v>371</v>
      </c>
      <c r="B29" s="55"/>
      <c r="C29" s="159">
        <v>5.0000000000000001E-3</v>
      </c>
      <c r="D29" s="529" t="s">
        <v>380</v>
      </c>
      <c r="E29" s="529"/>
      <c r="F29" s="529"/>
      <c r="G29" s="529"/>
      <c r="H29" s="530"/>
    </row>
    <row r="30" spans="1:8" ht="16.5" customHeight="1">
      <c r="A30" s="346" t="s">
        <v>381</v>
      </c>
      <c r="B30" s="347"/>
      <c r="C30" s="259">
        <v>3</v>
      </c>
      <c r="D30" s="529" t="s">
        <v>382</v>
      </c>
      <c r="E30" s="529"/>
      <c r="F30" s="529"/>
      <c r="G30" s="529"/>
      <c r="H30" s="530"/>
    </row>
    <row r="31" spans="1:8" ht="16.5" customHeight="1">
      <c r="A31" s="346" t="s">
        <v>383</v>
      </c>
      <c r="B31" s="347"/>
      <c r="C31" s="259">
        <v>1.8779999999999999</v>
      </c>
      <c r="D31" s="529" t="s">
        <v>384</v>
      </c>
      <c r="E31" s="529"/>
      <c r="F31" s="529"/>
      <c r="G31" s="529"/>
      <c r="H31" s="530"/>
    </row>
    <row r="32" spans="1:8" ht="16.5" customHeight="1">
      <c r="A32" s="346" t="s">
        <v>385</v>
      </c>
      <c r="B32" s="347"/>
      <c r="C32" s="259">
        <v>18</v>
      </c>
      <c r="D32" s="529" t="s">
        <v>386</v>
      </c>
      <c r="E32" s="529"/>
      <c r="F32" s="529"/>
      <c r="G32" s="529"/>
      <c r="H32" s="530"/>
    </row>
    <row r="33" spans="1:8" ht="16.5" customHeight="1">
      <c r="A33" s="346" t="s">
        <v>387</v>
      </c>
      <c r="B33" s="347"/>
      <c r="C33" s="259">
        <v>1.56</v>
      </c>
      <c r="D33" s="529" t="s">
        <v>388</v>
      </c>
      <c r="E33" s="529"/>
      <c r="F33" s="529"/>
      <c r="G33" s="529"/>
      <c r="H33" s="530"/>
    </row>
    <row r="34" spans="1:8" ht="16.5" customHeight="1">
      <c r="A34" s="346" t="s">
        <v>389</v>
      </c>
      <c r="B34" s="347"/>
      <c r="C34" s="259">
        <v>3</v>
      </c>
      <c r="D34" s="529" t="s">
        <v>390</v>
      </c>
      <c r="E34" s="529"/>
      <c r="F34" s="529"/>
      <c r="G34" s="529"/>
      <c r="H34" s="530"/>
    </row>
    <row r="35" spans="1:8" ht="16.5" customHeight="1">
      <c r="A35" s="346" t="s">
        <v>391</v>
      </c>
      <c r="B35" s="347"/>
      <c r="C35" s="259">
        <v>16</v>
      </c>
      <c r="D35" s="529" t="s">
        <v>392</v>
      </c>
      <c r="E35" s="529"/>
      <c r="F35" s="529"/>
      <c r="G35" s="529"/>
      <c r="H35" s="530"/>
    </row>
    <row r="36" spans="1:8" ht="16.5" customHeight="1">
      <c r="A36" s="346" t="s">
        <v>393</v>
      </c>
      <c r="B36" s="347"/>
      <c r="C36" s="259">
        <v>50</v>
      </c>
      <c r="D36" s="529" t="s">
        <v>394</v>
      </c>
      <c r="E36" s="529"/>
      <c r="F36" s="529"/>
      <c r="G36" s="529"/>
      <c r="H36" s="530"/>
    </row>
    <row r="37" spans="1:8" ht="16.5" customHeight="1">
      <c r="A37" s="346" t="s">
        <v>395</v>
      </c>
      <c r="B37" s="347"/>
      <c r="C37" s="259">
        <v>8</v>
      </c>
      <c r="D37" s="529" t="s">
        <v>396</v>
      </c>
      <c r="E37" s="529"/>
      <c r="F37" s="529"/>
      <c r="G37" s="529"/>
      <c r="H37" s="530"/>
    </row>
    <row r="38" spans="1:8" ht="16.5" customHeight="1">
      <c r="A38" s="346" t="s">
        <v>397</v>
      </c>
      <c r="B38" s="347"/>
      <c r="C38" s="259">
        <v>0.27</v>
      </c>
      <c r="D38" s="529" t="s">
        <v>398</v>
      </c>
      <c r="E38" s="529"/>
      <c r="F38" s="529"/>
      <c r="G38" s="529"/>
      <c r="H38" s="530"/>
    </row>
    <row r="39" spans="1:8" ht="16.5" customHeight="1">
      <c r="A39" s="346" t="s">
        <v>399</v>
      </c>
      <c r="B39" s="347"/>
      <c r="C39" s="259">
        <v>43</v>
      </c>
      <c r="D39" s="529" t="s">
        <v>400</v>
      </c>
      <c r="E39" s="529"/>
      <c r="F39" s="529"/>
      <c r="G39" s="529"/>
      <c r="H39" s="530"/>
    </row>
    <row r="40" spans="1:8" ht="16.5" customHeight="1">
      <c r="A40" s="346" t="s">
        <v>401</v>
      </c>
      <c r="B40" s="347"/>
      <c r="C40" s="259">
        <v>0.06</v>
      </c>
      <c r="D40" s="529" t="s">
        <v>402</v>
      </c>
      <c r="E40" s="529"/>
      <c r="F40" s="529"/>
      <c r="G40" s="529"/>
      <c r="H40" s="530"/>
    </row>
    <row r="41" spans="1:8" ht="16.5" customHeight="1">
      <c r="A41" s="346" t="s">
        <v>403</v>
      </c>
      <c r="B41" s="347"/>
      <c r="C41" s="259">
        <v>1.2270000000000001</v>
      </c>
      <c r="D41" s="529" t="s">
        <v>404</v>
      </c>
      <c r="E41" s="529"/>
      <c r="F41" s="529"/>
      <c r="G41" s="529"/>
      <c r="H41" s="530"/>
    </row>
    <row r="42" spans="1:8" ht="16.5" customHeight="1">
      <c r="A42" s="346" t="s">
        <v>405</v>
      </c>
      <c r="B42" s="347"/>
      <c r="C42" s="259">
        <v>2.85</v>
      </c>
      <c r="D42" s="529" t="s">
        <v>406</v>
      </c>
      <c r="E42" s="529"/>
      <c r="F42" s="529"/>
      <c r="G42" s="529"/>
      <c r="H42" s="530"/>
    </row>
    <row r="43" spans="1:8" ht="16.5" customHeight="1">
      <c r="A43" s="346" t="s">
        <v>558</v>
      </c>
      <c r="B43" s="347"/>
      <c r="C43" s="259">
        <v>0.04</v>
      </c>
      <c r="D43" s="252" t="s">
        <v>557</v>
      </c>
      <c r="E43" s="253"/>
      <c r="F43" s="253"/>
      <c r="G43" s="253"/>
      <c r="H43" s="254"/>
    </row>
    <row r="44" spans="1:8" ht="16.5" customHeight="1">
      <c r="A44" s="346" t="s">
        <v>407</v>
      </c>
      <c r="B44" s="347"/>
      <c r="C44" s="259">
        <v>12.1</v>
      </c>
      <c r="D44" s="529" t="s">
        <v>408</v>
      </c>
      <c r="E44" s="529"/>
      <c r="F44" s="529"/>
      <c r="G44" s="529"/>
      <c r="H44" s="530"/>
    </row>
    <row r="45" spans="1:8" ht="16.5" customHeight="1" thickBot="1">
      <c r="A45" s="531" t="s">
        <v>409</v>
      </c>
      <c r="B45" s="532"/>
      <c r="C45" s="260">
        <v>45</v>
      </c>
      <c r="D45" s="533" t="s">
        <v>396</v>
      </c>
      <c r="E45" s="533"/>
      <c r="F45" s="533"/>
      <c r="G45" s="533"/>
      <c r="H45" s="534"/>
    </row>
    <row r="46" spans="1:8" ht="18" customHeight="1">
      <c r="A46" s="20" t="s">
        <v>428</v>
      </c>
      <c r="B46" s="190"/>
      <c r="C46" s="190"/>
      <c r="D46" s="190"/>
      <c r="E46" s="190"/>
      <c r="F46" s="190"/>
      <c r="G46" s="327" t="s">
        <v>48</v>
      </c>
      <c r="H46" s="327"/>
    </row>
    <row r="47" spans="1:8" ht="18" customHeight="1">
      <c r="A47" s="20" t="s">
        <v>429</v>
      </c>
      <c r="B47" s="190"/>
      <c r="C47" s="190"/>
      <c r="D47" s="190"/>
      <c r="E47" s="190"/>
      <c r="F47" s="190"/>
      <c r="G47" s="190"/>
      <c r="H47" s="24"/>
    </row>
    <row r="48" spans="1:8" ht="15" customHeight="1">
      <c r="A48" s="20" t="s">
        <v>410</v>
      </c>
      <c r="B48" s="190"/>
      <c r="C48" s="190"/>
      <c r="D48" s="190"/>
      <c r="E48" s="190"/>
      <c r="F48" s="190"/>
      <c r="G48" s="190"/>
      <c r="H48" s="190"/>
    </row>
  </sheetData>
  <sheetProtection selectLockedCells="1" selectUnlockedCells="1"/>
  <mergeCells count="61">
    <mergeCell ref="A1:H1"/>
    <mergeCell ref="A2:H2"/>
    <mergeCell ref="A4:H4"/>
    <mergeCell ref="A7:B7"/>
    <mergeCell ref="A19:B19"/>
    <mergeCell ref="D19:H19"/>
    <mergeCell ref="A16:B16"/>
    <mergeCell ref="A15:D15"/>
    <mergeCell ref="A18:B18"/>
    <mergeCell ref="D8:D9"/>
    <mergeCell ref="A8:B9"/>
    <mergeCell ref="D16:H16"/>
    <mergeCell ref="C8:C9"/>
    <mergeCell ref="H8:H9"/>
    <mergeCell ref="D23:H23"/>
    <mergeCell ref="F8:F9"/>
    <mergeCell ref="G8:G9"/>
    <mergeCell ref="E8:E9"/>
    <mergeCell ref="D18:H18"/>
    <mergeCell ref="A39:B39"/>
    <mergeCell ref="D39:H39"/>
    <mergeCell ref="D31:H31"/>
    <mergeCell ref="A32:B32"/>
    <mergeCell ref="D32:H32"/>
    <mergeCell ref="A30:B30"/>
    <mergeCell ref="A20:B20"/>
    <mergeCell ref="D20:H20"/>
    <mergeCell ref="D21:H21"/>
    <mergeCell ref="D22:H22"/>
    <mergeCell ref="D26:H26"/>
    <mergeCell ref="D30:H30"/>
    <mergeCell ref="D25:H25"/>
    <mergeCell ref="D28:H28"/>
    <mergeCell ref="D29:H29"/>
    <mergeCell ref="D24:H24"/>
    <mergeCell ref="D27:H27"/>
    <mergeCell ref="G46:H46"/>
    <mergeCell ref="A45:B45"/>
    <mergeCell ref="D45:H45"/>
    <mergeCell ref="A40:B40"/>
    <mergeCell ref="D40:H40"/>
    <mergeCell ref="A37:B37"/>
    <mergeCell ref="D37:H37"/>
    <mergeCell ref="A38:B38"/>
    <mergeCell ref="D38:H38"/>
    <mergeCell ref="A31:B31"/>
    <mergeCell ref="D35:H35"/>
    <mergeCell ref="A36:B36"/>
    <mergeCell ref="D36:H36"/>
    <mergeCell ref="A33:B33"/>
    <mergeCell ref="D33:H33"/>
    <mergeCell ref="A35:B35"/>
    <mergeCell ref="A34:B34"/>
    <mergeCell ref="D34:H34"/>
    <mergeCell ref="A41:B41"/>
    <mergeCell ref="D42:H42"/>
    <mergeCell ref="A44:B44"/>
    <mergeCell ref="A43:B43"/>
    <mergeCell ref="D44:H44"/>
    <mergeCell ref="D41:H41"/>
    <mergeCell ref="A42:B42"/>
  </mergeCells>
  <phoneticPr fontId="22"/>
  <printOptions horizontalCentered="1"/>
  <pageMargins left="0.59055118110236227" right="0.59055118110236227" top="0.59055118110236227" bottom="0.59055118110236227" header="0.39370078740157483" footer="0.39370078740157483"/>
  <pageSetup paperSize="9" firstPageNumber="38" orientation="portrait" useFirstPageNumber="1" verticalDpi="300" r:id="rId1"/>
  <headerFooter alignWithMargins="0">
    <oddHeader>&amp;L&amp;"ＭＳ 明朝,標準"&amp;10土地及び気象</oddHeader>
    <oddFooter>&amp;C&amp;"ＭＳ 明朝,標準"－&amp;P－</oddFooter>
  </headerFooter>
</worksheet>
</file>

<file path=xl/worksheets/sheet9.xml><?xml version="1.0" encoding="utf-8"?>
<worksheet xmlns="http://schemas.openxmlformats.org/spreadsheetml/2006/main" xmlns:r="http://schemas.openxmlformats.org/officeDocument/2006/relationships">
  <dimension ref="A1:T107"/>
  <sheetViews>
    <sheetView view="pageBreakPreview" zoomScaleNormal="90" zoomScaleSheetLayoutView="100" workbookViewId="0">
      <selection activeCell="H56" sqref="H56"/>
    </sheetView>
  </sheetViews>
  <sheetFormatPr defaultRowHeight="13.5"/>
  <cols>
    <col min="1" max="6" width="15.125" customWidth="1"/>
    <col min="7" max="7" width="13.625" customWidth="1"/>
    <col min="8" max="8" width="12.125" customWidth="1"/>
    <col min="9" max="10" width="11" customWidth="1"/>
    <col min="12" max="12" width="11" customWidth="1"/>
    <col min="14" max="14" width="10.5" customWidth="1"/>
  </cols>
  <sheetData>
    <row r="1" spans="1:16" ht="17.25">
      <c r="A1" s="546" t="s">
        <v>411</v>
      </c>
      <c r="B1" s="546"/>
      <c r="C1" s="546"/>
      <c r="D1" s="546"/>
      <c r="E1" s="546"/>
      <c r="F1" s="546"/>
    </row>
    <row r="2" spans="1:16" ht="14.25">
      <c r="A2" s="56"/>
      <c r="H2" t="s">
        <v>412</v>
      </c>
    </row>
    <row r="3" spans="1:16">
      <c r="A3" s="20"/>
      <c r="H3" s="57" t="s">
        <v>148</v>
      </c>
      <c r="I3" s="58" t="s">
        <v>413</v>
      </c>
      <c r="J3" s="58" t="s">
        <v>414</v>
      </c>
      <c r="K3" s="58" t="s">
        <v>415</v>
      </c>
      <c r="L3" s="58" t="s">
        <v>416</v>
      </c>
      <c r="M3" s="58" t="s">
        <v>153</v>
      </c>
      <c r="N3" s="59" t="s">
        <v>154</v>
      </c>
    </row>
    <row r="4" spans="1:16">
      <c r="A4" s="1"/>
      <c r="B4" s="289" t="s">
        <v>573</v>
      </c>
      <c r="E4" s="289" t="s">
        <v>572</v>
      </c>
      <c r="G4">
        <f>SUM(H4:N4)</f>
        <v>19.273000000000003</v>
      </c>
      <c r="H4" s="60">
        <f>+‐33‐!C8</f>
        <v>0.72299999999999998</v>
      </c>
      <c r="I4" s="61">
        <f>+‐33‐!D8</f>
        <v>8.4410000000000007</v>
      </c>
      <c r="J4" s="61">
        <f>+‐33‐!E8</f>
        <v>0.95499999999999996</v>
      </c>
      <c r="K4" s="61">
        <f>+‐33‐!F8</f>
        <v>4.4999999999999998E-2</v>
      </c>
      <c r="L4" s="61">
        <f>+‐33‐!H8</f>
        <v>1.8</v>
      </c>
      <c r="M4" s="61">
        <f>+‐33‐!J8</f>
        <v>2.6579999999999999</v>
      </c>
      <c r="N4" s="62">
        <f>+‐33‐!K8</f>
        <v>4.6509999999999998</v>
      </c>
      <c r="O4" s="265">
        <f>SUM(H4:N4)</f>
        <v>19.273000000000003</v>
      </c>
    </row>
    <row r="5" spans="1:16">
      <c r="A5" s="1"/>
      <c r="G5" s="63">
        <f>SUM(H5:N5)</f>
        <v>0.99999999999999989</v>
      </c>
      <c r="H5" s="64">
        <f t="shared" ref="H5:N5" si="0">+H4/$G$4</f>
        <v>3.7513620090281731E-2</v>
      </c>
      <c r="I5" s="64">
        <f t="shared" si="0"/>
        <v>0.43797021740258391</v>
      </c>
      <c r="J5" s="64">
        <f t="shared" si="0"/>
        <v>4.9551185596430229E-2</v>
      </c>
      <c r="K5" s="64">
        <f t="shared" si="0"/>
        <v>2.3348726197270787E-3</v>
      </c>
      <c r="L5" s="64">
        <f t="shared" si="0"/>
        <v>9.3394904789083161E-2</v>
      </c>
      <c r="M5" s="64">
        <f t="shared" si="0"/>
        <v>0.13791314273854613</v>
      </c>
      <c r="N5" s="64">
        <f t="shared" si="0"/>
        <v>0.24132205676334764</v>
      </c>
    </row>
    <row r="6" spans="1:16">
      <c r="B6" s="65"/>
      <c r="E6" s="66"/>
      <c r="H6" s="67"/>
      <c r="I6" s="67"/>
      <c r="J6" s="67"/>
      <c r="K6" s="547"/>
      <c r="L6" s="547"/>
      <c r="M6" s="67"/>
      <c r="N6" s="67"/>
      <c r="O6" s="67"/>
      <c r="P6" s="67"/>
    </row>
    <row r="12" spans="1:16">
      <c r="H12" s="548" t="s">
        <v>417</v>
      </c>
      <c r="I12" s="548"/>
    </row>
    <row r="13" spans="1:16">
      <c r="H13" s="68" t="s">
        <v>418</v>
      </c>
      <c r="I13" s="69">
        <f>+‐33‐!E21</f>
        <v>33903</v>
      </c>
    </row>
    <row r="14" spans="1:16">
      <c r="H14" s="68" t="s">
        <v>154</v>
      </c>
      <c r="I14" s="69">
        <f>+‐33‐!K21</f>
        <v>11274</v>
      </c>
    </row>
    <row r="15" spans="1:16">
      <c r="H15" t="s">
        <v>451</v>
      </c>
      <c r="I15">
        <v>27003</v>
      </c>
    </row>
    <row r="16" spans="1:16">
      <c r="H16" s="70"/>
      <c r="I16" s="70"/>
      <c r="J16" s="70"/>
      <c r="K16" s="70"/>
      <c r="L16" s="70"/>
      <c r="M16" s="70"/>
      <c r="N16" s="70"/>
      <c r="O16" s="70"/>
      <c r="P16" s="70"/>
    </row>
    <row r="17" spans="1:16">
      <c r="H17" s="70"/>
      <c r="I17" s="71"/>
      <c r="J17" s="71"/>
      <c r="K17" s="71"/>
      <c r="L17" s="71"/>
      <c r="M17" s="71"/>
      <c r="N17" s="71"/>
      <c r="O17" s="71"/>
      <c r="P17" s="71"/>
    </row>
    <row r="28" spans="1:16">
      <c r="A28" s="1"/>
    </row>
    <row r="29" spans="1:16">
      <c r="A29" s="1" t="s">
        <v>419</v>
      </c>
      <c r="C29" s="65"/>
    </row>
    <row r="35" spans="8:17">
      <c r="I35" s="545" t="s">
        <v>433</v>
      </c>
      <c r="J35" s="545"/>
      <c r="K35" s="545"/>
      <c r="L35" s="545" t="s">
        <v>434</v>
      </c>
      <c r="M35" s="545"/>
      <c r="N35" s="545"/>
      <c r="O35" s="545" t="s">
        <v>435</v>
      </c>
      <c r="P35" s="545"/>
      <c r="Q35" s="545"/>
    </row>
    <row r="36" spans="8:17">
      <c r="I36" s="266" t="s">
        <v>230</v>
      </c>
      <c r="J36" s="266" t="s">
        <v>231</v>
      </c>
      <c r="K36" s="266" t="s">
        <v>232</v>
      </c>
      <c r="L36" s="266" t="s">
        <v>230</v>
      </c>
      <c r="M36" s="266" t="s">
        <v>231</v>
      </c>
      <c r="N36" s="266" t="s">
        <v>232</v>
      </c>
      <c r="O36" s="266" t="s">
        <v>230</v>
      </c>
      <c r="P36" s="266" t="s">
        <v>231</v>
      </c>
      <c r="Q36" s="266" t="s">
        <v>232</v>
      </c>
    </row>
    <row r="37" spans="8:17">
      <c r="H37" t="s">
        <v>420</v>
      </c>
      <c r="I37" s="72" t="str">
        <f>+‐35‐!C24</f>
        <v>…</v>
      </c>
      <c r="J37" s="72">
        <f>+‐35‐!D24</f>
        <v>9.1</v>
      </c>
      <c r="K37" s="72" t="str">
        <f>+‐35‐!E24</f>
        <v>…</v>
      </c>
      <c r="L37" s="73">
        <f>+‐35‐!F24</f>
        <v>12.8</v>
      </c>
      <c r="M37" s="73">
        <f>+‐35‐!G24</f>
        <v>9.5</v>
      </c>
      <c r="N37" s="74">
        <f>+‐35‐!H24</f>
        <v>7.6</v>
      </c>
      <c r="O37" s="73">
        <f>+‐35‐!I24</f>
        <v>5.2</v>
      </c>
      <c r="P37" s="73">
        <f>+‐35‐!J24</f>
        <v>7.4</v>
      </c>
      <c r="Q37" s="74">
        <f>+‐35‐!K24</f>
        <v>8.3000000000000007</v>
      </c>
    </row>
    <row r="38" spans="8:17">
      <c r="H38" t="s">
        <v>421</v>
      </c>
      <c r="I38" s="72" t="str">
        <f>+‐35‐!C26</f>
        <v>…</v>
      </c>
      <c r="J38" s="72">
        <f>+‐35‐!D26</f>
        <v>0.9</v>
      </c>
      <c r="K38" s="72" t="str">
        <f>+‐35‐!E26</f>
        <v>…</v>
      </c>
      <c r="L38" s="75">
        <f>+‐35‐!F26</f>
        <v>3.4</v>
      </c>
      <c r="M38" s="75">
        <f>+‐35‐!G26</f>
        <v>1.9</v>
      </c>
      <c r="N38" s="76">
        <f>+‐35‐!H26</f>
        <v>2.2000000000000002</v>
      </c>
      <c r="O38" s="77">
        <f>+‐35‐!I26</f>
        <v>14.7</v>
      </c>
      <c r="P38" s="77">
        <f>+‐35‐!J26</f>
        <v>4.5</v>
      </c>
      <c r="Q38" s="78">
        <f>+‐35‐!K26</f>
        <v>3</v>
      </c>
    </row>
    <row r="39" spans="8:17">
      <c r="H39" t="s">
        <v>422</v>
      </c>
      <c r="I39" s="79" t="str">
        <f>+‐35‐!C28</f>
        <v>…</v>
      </c>
      <c r="J39" s="79">
        <f>+‐35‐!D28</f>
        <v>2</v>
      </c>
      <c r="K39" s="79" t="str">
        <f>+‐35‐!E28</f>
        <v>…</v>
      </c>
      <c r="L39" s="80">
        <f>+‐35‐!F28</f>
        <v>3.6</v>
      </c>
      <c r="M39" s="80">
        <f>+‐35‐!G28</f>
        <v>2.7</v>
      </c>
      <c r="N39" s="81">
        <f>+‐35‐!H28</f>
        <v>7.5</v>
      </c>
      <c r="O39" s="80">
        <f>+‐35‐!I28</f>
        <v>6.6</v>
      </c>
      <c r="P39" s="80">
        <f>+‐35‐!J28</f>
        <v>4.7</v>
      </c>
      <c r="Q39" s="81">
        <f>+‐35‐!K28</f>
        <v>16.3</v>
      </c>
    </row>
    <row r="64" spans="1:1">
      <c r="A64" s="1" t="s">
        <v>423</v>
      </c>
    </row>
    <row r="65" spans="3:17">
      <c r="C65" s="65"/>
    </row>
    <row r="66" spans="3:17">
      <c r="I66" s="82" t="s">
        <v>424</v>
      </c>
      <c r="J66" s="82" t="s">
        <v>425</v>
      </c>
      <c r="K66" s="82" t="s">
        <v>426</v>
      </c>
    </row>
    <row r="67" spans="3:17">
      <c r="H67" s="291">
        <v>1</v>
      </c>
      <c r="I67" s="83">
        <f>+‐36‐!E16</f>
        <v>17</v>
      </c>
      <c r="J67" s="83">
        <f>+‐36‐!F16</f>
        <v>23.6</v>
      </c>
      <c r="K67" s="83">
        <f>+‐36‐!I16</f>
        <v>11.6</v>
      </c>
    </row>
    <row r="68" spans="3:17">
      <c r="H68" s="291">
        <v>2</v>
      </c>
      <c r="I68" s="83">
        <f>+‐36‐!E17</f>
        <v>17.5</v>
      </c>
      <c r="J68" s="83">
        <f>+‐36‐!F17</f>
        <v>25</v>
      </c>
      <c r="K68" s="83">
        <f>+‐36‐!I17</f>
        <v>11.9</v>
      </c>
    </row>
    <row r="69" spans="3:17">
      <c r="H69" s="291">
        <v>3</v>
      </c>
      <c r="I69" s="83">
        <f>+‐36‐!E18</f>
        <v>19.600000000000001</v>
      </c>
      <c r="J69" s="83">
        <f>+‐36‐!F18</f>
        <v>26.7</v>
      </c>
      <c r="K69" s="83">
        <f>+‐36‐!I18</f>
        <v>12.5</v>
      </c>
    </row>
    <row r="70" spans="3:17">
      <c r="H70" s="291">
        <v>4</v>
      </c>
      <c r="I70" s="83">
        <f>+‐36‐!E19</f>
        <v>21.7</v>
      </c>
      <c r="J70" s="83">
        <f>+‐36‐!F19</f>
        <v>28.3</v>
      </c>
      <c r="K70" s="83">
        <f>+‐36‐!I19</f>
        <v>14.4</v>
      </c>
    </row>
    <row r="71" spans="3:17">
      <c r="H71" s="291">
        <v>5</v>
      </c>
      <c r="I71" s="83">
        <f>+‐36‐!E20</f>
        <v>24.4</v>
      </c>
      <c r="J71" s="83">
        <f>+‐36‐!F20</f>
        <v>29</v>
      </c>
      <c r="K71" s="83">
        <f>+‐36‐!I20</f>
        <v>19.399999999999999</v>
      </c>
    </row>
    <row r="72" spans="3:17">
      <c r="H72" s="291">
        <v>6</v>
      </c>
      <c r="I72" s="83">
        <f>+‐36‐!E21</f>
        <v>26.9</v>
      </c>
      <c r="J72" s="83">
        <f>+‐36‐!F21</f>
        <v>31.6</v>
      </c>
      <c r="K72" s="83">
        <f>+‐36‐!I21</f>
        <v>22.9</v>
      </c>
    </row>
    <row r="73" spans="3:17">
      <c r="H73" s="291">
        <v>7</v>
      </c>
      <c r="I73" s="83">
        <f>+‐36‐!E22</f>
        <v>29.1</v>
      </c>
      <c r="J73" s="83">
        <f>+‐36‐!F22</f>
        <v>33.299999999999997</v>
      </c>
      <c r="K73" s="83">
        <f>+‐36‐!I22</f>
        <v>24.2</v>
      </c>
    </row>
    <row r="74" spans="3:17">
      <c r="H74" s="291">
        <v>8</v>
      </c>
      <c r="I74" s="83">
        <f>+‐36‐!E23</f>
        <v>28.5</v>
      </c>
      <c r="J74" s="83">
        <f>+‐36‐!F23</f>
        <v>32.9</v>
      </c>
      <c r="K74" s="83">
        <f>+‐36‐!I23</f>
        <v>25.1</v>
      </c>
    </row>
    <row r="75" spans="3:17">
      <c r="H75" s="291">
        <v>9</v>
      </c>
      <c r="I75" s="83">
        <f>+‐36‐!E24</f>
        <v>27.2</v>
      </c>
      <c r="J75" s="83">
        <f>+‐36‐!F24</f>
        <v>32.1</v>
      </c>
      <c r="K75" s="83">
        <f>+‐36‐!I24</f>
        <v>22.7</v>
      </c>
    </row>
    <row r="76" spans="3:17">
      <c r="H76" s="291">
        <v>10</v>
      </c>
      <c r="I76" s="83">
        <f>+‐36‐!E25</f>
        <v>24.6</v>
      </c>
      <c r="J76" s="83">
        <f>+‐36‐!F25</f>
        <v>29.4</v>
      </c>
      <c r="K76" s="83">
        <f>+‐36‐!I25</f>
        <v>19.100000000000001</v>
      </c>
    </row>
    <row r="77" spans="3:17">
      <c r="H77" s="291">
        <v>11</v>
      </c>
      <c r="I77" s="83">
        <f>+‐36‐!E26</f>
        <v>21</v>
      </c>
      <c r="J77" s="83">
        <f>+‐36‐!F26</f>
        <v>26.8</v>
      </c>
      <c r="K77" s="83">
        <f>+‐36‐!I26</f>
        <v>16.3</v>
      </c>
    </row>
    <row r="78" spans="3:17">
      <c r="H78" s="291">
        <v>12</v>
      </c>
      <c r="I78" s="83">
        <f>+‐36‐!E27</f>
        <v>18.5</v>
      </c>
      <c r="J78" s="83">
        <f>+‐36‐!F27</f>
        <v>25.7</v>
      </c>
      <c r="K78" s="83">
        <f>+‐36‐!I27</f>
        <v>12.4</v>
      </c>
    </row>
    <row r="79" spans="3:17">
      <c r="I79" s="294" t="s">
        <v>574</v>
      </c>
      <c r="J79" s="38">
        <f>‐36‐!E14</f>
        <v>23</v>
      </c>
      <c r="K79" s="39"/>
      <c r="L79" s="39"/>
      <c r="M79" s="40"/>
      <c r="N79" s="40"/>
    </row>
    <row r="80" spans="3:17">
      <c r="I80" s="38"/>
      <c r="J80" s="38"/>
      <c r="K80" s="39"/>
      <c r="L80" s="39"/>
      <c r="M80" s="38"/>
      <c r="N80" s="39"/>
      <c r="O80" s="39"/>
      <c r="P80" s="40"/>
      <c r="Q80" s="40"/>
    </row>
    <row r="81" spans="1:20">
      <c r="I81" s="38"/>
      <c r="J81" s="38"/>
      <c r="K81" s="39"/>
      <c r="L81" s="39"/>
      <c r="M81" s="38"/>
      <c r="N81" s="39"/>
      <c r="O81" s="39"/>
      <c r="P81" s="40"/>
      <c r="Q81" s="40"/>
    </row>
    <row r="82" spans="1:20">
      <c r="I82" s="38"/>
      <c r="J82" s="38"/>
      <c r="K82" s="39"/>
      <c r="L82" s="39"/>
      <c r="M82" s="38"/>
      <c r="N82" s="39"/>
      <c r="O82" s="39"/>
      <c r="P82" s="40"/>
      <c r="Q82" s="40"/>
    </row>
    <row r="83" spans="1:20">
      <c r="I83" s="38"/>
      <c r="J83" s="38"/>
      <c r="K83" s="39"/>
      <c r="L83" s="39"/>
      <c r="M83" s="38"/>
      <c r="N83" s="39"/>
      <c r="O83" s="84"/>
      <c r="P83" s="40"/>
      <c r="Q83" s="40"/>
    </row>
    <row r="84" spans="1:20">
      <c r="I84" s="38"/>
      <c r="J84" s="38"/>
      <c r="K84" s="39"/>
      <c r="L84" s="39"/>
      <c r="M84" s="38"/>
      <c r="N84" s="39"/>
      <c r="O84" s="39"/>
      <c r="P84" s="40"/>
      <c r="Q84" s="40"/>
      <c r="R84" s="40"/>
    </row>
    <row r="85" spans="1:20">
      <c r="I85" s="38"/>
      <c r="J85" s="38"/>
      <c r="K85" s="39"/>
      <c r="L85" s="84"/>
      <c r="M85" s="38"/>
      <c r="N85" s="39"/>
      <c r="O85" s="39"/>
      <c r="P85" s="40"/>
      <c r="Q85" s="40"/>
      <c r="R85" s="40"/>
    </row>
    <row r="86" spans="1:20">
      <c r="I86" s="38"/>
      <c r="J86" s="38"/>
      <c r="K86" s="39"/>
      <c r="L86" s="39"/>
      <c r="M86" s="38"/>
      <c r="N86" s="39"/>
      <c r="O86" s="39"/>
      <c r="P86" s="40"/>
      <c r="Q86" s="40"/>
      <c r="R86" s="40"/>
    </row>
    <row r="87" spans="1:20">
      <c r="I87" s="38"/>
      <c r="J87" s="38"/>
      <c r="K87" s="39"/>
      <c r="L87" s="39"/>
      <c r="M87" s="38"/>
      <c r="N87" s="39"/>
      <c r="O87" s="39"/>
      <c r="P87" s="40"/>
      <c r="Q87" s="40"/>
      <c r="R87" s="40"/>
      <c r="S87" s="40"/>
      <c r="T87" s="70"/>
    </row>
    <row r="88" spans="1:20">
      <c r="I88" s="38"/>
      <c r="J88" s="38"/>
      <c r="K88" s="39"/>
      <c r="L88" s="39"/>
      <c r="M88" s="38"/>
      <c r="N88" s="39"/>
      <c r="O88" s="39"/>
      <c r="P88" s="40"/>
      <c r="Q88" s="40"/>
      <c r="R88" s="40"/>
      <c r="S88" s="40"/>
      <c r="T88" s="70"/>
    </row>
    <row r="89" spans="1:20">
      <c r="I89" s="38"/>
      <c r="J89" s="38"/>
      <c r="K89" s="39"/>
      <c r="L89" s="39"/>
      <c r="M89" s="38"/>
      <c r="N89" s="39"/>
      <c r="O89" s="39"/>
      <c r="P89" s="40"/>
      <c r="Q89" s="40"/>
      <c r="R89" s="40"/>
      <c r="S89" s="40"/>
      <c r="T89" s="70"/>
    </row>
    <row r="90" spans="1:20">
      <c r="I90" s="38"/>
      <c r="J90" s="38"/>
      <c r="K90" s="39"/>
      <c r="L90" s="39"/>
      <c r="M90" s="38"/>
      <c r="N90" s="39"/>
      <c r="O90" s="39"/>
      <c r="P90" s="40"/>
      <c r="Q90" s="40"/>
      <c r="R90" s="40"/>
      <c r="S90" s="40"/>
      <c r="T90" s="70"/>
    </row>
    <row r="91" spans="1:20">
      <c r="R91" s="40"/>
      <c r="S91" s="40"/>
      <c r="T91" s="70"/>
    </row>
    <row r="92" spans="1:20">
      <c r="R92" s="40"/>
      <c r="S92" s="40"/>
      <c r="T92" s="70"/>
    </row>
    <row r="93" spans="1:20">
      <c r="A93" s="1" t="s">
        <v>427</v>
      </c>
      <c r="G93" s="85"/>
      <c r="H93" s="70"/>
      <c r="R93" s="40"/>
      <c r="S93" s="40"/>
      <c r="T93" s="70"/>
    </row>
    <row r="94" spans="1:20">
      <c r="G94" s="85"/>
      <c r="H94" s="70"/>
      <c r="R94" s="40"/>
      <c r="S94" s="40"/>
      <c r="T94" s="70"/>
    </row>
    <row r="95" spans="1:20">
      <c r="B95" s="70"/>
      <c r="C95" s="86"/>
      <c r="D95" s="87"/>
      <c r="E95" s="70"/>
      <c r="G95" s="85"/>
      <c r="H95" s="83">
        <f>‐37‐!Q16</f>
        <v>119</v>
      </c>
      <c r="I95" s="292">
        <v>1</v>
      </c>
      <c r="R95" s="40"/>
      <c r="S95" s="53"/>
      <c r="T95" s="70"/>
    </row>
    <row r="96" spans="1:20">
      <c r="G96" s="85"/>
      <c r="H96" s="83">
        <f>‐37‐!Q17</f>
        <v>109.5</v>
      </c>
      <c r="I96" s="292">
        <v>2</v>
      </c>
      <c r="R96" s="40"/>
      <c r="S96" s="70"/>
    </row>
    <row r="97" spans="7:19">
      <c r="G97" s="85"/>
      <c r="H97" s="83">
        <f>+‐37‐!Q18</f>
        <v>81</v>
      </c>
      <c r="I97" s="292">
        <v>3</v>
      </c>
      <c r="R97" s="53"/>
      <c r="S97" s="70"/>
    </row>
    <row r="98" spans="7:19">
      <c r="G98" s="85"/>
      <c r="H98" s="83">
        <f>+‐37‐!Q19</f>
        <v>356.5</v>
      </c>
      <c r="I98" s="292">
        <v>4</v>
      </c>
      <c r="R98" s="53"/>
      <c r="S98" s="70"/>
    </row>
    <row r="99" spans="7:19">
      <c r="G99" s="85"/>
      <c r="H99" s="83">
        <f>+‐37‐!Q20</f>
        <v>229.5</v>
      </c>
      <c r="I99" s="292">
        <v>5</v>
      </c>
    </row>
    <row r="100" spans="7:19">
      <c r="G100" s="85"/>
      <c r="H100" s="83">
        <f>+‐37‐!Q21</f>
        <v>372</v>
      </c>
      <c r="I100" s="292">
        <v>6</v>
      </c>
    </row>
    <row r="101" spans="7:19">
      <c r="G101" s="85"/>
      <c r="H101" s="83">
        <f>+‐37‐!Q22</f>
        <v>96</v>
      </c>
      <c r="I101" s="292">
        <v>7</v>
      </c>
    </row>
    <row r="102" spans="7:19">
      <c r="G102" s="85"/>
      <c r="H102" s="83">
        <f>+‐37‐!Q23</f>
        <v>674</v>
      </c>
      <c r="I102" s="292">
        <v>8</v>
      </c>
    </row>
    <row r="103" spans="7:19">
      <c r="G103" s="85"/>
      <c r="H103" s="83">
        <f>+‐37‐!Q24</f>
        <v>271.5</v>
      </c>
      <c r="I103" s="292">
        <v>9</v>
      </c>
    </row>
    <row r="104" spans="7:19">
      <c r="G104" s="85"/>
      <c r="H104" s="83">
        <f>+‐37‐!Q25</f>
        <v>96.5</v>
      </c>
      <c r="I104" s="292">
        <v>10</v>
      </c>
    </row>
    <row r="105" spans="7:19">
      <c r="H105" s="83">
        <f>+‐37‐!Q26</f>
        <v>214.5</v>
      </c>
      <c r="I105" s="292">
        <v>11</v>
      </c>
    </row>
    <row r="106" spans="7:19">
      <c r="H106" s="83">
        <f>+‐37‐!Q27</f>
        <v>113</v>
      </c>
      <c r="I106" s="292">
        <v>12</v>
      </c>
    </row>
    <row r="107" spans="7:19">
      <c r="H107" s="293">
        <f>SUM(H95:H106)</f>
        <v>2733</v>
      </c>
    </row>
  </sheetData>
  <sheetProtection selectLockedCells="1" selectUnlockedCells="1"/>
  <mergeCells count="6">
    <mergeCell ref="O35:Q35"/>
    <mergeCell ref="A1:F1"/>
    <mergeCell ref="K6:L6"/>
    <mergeCell ref="H12:I12"/>
    <mergeCell ref="I35:K35"/>
    <mergeCell ref="L35:N35"/>
  </mergeCells>
  <phoneticPr fontId="22"/>
  <pageMargins left="0.59027777777777779" right="0.59027777777777779" top="0.59027777777777779" bottom="0.59027777777777779" header="0.51180555555555551" footer="0.39374999999999999"/>
  <pageSetup paperSize="9" orientation="portrait" useFirstPageNumber="1" horizontalDpi="300" verticalDpi="300" r:id="rId1"/>
  <headerFooter alignWithMargins="0">
    <oddFooter>&amp;C&amp;"ＭＳ 明朝,標準"-&amp;P-0-</oddFooter>
  </headerFooter>
  <drawing r:id="rId2"/>
</worksheet>
</file>

<file path=docProps/app.xml><?xml version="1.0" encoding="utf-8"?>
<Properties xmlns="http://schemas.openxmlformats.org/officeDocument/2006/extended-properties" xmlns:vt="http://schemas.openxmlformats.org/officeDocument/2006/docPropsVTypes">
  <TotalTime>464</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‐31‐</vt:lpstr>
      <vt:lpstr>‐32‐</vt:lpstr>
      <vt:lpstr>‐33‐</vt:lpstr>
      <vt:lpstr>‐34‐</vt:lpstr>
      <vt:lpstr>‐35‐</vt:lpstr>
      <vt:lpstr>‐36‐</vt:lpstr>
      <vt:lpstr>‐37‐</vt:lpstr>
      <vt:lpstr>‐38‐</vt:lpstr>
      <vt:lpstr>グラフ</vt:lpstr>
      <vt:lpstr>‐31‐!Print_Area</vt:lpstr>
      <vt:lpstr>‐32‐!Print_Area</vt:lpstr>
      <vt:lpstr>‐33‐!Print_Area</vt:lpstr>
      <vt:lpstr>‐34‐!Print_Area</vt:lpstr>
      <vt:lpstr>‐35‐!Print_Area</vt:lpstr>
      <vt:lpstr>‐36‐!Print_Area</vt:lpstr>
      <vt:lpstr>‐37‐!Print_Area</vt:lpstr>
      <vt:lpstr>‐38‐!Print_Area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13</cp:revision>
  <cp:lastPrinted>2013-03-25T04:43:08Z</cp:lastPrinted>
  <dcterms:created xsi:type="dcterms:W3CDTF">2002-03-18T02:28:28Z</dcterms:created>
  <dcterms:modified xsi:type="dcterms:W3CDTF">2013-04-18T06:47:09Z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yellow</vt:lpwstr>
  </property>
</Properties>
</file>