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295" tabRatio="754" activeTab="4"/>
  </bookViews>
  <sheets>
    <sheet name="‐119‐" sheetId="1" r:id="rId1"/>
    <sheet name="‐120‐" sheetId="2" r:id="rId2"/>
    <sheet name="‐121‐" sheetId="3" r:id="rId3"/>
    <sheet name="‐122‐" sheetId="4" r:id="rId4"/>
    <sheet name="‐123‐" sheetId="5" r:id="rId5"/>
    <sheet name="‐124‐" sheetId="6" r:id="rId6"/>
    <sheet name="‐125‐" sheetId="7" r:id="rId7"/>
    <sheet name="‐126‐" sheetId="13" r:id="rId8"/>
    <sheet name="‐127‐" sheetId="8" r:id="rId9"/>
    <sheet name="‐128‐" sheetId="9" r:id="rId10"/>
    <sheet name="‐129‐" sheetId="14" r:id="rId11"/>
    <sheet name="‐130‐" sheetId="10" r:id="rId12"/>
    <sheet name="‐131‐" sheetId="11" r:id="rId13"/>
    <sheet name="グラフ" sheetId="12" r:id="rId14"/>
  </sheets>
  <definedNames>
    <definedName name="_xlnm.Print_Area" localSheetId="0">‐119‐!$A$1:$P$42</definedName>
    <definedName name="_xlnm.Print_Area" localSheetId="2">‐121‐!$A$1:$M$53</definedName>
    <definedName name="_xlnm.Print_Area" localSheetId="4">‐123‐!$A$1:$F$65</definedName>
    <definedName name="_xlnm.Print_Area" localSheetId="5">‐124‐!$A$1:$N$57</definedName>
    <definedName name="_xlnm.Print_Area" localSheetId="6">‐125‐!$A$1:$Z$46</definedName>
    <definedName name="_xlnm.Print_Area" localSheetId="7">‐126‐!$A$1:$S$51</definedName>
    <definedName name="_xlnm.Print_Area" localSheetId="8">‐127‐!$T$1:$AR$51</definedName>
    <definedName name="_xlnm.Print_Area" localSheetId="9">‐128‐!$A$1:$G$46</definedName>
    <definedName name="_xlnm.Print_Area" localSheetId="10">‐129‐!$H$1:$O$46</definedName>
    <definedName name="_xlnm.Print_Area" localSheetId="11">‐130‐!$A$1:$L$50</definedName>
    <definedName name="_xlnm.Print_Area" localSheetId="13">グラフ!$A$1:$F$134</definedName>
  </definedNames>
  <calcPr calcId="125725" refMode="R1C1"/>
</workbook>
</file>

<file path=xl/calcChain.xml><?xml version="1.0" encoding="utf-8"?>
<calcChain xmlns="http://schemas.openxmlformats.org/spreadsheetml/2006/main">
  <c r="AO12" i="8"/>
  <c r="D12" i="1"/>
  <c r="C12"/>
  <c r="H43" i="12"/>
  <c r="H42"/>
  <c r="H41"/>
  <c r="H40"/>
  <c r="J14"/>
  <c r="J13"/>
  <c r="I14"/>
  <c r="I13"/>
  <c r="H14"/>
  <c r="H13"/>
  <c r="L120"/>
  <c r="L119"/>
  <c r="L118"/>
  <c r="L117"/>
  <c r="L116"/>
  <c r="K120"/>
  <c r="K119"/>
  <c r="K118"/>
  <c r="K117"/>
  <c r="K116"/>
  <c r="J120"/>
  <c r="J119"/>
  <c r="J118"/>
  <c r="J116"/>
  <c r="J117"/>
  <c r="I120"/>
  <c r="I119"/>
  <c r="I118"/>
  <c r="I117"/>
  <c r="I116"/>
  <c r="H120"/>
  <c r="H119"/>
  <c r="H118"/>
  <c r="H117"/>
  <c r="H116"/>
  <c r="L111"/>
  <c r="L110"/>
  <c r="L109"/>
  <c r="L108"/>
  <c r="L107"/>
  <c r="K111"/>
  <c r="K110"/>
  <c r="K109"/>
  <c r="K108"/>
  <c r="K107"/>
  <c r="J111"/>
  <c r="J110"/>
  <c r="J109"/>
  <c r="J108"/>
  <c r="J107"/>
  <c r="I111"/>
  <c r="I110"/>
  <c r="I109"/>
  <c r="I108"/>
  <c r="I107"/>
  <c r="H111"/>
  <c r="H110"/>
  <c r="H109"/>
  <c r="H108"/>
  <c r="H107"/>
  <c r="J83"/>
  <c r="J82"/>
  <c r="J81"/>
  <c r="J80"/>
  <c r="J79"/>
  <c r="I83"/>
  <c r="I82"/>
  <c r="I81"/>
  <c r="I80"/>
  <c r="I79"/>
  <c r="H83"/>
  <c r="H82"/>
  <c r="H81"/>
  <c r="H80"/>
  <c r="H79"/>
  <c r="J76"/>
  <c r="J75"/>
  <c r="J74"/>
  <c r="J73"/>
  <c r="J72"/>
  <c r="I76"/>
  <c r="I75"/>
  <c r="I74"/>
  <c r="I73"/>
  <c r="H76"/>
  <c r="H75"/>
  <c r="H74"/>
  <c r="H73"/>
  <c r="H72"/>
  <c r="I72"/>
  <c r="J53"/>
  <c r="J52"/>
  <c r="J51"/>
  <c r="J50"/>
  <c r="J49"/>
  <c r="I53"/>
  <c r="I52"/>
  <c r="I51"/>
  <c r="I50"/>
  <c r="I49"/>
  <c r="H53"/>
  <c r="H52"/>
  <c r="H51"/>
  <c r="H50"/>
  <c r="H49"/>
  <c r="J43"/>
  <c r="J42"/>
  <c r="J41"/>
  <c r="J40"/>
  <c r="J39"/>
  <c r="I43"/>
  <c r="I42"/>
  <c r="I41"/>
  <c r="I40"/>
  <c r="H39"/>
  <c r="I39"/>
  <c r="J6"/>
  <c r="J5"/>
  <c r="J4"/>
  <c r="I6"/>
  <c r="I5"/>
  <c r="I4"/>
  <c r="H34" i="9"/>
  <c r="H33"/>
  <c r="H32"/>
  <c r="H31"/>
  <c r="H30"/>
  <c r="E45" i="14"/>
  <c r="D45"/>
  <c r="E44"/>
  <c r="D44"/>
  <c r="E43"/>
  <c r="D43"/>
  <c r="E42"/>
  <c r="D42"/>
  <c r="E41"/>
  <c r="D41"/>
  <c r="B34"/>
  <c r="B33"/>
  <c r="B32"/>
  <c r="B31"/>
  <c r="B30"/>
  <c r="C23"/>
  <c r="AO20" i="13"/>
  <c r="AO19"/>
  <c r="AO18"/>
  <c r="AO17"/>
  <c r="AO16"/>
  <c r="AO15"/>
  <c r="AO14"/>
  <c r="AO13"/>
  <c r="AO12"/>
  <c r="AO11"/>
  <c r="AO10"/>
  <c r="AO9"/>
  <c r="AO8"/>
  <c r="AO7"/>
  <c r="F16" i="6"/>
  <c r="P9" i="1"/>
  <c r="O9"/>
  <c r="N9"/>
  <c r="M9"/>
  <c r="L9"/>
  <c r="K9"/>
  <c r="J9"/>
  <c r="I9"/>
  <c r="H9"/>
  <c r="G9"/>
  <c r="F9"/>
  <c r="E9"/>
  <c r="D14"/>
  <c r="D11"/>
  <c r="D9" s="1"/>
  <c r="D16"/>
  <c r="C11"/>
  <c r="H38" i="6"/>
  <c r="H37"/>
  <c r="H36"/>
  <c r="H35"/>
  <c r="H12"/>
  <c r="H11" s="1"/>
  <c r="H9" s="1"/>
  <c r="H13"/>
  <c r="H34" i="14"/>
  <c r="D5" i="5"/>
  <c r="D38" s="1"/>
  <c r="D20"/>
  <c r="D27"/>
  <c r="F28" i="11"/>
  <c r="F30"/>
  <c r="F29"/>
  <c r="E28"/>
  <c r="E30" s="1"/>
  <c r="L13" i="10"/>
  <c r="K13"/>
  <c r="J13"/>
  <c r="I13"/>
  <c r="H13"/>
  <c r="G13"/>
  <c r="F13"/>
  <c r="E13"/>
  <c r="L36"/>
  <c r="K36"/>
  <c r="J36"/>
  <c r="I36"/>
  <c r="H36"/>
  <c r="G36"/>
  <c r="F36"/>
  <c r="B36"/>
  <c r="E36"/>
  <c r="D36"/>
  <c r="C36"/>
  <c r="B35"/>
  <c r="B34"/>
  <c r="B33"/>
  <c r="B32"/>
  <c r="D13"/>
  <c r="B13" s="1"/>
  <c r="B9"/>
  <c r="B10"/>
  <c r="B11"/>
  <c r="E45" i="9"/>
  <c r="E42"/>
  <c r="E41"/>
  <c r="D45"/>
  <c r="D43"/>
  <c r="D42"/>
  <c r="D41"/>
  <c r="B34"/>
  <c r="C23"/>
  <c r="D53" i="5"/>
  <c r="D39"/>
  <c r="D63" s="1"/>
  <c r="K53" i="4"/>
  <c r="P53" s="1"/>
  <c r="L9"/>
  <c r="L18" s="1"/>
  <c r="I9"/>
  <c r="I18" s="1"/>
  <c r="F9"/>
  <c r="F16"/>
  <c r="G28" i="11"/>
  <c r="H26" s="1"/>
  <c r="E29"/>
  <c r="G29"/>
  <c r="H27" s="1"/>
  <c r="B12" i="10"/>
  <c r="B15"/>
  <c r="B16"/>
  <c r="B17"/>
  <c r="B18"/>
  <c r="B19"/>
  <c r="B20"/>
  <c r="B21"/>
  <c r="B22"/>
  <c r="B23"/>
  <c r="B24"/>
  <c r="B25"/>
  <c r="B26"/>
  <c r="B38"/>
  <c r="B39"/>
  <c r="B40"/>
  <c r="B41"/>
  <c r="B42"/>
  <c r="B43"/>
  <c r="B44"/>
  <c r="B45"/>
  <c r="B46"/>
  <c r="B47"/>
  <c r="B48"/>
  <c r="B49"/>
  <c r="H30" i="14"/>
  <c r="H31"/>
  <c r="H32"/>
  <c r="H33"/>
  <c r="B30" i="9"/>
  <c r="B31"/>
  <c r="B32"/>
  <c r="B33"/>
  <c r="E43"/>
  <c r="D44"/>
  <c r="E44"/>
  <c r="AO7" i="8"/>
  <c r="AO8"/>
  <c r="AO9"/>
  <c r="AO10"/>
  <c r="AO11"/>
  <c r="AO13"/>
  <c r="AO14"/>
  <c r="AO15"/>
  <c r="AO16"/>
  <c r="AO17"/>
  <c r="AO18"/>
  <c r="AO19"/>
  <c r="AO20"/>
  <c r="F11" i="6"/>
  <c r="F9" s="1"/>
  <c r="G11"/>
  <c r="G9" s="1"/>
  <c r="H14"/>
  <c r="H15"/>
  <c r="I11"/>
  <c r="I9" s="1"/>
  <c r="J11"/>
  <c r="J9" s="1"/>
  <c r="K11"/>
  <c r="K9" s="1"/>
  <c r="L11"/>
  <c r="L9" s="1"/>
  <c r="G16"/>
  <c r="H17"/>
  <c r="H16" s="1"/>
  <c r="H18"/>
  <c r="H19"/>
  <c r="H20"/>
  <c r="H21"/>
  <c r="H22"/>
  <c r="H23"/>
  <c r="H24"/>
  <c r="H25"/>
  <c r="H26"/>
  <c r="H27"/>
  <c r="H28"/>
  <c r="H29"/>
  <c r="H30"/>
  <c r="H31"/>
  <c r="H32"/>
  <c r="H33"/>
  <c r="H34"/>
  <c r="I16"/>
  <c r="J16"/>
  <c r="K16"/>
  <c r="L16"/>
  <c r="D45"/>
  <c r="D46"/>
  <c r="D47"/>
  <c r="D48"/>
  <c r="D49"/>
  <c r="D50"/>
  <c r="D51"/>
  <c r="D52"/>
  <c r="D53"/>
  <c r="D54"/>
  <c r="D55"/>
  <c r="C5" i="5"/>
  <c r="E5"/>
  <c r="F5"/>
  <c r="F38" s="1"/>
  <c r="C20"/>
  <c r="E20"/>
  <c r="E38" s="1"/>
  <c r="F20"/>
  <c r="C27"/>
  <c r="C38" s="1"/>
  <c r="C64" s="1"/>
  <c r="E27"/>
  <c r="F27"/>
  <c r="C39"/>
  <c r="C63"/>
  <c r="E39"/>
  <c r="E63" s="1"/>
  <c r="C53"/>
  <c r="E53"/>
  <c r="F53"/>
  <c r="F63" s="1"/>
  <c r="I24" i="4"/>
  <c r="O12"/>
  <c r="O10" s="1"/>
  <c r="O14"/>
  <c r="O16"/>
  <c r="O18"/>
  <c r="O20"/>
  <c r="O22"/>
  <c r="O24"/>
  <c r="O26"/>
  <c r="O28"/>
  <c r="O30"/>
  <c r="N36"/>
  <c r="K38"/>
  <c r="N38" s="1"/>
  <c r="N37"/>
  <c r="H38"/>
  <c r="H40" s="1"/>
  <c r="N39"/>
  <c r="N41"/>
  <c r="K43"/>
  <c r="N43" s="1"/>
  <c r="N42"/>
  <c r="H43"/>
  <c r="H45"/>
  <c r="N44"/>
  <c r="N46"/>
  <c r="K48"/>
  <c r="N47"/>
  <c r="H48"/>
  <c r="H50"/>
  <c r="N49"/>
  <c r="N51"/>
  <c r="N52"/>
  <c r="H53"/>
  <c r="H55" s="1"/>
  <c r="N54"/>
  <c r="H17" i="3"/>
  <c r="D34"/>
  <c r="L34"/>
  <c r="D35"/>
  <c r="L35"/>
  <c r="L36"/>
  <c r="L42"/>
  <c r="L43"/>
  <c r="L44"/>
  <c r="L45"/>
  <c r="L46"/>
  <c r="L47"/>
  <c r="H50"/>
  <c r="C5" i="1"/>
  <c r="D5"/>
  <c r="C6"/>
  <c r="D6"/>
  <c r="C7"/>
  <c r="D7"/>
  <c r="C8"/>
  <c r="D8"/>
  <c r="C13"/>
  <c r="C9" s="1"/>
  <c r="C14"/>
  <c r="C15"/>
  <c r="C16"/>
  <c r="C17"/>
  <c r="C18"/>
  <c r="C19"/>
  <c r="C20"/>
  <c r="D20"/>
  <c r="D19"/>
  <c r="D13"/>
  <c r="D15"/>
  <c r="D17"/>
  <c r="D18"/>
  <c r="B25"/>
  <c r="D25"/>
  <c r="B26"/>
  <c r="D26"/>
  <c r="B27"/>
  <c r="D27"/>
  <c r="B28"/>
  <c r="D28"/>
  <c r="B29"/>
  <c r="D29"/>
  <c r="C34"/>
  <c r="C35"/>
  <c r="C36"/>
  <c r="C37"/>
  <c r="C38"/>
  <c r="C39"/>
  <c r="C40"/>
  <c r="C41" s="1"/>
  <c r="I41"/>
  <c r="O41"/>
  <c r="H18" i="11"/>
  <c r="H22"/>
  <c r="H25"/>
  <c r="H20"/>
  <c r="L12" i="4"/>
  <c r="H15" i="11"/>
  <c r="H14"/>
  <c r="F12" i="4"/>
  <c r="K55"/>
  <c r="N55" s="1"/>
  <c r="F14"/>
  <c r="L30"/>
  <c r="I22"/>
  <c r="L20"/>
  <c r="F20"/>
  <c r="F28"/>
  <c r="L14"/>
  <c r="F18"/>
  <c r="F24"/>
  <c r="F10" s="1"/>
  <c r="F22"/>
  <c r="L16"/>
  <c r="F30"/>
  <c r="F26"/>
  <c r="L28"/>
  <c r="F64" i="5" l="1"/>
  <c r="E64"/>
  <c r="D64"/>
  <c r="P48" i="4"/>
  <c r="K50"/>
  <c r="P55"/>
  <c r="P52"/>
  <c r="P51"/>
  <c r="I20"/>
  <c r="P54"/>
  <c r="N48"/>
  <c r="K45"/>
  <c r="I12"/>
  <c r="N53"/>
  <c r="I30"/>
  <c r="I26"/>
  <c r="I28"/>
  <c r="H16" i="11"/>
  <c r="H24"/>
  <c r="H17"/>
  <c r="K40" i="4"/>
  <c r="G30" i="11"/>
  <c r="H29" s="1"/>
  <c r="L22" i="4"/>
  <c r="L10" s="1"/>
  <c r="L24"/>
  <c r="L26"/>
  <c r="H28" i="11"/>
  <c r="I16" i="4"/>
  <c r="I14"/>
  <c r="H23" i="11"/>
  <c r="H19"/>
  <c r="H21"/>
  <c r="P44" i="4" l="1"/>
  <c r="N45"/>
  <c r="P42"/>
  <c r="P41"/>
  <c r="P46"/>
  <c r="P49"/>
  <c r="N50"/>
  <c r="P47"/>
  <c r="P50"/>
  <c r="I10"/>
  <c r="P38"/>
  <c r="P40" s="1"/>
  <c r="P39"/>
  <c r="P36"/>
  <c r="N40"/>
  <c r="P37"/>
  <c r="P43"/>
  <c r="P45" l="1"/>
</calcChain>
</file>

<file path=xl/comments1.xml><?xml version="1.0" encoding="utf-8"?>
<comments xmlns="http://schemas.openxmlformats.org/spreadsheetml/2006/main">
  <authors>
    <author>情報政策課</author>
  </authors>
  <commentList>
    <comment ref="A9" authorId="0">
      <text>
        <r>
          <rPr>
            <b/>
            <sz val="9"/>
            <color indexed="81"/>
            <rFont val="ＭＳ Ｐゴシック"/>
            <family val="3"/>
            <charset val="128"/>
          </rPr>
          <t xml:space="preserve">統計うらそえ（第４５号）では平成18年度で掲載（誤）
</t>
        </r>
        <r>
          <rPr>
            <b/>
            <u/>
            <sz val="9"/>
            <color indexed="81"/>
            <rFont val="ＭＳ Ｐゴシック"/>
            <family val="3"/>
            <charset val="128"/>
          </rPr>
          <t>正しくは平成19年度</t>
        </r>
      </text>
    </comment>
  </commentList>
</comments>
</file>

<file path=xl/sharedStrings.xml><?xml version="1.0" encoding="utf-8"?>
<sst xmlns="http://schemas.openxmlformats.org/spreadsheetml/2006/main" count="1255" uniqueCount="698">
  <si>
    <t>Ⅹ　 社会・福祉</t>
  </si>
  <si>
    <t>（単位：人、級）</t>
  </si>
  <si>
    <t>区　　　　分</t>
  </si>
  <si>
    <t>総　数</t>
  </si>
  <si>
    <t>１　級</t>
  </si>
  <si>
    <t>２　級</t>
  </si>
  <si>
    <t>３　級</t>
  </si>
  <si>
    <t>４　級</t>
  </si>
  <si>
    <t>５　級</t>
  </si>
  <si>
    <t>６　級</t>
  </si>
  <si>
    <t>肢体不自由</t>
  </si>
  <si>
    <t>聴覚障害</t>
  </si>
  <si>
    <t>音声・言語平衡機能障害</t>
  </si>
  <si>
    <t>視覚障害</t>
  </si>
  <si>
    <t>腎臓機能障害</t>
  </si>
  <si>
    <t>心臓機能障害</t>
  </si>
  <si>
    <t>膀胱・直腸小腸機能障害</t>
  </si>
  <si>
    <t>呼吸器機能障害</t>
  </si>
  <si>
    <t>免疫機能障害</t>
  </si>
  <si>
    <t>（単位：人、度）</t>
  </si>
  <si>
    <t>区　　　  分</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</si>
  <si>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</si>
  <si>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</si>
  <si>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</si>
  <si>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</si>
  <si>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</si>
  <si>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</si>
  <si>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</si>
  <si>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</si>
  <si>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</si>
  <si>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</si>
  <si>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</si>
  <si>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</si>
  <si>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</si>
  <si>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</si>
  <si>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</si>
  <si>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</si>
  <si>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f</t>
  </si>
  <si>
    <t>在宅福祉</t>
  </si>
  <si>
    <t>（146）　生活支援事業</t>
  </si>
  <si>
    <t>①　軽度生活援助派遣事業</t>
  </si>
  <si>
    <t>区　　　分</t>
  </si>
  <si>
    <t>利 用 者 実 人 数</t>
  </si>
  <si>
    <t>利 　用 　時 　間</t>
  </si>
  <si>
    <t>（注）平成12年度より実施。</t>
  </si>
  <si>
    <t>資料：福祉課</t>
  </si>
  <si>
    <t>②　独居老人世帯健康飲料配達事業（各年度３月末現在）</t>
  </si>
  <si>
    <t>利用対象者数</t>
  </si>
  <si>
    <t>（注）昭和51年10月より実施。</t>
  </si>
  <si>
    <t>③　配食サービス（各年度３月末現在）</t>
  </si>
  <si>
    <t>（単位：人、千円）</t>
  </si>
  <si>
    <t>実  利  用  者  数</t>
  </si>
  <si>
    <t>支　　　出　　　額</t>
  </si>
  <si>
    <t>（注）平成11年７月より実施。</t>
  </si>
  <si>
    <t>④　緊急通報システム事業（各年度３月末現在）</t>
  </si>
  <si>
    <t>利 用 者 数（累計）</t>
  </si>
  <si>
    <t>（注）平成６年５月より実施。</t>
  </si>
  <si>
    <t>(147)　在宅介護手当支給事業（各年度３月末現在）</t>
  </si>
  <si>
    <t>支　　給　　額</t>
  </si>
  <si>
    <t>（注）平成８年度より実施。</t>
  </si>
  <si>
    <t>（148）　介護予防事業</t>
  </si>
  <si>
    <t>　介護予防事業は、高齢者が要介護状態等となることを予防するとともに、地域において介護予防に向けた取組が主体的に実施されるような地域社会の構築を目的としています。</t>
  </si>
  <si>
    <t>①　特定高齢者把握事業実績</t>
  </si>
  <si>
    <t>年　　　度</t>
  </si>
  <si>
    <t>介護予防事業参加人数</t>
  </si>
  <si>
    <t>資料：地域支援課</t>
  </si>
  <si>
    <t>②　介護予防普及啓発事業実績</t>
  </si>
  <si>
    <t>（単位：回、人）</t>
  </si>
  <si>
    <t>開催回数</t>
  </si>
  <si>
    <t>参加者延人数</t>
  </si>
  <si>
    <t>（注）平成20年度より生きがい型デイサービス事業を移行。</t>
  </si>
  <si>
    <t>（149）　包括的支援事業（地域包括支援センター）</t>
  </si>
  <si>
    <t>①　相談件数（延件数）</t>
  </si>
  <si>
    <t>（単位：件数）</t>
  </si>
  <si>
    <t>相談内容の概要</t>
  </si>
  <si>
    <t>介護保険その他の保健福祉サービスに関すること</t>
  </si>
  <si>
    <t>権利擁護（成年後見制度等）に関すること</t>
  </si>
  <si>
    <t>高齢者虐待に関すること</t>
  </si>
  <si>
    <t>合　　　　　　　　　　　計</t>
  </si>
  <si>
    <t>②　予防給付ケアマネジメント件数</t>
  </si>
  <si>
    <t>新規</t>
  </si>
  <si>
    <t>継続</t>
  </si>
  <si>
    <t>(150)　介護保険　</t>
  </si>
  <si>
    <t>　介護保険は、介護が必要となった方又は介護が必要になるおそれのある方を対象として、必要な保険給付（居宅・施設介護サービス等）を行うことを目的とする。</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</si>
  <si>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</si>
  <si>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</si>
  <si>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</si>
  <si>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</si>
  <si>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</si>
  <si>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</si>
  <si>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</si>
  <si>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</si>
  <si>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</si>
  <si>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</si>
  <si>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</si>
  <si>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</si>
  <si>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</si>
  <si>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</si>
  <si>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</si>
  <si>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資料：介護保険課</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</si>
  <si>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</si>
  <si>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</si>
  <si>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</si>
  <si>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</si>
  <si>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</si>
  <si>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</si>
  <si>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</si>
  <si>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第１号被保険者数に対する
認定者数の率(認定率)</t>
  </si>
  <si>
    <t>認定者に対する
サービス受給者
の比率</t>
  </si>
  <si>
    <t>福祉施設</t>
  </si>
  <si>
    <t>保健施設</t>
  </si>
  <si>
    <t>医療施設</t>
  </si>
  <si>
    <t>(注)平成18年度より介護認定・介護サービスに変更あり。</t>
  </si>
  <si>
    <t>　　　　　　　　　　　　　　　　　　　　　　　　　　　　　　　　　　　　　　　　　　　　　　　　　　　　　　　　　　　　　　　　　　　　　　　　　　　　　　　　　　　　　　　　　　　　　　　　　　　　　　　　　　　　　　　　　　　　　　　　　　　　　　　　　　　　　　　　　　　　　　　　　　　　　　　　　　　　　　　　　　　　　　　　　　　　　　　　　　　　　　　　　　　　　　　　　　　　　　　　　　　　　　　　　　　　　　　　　　　　　　　　　　　　　　　　　　　　　　　　　　　　　　　　　　　　　　　　　　　　　　　　　　　　　　　　　　　　　　　　　　　　　　　　　　　　　　　　　　　　　　　　　　　　　　　　　　　　　　　　　　　　　　　　　　　　　　　　　　　　　　　　　　　　　　　　　　　　　　　　　　　　　　　　　　　　　　　　　　　　　　　　　　　　　　　　　　　　　　　　　　　　　　　　　　　　　　　　　　　　　　　　　　　　　　　　　　　　　　　　　　　　　　　　　　　　　　　　　　　　　　　　　　　　　　　　　　　　　　　　　　　　　　　　　　　　　　　　　　　　　　　　　　　　　　　　　　　　　　　　　　　　　　　　　　　　　　　　　　　　　　　　　　　　　　　　　　　　　　　　　　　　　　　　　　　　　　　　　　　　　　　　　　　　　　　　　　　　　　　　　　　　　　　　　　　　　　　　　　　　　　　　　　　　　　　　　　　　　　　　　　　　　　　　　　　　　　　　　　　　　　　　　　　　　　　　　　　　　　　　　　　　　　　　　　　　　　　　　　　　　　　　　　　　　　　　　　　　　　　　　　　　　　　　　　　　　　　　　　　　　　　　　　　　　　　　　　　　　　　　　　　　　　　　　　　　　　　　　　　　　　　　　　　　　　　　　　　　　　　　　　　　　　　　　　　　　　　　　　　　　　　　　　　　　　　　　　　　　　　　　　　　　　　　　　　　　　　　　　　　　　　　　　　　　　　　　　　　　　　　　　　　　　　　　　　　　　　　　　　　　　　　　　　　　　　　　　　　　　　　　　　　　　　　　　　　　　　　　　　　　　　　　　　　　　　　　　　　　　　　　　　　　　　　　　　　　　　　　　　　　　　　　　　　　　　　　　　　　　　　　　　　　　　　　　　　　　　　　　　　　　　　　　　　　　　　　　　　　　　　　　　　　　　　　　　　　　　　　　　　　　　　　　　　　　　　　　　　　　　　　　　　　　　　　　　　　　　　　　　　　　　　　　　　　　　　　　　　　　　　　　　　　　　　　　　　　　　　　　　　　　　　　　　　　　　　　　</t>
  </si>
  <si>
    <t>介護保険料</t>
  </si>
  <si>
    <t>③　所得段階別保険料年額、所得段階別第１号被保険者数及び割合</t>
  </si>
  <si>
    <t>　　介護保険料基準月額　5,000円（平成18年度～平成23年度）</t>
  </si>
  <si>
    <t>（各年度末現在）</t>
  </si>
  <si>
    <t>（単位：円、人、％）</t>
  </si>
  <si>
    <t>所得段階</t>
  </si>
  <si>
    <t>一人あたり</t>
  </si>
  <si>
    <t>保険料年額</t>
  </si>
  <si>
    <t>（構成比）</t>
  </si>
  <si>
    <t>第一段階</t>
  </si>
  <si>
    <t>第二段階</t>
  </si>
  <si>
    <t>第三段階</t>
  </si>
  <si>
    <t>特例四段階</t>
  </si>
  <si>
    <t>第四段階</t>
  </si>
  <si>
    <t>第五段階</t>
  </si>
  <si>
    <t>第六段階</t>
  </si>
  <si>
    <t>（旧五段階）</t>
  </si>
  <si>
    <t>第七段階</t>
  </si>
  <si>
    <t>（旧六段階）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</si>
  <si>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</si>
  <si>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</si>
  <si>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</si>
  <si>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</si>
  <si>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</si>
  <si>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</si>
  <si>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</si>
  <si>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</si>
  <si>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</si>
  <si>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</si>
  <si>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</si>
  <si>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</si>
  <si>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</si>
  <si>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</si>
  <si>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</si>
  <si>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</si>
  <si>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</si>
  <si>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</si>
  <si>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訪問介護</t>
  </si>
  <si>
    <t>訪問入浴介護</t>
  </si>
  <si>
    <t>訪問看護</t>
  </si>
  <si>
    <t>訪問リハビリテーション</t>
  </si>
  <si>
    <t>通所介護</t>
  </si>
  <si>
    <t>通所リハビリテーション</t>
  </si>
  <si>
    <t>福祉用具貸与</t>
  </si>
  <si>
    <t>短期入所生活介護（福祉）</t>
  </si>
  <si>
    <t>　　〃　療養介護（保健）</t>
  </si>
  <si>
    <t>　　〃　療養介護（医療）</t>
  </si>
  <si>
    <t>居宅療養管理指導</t>
  </si>
  <si>
    <t>特定施設入居者生活介護</t>
  </si>
  <si>
    <t>特定診療費</t>
  </si>
  <si>
    <t>②施設介護サービス費</t>
  </si>
  <si>
    <t>介護福祉施設サービス</t>
  </si>
  <si>
    <t>介護保健施設サービス</t>
  </si>
  <si>
    <t>介護療養施設サービス</t>
  </si>
  <si>
    <t>食事費用額</t>
  </si>
  <si>
    <t>③地域密着型介護サービス給付費</t>
  </si>
  <si>
    <t>認知症対応型共同生活介護</t>
  </si>
  <si>
    <t>認知症対応型通所介護</t>
  </si>
  <si>
    <t>小規模多機能型居宅介護</t>
  </si>
  <si>
    <t>④居宅介護福祉用具購入費</t>
  </si>
  <si>
    <t>⑤居宅介護住宅改修費</t>
  </si>
  <si>
    <t>⑥居宅介護サービス計画費</t>
  </si>
  <si>
    <t>⑦高額介護サービス費</t>
  </si>
  <si>
    <t>⑧特定入所者介護サービス費</t>
  </si>
  <si>
    <t>　　〃　療養介護（老健）</t>
  </si>
  <si>
    <t>　  〃  療養介護（医療）</t>
  </si>
  <si>
    <t>介護予防認知症対応型通所介護</t>
  </si>
  <si>
    <t>介護予防認知症対応型共同生活介護</t>
  </si>
  <si>
    <t>介護予防小規模多機能型居宅介護</t>
  </si>
  <si>
    <t>（単位：人、所）</t>
  </si>
  <si>
    <t>年　　　 次</t>
  </si>
  <si>
    <t>保育
所数</t>
  </si>
  <si>
    <t>保育
士数</t>
  </si>
  <si>
    <t>幼　　　　児　　　　数</t>
  </si>
  <si>
    <t>開 設 年 月 日</t>
  </si>
  <si>
    <t>０～１</t>
  </si>
  <si>
    <t>２歳</t>
  </si>
  <si>
    <t>３歳</t>
  </si>
  <si>
    <t>４歳以上</t>
  </si>
  <si>
    <t>／</t>
  </si>
  <si>
    <t>《市立保育所》</t>
  </si>
  <si>
    <t>小湾保育所</t>
  </si>
  <si>
    <t>昭和50年６月</t>
  </si>
  <si>
    <t>内間保育所</t>
  </si>
  <si>
    <t>昭和47年８月</t>
  </si>
  <si>
    <t>大平保育所</t>
  </si>
  <si>
    <t>昭和49年10月</t>
  </si>
  <si>
    <t>宮城ケ原保育所</t>
  </si>
  <si>
    <t>平成13年12月</t>
  </si>
  <si>
    <t xml:space="preserve"> 《私立認可保育所》</t>
  </si>
  <si>
    <t>勢理客保育園</t>
  </si>
  <si>
    <t>昭和41年５月</t>
  </si>
  <si>
    <t>広栄保育所</t>
  </si>
  <si>
    <t>昭和51年11月</t>
  </si>
  <si>
    <t>ありあけ保育園</t>
  </si>
  <si>
    <t>昭和53年４月</t>
  </si>
  <si>
    <t>ハイジ保育園</t>
  </si>
  <si>
    <t>たいよう保育園</t>
  </si>
  <si>
    <t>柿の実保育園</t>
  </si>
  <si>
    <t>牧港ひまわり保育園</t>
  </si>
  <si>
    <t>昭和54年11月</t>
  </si>
  <si>
    <t>さみどり保育園</t>
  </si>
  <si>
    <t>昭和55年４月</t>
  </si>
  <si>
    <t>パンダ保育園</t>
  </si>
  <si>
    <t>昭和56年４月</t>
  </si>
  <si>
    <t>内間みどり保育園</t>
  </si>
  <si>
    <t>昭和58年４月</t>
  </si>
  <si>
    <t>あいのその保育園</t>
  </si>
  <si>
    <t>昭和54年４月</t>
  </si>
  <si>
    <t>わらべ保育園</t>
  </si>
  <si>
    <t>平成13年５月</t>
  </si>
  <si>
    <t>あおい保育園</t>
  </si>
  <si>
    <t>平成16年４月</t>
  </si>
  <si>
    <t>うらら保育園</t>
  </si>
  <si>
    <t>平成17年４月</t>
  </si>
  <si>
    <t>子むすびの森保育園</t>
  </si>
  <si>
    <t>平成18年４月</t>
  </si>
  <si>
    <t>ほるとのき保育園</t>
  </si>
  <si>
    <t>平成19年４月</t>
  </si>
  <si>
    <t>ルーブル保育園</t>
  </si>
  <si>
    <t>平成20年10月</t>
  </si>
  <si>
    <t>あずま保育園</t>
  </si>
  <si>
    <t>平成21年４月</t>
  </si>
  <si>
    <t>にしばる保育園</t>
  </si>
  <si>
    <t>平成22年４月</t>
  </si>
  <si>
    <t>資料：保 育 課</t>
  </si>
  <si>
    <t>私立認可保育所</t>
  </si>
  <si>
    <t>保　育</t>
  </si>
  <si>
    <t>入　所</t>
  </si>
  <si>
    <t>現  在</t>
  </si>
  <si>
    <t xml:space="preserve"> 入　所</t>
  </si>
  <si>
    <t>所  数</t>
  </si>
  <si>
    <t>定　員</t>
  </si>
  <si>
    <t>入所数</t>
  </si>
  <si>
    <t xml:space="preserve"> 定　員</t>
  </si>
  <si>
    <t>那覇市</t>
  </si>
  <si>
    <t>うるま市</t>
  </si>
  <si>
    <t>南城市</t>
  </si>
  <si>
    <t>沖縄市</t>
  </si>
  <si>
    <t>宜野湾市</t>
  </si>
  <si>
    <t>宮古島市</t>
  </si>
  <si>
    <t>石垣市</t>
  </si>
  <si>
    <t>浦添市</t>
  </si>
  <si>
    <t>名護市</t>
  </si>
  <si>
    <t>豊見城市</t>
  </si>
  <si>
    <t>糸満市</t>
  </si>
  <si>
    <t>（単位：件、千円）</t>
  </si>
  <si>
    <t>年　　度</t>
  </si>
  <si>
    <t>児童扶養手当</t>
  </si>
  <si>
    <t>特別児童扶養手当</t>
  </si>
  <si>
    <t>受給資格者数</t>
  </si>
  <si>
    <t>資料：児童家庭課</t>
  </si>
  <si>
    <t>（155）  母子寡婦福祉資金貸付決定状況</t>
  </si>
  <si>
    <t>総　　　　数</t>
  </si>
  <si>
    <t>修 学 資 金</t>
  </si>
  <si>
    <t>就学支度資金</t>
  </si>
  <si>
    <t>修 業 資 金</t>
  </si>
  <si>
    <t>転宅資金</t>
  </si>
  <si>
    <t>そ　の　他</t>
  </si>
  <si>
    <t>件数</t>
  </si>
  <si>
    <t>金額</t>
  </si>
  <si>
    <t>口数</t>
  </si>
  <si>
    <t>7(10)</t>
  </si>
  <si>
    <t>14(29)</t>
  </si>
  <si>
    <t>5(15)</t>
  </si>
  <si>
    <t>1(1)</t>
  </si>
  <si>
    <t>18(27)</t>
  </si>
  <si>
    <t>8(12)</t>
  </si>
  <si>
    <t>9(13)</t>
  </si>
  <si>
    <t>24(27)</t>
  </si>
  <si>
    <t>12(13)</t>
  </si>
  <si>
    <t>7(8)</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</si>
  <si>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</si>
  <si>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</si>
  <si>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</si>
  <si>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</si>
  <si>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</si>
  <si>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</si>
  <si>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</si>
  <si>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</si>
  <si>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</si>
  <si>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</si>
  <si>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</si>
  <si>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</si>
  <si>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</si>
  <si>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</si>
  <si>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t>
  </si>
  <si>
    <t>宮城っ子児童センター</t>
  </si>
  <si>
    <t>（注）宮城っ子児童センターは平成22年１月開所。</t>
  </si>
  <si>
    <t>資料：保育課</t>
  </si>
  <si>
    <t>生活保護</t>
  </si>
  <si>
    <t>　生活保護制度は、生活に困っている世帯に対して最低限度の生活を保障し、その自立を助長することを目的と</t>
  </si>
  <si>
    <t>（単位：人、世帯、‰）</t>
  </si>
  <si>
    <t>する制度で、これには、生活費の性格によって生活扶助、住宅扶助、教育扶助、介護扶助、医療扶助、その他</t>
  </si>
  <si>
    <t>市　　部　　別</t>
  </si>
  <si>
    <t>管 内 人 口 （Ａ）</t>
  </si>
  <si>
    <t>被　　　　保　　　　護</t>
  </si>
  <si>
    <t>保　　護　　率</t>
  </si>
  <si>
    <t>（出産扶助、生業扶助および葬祭扶助）の扶助に区分される。</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</si>
  <si>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</si>
  <si>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</si>
  <si>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</si>
  <si>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</si>
  <si>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</si>
  <si>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</si>
  <si>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</si>
  <si>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</si>
  <si>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</si>
  <si>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</si>
  <si>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</si>
  <si>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</si>
  <si>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</si>
  <si>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</si>
  <si>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 xml:space="preserve">（157）  生活保護状況（各年度共３月末現在） </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</si>
  <si>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</si>
  <si>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</si>
  <si>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</si>
  <si>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</si>
  <si>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</si>
  <si>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</si>
  <si>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</si>
  <si>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</si>
  <si>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</si>
  <si>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</si>
  <si>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</si>
  <si>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</si>
  <si>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</si>
  <si>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</si>
  <si>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</si>
  <si>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 xml:space="preserve">（158）  生活福祉資金貸付状況（各年度共３月末現在）                                                                      </t>
  </si>
  <si>
    <t>年 　度</t>
  </si>
  <si>
    <t>総　　　　　数</t>
  </si>
  <si>
    <t>更　生　資　金</t>
  </si>
  <si>
    <t>障害者更生資金</t>
  </si>
  <si>
    <t>療　養　資　金</t>
  </si>
  <si>
    <t>福 祉 資 金</t>
  </si>
  <si>
    <t>住　宅　資　金</t>
  </si>
  <si>
    <t>修　学　資  金</t>
  </si>
  <si>
    <t>離職者支援資金</t>
  </si>
  <si>
    <t>災害援護資金</t>
  </si>
  <si>
    <t>緊急小口資金</t>
  </si>
  <si>
    <t>臨時特例つなぎ資金</t>
  </si>
  <si>
    <t>件　数</t>
  </si>
  <si>
    <t>決定金額</t>
  </si>
  <si>
    <t>件 数</t>
  </si>
  <si>
    <t xml:space="preserve">（注）実施主体　沖縄県社会福祉協議会                                             </t>
  </si>
  <si>
    <t>資料：浦添市社会福祉協議会</t>
  </si>
  <si>
    <t>　　　離職者支援資金は平成13年３月開始、緊急小口資金は平成15年８月開始。</t>
  </si>
  <si>
    <t xml:space="preserve">（159）  浦添市老人福祉センター利用状況（各年度共３月末現在）                                                                  </t>
  </si>
  <si>
    <t>（単位：人、日）</t>
  </si>
  <si>
    <t>年 　　度</t>
  </si>
  <si>
    <t>総　　　　　　数</t>
  </si>
  <si>
    <t>第一・第二集会室</t>
  </si>
  <si>
    <t>ホ　　ー　　ル</t>
  </si>
  <si>
    <t>図　　書　　室</t>
  </si>
  <si>
    <t>教 養 娯 楽 室</t>
  </si>
  <si>
    <t>機 能 回 復 室</t>
  </si>
  <si>
    <t>浴　　　　　室</t>
  </si>
  <si>
    <t>健 康 相 談 室</t>
  </si>
  <si>
    <t>日　　数</t>
  </si>
  <si>
    <t>日　数</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</si>
  <si>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</si>
  <si>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</si>
  <si>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</si>
  <si>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</si>
  <si>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（161）  国民健康保険の加入率及び国民健康保険税額（各年度共３月末現在）</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</si>
  <si>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</si>
  <si>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</si>
  <si>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</si>
  <si>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</si>
  <si>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</si>
  <si>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</si>
  <si>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</si>
  <si>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</si>
  <si>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</si>
  <si>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</si>
  <si>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</si>
  <si>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</si>
  <si>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</si>
  <si>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 xml:space="preserve">（注） 保険税調定額は現年度分をとった。人口、世帯数及び被保険者数は月平均値である。              </t>
  </si>
  <si>
    <t>資料：国民健康保険課</t>
  </si>
  <si>
    <t xml:space="preserve">（162）  国民健康保険の給付状況（各年度共３月末現在）                                                                   </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</si>
  <si>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</si>
  <si>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</si>
  <si>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</si>
  <si>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</si>
  <si>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</si>
  <si>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</si>
  <si>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</si>
  <si>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</si>
  <si>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</si>
  <si>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</si>
  <si>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</si>
  <si>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</si>
  <si>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</si>
  <si>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</si>
  <si>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</si>
  <si>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r>
      <t>費</t>
    </r>
    <r>
      <rPr>
        <sz val="9"/>
        <rFont val="ＭＳ 明朝"/>
        <family val="1"/>
        <charset val="128"/>
      </rPr>
      <t xml:space="preserve"> </t>
    </r>
    <r>
      <rPr>
        <sz val="10"/>
        <rFont val="ＭＳ 明朝"/>
        <family val="1"/>
        <charset val="128"/>
      </rPr>
      <t>用</t>
    </r>
    <r>
      <rPr>
        <sz val="9"/>
        <rFont val="ＭＳ 明朝"/>
        <family val="1"/>
        <charset val="128"/>
      </rPr>
      <t xml:space="preserve"> </t>
    </r>
    <r>
      <rPr>
        <sz val="10"/>
        <rFont val="ＭＳ 明朝"/>
        <family val="1"/>
        <charset val="128"/>
      </rPr>
      <t>額</t>
    </r>
  </si>
  <si>
    <t xml:space="preserve"> 険者負担金</t>
  </si>
  <si>
    <t xml:space="preserve">（注）他法優先等は国保優先分も含む。                                                             </t>
  </si>
  <si>
    <t>（163）  国民年金の加入状況及び収納率（各年度共３月末現在）</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</si>
  <si>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</si>
  <si>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</si>
  <si>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</si>
  <si>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</si>
  <si>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</si>
  <si>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</si>
  <si>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</si>
  <si>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</si>
  <si>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</si>
  <si>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</si>
  <si>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</si>
  <si>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</si>
  <si>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</si>
  <si>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</si>
  <si>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64,299月</t>
  </si>
  <si>
    <t>58,859月</t>
  </si>
  <si>
    <t>54,943月</t>
  </si>
  <si>
    <t xml:space="preserve"> (注)平成17年度から収納額は、収納月数に変更。</t>
  </si>
  <si>
    <t>資料：浦添年金事務所</t>
  </si>
  <si>
    <t xml:space="preserve">                                                                                                  </t>
  </si>
  <si>
    <t xml:space="preserve">（164）  国民年金の受給状況（各年度共３月末現在）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</si>
  <si>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</si>
  <si>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</si>
  <si>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</si>
  <si>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</si>
  <si>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</si>
  <si>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</si>
  <si>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</si>
  <si>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</si>
  <si>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</si>
  <si>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</si>
  <si>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</si>
  <si>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</si>
  <si>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</si>
  <si>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（165）  市民相談状況（市民相談）</t>
  </si>
  <si>
    <t>（単位：件）</t>
  </si>
  <si>
    <t>年　　月</t>
  </si>
  <si>
    <t>総　　　数</t>
  </si>
  <si>
    <t>道路・排水</t>
  </si>
  <si>
    <t>公害・環境</t>
  </si>
  <si>
    <t>福 祉</t>
  </si>
  <si>
    <t>建 築</t>
  </si>
  <si>
    <t>税 金</t>
  </si>
  <si>
    <t>年 金</t>
  </si>
  <si>
    <t>戸 籍</t>
  </si>
  <si>
    <t>求 人</t>
  </si>
  <si>
    <t>関　係</t>
  </si>
  <si>
    <t>衛生　関係</t>
  </si>
  <si>
    <t>関 係</t>
  </si>
  <si>
    <t>求 職</t>
  </si>
  <si>
    <t>資料：市民生活課</t>
  </si>
  <si>
    <t>（166）  市民相談状況（法律相談）</t>
  </si>
  <si>
    <t>総  数</t>
  </si>
  <si>
    <t>土  地</t>
  </si>
  <si>
    <t>家  屋</t>
  </si>
  <si>
    <t>金  銭</t>
  </si>
  <si>
    <t>相  続</t>
  </si>
  <si>
    <t>消　費</t>
  </si>
  <si>
    <t>損　害</t>
  </si>
  <si>
    <t>戸  籍</t>
  </si>
  <si>
    <t>婚　姻</t>
  </si>
  <si>
    <t>登  記</t>
  </si>
  <si>
    <t>契  約</t>
  </si>
  <si>
    <t>賠　償</t>
  </si>
  <si>
    <t>離  婚</t>
  </si>
  <si>
    <t xml:space="preserve">（167）  シルバー人材センター事業実績                        　　　　　　　　　　　　　           </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</si>
  <si>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</si>
  <si>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</si>
  <si>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</si>
  <si>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</si>
  <si>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</si>
  <si>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</si>
  <si>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</si>
  <si>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</si>
  <si>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</si>
  <si>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</si>
  <si>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</si>
  <si>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</si>
  <si>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</si>
  <si>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</si>
  <si>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</si>
  <si>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</si>
  <si>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</si>
  <si>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</si>
  <si>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</si>
  <si>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</si>
  <si>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</si>
  <si>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</si>
  <si>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</si>
  <si>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</si>
  <si>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</si>
  <si>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</si>
  <si>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（60）</t>
  </si>
  <si>
    <t xml:space="preserve">               </t>
  </si>
  <si>
    <t>（61）</t>
  </si>
  <si>
    <t>（62）</t>
  </si>
  <si>
    <t>被保護人員</t>
  </si>
  <si>
    <t>保護率</t>
  </si>
  <si>
    <t>（63）</t>
  </si>
  <si>
    <t>総数</t>
  </si>
  <si>
    <t>貸付金</t>
  </si>
  <si>
    <t>（64）</t>
  </si>
  <si>
    <t>加入率</t>
  </si>
  <si>
    <t>（65）</t>
  </si>
  <si>
    <t>（66）</t>
  </si>
  <si>
    <t>第３号被保険者</t>
  </si>
  <si>
    <t>（67）</t>
  </si>
  <si>
    <t>老齢福祉</t>
  </si>
  <si>
    <t xml:space="preserve">老齢基礎 </t>
  </si>
  <si>
    <t>障害基礎</t>
  </si>
  <si>
    <t>遺族基礎</t>
  </si>
  <si>
    <t>二次予防事業の対象者</t>
  </si>
  <si>
    <t xml:space="preserve">                                                                                                    </t>
    <phoneticPr fontId="22"/>
  </si>
  <si>
    <t>基本チェックリスト実施数</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</si>
  <si>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</si>
  <si>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</si>
  <si>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</si>
  <si>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</si>
  <si>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</si>
  <si>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</si>
  <si>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</si>
  <si>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</si>
  <si>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</si>
  <si>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特別療養費</t>
  </si>
  <si>
    <t>介護給付①～⑨＝</t>
  </si>
  <si>
    <t>介護予防給付⑩～⑰＝</t>
  </si>
  <si>
    <t>-</t>
    <phoneticPr fontId="22"/>
  </si>
  <si>
    <t>区   　 分</t>
    <phoneticPr fontId="22"/>
  </si>
  <si>
    <t>保 険 給 付 費 （千円）</t>
    <phoneticPr fontId="22"/>
  </si>
  <si>
    <t>サ　ー　ビ　ス　区　分</t>
    <phoneticPr fontId="22"/>
  </si>
  <si>
    <t>①居宅介護サービス費</t>
    <phoneticPr fontId="22"/>
  </si>
  <si>
    <t>市部計</t>
    <rPh sb="0" eb="1">
      <t>シ</t>
    </rPh>
    <rPh sb="1" eb="2">
      <t>ブ</t>
    </rPh>
    <rPh sb="2" eb="3">
      <t>ケイ</t>
    </rPh>
    <phoneticPr fontId="22"/>
  </si>
  <si>
    <t>沖 　 縄 　 市</t>
    <phoneticPr fontId="22"/>
  </si>
  <si>
    <t>う  る  ま  市</t>
    <phoneticPr fontId="22"/>
  </si>
  <si>
    <t>（144）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2"/>
  </si>
  <si>
    <t>（143）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2"/>
  </si>
  <si>
    <r>
      <rPr>
        <sz val="10"/>
        <rFont val="ＭＳ 明朝"/>
        <family val="1"/>
        <charset val="128"/>
      </rPr>
      <t>平成19年度</t>
    </r>
    <phoneticPr fontId="22"/>
  </si>
  <si>
    <t>平成19年度</t>
    <phoneticPr fontId="22"/>
  </si>
  <si>
    <t>平成21年度</t>
    <rPh sb="0" eb="2">
      <t>ヘイセイ</t>
    </rPh>
    <phoneticPr fontId="22"/>
  </si>
  <si>
    <t>平成22年度</t>
    <rPh sb="0" eb="2">
      <t>ヘイセイ</t>
    </rPh>
    <phoneticPr fontId="22"/>
  </si>
  <si>
    <t>（151）　介護保険給付費の状況</t>
    <rPh sb="6" eb="8">
      <t>カイゴ</t>
    </rPh>
    <rPh sb="8" eb="10">
      <t>ホケン</t>
    </rPh>
    <rPh sb="10" eb="12">
      <t>キュウフ</t>
    </rPh>
    <rPh sb="12" eb="13">
      <t>ヒ</t>
    </rPh>
    <rPh sb="14" eb="16">
      <t>ジョウキョウ</t>
    </rPh>
    <phoneticPr fontId="22"/>
  </si>
  <si>
    <t>ジョイジョイ保育園</t>
    <rPh sb="6" eb="9">
      <t>ホイクエン</t>
    </rPh>
    <phoneticPr fontId="22"/>
  </si>
  <si>
    <t>てだこ保育園</t>
    <rPh sb="3" eb="6">
      <t>ホイクエン</t>
    </rPh>
    <phoneticPr fontId="22"/>
  </si>
  <si>
    <t>平成23年４月</t>
    <rPh sb="0" eb="2">
      <t>ヘイセイ</t>
    </rPh>
    <rPh sb="4" eb="5">
      <t>ネン</t>
    </rPh>
    <rPh sb="6" eb="7">
      <t>ガツ</t>
    </rPh>
    <phoneticPr fontId="22"/>
  </si>
  <si>
    <t>（154）  児童手当、子ども手当て、児童扶養手当、特別児童扶養手当受給状況</t>
    <rPh sb="12" eb="13">
      <t>コ</t>
    </rPh>
    <rPh sb="15" eb="17">
      <t>テア</t>
    </rPh>
    <phoneticPr fontId="22"/>
  </si>
  <si>
    <t>延べ対象子ども数</t>
    <phoneticPr fontId="22"/>
  </si>
  <si>
    <t>児童手当</t>
    <phoneticPr fontId="22"/>
  </si>
  <si>
    <t>延べ対象児童数</t>
    <phoneticPr fontId="22"/>
  </si>
  <si>
    <t>子ども手当</t>
    <phoneticPr fontId="22"/>
  </si>
  <si>
    <t>受給資格者数</t>
    <phoneticPr fontId="22"/>
  </si>
  <si>
    <t>- (2)</t>
    <phoneticPr fontId="22"/>
  </si>
  <si>
    <t>1 (1)</t>
    <phoneticPr fontId="22"/>
  </si>
  <si>
    <t>3 (4)</t>
    <phoneticPr fontId="22"/>
  </si>
  <si>
    <t>- (1)</t>
    <phoneticPr fontId="22"/>
  </si>
  <si>
    <t>前田ユブシが丘児童センター</t>
    <rPh sb="0" eb="2">
      <t>マエダ</t>
    </rPh>
    <rPh sb="6" eb="7">
      <t>オカ</t>
    </rPh>
    <rPh sb="7" eb="9">
      <t>ジドウ</t>
    </rPh>
    <phoneticPr fontId="22"/>
  </si>
  <si>
    <t>開館日数</t>
    <rPh sb="0" eb="2">
      <t>カイカン</t>
    </rPh>
    <rPh sb="2" eb="4">
      <t>ニッスウ</t>
    </rPh>
    <phoneticPr fontId="22"/>
  </si>
  <si>
    <t>利用者数</t>
    <rPh sb="0" eb="2">
      <t>リヨウ</t>
    </rPh>
    <rPh sb="2" eb="3">
      <t>シャ</t>
    </rPh>
    <rPh sb="3" eb="4">
      <t>スウ</t>
    </rPh>
    <phoneticPr fontId="22"/>
  </si>
  <si>
    <t>　　　前田ユブシが丘児童センターは平成23年５月開所。</t>
    <rPh sb="17" eb="19">
      <t>ヘイセイ</t>
    </rPh>
    <rPh sb="21" eb="22">
      <t>ネン</t>
    </rPh>
    <rPh sb="23" eb="24">
      <t>ガツ</t>
    </rPh>
    <rPh sb="24" eb="26">
      <t>カイショ</t>
    </rPh>
    <phoneticPr fontId="22"/>
  </si>
  <si>
    <t>52,129月</t>
    <rPh sb="6" eb="7">
      <t>ツキ</t>
    </rPh>
    <phoneticPr fontId="22"/>
  </si>
  <si>
    <t xml:space="preserve">  </t>
    <phoneticPr fontId="22"/>
  </si>
  <si>
    <t xml:space="preserve">             </t>
    <phoneticPr fontId="22"/>
  </si>
  <si>
    <t>6(6)</t>
    <phoneticPr fontId="22"/>
  </si>
  <si>
    <t>2(2)</t>
    <phoneticPr fontId="22"/>
  </si>
  <si>
    <t>2 (2)</t>
    <phoneticPr fontId="22"/>
  </si>
  <si>
    <r>
      <rPr>
        <sz val="10"/>
        <rFont val="ＭＳ 明朝"/>
        <family val="1"/>
        <charset val="128"/>
      </rPr>
      <t>平成20年度</t>
    </r>
    <phoneticPr fontId="22"/>
  </si>
  <si>
    <r>
      <rPr>
        <sz val="10"/>
        <rFont val="ＭＳ 明朝"/>
        <family val="1"/>
        <charset val="128"/>
      </rPr>
      <t>平成21年度</t>
    </r>
    <phoneticPr fontId="22"/>
  </si>
  <si>
    <r>
      <rPr>
        <sz val="10"/>
        <rFont val="ＭＳ 明朝"/>
        <family val="1"/>
        <charset val="128"/>
      </rPr>
      <t>平成22年度</t>
    </r>
    <phoneticPr fontId="22"/>
  </si>
  <si>
    <t>平成23年度</t>
    <rPh sb="0" eb="2">
      <t>ヘイセイ</t>
    </rPh>
    <phoneticPr fontId="22"/>
  </si>
  <si>
    <r>
      <rPr>
        <sz val="10"/>
        <color indexed="9"/>
        <rFont val="ＭＳ 明朝"/>
        <family val="1"/>
        <charset val="128"/>
      </rPr>
      <t>平成</t>
    </r>
    <r>
      <rPr>
        <sz val="10"/>
        <rFont val="ＭＳ 明朝"/>
        <family val="1"/>
        <charset val="128"/>
      </rPr>
      <t>21</t>
    </r>
    <r>
      <rPr>
        <sz val="10"/>
        <color indexed="9"/>
        <rFont val="ＭＳ 明朝"/>
        <family val="1"/>
        <charset val="128"/>
      </rPr>
      <t>年度</t>
    </r>
    <phoneticPr fontId="22"/>
  </si>
  <si>
    <r>
      <rPr>
        <sz val="10"/>
        <color indexed="9"/>
        <rFont val="ＭＳ 明朝"/>
        <family val="1"/>
        <charset val="128"/>
      </rPr>
      <t>平成</t>
    </r>
    <r>
      <rPr>
        <sz val="10"/>
        <rFont val="ＭＳ 明朝"/>
        <family val="1"/>
        <charset val="128"/>
      </rPr>
      <t>22</t>
    </r>
    <r>
      <rPr>
        <sz val="10"/>
        <color indexed="9"/>
        <rFont val="ＭＳ 明朝"/>
        <family val="1"/>
        <charset val="128"/>
      </rPr>
      <t>年度</t>
    </r>
    <phoneticPr fontId="22"/>
  </si>
  <si>
    <t>平成23年度</t>
    <phoneticPr fontId="22"/>
  </si>
  <si>
    <t>平成23年度</t>
    <phoneticPr fontId="22"/>
  </si>
  <si>
    <t>年 間 利 用 状 況 （平成23年度）</t>
    <phoneticPr fontId="22"/>
  </si>
  <si>
    <t>平成22年度</t>
    <phoneticPr fontId="22"/>
  </si>
  <si>
    <t>平成19年度</t>
    <phoneticPr fontId="22"/>
  </si>
  <si>
    <t>平成20年度</t>
    <rPh sb="0" eb="2">
      <t>ヘイセイ</t>
    </rPh>
    <rPh sb="4" eb="6">
      <t>ネンド</t>
    </rPh>
    <phoneticPr fontId="22"/>
  </si>
  <si>
    <t>11(12)</t>
    <phoneticPr fontId="22"/>
  </si>
  <si>
    <t>4(4)</t>
    <phoneticPr fontId="22"/>
  </si>
  <si>
    <t>6(6)</t>
    <phoneticPr fontId="22"/>
  </si>
  <si>
    <t>-(1)</t>
    <phoneticPr fontId="22"/>
  </si>
  <si>
    <t>1(1)</t>
    <phoneticPr fontId="22"/>
  </si>
  <si>
    <t>（168）  シルバー人材センター職種別事業契約状況（平成23年度）</t>
    <phoneticPr fontId="22"/>
  </si>
  <si>
    <r>
      <rPr>
        <b/>
        <sz val="10"/>
        <color indexed="9"/>
        <rFont val="ＭＳ 明朝"/>
        <family val="1"/>
        <charset val="128"/>
      </rPr>
      <t>平成</t>
    </r>
    <r>
      <rPr>
        <b/>
        <sz val="10"/>
        <color indexed="8"/>
        <rFont val="ＭＳ 明朝"/>
        <family val="1"/>
        <charset val="128"/>
      </rPr>
      <t>23</t>
    </r>
    <r>
      <rPr>
        <b/>
        <sz val="10"/>
        <color indexed="9"/>
        <rFont val="ＭＳ 明朝"/>
        <family val="1"/>
        <charset val="128"/>
      </rPr>
      <t>年度</t>
    </r>
    <phoneticPr fontId="22"/>
  </si>
  <si>
    <t>合　　　　計　①～⑰</t>
    <phoneticPr fontId="22"/>
  </si>
  <si>
    <t>49,251月</t>
    <rPh sb="6" eb="7">
      <t>ツキ</t>
    </rPh>
    <phoneticPr fontId="22"/>
  </si>
  <si>
    <t>（153）  市別保育施設状況(平成24年10月１日現在）</t>
    <phoneticPr fontId="22"/>
  </si>
  <si>
    <t>資料：沖縄県青少年児童家庭課「平成24年度福祉行政報告例第54表10月分」</t>
    <phoneticPr fontId="22"/>
  </si>
  <si>
    <r>
      <t>（152）  市立及び法人立等認可保育所の状況</t>
    </r>
    <r>
      <rPr>
        <sz val="10"/>
        <color indexed="8"/>
        <rFont val="ＭＳ 明朝"/>
        <family val="1"/>
        <charset val="128"/>
      </rPr>
      <t>（各年共24年10月１日現在）</t>
    </r>
    <phoneticPr fontId="22"/>
  </si>
  <si>
    <t>テクノ保育園</t>
    <rPh sb="3" eb="6">
      <t>ホイクエン</t>
    </rPh>
    <phoneticPr fontId="22"/>
  </si>
  <si>
    <t>平成24年４月</t>
    <rPh sb="0" eb="2">
      <t>ヘイセイ</t>
    </rPh>
    <rPh sb="4" eb="5">
      <t>ネン</t>
    </rPh>
    <rPh sb="6" eb="7">
      <t>ガツ</t>
    </rPh>
    <phoneticPr fontId="22"/>
  </si>
  <si>
    <t>（注）平成23年度社会福祉施設等調査に基づく。</t>
    <phoneticPr fontId="22"/>
  </si>
  <si>
    <t>23年４月</t>
    <phoneticPr fontId="22"/>
  </si>
  <si>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５</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</si>
  <si>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６</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</si>
  <si>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７</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</si>
  <si>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８</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</si>
  <si>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９</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</si>
  <si>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10</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</si>
  <si>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11</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</si>
  <si>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12</t>
    </r>
  </si>
  <si>
    <t>24年１月</t>
    <phoneticPr fontId="22"/>
  </si>
  <si>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２</t>
    </r>
  </si>
  <si>
    <r>
      <t xml:space="preserve">    </t>
    </r>
    <r>
      <rPr>
        <sz val="5"/>
        <color indexed="8"/>
        <rFont val="ＭＳ 明朝"/>
        <family val="1"/>
        <charset val="128"/>
      </rPr>
      <t xml:space="preserve"> </t>
    </r>
    <r>
      <rPr>
        <sz val="8"/>
        <color indexed="8"/>
        <rFont val="ＭＳ 明朝"/>
        <family val="1"/>
        <charset val="128"/>
      </rPr>
      <t xml:space="preserve"> </t>
    </r>
    <r>
      <rPr>
        <sz val="10"/>
        <color indexed="8"/>
        <rFont val="ＭＳ 明朝"/>
        <family val="1"/>
        <charset val="128"/>
      </rPr>
      <t>３</t>
    </r>
  </si>
  <si>
    <t>資料：福祉課「平成24年度版福祉保健の概要」</t>
    <phoneticPr fontId="22"/>
  </si>
  <si>
    <t>肝臓機能障害</t>
    <rPh sb="0" eb="2">
      <t>カンゾウ</t>
    </rPh>
    <rPh sb="2" eb="4">
      <t>キノウ</t>
    </rPh>
    <rPh sb="4" eb="6">
      <t>ショウガイ</t>
    </rPh>
    <phoneticPr fontId="22"/>
  </si>
  <si>
    <t>資料：福祉課「平成24年度版福祉保健の概要」</t>
    <phoneticPr fontId="22"/>
  </si>
  <si>
    <t>　　　平成23年度より事業廃止。</t>
    <phoneticPr fontId="22"/>
  </si>
  <si>
    <t>（145）　「サン・アビリティーズうらそえ」利用状況（平成23年４月～平成24年３月）</t>
    <rPh sb="22" eb="24">
      <t>リヨウ</t>
    </rPh>
    <rPh sb="24" eb="26">
      <t>ジョウキョウ</t>
    </rPh>
    <rPh sb="27" eb="29">
      <t>ヘイセイ</t>
    </rPh>
    <rPh sb="31" eb="32">
      <t>ネン</t>
    </rPh>
    <rPh sb="33" eb="34">
      <t>ガツ</t>
    </rPh>
    <rPh sb="35" eb="37">
      <t>ヘイセイ</t>
    </rPh>
    <rPh sb="39" eb="40">
      <t>ネン</t>
    </rPh>
    <rPh sb="41" eb="42">
      <t>ガツ</t>
    </rPh>
    <phoneticPr fontId="22"/>
  </si>
  <si>
    <t>市立保育所</t>
    <phoneticPr fontId="22"/>
  </si>
  <si>
    <t>保育所
総数</t>
    <phoneticPr fontId="22"/>
  </si>
  <si>
    <t>市別</t>
    <phoneticPr fontId="22"/>
  </si>
  <si>
    <t>(単位：人、㎡)</t>
    <phoneticPr fontId="22"/>
  </si>
  <si>
    <t>（注）平成22年度より社会福祉施設等調査が民間委託となっている為、専任職員数及び延面積は把握できない。</t>
    <phoneticPr fontId="22"/>
  </si>
  <si>
    <t>（156）  児童センター利用状況　</t>
    <phoneticPr fontId="22"/>
  </si>
  <si>
    <t>平成19年度</t>
    <phoneticPr fontId="22"/>
  </si>
  <si>
    <t>　高齢者がねたきりや認知症など援護が必要となった場合でも、できる限り住み慣れた地域や家庭で生活できることを望んでおり、そのためにも高齢者や介護にあたる家族が安心して過ごせるような在宅福祉サービスの充実を図っていくことが重要となっています。</t>
    <rPh sb="10" eb="12">
      <t>ニンチ</t>
    </rPh>
    <phoneticPr fontId="22"/>
  </si>
  <si>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</si>
  <si>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</si>
  <si>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</si>
  <si>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平成18年度</t>
    <rPh sb="0" eb="2">
      <t>ヘイセイ</t>
    </rPh>
    <phoneticPr fontId="22"/>
  </si>
  <si>
    <t>平成19年度</t>
    <rPh sb="0" eb="2">
      <t>ヘイセイ</t>
    </rPh>
    <phoneticPr fontId="22"/>
  </si>
  <si>
    <t>総数</t>
    <rPh sb="0" eb="2">
      <t>ソウスウ</t>
    </rPh>
    <phoneticPr fontId="22"/>
  </si>
  <si>
    <t>年度</t>
    <rPh sb="0" eb="2">
      <t>ネンド</t>
    </rPh>
    <phoneticPr fontId="22"/>
  </si>
  <si>
    <t>平成21年度</t>
    <phoneticPr fontId="22"/>
  </si>
  <si>
    <t>開　　　催　　　回　　　数</t>
    <phoneticPr fontId="22"/>
  </si>
  <si>
    <t>参　 加　 者　 延 　人　 数</t>
    <phoneticPr fontId="22"/>
  </si>
  <si>
    <t>　地域包括支援センターは、地域住民の心身の健康の保持及び生活の安定のために必要な援助を行うことにより、保健医療の向上及び福祉の増進を包括的に支援することを目的とする。</t>
    <phoneticPr fontId="22"/>
  </si>
  <si>
    <t>合    計</t>
    <phoneticPr fontId="22"/>
  </si>
  <si>
    <t>平成21年</t>
    <phoneticPr fontId="22"/>
  </si>
  <si>
    <t>合    計</t>
    <phoneticPr fontId="22"/>
  </si>
  <si>
    <t>平成21年</t>
    <phoneticPr fontId="22"/>
  </si>
  <si>
    <t>平成21年</t>
    <phoneticPr fontId="22"/>
  </si>
  <si>
    <t>新規/継続</t>
    <rPh sb="0" eb="2">
      <t>シンキ</t>
    </rPh>
    <rPh sb="3" eb="5">
      <t>ケイゾク</t>
    </rPh>
    <phoneticPr fontId="22"/>
  </si>
  <si>
    <t>（160）  市別生活保護状況　平成24年３月末現在</t>
    <phoneticPr fontId="22"/>
  </si>
  <si>
    <t>　本市の保護状況をみると、平成24年３月末日現在の被保護世帯数は1,397世帯（対前年度比8.6％増）で、被保</t>
    <rPh sb="54" eb="55">
      <t>ホ</t>
    </rPh>
    <phoneticPr fontId="22"/>
  </si>
  <si>
    <r>
      <t xml:space="preserve">県 </t>
    </r>
    <r>
      <rPr>
        <sz val="9"/>
        <color indexed="8"/>
        <rFont val="ＭＳ 明朝"/>
        <family val="1"/>
        <charset val="128"/>
      </rPr>
      <t>　　　</t>
    </r>
    <r>
      <rPr>
        <sz val="10"/>
        <color indexed="8"/>
        <rFont val="ＭＳ 明朝"/>
        <family val="1"/>
        <charset val="128"/>
      </rPr>
      <t>　</t>
    </r>
    <r>
      <rPr>
        <sz val="9"/>
        <color indexed="8"/>
        <rFont val="ＭＳ 明朝"/>
        <family val="1"/>
        <charset val="128"/>
      </rPr>
      <t>　</t>
    </r>
    <r>
      <rPr>
        <sz val="10"/>
        <color indexed="8"/>
        <rFont val="ＭＳ 明朝"/>
        <family val="1"/>
        <charset val="128"/>
      </rPr>
      <t>計</t>
    </r>
  </si>
  <si>
    <t>護人員は2,039人（対前年度比8.7％増）となっている｡保護率でみると18.13％となっている。保護の内訳を人員</t>
    <rPh sb="55" eb="57">
      <t>ジンイン</t>
    </rPh>
    <phoneticPr fontId="22"/>
  </si>
  <si>
    <t>別でみると生活扶助の1,856人がもっとも多く、次いで住宅扶助の1,774人、医療扶助の1,552人となっている。</t>
    <phoneticPr fontId="22"/>
  </si>
  <si>
    <t>　保護率（平成24年３月末現在）を市別でみると、那覇市が34.24％と最も高く、次いで沖縄市の30.26％、石垣</t>
    <phoneticPr fontId="22"/>
  </si>
  <si>
    <r>
      <t>浦</t>
    </r>
    <r>
      <rPr>
        <b/>
        <sz val="9"/>
        <color indexed="8"/>
        <rFont val="ＭＳ 明朝"/>
        <family val="1"/>
        <charset val="128"/>
      </rPr>
      <t xml:space="preserve"> 　 </t>
    </r>
    <r>
      <rPr>
        <b/>
        <sz val="10"/>
        <color indexed="8"/>
        <rFont val="ＭＳ 明朝"/>
        <family val="1"/>
        <charset val="128"/>
      </rPr>
      <t>添</t>
    </r>
    <r>
      <rPr>
        <b/>
        <sz val="9"/>
        <color indexed="8"/>
        <rFont val="ＭＳ 明朝"/>
        <family val="1"/>
        <charset val="128"/>
      </rPr>
      <t xml:space="preserve"> 　 </t>
    </r>
    <r>
      <rPr>
        <b/>
        <sz val="10"/>
        <color indexed="8"/>
        <rFont val="ＭＳ 明朝"/>
        <family val="1"/>
        <charset val="128"/>
      </rPr>
      <t>市</t>
    </r>
  </si>
  <si>
    <t>平成19年度</t>
    <phoneticPr fontId="22"/>
  </si>
  <si>
    <t>平成19年度</t>
    <phoneticPr fontId="22"/>
  </si>
  <si>
    <t>-</t>
    <phoneticPr fontId="22"/>
  </si>
  <si>
    <t>（160）  市別生活保護状況　平成24年３月末現在</t>
    <phoneticPr fontId="22"/>
  </si>
  <si>
    <t>沖 　 縄 　 市</t>
    <phoneticPr fontId="22"/>
  </si>
  <si>
    <t>う  る  ま  市</t>
    <phoneticPr fontId="22"/>
  </si>
  <si>
    <t>その他</t>
    <phoneticPr fontId="22"/>
  </si>
  <si>
    <t>世帯</t>
    <phoneticPr fontId="22"/>
  </si>
  <si>
    <t>人員</t>
    <phoneticPr fontId="22"/>
  </si>
  <si>
    <t>件数</t>
    <phoneticPr fontId="22"/>
  </si>
  <si>
    <t>22年度</t>
    <phoneticPr fontId="22"/>
  </si>
  <si>
    <t>23年度</t>
    <phoneticPr fontId="22"/>
  </si>
  <si>
    <t>（63）生活福祉資金貸付状況（Ｐ126･127参照）</t>
  </si>
  <si>
    <t>（62）生活保護状況（Ｐ126参照）</t>
  </si>
  <si>
    <t>　　　　　　　　　　　　　　　　</t>
    <phoneticPr fontId="22"/>
  </si>
  <si>
    <t>（Ｐ121参照）</t>
  </si>
  <si>
    <t>費用額(億円)</t>
    <rPh sb="4" eb="6">
      <t>オクエン</t>
    </rPh>
    <phoneticPr fontId="22"/>
  </si>
  <si>
    <t>１件当りの費用額(千円)</t>
    <rPh sb="9" eb="11">
      <t>センエン</t>
    </rPh>
    <phoneticPr fontId="22"/>
  </si>
  <si>
    <t>（66）国民年金加入状況及び収納率</t>
  </si>
  <si>
    <t>（Ｐ128・129参照）</t>
  </si>
  <si>
    <t>受給資格者数（Ｐ125参照）</t>
    <rPh sb="2" eb="5">
      <t>シカクシャ</t>
    </rPh>
    <phoneticPr fontId="22"/>
  </si>
  <si>
    <t>（60）介護予防普及啓発事業実績利用状況</t>
  </si>
  <si>
    <t>（61）児童扶養手当、特別児童扶養手当　</t>
  </si>
  <si>
    <r>
      <t xml:space="preserve">年 </t>
    </r>
    <r>
      <rPr>
        <sz val="10"/>
        <color indexed="8"/>
        <rFont val="ＭＳ 明朝"/>
        <family val="1"/>
        <charset val="128"/>
      </rPr>
      <t xml:space="preserve">                             </t>
    </r>
    <r>
      <rPr>
        <sz val="10"/>
        <color indexed="8"/>
        <rFont val="ＭＳ 明朝"/>
        <family val="1"/>
        <charset val="128"/>
      </rPr>
      <t>度</t>
    </r>
    <phoneticPr fontId="22"/>
  </si>
  <si>
    <t>市の24.18％となっており、本市は南城市、豊見城市、糸満市、うるま市に次いで５番目に低い保護率18.13％となってい</t>
    <rPh sb="27" eb="29">
      <t>イトマン</t>
    </rPh>
    <rPh sb="29" eb="30">
      <t>シ</t>
    </rPh>
    <phoneticPr fontId="22"/>
  </si>
  <si>
    <t>なっている。</t>
    <phoneticPr fontId="22"/>
  </si>
  <si>
    <t>（67）国民年金受給状況 （Ｐ128・129参照）</t>
  </si>
  <si>
    <t>（64）国民健康保険の加入状況</t>
  </si>
  <si>
    <t>（65）国民健康保険の費用状況</t>
  </si>
  <si>
    <t>注）( ）は、18歳未満手帳保持者の再掲数値</t>
    <rPh sb="0" eb="1">
      <t>チュウ</t>
    </rPh>
    <rPh sb="9" eb="12">
      <t>サイミマン</t>
    </rPh>
    <rPh sb="12" eb="14">
      <t>テチョウ</t>
    </rPh>
    <rPh sb="14" eb="17">
      <t>ホジシャ</t>
    </rPh>
    <rPh sb="18" eb="20">
      <t>サイケイ</t>
    </rPh>
    <rPh sb="20" eb="21">
      <t>スウ</t>
    </rPh>
    <rPh sb="21" eb="22">
      <t>チ</t>
    </rPh>
    <phoneticPr fontId="22"/>
  </si>
  <si>
    <r>
      <t>平成23</t>
    </r>
    <r>
      <rPr>
        <b/>
        <sz val="11"/>
        <color indexed="8"/>
        <rFont val="ＭＳ Ｐゴシック"/>
        <family val="3"/>
        <charset val="128"/>
      </rPr>
      <t>年度</t>
    </r>
    <rPh sb="0" eb="2">
      <t>ヘイセイ</t>
    </rPh>
    <phoneticPr fontId="22"/>
  </si>
  <si>
    <r>
      <t>平成20</t>
    </r>
    <r>
      <rPr>
        <sz val="11"/>
        <color indexed="8"/>
        <rFont val="ＭＳ Ｐゴシック"/>
        <family val="3"/>
        <charset val="128"/>
      </rPr>
      <t>年度</t>
    </r>
    <rPh sb="0" eb="2">
      <t>ヘイセイ</t>
    </rPh>
    <phoneticPr fontId="22"/>
  </si>
  <si>
    <r>
      <t>平成</t>
    </r>
    <r>
      <rPr>
        <sz val="10"/>
        <color indexed="8"/>
        <rFont val="ＭＳ 明朝"/>
        <family val="1"/>
        <charset val="128"/>
      </rPr>
      <t>22</t>
    </r>
    <r>
      <rPr>
        <sz val="10"/>
        <color indexed="9"/>
        <rFont val="ＭＳ 明朝"/>
        <family val="1"/>
        <charset val="128"/>
      </rPr>
      <t>年</t>
    </r>
    <phoneticPr fontId="22"/>
  </si>
  <si>
    <r>
      <t>平成</t>
    </r>
    <r>
      <rPr>
        <b/>
        <sz val="10"/>
        <color indexed="8"/>
        <rFont val="ＭＳ 明朝"/>
        <family val="1"/>
        <charset val="128"/>
      </rPr>
      <t>23</t>
    </r>
    <r>
      <rPr>
        <b/>
        <sz val="10"/>
        <color indexed="9"/>
        <rFont val="ＭＳ 明朝"/>
        <family val="1"/>
        <charset val="128"/>
      </rPr>
      <t>年</t>
    </r>
    <phoneticPr fontId="22"/>
  </si>
  <si>
    <t>平成21年</t>
    <phoneticPr fontId="22"/>
  </si>
  <si>
    <t>合計</t>
    <phoneticPr fontId="22"/>
  </si>
  <si>
    <t>（注）児童扶養手当資格者数（全部停止者含む。）は、各年３月末現在の数値である。</t>
    <phoneticPr fontId="22"/>
  </si>
  <si>
    <r>
      <t>　　　特別児童扶養手当受給資格者は、各年</t>
    </r>
    <r>
      <rPr>
        <sz val="10"/>
        <rFont val="ＭＳ 明朝"/>
        <family val="1"/>
        <charset val="128"/>
      </rPr>
      <t>12月末現在の数値である。</t>
    </r>
    <phoneticPr fontId="22"/>
  </si>
  <si>
    <t>（注）各項目の（　）内は受付件数を表す。</t>
    <rPh sb="3" eb="4">
      <t>カク</t>
    </rPh>
    <rPh sb="4" eb="6">
      <t>コウモク</t>
    </rPh>
    <rPh sb="10" eb="11">
      <t>ナイ</t>
    </rPh>
    <rPh sb="17" eb="18">
      <t>アラワ</t>
    </rPh>
    <phoneticPr fontId="22"/>
  </si>
  <si>
    <t>生業扶助および葬祭扶助）の扶助に区分される。</t>
    <phoneticPr fontId="22"/>
  </si>
  <si>
    <t>する制度で、生活費の性格によって生活扶助、住宅扶助、教育扶助、介護扶助、医療扶助、その他（出産扶助、</t>
    <phoneticPr fontId="22"/>
  </si>
  <si>
    <r>
      <t xml:space="preserve">県 </t>
    </r>
    <r>
      <rPr>
        <b/>
        <sz val="9"/>
        <color indexed="8"/>
        <rFont val="ＭＳ 明朝"/>
        <family val="1"/>
        <charset val="128"/>
      </rPr>
      <t>　　　</t>
    </r>
    <r>
      <rPr>
        <b/>
        <sz val="10"/>
        <color indexed="8"/>
        <rFont val="ＭＳ 明朝"/>
        <family val="1"/>
        <charset val="128"/>
      </rPr>
      <t>　</t>
    </r>
    <r>
      <rPr>
        <b/>
        <sz val="9"/>
        <color indexed="8"/>
        <rFont val="ＭＳ 明朝"/>
        <family val="1"/>
        <charset val="128"/>
      </rPr>
      <t>　</t>
    </r>
    <r>
      <rPr>
        <b/>
        <sz val="10"/>
        <color indexed="8"/>
        <rFont val="ＭＳ 明朝"/>
        <family val="1"/>
        <charset val="128"/>
      </rPr>
      <t>計</t>
    </r>
  </si>
  <si>
    <t>平成19年度</t>
    <phoneticPr fontId="22"/>
  </si>
</sst>
</file>

<file path=xl/styles.xml><?xml version="1.0" encoding="utf-8"?>
<styleSheet xmlns="http://schemas.openxmlformats.org/spreadsheetml/2006/main">
  <numFmts count="31">
    <numFmt numFmtId="41" formatCode="_ * #,##0_ ;_ * \-#,##0_ ;_ * &quot;-&quot;_ ;_ @_ "/>
    <numFmt numFmtId="176" formatCode="#,##0;&quot;△ &quot;#,##0"/>
    <numFmt numFmtId="177" formatCode="\(#\)"/>
    <numFmt numFmtId="178" formatCode="0;&quot;△ &quot;0"/>
    <numFmt numFmtId="179" formatCode="\(0\)"/>
    <numFmt numFmtId="180" formatCode="0;[Red]0"/>
    <numFmt numFmtId="181" formatCode="#,##0;[Red]#,##0"/>
    <numFmt numFmtId="182" formatCode="0_ "/>
    <numFmt numFmtId="183" formatCode="\(#,###\)"/>
    <numFmt numFmtId="184" formatCode="#,##0_ "/>
    <numFmt numFmtId="185" formatCode="#,##0_);[Red]\(#,##0\)"/>
    <numFmt numFmtId="186" formatCode="_ * #,##0_ ;_ * \-#,##0_ ;_ * \-_ ;_ @_ "/>
    <numFmt numFmtId="187" formatCode="0.0_);[Red]\(0.0\)"/>
    <numFmt numFmtId="188" formatCode="#,##0.0_ "/>
    <numFmt numFmtId="189" formatCode="#,##0.0_)\ ;\(#,##0.0&quot;) &quot;"/>
    <numFmt numFmtId="190" formatCode="#,##0.0_);[Red]\(#,##0.0\)"/>
    <numFmt numFmtId="191" formatCode="#,##0_);\(#,##0\)"/>
    <numFmt numFmtId="192" formatCode="#,##0\ ;\-#,##0"/>
    <numFmt numFmtId="193" formatCode="#,##0.00;[Red]#,##0.00"/>
    <numFmt numFmtId="194" formatCode="0.0_ "/>
    <numFmt numFmtId="195" formatCode="#,##0.00_ "/>
    <numFmt numFmtId="196" formatCode="0_);[Red]\(0\)"/>
    <numFmt numFmtId="197" formatCode="#,##0_ ;[Red]\-#,##0\ "/>
    <numFmt numFmtId="198" formatCode="&quot;r&quot;#,##0_ "/>
    <numFmt numFmtId="199" formatCode="\(\-\)"/>
    <numFmt numFmtId="200" formatCode="#,##0.00_);[Red]\(#,##0.00\)"/>
    <numFmt numFmtId="201" formatCode="0.0_);\(0.0\)"/>
    <numFmt numFmtId="202" formatCode="\(#,##0\)"/>
    <numFmt numFmtId="203" formatCode="&quot;平成&quot;##0&quot;年度&quot;"/>
    <numFmt numFmtId="204" formatCode="_ * #,##0\ ;_ * \-#,##0\ ;_ * \-\ ;_ @_ "/>
    <numFmt numFmtId="205" formatCode="##&quot;年度&quot;"/>
  </numFmts>
  <fonts count="50">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b/>
      <sz val="9"/>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sz val="10"/>
      <name val="ＭＳ 明朝"/>
      <family val="1"/>
    </font>
    <font>
      <sz val="10"/>
      <color indexed="8"/>
      <name val="ＭＳ 明朝"/>
      <family val="1"/>
      <charset val="128"/>
    </font>
    <font>
      <b/>
      <sz val="10"/>
      <color indexed="8"/>
      <name val="ＭＳ 明朝"/>
      <family val="1"/>
      <charset val="128"/>
    </font>
    <font>
      <sz val="9"/>
      <color indexed="8"/>
      <name val="ＭＳ 明朝"/>
      <family val="1"/>
      <charset val="128"/>
    </font>
    <font>
      <b/>
      <sz val="10"/>
      <color indexed="9"/>
      <name val="ＭＳ 明朝"/>
      <family val="1"/>
      <charset val="128"/>
    </font>
    <font>
      <sz val="10"/>
      <color indexed="10"/>
      <name val="ＭＳ 明朝"/>
      <family val="1"/>
      <charset val="128"/>
    </font>
    <font>
      <sz val="5"/>
      <color indexed="8"/>
      <name val="ＭＳ 明朝"/>
      <family val="1"/>
      <charset val="128"/>
    </font>
    <font>
      <sz val="8"/>
      <color indexed="8"/>
      <name val="ＭＳ 明朝"/>
      <family val="1"/>
      <charset val="128"/>
    </font>
    <font>
      <sz val="10"/>
      <color indexed="8"/>
      <name val="ＭＳ 明朝"/>
      <family val="1"/>
      <charset val="128"/>
    </font>
    <font>
      <b/>
      <sz val="9.5"/>
      <color indexed="8"/>
      <name val="ＭＳ 明朝"/>
      <family val="1"/>
      <charset val="128"/>
    </font>
    <font>
      <sz val="9.5"/>
      <color indexed="8"/>
      <name val="ＭＳ 明朝"/>
      <family val="1"/>
      <charset val="128"/>
    </font>
    <font>
      <b/>
      <sz val="10"/>
      <color indexed="8"/>
      <name val="ＭＳ 明朝"/>
      <family val="1"/>
      <charset val="128"/>
    </font>
    <font>
      <sz val="9"/>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8"/>
      <color indexed="8"/>
      <name val="ＭＳ 明朝"/>
      <family val="1"/>
      <charset val="128"/>
    </font>
    <font>
      <b/>
      <sz val="9"/>
      <color indexed="8"/>
      <name val="ＭＳ 明朝"/>
      <family val="1"/>
      <charset val="128"/>
    </font>
    <font>
      <sz val="10"/>
      <color indexed="10"/>
      <name val="ＭＳ 明朝"/>
      <family val="1"/>
      <charset val="128"/>
    </font>
    <font>
      <b/>
      <sz val="9"/>
      <color indexed="81"/>
      <name val="ＭＳ Ｐゴシック"/>
      <family val="3"/>
      <charset val="128"/>
    </font>
    <font>
      <b/>
      <u/>
      <sz val="9"/>
      <color indexed="81"/>
      <name val="ＭＳ Ｐゴシック"/>
      <family val="3"/>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style="thin">
        <color indexed="8"/>
      </top>
      <bottom/>
      <diagonal/>
    </border>
    <border>
      <left/>
      <right style="medium">
        <color indexed="64"/>
      </right>
      <top style="thin">
        <color indexed="8"/>
      </top>
      <bottom style="medium">
        <color indexed="64"/>
      </bottom>
      <diagonal/>
    </border>
    <border>
      <left/>
      <right style="thin">
        <color indexed="64"/>
      </right>
      <top/>
      <bottom/>
      <diagonal/>
    </border>
    <border>
      <left style="thin">
        <color indexed="8"/>
      </left>
      <right/>
      <top style="thin">
        <color indexed="8"/>
      </top>
      <bottom/>
      <diagonal/>
    </border>
    <border>
      <left style="thin">
        <color indexed="8"/>
      </left>
      <right/>
      <top/>
      <bottom style="medium">
        <color indexed="8"/>
      </bottom>
      <diagonal/>
    </border>
    <border>
      <left style="medium">
        <color indexed="64"/>
      </left>
      <right/>
      <top/>
      <bottom/>
      <diagonal/>
    </border>
    <border>
      <left style="medium">
        <color indexed="64"/>
      </left>
      <right style="thin">
        <color indexed="8"/>
      </right>
      <top/>
      <bottom style="medium">
        <color indexed="64"/>
      </bottom>
      <diagonal/>
    </border>
    <border>
      <left style="medium">
        <color indexed="64"/>
      </left>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style="medium">
        <color indexed="64"/>
      </right>
      <top/>
      <bottom style="medium">
        <color indexed="64"/>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right/>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bottom/>
      <diagonal/>
    </border>
    <border>
      <left style="medium">
        <color indexed="8"/>
      </left>
      <right style="thin">
        <color indexed="8"/>
      </right>
      <top/>
      <bottom/>
      <diagonal/>
    </border>
    <border>
      <left style="thin">
        <color indexed="8"/>
      </left>
      <right/>
      <top/>
      <bottom style="medium">
        <color indexed="64"/>
      </bottom>
      <diagonal/>
    </border>
    <border>
      <left style="medium">
        <color indexed="8"/>
      </left>
      <right style="thin">
        <color indexed="8"/>
      </right>
      <top style="thin">
        <color indexed="64"/>
      </top>
      <bottom style="thin">
        <color indexed="8"/>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64"/>
      </right>
      <top/>
      <bottom style="medium">
        <color indexed="64"/>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right style="medium">
        <color indexed="8"/>
      </right>
      <top style="thin">
        <color indexed="8"/>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thin">
        <color indexed="8"/>
      </top>
      <bottom/>
      <diagonal/>
    </border>
    <border>
      <left style="medium">
        <color indexed="64"/>
      </left>
      <right style="thin">
        <color indexed="8"/>
      </right>
      <top/>
      <bottom style="medium">
        <color indexed="8"/>
      </bottom>
      <diagonal/>
    </border>
    <border>
      <left/>
      <right/>
      <top style="thin">
        <color indexed="8"/>
      </top>
      <bottom style="thin">
        <color indexed="8"/>
      </bottom>
      <diagonal/>
    </border>
    <border>
      <left style="medium">
        <color indexed="64"/>
      </left>
      <right style="thin">
        <color indexed="8"/>
      </right>
      <top style="medium">
        <color indexed="64"/>
      </top>
      <bottom/>
      <diagonal/>
    </border>
    <border>
      <left style="medium">
        <color indexed="64"/>
      </left>
      <right style="hair">
        <color indexed="8"/>
      </right>
      <top/>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bottom style="medium">
        <color indexed="8"/>
      </bottom>
      <diagonal/>
    </border>
    <border>
      <left style="medium">
        <color indexed="64"/>
      </left>
      <right/>
      <top style="thin">
        <color indexed="64"/>
      </top>
      <bottom/>
      <diagonal/>
    </border>
    <border>
      <left/>
      <right style="thin">
        <color indexed="8"/>
      </right>
      <top style="medium">
        <color indexed="64"/>
      </top>
      <bottom/>
      <diagonal/>
    </border>
    <border>
      <left style="thin">
        <color indexed="8"/>
      </left>
      <right style="medium">
        <color indexed="8"/>
      </right>
      <top style="thin">
        <color indexed="8"/>
      </top>
      <bottom style="thin">
        <color indexed="8"/>
      </bottom>
      <diagonal/>
    </border>
    <border>
      <left/>
      <right style="thin">
        <color indexed="8"/>
      </right>
      <top/>
      <bottom style="medium">
        <color indexed="64"/>
      </bottom>
      <diagonal/>
    </border>
    <border>
      <left/>
      <right style="thin">
        <color indexed="64"/>
      </right>
      <top/>
      <bottom style="thin">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style="medium">
        <color indexed="64"/>
      </right>
      <top style="medium">
        <color indexed="8"/>
      </top>
      <bottom style="thin">
        <color indexed="8"/>
      </bottom>
      <diagonal/>
    </border>
    <border>
      <left style="medium">
        <color indexed="8"/>
      </left>
      <right style="thin">
        <color indexed="8"/>
      </right>
      <top/>
      <bottom style="medium">
        <color indexed="8"/>
      </bottom>
      <diagonal/>
    </border>
    <border>
      <left/>
      <right style="thin">
        <color indexed="8"/>
      </right>
      <top style="thin">
        <color indexed="8"/>
      </top>
      <bottom/>
      <diagonal/>
    </border>
    <border>
      <left/>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64"/>
      </left>
      <right/>
      <top style="medium">
        <color indexed="64"/>
      </top>
      <bottom style="thin">
        <color indexed="8"/>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medium">
        <color indexed="64"/>
      </left>
      <right/>
      <top style="thin">
        <color indexed="8"/>
      </top>
      <bottom/>
      <diagonal/>
    </border>
    <border>
      <left style="thin">
        <color indexed="8"/>
      </left>
      <right style="medium">
        <color indexed="8"/>
      </right>
      <top style="medium">
        <color indexed="64"/>
      </top>
      <bottom style="thin">
        <color indexed="8"/>
      </bottom>
      <diagonal/>
    </border>
    <border>
      <left/>
      <right style="medium">
        <color indexed="64"/>
      </right>
      <top style="thin">
        <color indexed="8"/>
      </top>
      <bottom style="medium">
        <color indexed="8"/>
      </bottom>
      <diagonal/>
    </border>
    <border>
      <left style="medium">
        <color indexed="8"/>
      </left>
      <right style="thin">
        <color indexed="64"/>
      </right>
      <top/>
      <bottom/>
      <diagonal/>
    </border>
    <border>
      <left/>
      <right style="medium">
        <color indexed="8"/>
      </right>
      <top style="thin">
        <color indexed="8"/>
      </top>
      <bottom style="medium">
        <color indexed="8"/>
      </bottom>
      <diagonal/>
    </border>
    <border>
      <left/>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style="medium">
        <color indexed="8"/>
      </bottom>
      <diagonal/>
    </border>
    <border>
      <left/>
      <right style="thin">
        <color indexed="8"/>
      </right>
      <top style="medium">
        <color indexed="8"/>
      </top>
      <bottom style="thin">
        <color indexed="8"/>
      </bottom>
      <diagonal/>
    </border>
    <border>
      <left style="medium">
        <color indexed="64"/>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8"/>
      </left>
      <right style="thin">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medium">
        <color indexed="64"/>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top style="thin">
        <color indexed="64"/>
      </top>
      <bottom/>
      <diagonal/>
    </border>
    <border>
      <left style="thin">
        <color indexed="8"/>
      </left>
      <right style="thin">
        <color indexed="64"/>
      </right>
      <top/>
      <bottom style="thin">
        <color indexed="8"/>
      </bottom>
      <diagonal/>
    </border>
    <border>
      <left/>
      <right style="medium">
        <color indexed="64"/>
      </right>
      <top style="thin">
        <color indexed="64"/>
      </top>
      <bottom/>
      <diagonal/>
    </border>
    <border>
      <left style="thin">
        <color indexed="8"/>
      </left>
      <right style="thin">
        <color indexed="64"/>
      </right>
      <top/>
      <bottom style="medium">
        <color indexed="64"/>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64"/>
      </right>
      <top style="thin">
        <color indexed="8"/>
      </top>
      <bottom/>
      <diagonal/>
    </border>
    <border>
      <left/>
      <right style="thin">
        <color indexed="64"/>
      </right>
      <top style="medium">
        <color indexed="64"/>
      </top>
      <bottom/>
      <diagonal/>
    </border>
    <border>
      <left style="thin">
        <color indexed="8"/>
      </left>
      <right style="medium">
        <color indexed="64"/>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medium">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medium">
        <color indexed="64"/>
      </right>
      <top style="thin">
        <color indexed="8"/>
      </top>
      <bottom style="thin">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7"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7" fillId="0" borderId="0" applyFill="0" applyBorder="0" applyProtection="0">
      <alignment vertical="center"/>
    </xf>
    <xf numFmtId="38" fontId="27"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146">
    <xf numFmtId="0" fontId="0" fillId="0" borderId="0" xfId="0">
      <alignment vertical="center"/>
    </xf>
    <xf numFmtId="0" fontId="0" fillId="0" borderId="0" xfId="0" applyAlignment="1">
      <alignment vertical="center"/>
    </xf>
    <xf numFmtId="0" fontId="0" fillId="0" borderId="0" xfId="0" applyFont="1" applyBorder="1" applyAlignment="1">
      <alignment vertical="center"/>
    </xf>
    <xf numFmtId="178"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0" fontId="19" fillId="0" borderId="0" xfId="0" applyFont="1" applyBorder="1" applyAlignment="1">
      <alignment horizontal="center" vertical="center"/>
    </xf>
    <xf numFmtId="184" fontId="19" fillId="0" borderId="0" xfId="0" applyNumberFormat="1" applyFont="1" applyFill="1" applyBorder="1" applyAlignment="1">
      <alignment vertical="center"/>
    </xf>
    <xf numFmtId="184"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0" fontId="0" fillId="0" borderId="0" xfId="0" applyFont="1" applyFill="1" applyBorder="1" applyAlignment="1">
      <alignment horizontal="right" vertical="center"/>
    </xf>
    <xf numFmtId="184"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0" fontId="0" fillId="0" borderId="11" xfId="0" applyFont="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applyAlignment="1">
      <alignment horizontal="center" vertical="center" shrinkToFit="1"/>
    </xf>
    <xf numFmtId="186" fontId="0" fillId="0" borderId="0" xfId="0" applyNumberFormat="1" applyFont="1" applyFill="1" applyBorder="1" applyAlignment="1">
      <alignment vertical="center"/>
    </xf>
    <xf numFmtId="0" fontId="0" fillId="0" borderId="14" xfId="0" applyFont="1" applyFill="1" applyBorder="1" applyAlignment="1">
      <alignment horizontal="center" vertical="center" shrinkToFit="1"/>
    </xf>
    <xf numFmtId="0" fontId="0" fillId="0" borderId="11" xfId="0" applyFont="1" applyBorder="1" applyAlignment="1">
      <alignment horizontal="center" vertical="center" shrinkToFit="1"/>
    </xf>
    <xf numFmtId="191" fontId="0" fillId="0" borderId="0" xfId="0" applyNumberFormat="1" applyFont="1" applyFill="1" applyBorder="1" applyAlignment="1">
      <alignment horizontal="right" vertical="center"/>
    </xf>
    <xf numFmtId="0" fontId="0" fillId="0" borderId="0" xfId="0" applyBorder="1" applyAlignment="1">
      <alignment vertical="center"/>
    </xf>
    <xf numFmtId="184" fontId="0" fillId="0" borderId="0" xfId="0" applyNumberFormat="1" applyFill="1" applyBorder="1" applyAlignment="1">
      <alignment horizontal="right" vertical="center"/>
    </xf>
    <xf numFmtId="181" fontId="0" fillId="0" borderId="0" xfId="0" applyNumberFormat="1" applyFill="1" applyBorder="1" applyAlignment="1">
      <alignment horizontal="right" vertical="center" indent="1"/>
    </xf>
    <xf numFmtId="186" fontId="19" fillId="0" borderId="0" xfId="0" applyNumberFormat="1" applyFont="1" applyFill="1" applyBorder="1" applyAlignment="1">
      <alignment horizontal="right" vertical="center"/>
    </xf>
    <xf numFmtId="185" fontId="0" fillId="0" borderId="0" xfId="0" applyNumberFormat="1" applyFont="1" applyFill="1" applyBorder="1" applyAlignment="1">
      <alignment vertical="center"/>
    </xf>
    <xf numFmtId="185" fontId="0" fillId="0" borderId="0" xfId="0" applyNumberFormat="1" applyFont="1" applyBorder="1" applyAlignment="1">
      <alignment vertical="center"/>
    </xf>
    <xf numFmtId="185" fontId="19" fillId="0" borderId="0" xfId="0" applyNumberFormat="1" applyFont="1" applyBorder="1" applyAlignment="1">
      <alignment vertical="center"/>
    </xf>
    <xf numFmtId="185" fontId="19" fillId="0" borderId="0" xfId="0" applyNumberFormat="1" applyFont="1" applyFill="1" applyBorder="1" applyAlignment="1">
      <alignment vertical="center"/>
    </xf>
    <xf numFmtId="0" fontId="0" fillId="0" borderId="0" xfId="0" applyFill="1">
      <alignment vertical="center"/>
    </xf>
    <xf numFmtId="0" fontId="0" fillId="0" borderId="0" xfId="0" applyBorder="1">
      <alignment vertical="center"/>
    </xf>
    <xf numFmtId="184" fontId="0" fillId="0" borderId="0" xfId="0" applyNumberFormat="1" applyFont="1" applyBorder="1" applyAlignment="1">
      <alignment vertical="center"/>
    </xf>
    <xf numFmtId="184" fontId="0" fillId="0" borderId="15" xfId="0" applyNumberFormat="1" applyFont="1" applyBorder="1" applyAlignment="1">
      <alignment horizontal="right" vertical="center"/>
    </xf>
    <xf numFmtId="185" fontId="0" fillId="0" borderId="16" xfId="33" applyNumberFormat="1" applyFont="1" applyFill="1" applyBorder="1" applyAlignment="1" applyProtection="1">
      <alignment vertical="center"/>
    </xf>
    <xf numFmtId="185" fontId="0" fillId="0" borderId="16" xfId="0" applyNumberFormat="1" applyFont="1" applyFill="1" applyBorder="1">
      <alignment vertical="center"/>
    </xf>
    <xf numFmtId="185" fontId="0" fillId="0" borderId="0" xfId="33" applyNumberFormat="1" applyFont="1" applyFill="1" applyBorder="1" applyAlignment="1" applyProtection="1">
      <alignment vertical="center"/>
    </xf>
    <xf numFmtId="185" fontId="0" fillId="0" borderId="0" xfId="0" applyNumberFormat="1" applyFont="1" applyFill="1" applyBorder="1">
      <alignment vertical="center"/>
    </xf>
    <xf numFmtId="190" fontId="0" fillId="0" borderId="10" xfId="0" applyNumberFormat="1" applyFont="1" applyFill="1" applyBorder="1">
      <alignment vertical="center"/>
    </xf>
    <xf numFmtId="188" fontId="0" fillId="0" borderId="16" xfId="0" applyNumberFormat="1" applyFill="1" applyBorder="1" applyAlignment="1">
      <alignment vertical="center"/>
    </xf>
    <xf numFmtId="188" fontId="0" fillId="0" borderId="0" xfId="0" applyNumberFormat="1" applyFill="1" applyBorder="1" applyAlignment="1">
      <alignment vertical="center"/>
    </xf>
    <xf numFmtId="49" fontId="0" fillId="0" borderId="0" xfId="0" applyNumberFormat="1" applyFont="1">
      <alignment vertical="center"/>
    </xf>
    <xf numFmtId="0" fontId="0" fillId="0" borderId="11" xfId="0" applyBorder="1">
      <alignment vertical="center"/>
    </xf>
    <xf numFmtId="0" fontId="0" fillId="0" borderId="16" xfId="0" applyBorder="1">
      <alignment vertical="center"/>
    </xf>
    <xf numFmtId="185" fontId="0" fillId="0" borderId="16" xfId="0" applyNumberFormat="1" applyBorder="1">
      <alignment vertical="center"/>
    </xf>
    <xf numFmtId="185" fontId="0" fillId="0" borderId="16" xfId="0" applyNumberFormat="1" applyFont="1" applyBorder="1" applyAlignment="1">
      <alignment horizontal="right" vertical="center"/>
    </xf>
    <xf numFmtId="0" fontId="0" fillId="0" borderId="0" xfId="0" applyFill="1" applyBorder="1">
      <alignment vertical="center"/>
    </xf>
    <xf numFmtId="185" fontId="0" fillId="0" borderId="11" xfId="0" applyNumberFormat="1" applyFont="1" applyBorder="1" applyAlignment="1">
      <alignment vertical="center"/>
    </xf>
    <xf numFmtId="181" fontId="0" fillId="0" borderId="11" xfId="0" applyNumberFormat="1" applyFont="1" applyBorder="1" applyAlignment="1">
      <alignment horizontal="right" vertical="center"/>
    </xf>
    <xf numFmtId="193" fontId="0" fillId="0" borderId="11" xfId="0" applyNumberFormat="1" applyFont="1" applyBorder="1" applyAlignment="1">
      <alignment horizontal="right" vertical="center"/>
    </xf>
    <xf numFmtId="0" fontId="0" fillId="0" borderId="17" xfId="0" applyBorder="1">
      <alignment vertical="center"/>
    </xf>
    <xf numFmtId="0" fontId="0" fillId="0" borderId="18" xfId="0" applyBorder="1">
      <alignment vertical="center"/>
    </xf>
    <xf numFmtId="0" fontId="0" fillId="0" borderId="11" xfId="0" applyFont="1" applyBorder="1">
      <alignment vertical="center"/>
    </xf>
    <xf numFmtId="194" fontId="0" fillId="0" borderId="11" xfId="0" applyNumberFormat="1" applyFont="1" applyBorder="1" applyAlignment="1">
      <alignment vertical="center"/>
    </xf>
    <xf numFmtId="0" fontId="0" fillId="0" borderId="11" xfId="0" applyFont="1" applyBorder="1" applyAlignment="1">
      <alignment vertical="center" shrinkToFit="1"/>
    </xf>
    <xf numFmtId="184" fontId="0" fillId="0" borderId="11" xfId="0" applyNumberFormat="1" applyFont="1" applyBorder="1" applyAlignment="1">
      <alignment vertical="center" shrinkToFit="1"/>
    </xf>
    <xf numFmtId="185" fontId="0" fillId="0" borderId="11" xfId="0" applyNumberFormat="1" applyFont="1" applyBorder="1" applyAlignment="1">
      <alignment vertical="center" shrinkToFit="1"/>
    </xf>
    <xf numFmtId="0" fontId="0" fillId="0" borderId="11" xfId="0" applyBorder="1" applyAlignment="1">
      <alignment vertical="center" shrinkToFit="1"/>
    </xf>
    <xf numFmtId="190" fontId="0" fillId="0" borderId="11" xfId="0" applyNumberFormat="1" applyFont="1" applyBorder="1" applyAlignment="1">
      <alignment horizontal="right" vertical="center" shrinkToFit="1"/>
    </xf>
    <xf numFmtId="190" fontId="0" fillId="0" borderId="0" xfId="0" applyNumberFormat="1" applyBorder="1" applyAlignment="1">
      <alignment vertical="center"/>
    </xf>
    <xf numFmtId="190" fontId="19" fillId="0" borderId="0" xfId="0" applyNumberFormat="1" applyFont="1" applyBorder="1" applyAlignment="1">
      <alignment vertical="center"/>
    </xf>
    <xf numFmtId="0" fontId="0" fillId="0" borderId="0" xfId="0" applyFill="1" applyAlignment="1">
      <alignment vertical="center"/>
    </xf>
    <xf numFmtId="0" fontId="0" fillId="0" borderId="0" xfId="0" applyFont="1" applyFill="1" applyAlignment="1">
      <alignment horizontal="right" vertical="center"/>
    </xf>
    <xf numFmtId="0" fontId="19" fillId="0" borderId="0" xfId="0" applyFont="1" applyFill="1" applyAlignment="1">
      <alignment vertical="center"/>
    </xf>
    <xf numFmtId="185" fontId="0" fillId="0" borderId="0" xfId="0" applyNumberFormat="1" applyFill="1" applyAlignment="1">
      <alignment vertical="center"/>
    </xf>
    <xf numFmtId="0" fontId="0" fillId="0" borderId="0" xfId="0" applyFill="1" applyBorder="1" applyAlignment="1">
      <alignment horizontal="right" vertical="center"/>
    </xf>
    <xf numFmtId="186" fontId="0" fillId="0" borderId="0" xfId="0" applyNumberFormat="1" applyFont="1" applyFill="1" applyBorder="1" applyAlignment="1">
      <alignment horizontal="right" vertical="center"/>
    </xf>
    <xf numFmtId="184" fontId="30" fillId="0" borderId="0" xfId="0" applyNumberFormat="1" applyFont="1" applyFill="1" applyBorder="1" applyAlignment="1">
      <alignment horizontal="right" vertical="center"/>
    </xf>
    <xf numFmtId="0" fontId="0" fillId="0" borderId="0" xfId="0" applyFont="1" applyFill="1">
      <alignment vertical="center"/>
    </xf>
    <xf numFmtId="185" fontId="0" fillId="0" borderId="0" xfId="0" applyNumberFormat="1" applyFont="1" applyFill="1" applyBorder="1" applyAlignment="1">
      <alignment horizontal="right" vertical="center"/>
    </xf>
    <xf numFmtId="0" fontId="29" fillId="0" borderId="0" xfId="0" applyFont="1" applyFill="1">
      <alignment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177" fontId="0" fillId="0" borderId="0" xfId="0" applyNumberFormat="1" applyFill="1" applyBorder="1" applyAlignment="1">
      <alignment horizontal="right" vertical="center"/>
    </xf>
    <xf numFmtId="177" fontId="0" fillId="0" borderId="21" xfId="0" applyNumberFormat="1" applyFill="1" applyBorder="1" applyAlignment="1">
      <alignment horizontal="right" vertical="center"/>
    </xf>
    <xf numFmtId="3" fontId="0" fillId="0" borderId="0" xfId="0" applyNumberFormat="1" applyFill="1" applyBorder="1" applyAlignment="1">
      <alignment horizontal="right" vertical="center"/>
    </xf>
    <xf numFmtId="176" fontId="19" fillId="0" borderId="0"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177" fontId="19" fillId="0" borderId="21" xfId="0" applyNumberFormat="1" applyFont="1" applyFill="1" applyBorder="1" applyAlignment="1">
      <alignment horizontal="right" vertical="center"/>
    </xf>
    <xf numFmtId="183" fontId="0" fillId="0" borderId="0"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shrinkToFit="1"/>
    </xf>
    <xf numFmtId="0" fontId="0" fillId="0" borderId="22" xfId="0" applyFont="1" applyFill="1" applyBorder="1" applyAlignment="1">
      <alignment vertical="center"/>
    </xf>
    <xf numFmtId="186" fontId="0" fillId="0" borderId="15" xfId="0" applyNumberFormat="1" applyFont="1" applyFill="1" applyBorder="1" applyAlignment="1">
      <alignment horizontal="right" vertical="center"/>
    </xf>
    <xf numFmtId="181" fontId="0" fillId="0" borderId="0" xfId="0" applyNumberFormat="1" applyFont="1" applyFill="1" applyBorder="1" applyAlignment="1">
      <alignment vertical="center"/>
    </xf>
    <xf numFmtId="184" fontId="30" fillId="0" borderId="21" xfId="0" applyNumberFormat="1" applyFont="1" applyFill="1" applyBorder="1" applyAlignment="1">
      <alignment horizontal="right" vertical="center"/>
    </xf>
    <xf numFmtId="186" fontId="30" fillId="0" borderId="0" xfId="0" applyNumberFormat="1" applyFont="1" applyFill="1" applyBorder="1" applyAlignment="1">
      <alignment horizontal="right" vertical="center"/>
    </xf>
    <xf numFmtId="184" fontId="31" fillId="0" borderId="23" xfId="0" applyNumberFormat="1" applyFont="1" applyFill="1" applyBorder="1" applyAlignment="1">
      <alignment horizontal="right" vertical="center"/>
    </xf>
    <xf numFmtId="185" fontId="0" fillId="0" borderId="0" xfId="33" applyNumberFormat="1" applyFont="1" applyFill="1" applyBorder="1" applyAlignment="1" applyProtection="1">
      <alignment horizontal="right" vertical="center"/>
    </xf>
    <xf numFmtId="184" fontId="19" fillId="0" borderId="21" xfId="0" applyNumberFormat="1" applyFont="1" applyFill="1" applyBorder="1" applyAlignment="1">
      <alignment vertical="center"/>
    </xf>
    <xf numFmtId="177" fontId="27" fillId="0" borderId="0" xfId="0" applyNumberFormat="1" applyFont="1" applyFill="1" applyBorder="1" applyAlignment="1">
      <alignment horizontal="right" vertical="center" shrinkToFit="1"/>
    </xf>
    <xf numFmtId="177" fontId="27" fillId="0" borderId="0" xfId="0" applyNumberFormat="1" applyFont="1" applyFill="1" applyBorder="1" applyAlignment="1">
      <alignment horizontal="right" vertical="center"/>
    </xf>
    <xf numFmtId="177" fontId="27" fillId="0" borderId="21" xfId="0" applyNumberFormat="1" applyFont="1" applyFill="1" applyBorder="1" applyAlignment="1">
      <alignment horizontal="right" vertical="center"/>
    </xf>
    <xf numFmtId="184" fontId="30" fillId="0" borderId="16" xfId="0" applyNumberFormat="1" applyFont="1" applyFill="1" applyBorder="1" applyAlignment="1">
      <alignment horizontal="right" vertical="center"/>
    </xf>
    <xf numFmtId="184" fontId="30" fillId="0" borderId="24" xfId="0" applyNumberFormat="1" applyFont="1" applyFill="1" applyBorder="1" applyAlignment="1">
      <alignment horizontal="right" vertical="center"/>
    </xf>
    <xf numFmtId="184" fontId="31" fillId="0" borderId="25" xfId="0" applyNumberFormat="1" applyFont="1" applyFill="1" applyBorder="1" applyAlignment="1">
      <alignment horizontal="right" vertical="center"/>
    </xf>
    <xf numFmtId="0" fontId="30" fillId="0" borderId="26" xfId="0" applyFont="1" applyFill="1" applyBorder="1" applyAlignment="1">
      <alignment horizontal="distributed" vertical="center"/>
    </xf>
    <xf numFmtId="0" fontId="19" fillId="0" borderId="0" xfId="0" applyFont="1" applyFill="1" applyBorder="1" applyAlignment="1">
      <alignment vertical="center"/>
    </xf>
    <xf numFmtId="191" fontId="0" fillId="0" borderId="15" xfId="0" applyNumberFormat="1" applyFill="1" applyBorder="1" applyAlignment="1">
      <alignment vertical="center"/>
    </xf>
    <xf numFmtId="191" fontId="0" fillId="0" borderId="0" xfId="0" applyNumberFormat="1" applyFill="1" applyBorder="1" applyAlignment="1">
      <alignment vertical="center"/>
    </xf>
    <xf numFmtId="181" fontId="0" fillId="0" borderId="15" xfId="0" applyNumberFormat="1" applyFont="1" applyFill="1" applyBorder="1" applyAlignment="1">
      <alignment vertical="center"/>
    </xf>
    <xf numFmtId="196" fontId="0" fillId="0" borderId="27" xfId="0" applyNumberFormat="1" applyFill="1" applyBorder="1" applyAlignment="1">
      <alignment vertical="center"/>
    </xf>
    <xf numFmtId="196" fontId="0" fillId="0" borderId="16" xfId="0" applyNumberFormat="1" applyFill="1" applyBorder="1" applyAlignment="1">
      <alignment vertical="center"/>
    </xf>
    <xf numFmtId="196" fontId="0" fillId="0" borderId="15" xfId="0" applyNumberFormat="1" applyFill="1" applyBorder="1" applyAlignment="1">
      <alignment vertical="center"/>
    </xf>
    <xf numFmtId="196" fontId="0" fillId="0" borderId="0" xfId="0" applyNumberFormat="1" applyFill="1" applyBorder="1" applyAlignment="1">
      <alignment vertical="center"/>
    </xf>
    <xf numFmtId="196" fontId="19" fillId="0" borderId="15" xfId="0" applyNumberFormat="1" applyFont="1" applyFill="1" applyBorder="1" applyAlignment="1">
      <alignment vertical="center"/>
    </xf>
    <xf numFmtId="196" fontId="19" fillId="0" borderId="0" xfId="0" applyNumberFormat="1" applyFont="1" applyFill="1" applyBorder="1" applyAlignment="1">
      <alignment vertical="center"/>
    </xf>
    <xf numFmtId="196" fontId="0" fillId="0" borderId="28" xfId="0" applyNumberFormat="1" applyFill="1" applyBorder="1" applyAlignment="1">
      <alignment vertical="center"/>
    </xf>
    <xf numFmtId="196" fontId="0" fillId="0" borderId="10" xfId="0" applyNumberFormat="1" applyFill="1" applyBorder="1" applyAlignment="1">
      <alignment vertical="center"/>
    </xf>
    <xf numFmtId="0" fontId="0" fillId="0" borderId="0" xfId="0" applyFill="1" applyBorder="1" applyAlignment="1">
      <alignment horizontal="center" vertical="center" shrinkToFit="1"/>
    </xf>
    <xf numFmtId="191" fontId="27" fillId="0" borderId="15" xfId="0" applyNumberFormat="1" applyFont="1" applyFill="1" applyBorder="1" applyAlignment="1">
      <alignment horizontal="right" vertical="center"/>
    </xf>
    <xf numFmtId="191" fontId="27" fillId="0" borderId="0" xfId="0" applyNumberFormat="1" applyFont="1" applyFill="1" applyBorder="1" applyAlignment="1">
      <alignment horizontal="right" vertical="center"/>
    </xf>
    <xf numFmtId="0" fontId="27" fillId="0" borderId="20" xfId="0" applyFont="1" applyFill="1" applyBorder="1" applyAlignment="1">
      <alignment horizontal="center" vertical="center"/>
    </xf>
    <xf numFmtId="0" fontId="27" fillId="0" borderId="15" xfId="0" applyFont="1" applyFill="1" applyBorder="1" applyAlignment="1">
      <alignment horizontal="right" vertical="center"/>
    </xf>
    <xf numFmtId="185" fontId="0" fillId="0" borderId="21" xfId="0" applyNumberFormat="1" applyFont="1" applyFill="1" applyBorder="1" applyAlignment="1">
      <alignment horizontal="right" vertical="center"/>
    </xf>
    <xf numFmtId="38" fontId="0" fillId="0" borderId="15" xfId="33" applyFont="1" applyFill="1" applyBorder="1" applyAlignment="1" applyProtection="1">
      <alignment horizontal="right" vertical="center"/>
    </xf>
    <xf numFmtId="0" fontId="0" fillId="0" borderId="20" xfId="0" applyFill="1" applyBorder="1" applyAlignment="1">
      <alignment horizontal="center" vertical="center"/>
    </xf>
    <xf numFmtId="0" fontId="19" fillId="0" borderId="15" xfId="0" applyFont="1" applyFill="1" applyBorder="1" applyAlignment="1">
      <alignment horizontal="right" vertical="center"/>
    </xf>
    <xf numFmtId="0" fontId="27" fillId="0" borderId="29" xfId="0" applyFont="1" applyFill="1" applyBorder="1" applyAlignment="1">
      <alignment horizontal="center" vertical="center"/>
    </xf>
    <xf numFmtId="190" fontId="0" fillId="0" borderId="0" xfId="0" applyNumberFormat="1" applyFont="1" applyFill="1" applyBorder="1" applyAlignment="1">
      <alignment horizontal="right" vertical="center"/>
    </xf>
    <xf numFmtId="190" fontId="27" fillId="0" borderId="0" xfId="0" applyNumberFormat="1" applyFont="1" applyFill="1" applyBorder="1" applyAlignment="1">
      <alignment horizontal="right" vertical="center"/>
    </xf>
    <xf numFmtId="181" fontId="27" fillId="0" borderId="15" xfId="0" applyNumberFormat="1" applyFont="1" applyFill="1" applyBorder="1" applyAlignment="1">
      <alignment horizontal="right" vertical="center"/>
    </xf>
    <xf numFmtId="185" fontId="27" fillId="0" borderId="21" xfId="0" applyNumberFormat="1" applyFont="1" applyFill="1" applyBorder="1" applyAlignment="1">
      <alignment horizontal="right" vertical="center"/>
    </xf>
    <xf numFmtId="190" fontId="0" fillId="0" borderId="21" xfId="0" applyNumberFormat="1" applyFont="1" applyFill="1" applyBorder="1" applyAlignment="1">
      <alignment horizontal="right" vertical="center"/>
    </xf>
    <xf numFmtId="185" fontId="27" fillId="0" borderId="0" xfId="33" applyNumberFormat="1" applyFont="1" applyFill="1" applyBorder="1" applyAlignment="1" applyProtection="1">
      <alignment horizontal="right" vertical="center"/>
    </xf>
    <xf numFmtId="190" fontId="27" fillId="0" borderId="21" xfId="0" applyNumberFormat="1" applyFont="1" applyFill="1" applyBorder="1" applyAlignment="1">
      <alignment horizontal="right" vertical="center"/>
    </xf>
    <xf numFmtId="181" fontId="0" fillId="0" borderId="21" xfId="0" applyNumberFormat="1" applyFont="1" applyFill="1" applyBorder="1" applyAlignment="1">
      <alignment horizontal="right" vertical="center"/>
    </xf>
    <xf numFmtId="181" fontId="27" fillId="0" borderId="15" xfId="0" applyNumberFormat="1" applyFont="1" applyFill="1" applyBorder="1" applyAlignment="1">
      <alignment vertical="center"/>
    </xf>
    <xf numFmtId="181" fontId="27" fillId="0" borderId="0" xfId="0" applyNumberFormat="1" applyFont="1" applyFill="1" applyBorder="1" applyAlignment="1">
      <alignment vertical="center"/>
    </xf>
    <xf numFmtId="181" fontId="27" fillId="0" borderId="21" xfId="0" applyNumberFormat="1" applyFont="1" applyFill="1" applyBorder="1" applyAlignment="1">
      <alignment horizontal="right" vertical="center"/>
    </xf>
    <xf numFmtId="185" fontId="27" fillId="0" borderId="16" xfId="0" applyNumberFormat="1" applyFont="1" applyFill="1" applyBorder="1">
      <alignment vertical="center"/>
    </xf>
    <xf numFmtId="185" fontId="27" fillId="0" borderId="0" xfId="0" applyNumberFormat="1" applyFont="1" applyFill="1" applyBorder="1">
      <alignment vertical="center"/>
    </xf>
    <xf numFmtId="190" fontId="27" fillId="0" borderId="10" xfId="0" applyNumberFormat="1" applyFont="1" applyFill="1" applyBorder="1">
      <alignment vertical="center"/>
    </xf>
    <xf numFmtId="186" fontId="0" fillId="0" borderId="21" xfId="0" applyNumberFormat="1" applyFont="1" applyFill="1" applyBorder="1" applyAlignment="1">
      <alignment horizontal="right" vertical="center"/>
    </xf>
    <xf numFmtId="186" fontId="30" fillId="0" borderId="21" xfId="0" applyNumberFormat="1" applyFont="1" applyFill="1" applyBorder="1" applyAlignment="1">
      <alignment horizontal="right" vertical="center" shrinkToFit="1"/>
    </xf>
    <xf numFmtId="186" fontId="19" fillId="0" borderId="21" xfId="0" applyNumberFormat="1" applyFont="1" applyFill="1" applyBorder="1" applyAlignment="1">
      <alignment horizontal="right" vertical="center"/>
    </xf>
    <xf numFmtId="186" fontId="0" fillId="0" borderId="15" xfId="0" applyNumberFormat="1" applyFill="1" applyBorder="1" applyAlignment="1">
      <alignment horizontal="right" vertical="center"/>
    </xf>
    <xf numFmtId="186" fontId="0" fillId="0" borderId="0" xfId="0" applyNumberFormat="1" applyFill="1" applyBorder="1" applyAlignment="1">
      <alignment horizontal="right" vertical="center"/>
    </xf>
    <xf numFmtId="0" fontId="31" fillId="0" borderId="30" xfId="0" applyFont="1" applyFill="1" applyBorder="1" applyAlignment="1">
      <alignment horizontal="center" vertical="center"/>
    </xf>
    <xf numFmtId="184" fontId="0" fillId="0" borderId="15" xfId="0" applyNumberFormat="1" applyFill="1" applyBorder="1" applyAlignment="1" applyProtection="1">
      <alignment vertical="center"/>
    </xf>
    <xf numFmtId="184" fontId="0" fillId="0" borderId="0" xfId="0" applyNumberFormat="1" applyFill="1" applyBorder="1" applyAlignment="1" applyProtection="1">
      <alignment vertical="center"/>
    </xf>
    <xf numFmtId="188" fontId="27" fillId="0" borderId="0" xfId="0" applyNumberFormat="1" applyFont="1" applyFill="1" applyBorder="1" applyAlignment="1" applyProtection="1">
      <alignment vertical="center"/>
    </xf>
    <xf numFmtId="188" fontId="0" fillId="0" borderId="0" xfId="0" applyNumberFormat="1" applyFill="1" applyBorder="1" applyAlignment="1" applyProtection="1">
      <alignment vertical="center"/>
    </xf>
    <xf numFmtId="0" fontId="31" fillId="0" borderId="31" xfId="0" applyFont="1" applyFill="1" applyBorder="1" applyAlignment="1">
      <alignment horizontal="center" vertical="center"/>
    </xf>
    <xf numFmtId="49" fontId="28" fillId="0" borderId="29" xfId="0" applyNumberFormat="1" applyFont="1" applyFill="1" applyBorder="1" applyAlignment="1">
      <alignment horizontal="center" vertical="center"/>
    </xf>
    <xf numFmtId="49" fontId="28" fillId="0" borderId="29" xfId="0" applyNumberFormat="1" applyFont="1" applyFill="1" applyBorder="1" applyAlignment="1">
      <alignment vertical="center"/>
    </xf>
    <xf numFmtId="49" fontId="28" fillId="0" borderId="30" xfId="0" applyNumberFormat="1" applyFont="1" applyFill="1" applyBorder="1" applyAlignment="1">
      <alignment vertical="center"/>
    </xf>
    <xf numFmtId="0" fontId="27"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31" fillId="0" borderId="2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4" xfId="0" applyFont="1" applyFill="1" applyBorder="1" applyAlignment="1">
      <alignment horizontal="center" vertical="center"/>
    </xf>
    <xf numFmtId="185" fontId="19" fillId="0" borderId="23" xfId="0" applyNumberFormat="1" applyFont="1" applyFill="1" applyBorder="1" applyAlignment="1">
      <alignment horizontal="right" vertical="center"/>
    </xf>
    <xf numFmtId="190" fontId="19" fillId="0" borderId="23" xfId="0" applyNumberFormat="1" applyFont="1" applyFill="1" applyBorder="1" applyAlignment="1">
      <alignment horizontal="right" vertical="center"/>
    </xf>
    <xf numFmtId="190" fontId="19" fillId="0" borderId="38" xfId="0" applyNumberFormat="1" applyFont="1" applyFill="1" applyBorder="1" applyAlignment="1">
      <alignment horizontal="right" vertical="center"/>
    </xf>
    <xf numFmtId="185" fontId="27" fillId="0" borderId="0" xfId="0" applyNumberFormat="1" applyFont="1" applyFill="1" applyBorder="1" applyAlignment="1">
      <alignment horizontal="right" vertical="center"/>
    </xf>
    <xf numFmtId="0" fontId="0" fillId="0" borderId="39" xfId="0" applyFont="1" applyFill="1" applyBorder="1" applyAlignment="1">
      <alignment vertical="center"/>
    </xf>
    <xf numFmtId="41" fontId="27" fillId="0" borderId="0" xfId="0" applyNumberFormat="1" applyFont="1" applyFill="1" applyBorder="1" applyAlignment="1">
      <alignment horizontal="right" vertical="center"/>
    </xf>
    <xf numFmtId="181" fontId="27" fillId="0" borderId="0" xfId="0" applyNumberFormat="1" applyFont="1" applyFill="1" applyBorder="1" applyAlignment="1">
      <alignment horizontal="right" vertical="center"/>
    </xf>
    <xf numFmtId="184" fontId="27" fillId="0" borderId="0" xfId="0" applyNumberFormat="1" applyFont="1" applyFill="1" applyBorder="1" applyAlignment="1">
      <alignment horizontal="right" vertical="center"/>
    </xf>
    <xf numFmtId="185" fontId="27" fillId="0" borderId="0" xfId="34" applyNumberFormat="1" applyFont="1" applyFill="1" applyBorder="1" applyAlignment="1" applyProtection="1">
      <alignment horizontal="right" vertical="center"/>
    </xf>
    <xf numFmtId="0" fontId="0" fillId="0" borderId="40" xfId="0" applyFont="1" applyFill="1" applyBorder="1" applyAlignment="1">
      <alignment horizontal="center" vertical="center"/>
    </xf>
    <xf numFmtId="186" fontId="30" fillId="0" borderId="0" xfId="0" applyNumberFormat="1" applyFont="1" applyFill="1" applyBorder="1" applyAlignment="1">
      <alignment horizontal="right" vertical="center" shrinkToFit="1"/>
    </xf>
    <xf numFmtId="199" fontId="0" fillId="0" borderId="0" xfId="0" applyNumberFormat="1" applyFont="1" applyFill="1" applyBorder="1" applyAlignment="1">
      <alignment horizontal="right" vertical="center"/>
    </xf>
    <xf numFmtId="199" fontId="0" fillId="0" borderId="0" xfId="0" applyNumberFormat="1" applyFill="1" applyBorder="1" applyAlignment="1">
      <alignment horizontal="right" vertical="center"/>
    </xf>
    <xf numFmtId="199" fontId="0" fillId="0" borderId="21" xfId="0" applyNumberForma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ill="1" applyBorder="1" applyAlignment="1">
      <alignment horizontal="right" vertical="center"/>
    </xf>
    <xf numFmtId="202" fontId="0" fillId="0" borderId="0" xfId="0" applyNumberFormat="1" applyFont="1" applyFill="1" applyBorder="1" applyAlignment="1">
      <alignment horizontal="right" vertical="center"/>
    </xf>
    <xf numFmtId="202" fontId="0" fillId="0" borderId="21" xfId="0" applyNumberFormat="1" applyFill="1" applyBorder="1" applyAlignment="1">
      <alignment horizontal="right" vertical="center"/>
    </xf>
    <xf numFmtId="199" fontId="0" fillId="0" borderId="23" xfId="0" applyNumberFormat="1" applyFont="1" applyFill="1" applyBorder="1" applyAlignment="1">
      <alignment horizontal="right" vertical="center"/>
    </xf>
    <xf numFmtId="186" fontId="0" fillId="0" borderId="23" xfId="0" applyNumberFormat="1" applyFont="1" applyFill="1" applyBorder="1" applyAlignment="1">
      <alignment horizontal="right" vertical="center"/>
    </xf>
    <xf numFmtId="199" fontId="0" fillId="0" borderId="23" xfId="0" applyNumberFormat="1" applyFill="1" applyBorder="1" applyAlignment="1">
      <alignment horizontal="right" vertical="center"/>
    </xf>
    <xf numFmtId="199" fontId="0" fillId="0" borderId="38" xfId="0" applyNumberFormat="1" applyFill="1" applyBorder="1" applyAlignment="1">
      <alignment horizontal="right" vertical="center"/>
    </xf>
    <xf numFmtId="177" fontId="19" fillId="0" borderId="23" xfId="0" applyNumberFormat="1" applyFont="1" applyFill="1" applyBorder="1" applyAlignment="1">
      <alignment horizontal="right" vertical="center" shrinkToFit="1"/>
    </xf>
    <xf numFmtId="184" fontId="19" fillId="0" borderId="23" xfId="0" applyNumberFormat="1" applyFont="1" applyFill="1" applyBorder="1" applyAlignment="1">
      <alignment horizontal="right" vertical="center"/>
    </xf>
    <xf numFmtId="177" fontId="19" fillId="0" borderId="23" xfId="0" applyNumberFormat="1" applyFont="1" applyFill="1" applyBorder="1" applyAlignment="1">
      <alignment horizontal="right" vertical="center"/>
    </xf>
    <xf numFmtId="177" fontId="19" fillId="0" borderId="38" xfId="0" applyNumberFormat="1" applyFont="1" applyFill="1" applyBorder="1" applyAlignment="1">
      <alignment horizontal="right" vertical="center"/>
    </xf>
    <xf numFmtId="184" fontId="0" fillId="0" borderId="24" xfId="0" applyNumberFormat="1" applyFill="1" applyBorder="1" applyAlignment="1">
      <alignment vertical="center"/>
    </xf>
    <xf numFmtId="184" fontId="0" fillId="0" borderId="21" xfId="0" applyNumberFormat="1" applyFill="1" applyBorder="1" applyAlignment="1">
      <alignment vertical="center"/>
    </xf>
    <xf numFmtId="0" fontId="37" fillId="0" borderId="0" xfId="0" applyFont="1" applyFill="1" applyAlignment="1">
      <alignment vertical="center"/>
    </xf>
    <xf numFmtId="184" fontId="37" fillId="0" borderId="0" xfId="0" applyNumberFormat="1" applyFont="1" applyFill="1" applyBorder="1" applyAlignment="1">
      <alignment horizontal="left" vertical="center"/>
    </xf>
    <xf numFmtId="184" fontId="38" fillId="0" borderId="0" xfId="0" applyNumberFormat="1" applyFont="1" applyFill="1" applyAlignment="1">
      <alignment horizontal="center" vertical="center"/>
    </xf>
    <xf numFmtId="184" fontId="37" fillId="0" borderId="0" xfId="0" applyNumberFormat="1" applyFont="1" applyFill="1" applyAlignment="1">
      <alignment horizontal="left" vertical="center"/>
    </xf>
    <xf numFmtId="184" fontId="39" fillId="0" borderId="0" xfId="0" applyNumberFormat="1" applyFont="1" applyFill="1" applyAlignment="1">
      <alignment horizontal="center" vertical="center"/>
    </xf>
    <xf numFmtId="184" fontId="37" fillId="0" borderId="0" xfId="0" applyNumberFormat="1" applyFont="1" applyFill="1" applyAlignment="1">
      <alignment vertical="center"/>
    </xf>
    <xf numFmtId="0" fontId="37" fillId="0" borderId="0" xfId="0" applyFont="1" applyFill="1">
      <alignment vertical="center"/>
    </xf>
    <xf numFmtId="184" fontId="37" fillId="0" borderId="16" xfId="0" applyNumberFormat="1" applyFont="1" applyFill="1" applyBorder="1" applyAlignment="1">
      <alignment vertical="center"/>
    </xf>
    <xf numFmtId="184" fontId="37" fillId="0" borderId="0" xfId="0" applyNumberFormat="1" applyFont="1" applyFill="1" applyBorder="1" applyAlignment="1">
      <alignment horizontal="right" vertical="center"/>
    </xf>
    <xf numFmtId="184" fontId="37" fillId="0" borderId="0" xfId="0" applyNumberFormat="1" applyFont="1" applyFill="1" applyBorder="1" applyAlignment="1">
      <alignment vertical="center"/>
    </xf>
    <xf numFmtId="184" fontId="37" fillId="0" borderId="0" xfId="0" applyNumberFormat="1" applyFont="1" applyFill="1" applyBorder="1" applyAlignment="1">
      <alignment horizontal="center" vertical="center"/>
    </xf>
    <xf numFmtId="184" fontId="37" fillId="0" borderId="39" xfId="0" applyNumberFormat="1" applyFont="1" applyFill="1" applyBorder="1" applyAlignment="1">
      <alignment horizontal="right" vertical="center"/>
    </xf>
    <xf numFmtId="184" fontId="40" fillId="0" borderId="0" xfId="0" applyNumberFormat="1" applyFont="1" applyFill="1" applyBorder="1" applyAlignment="1">
      <alignment horizontal="right" vertical="center"/>
    </xf>
    <xf numFmtId="0" fontId="37" fillId="0" borderId="10" xfId="0" applyFont="1" applyFill="1" applyBorder="1" applyAlignment="1">
      <alignment vertical="center"/>
    </xf>
    <xf numFmtId="0" fontId="37" fillId="0" borderId="0" xfId="0" applyFont="1" applyFill="1" applyBorder="1" applyAlignment="1">
      <alignment horizontal="right" vertical="center"/>
    </xf>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37" fillId="0" borderId="10" xfId="0" applyFont="1" applyFill="1" applyBorder="1" applyAlignment="1">
      <alignment horizontal="left" vertical="center"/>
    </xf>
    <xf numFmtId="184" fontId="37" fillId="0" borderId="0" xfId="0" applyNumberFormat="1" applyFont="1" applyFill="1" applyBorder="1" applyAlignment="1">
      <alignment vertical="top" wrapText="1"/>
    </xf>
    <xf numFmtId="0" fontId="0" fillId="0" borderId="41" xfId="0" applyFill="1" applyBorder="1" applyAlignment="1">
      <alignment vertical="center"/>
    </xf>
    <xf numFmtId="0" fontId="0" fillId="0" borderId="42" xfId="0" applyFill="1" applyBorder="1" applyAlignment="1">
      <alignment vertical="center"/>
    </xf>
    <xf numFmtId="0" fontId="0" fillId="0" borderId="43" xfId="0" applyFill="1" applyBorder="1" applyAlignment="1">
      <alignment vertical="center"/>
    </xf>
    <xf numFmtId="0" fontId="0" fillId="0" borderId="0" xfId="0" applyFill="1" applyBorder="1" applyAlignment="1">
      <alignment horizontal="left" vertical="center"/>
    </xf>
    <xf numFmtId="186" fontId="19" fillId="0" borderId="15" xfId="0" applyNumberFormat="1" applyFont="1" applyFill="1" applyBorder="1" applyAlignment="1">
      <alignment horizontal="right" vertical="center"/>
    </xf>
    <xf numFmtId="0" fontId="37" fillId="0" borderId="0" xfId="0" applyFont="1" applyFill="1" applyAlignment="1">
      <alignment horizontal="center" vertical="center"/>
    </xf>
    <xf numFmtId="0" fontId="37" fillId="0" borderId="0" xfId="0" applyFont="1" applyFill="1" applyBorder="1" applyAlignment="1">
      <alignment horizontal="justify" vertical="center"/>
    </xf>
    <xf numFmtId="0" fontId="37" fillId="0" borderId="0" xfId="0" applyFont="1" applyFill="1" applyAlignment="1">
      <alignment vertical="top" wrapText="1"/>
    </xf>
    <xf numFmtId="0" fontId="37" fillId="0" borderId="0" xfId="0" applyFont="1" applyFill="1" applyAlignment="1">
      <alignment vertical="top"/>
    </xf>
    <xf numFmtId="0" fontId="37" fillId="0" borderId="41"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44"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46" xfId="0" applyFont="1" applyFill="1" applyBorder="1" applyAlignment="1">
      <alignment horizontal="center" vertical="center"/>
    </xf>
    <xf numFmtId="191" fontId="37" fillId="0" borderId="47" xfId="0" applyNumberFormat="1" applyFont="1" applyFill="1" applyBorder="1" applyAlignment="1">
      <alignment horizontal="right" vertical="center"/>
    </xf>
    <xf numFmtId="191" fontId="41" fillId="0" borderId="47" xfId="0" applyNumberFormat="1" applyFont="1" applyFill="1" applyBorder="1" applyAlignment="1">
      <alignment horizontal="right" vertical="center"/>
    </xf>
    <xf numFmtId="191" fontId="40" fillId="0" borderId="47" xfId="0" applyNumberFormat="1" applyFont="1" applyFill="1" applyBorder="1" applyAlignment="1">
      <alignment horizontal="right" vertical="center"/>
    </xf>
    <xf numFmtId="191" fontId="40" fillId="0" borderId="48" xfId="0" applyNumberFormat="1" applyFont="1" applyFill="1" applyBorder="1" applyAlignment="1">
      <alignment horizontal="right" vertical="center"/>
    </xf>
    <xf numFmtId="0" fontId="37" fillId="0" borderId="0" xfId="0" applyFont="1" applyFill="1" applyAlignment="1">
      <alignment horizontal="left" vertical="center"/>
    </xf>
    <xf numFmtId="0" fontId="44" fillId="0" borderId="0" xfId="0" applyFont="1" applyFill="1" applyAlignment="1">
      <alignment horizontal="left" vertical="center"/>
    </xf>
    <xf numFmtId="0" fontId="44" fillId="0" borderId="0" xfId="0" applyFont="1" applyFill="1" applyAlignment="1">
      <alignment vertical="center"/>
    </xf>
    <xf numFmtId="0" fontId="37" fillId="0" borderId="12" xfId="0" applyFont="1" applyFill="1" applyBorder="1" applyAlignment="1">
      <alignment horizontal="center" vertical="center"/>
    </xf>
    <xf numFmtId="0" fontId="37" fillId="0" borderId="37" xfId="0" applyFont="1" applyFill="1" applyBorder="1" applyAlignment="1">
      <alignment horizontal="center" vertical="center"/>
    </xf>
    <xf numFmtId="0" fontId="37" fillId="0" borderId="49"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3" xfId="0" applyNumberFormat="1" applyFont="1" applyFill="1" applyBorder="1" applyAlignment="1">
      <alignment horizontal="center" vertical="center"/>
    </xf>
    <xf numFmtId="0" fontId="37" fillId="0" borderId="18" xfId="0" applyNumberFormat="1" applyFont="1" applyFill="1" applyBorder="1" applyAlignment="1">
      <alignment horizontal="center" vertical="center"/>
    </xf>
    <xf numFmtId="0" fontId="37" fillId="0" borderId="50" xfId="0" applyFont="1" applyFill="1" applyBorder="1" applyAlignment="1">
      <alignment horizontal="center" vertical="center"/>
    </xf>
    <xf numFmtId="186" fontId="37" fillId="0" borderId="15" xfId="0" applyNumberFormat="1" applyFont="1" applyFill="1" applyBorder="1" applyAlignment="1">
      <alignment vertical="center" shrinkToFit="1"/>
    </xf>
    <xf numFmtId="186" fontId="37" fillId="0" borderId="0" xfId="0" applyNumberFormat="1" applyFont="1" applyFill="1" applyBorder="1" applyAlignment="1">
      <alignment vertical="center" shrinkToFit="1"/>
    </xf>
    <xf numFmtId="186" fontId="37" fillId="0" borderId="0" xfId="0" applyNumberFormat="1" applyFont="1" applyFill="1" applyBorder="1" applyAlignment="1">
      <alignment vertical="center"/>
    </xf>
    <xf numFmtId="186" fontId="40" fillId="0" borderId="28" xfId="0" applyNumberFormat="1" applyFont="1" applyFill="1" applyBorder="1" applyAlignment="1">
      <alignment vertical="center"/>
    </xf>
    <xf numFmtId="186" fontId="40" fillId="0" borderId="10" xfId="0" applyNumberFormat="1" applyFont="1" applyFill="1" applyBorder="1" applyAlignment="1">
      <alignment vertical="center"/>
    </xf>
    <xf numFmtId="0" fontId="37" fillId="0" borderId="15" xfId="0" applyFont="1" applyFill="1" applyBorder="1" applyAlignment="1">
      <alignment horizontal="center" vertical="center" shrinkToFit="1"/>
    </xf>
    <xf numFmtId="184" fontId="37" fillId="0" borderId="15" xfId="0" applyNumberFormat="1" applyFont="1" applyFill="1" applyBorder="1" applyAlignment="1">
      <alignment horizontal="right" vertical="center"/>
    </xf>
    <xf numFmtId="186" fontId="37" fillId="0" borderId="15" xfId="0" applyNumberFormat="1" applyFont="1" applyFill="1" applyBorder="1" applyAlignment="1">
      <alignment horizontal="right" vertical="center"/>
    </xf>
    <xf numFmtId="186" fontId="37" fillId="0" borderId="0" xfId="0" applyNumberFormat="1" applyFont="1" applyFill="1" applyBorder="1" applyAlignment="1">
      <alignment horizontal="right" vertical="center"/>
    </xf>
    <xf numFmtId="186" fontId="40" fillId="0" borderId="15" xfId="0" applyNumberFormat="1" applyFont="1" applyFill="1" applyBorder="1" applyAlignment="1">
      <alignment horizontal="right" vertical="center"/>
    </xf>
    <xf numFmtId="186" fontId="40" fillId="0" borderId="0" xfId="0" applyNumberFormat="1" applyFont="1" applyFill="1" applyBorder="1" applyAlignment="1">
      <alignment horizontal="right" vertical="center"/>
    </xf>
    <xf numFmtId="0" fontId="37" fillId="0" borderId="0" xfId="0" applyFont="1" applyFill="1" applyBorder="1" applyAlignment="1">
      <alignment horizontal="center" vertical="center" shrinkToFit="1"/>
    </xf>
    <xf numFmtId="186" fontId="40" fillId="0" borderId="14" xfId="0" applyNumberFormat="1" applyFont="1" applyFill="1" applyBorder="1" applyAlignment="1">
      <alignment horizontal="right" vertical="center"/>
    </xf>
    <xf numFmtId="186" fontId="40" fillId="0" borderId="43" xfId="0" applyNumberFormat="1" applyFont="1" applyFill="1" applyBorder="1" applyAlignment="1">
      <alignment horizontal="right" vertical="center"/>
    </xf>
    <xf numFmtId="0" fontId="37" fillId="0" borderId="12" xfId="0" applyFont="1" applyFill="1" applyBorder="1" applyAlignment="1">
      <alignment horizontal="center" vertical="center" shrinkToFit="1"/>
    </xf>
    <xf numFmtId="0" fontId="37" fillId="0" borderId="14" xfId="0" applyFont="1" applyFill="1" applyBorder="1" applyAlignment="1">
      <alignment horizontal="center" vertical="center" shrinkToFit="1"/>
    </xf>
    <xf numFmtId="0" fontId="37" fillId="0" borderId="13"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186" fontId="37" fillId="0" borderId="16" xfId="0" applyNumberFormat="1" applyFont="1" applyFill="1" applyBorder="1" applyAlignment="1">
      <alignment horizontal="right" vertical="center"/>
    </xf>
    <xf numFmtId="186" fontId="40" fillId="0" borderId="51" xfId="0" applyNumberFormat="1" applyFont="1" applyFill="1" applyBorder="1" applyAlignment="1">
      <alignment horizontal="right" vertical="center"/>
    </xf>
    <xf numFmtId="186" fontId="40" fillId="0" borderId="23" xfId="0" applyNumberFormat="1" applyFont="1" applyFill="1" applyBorder="1" applyAlignment="1">
      <alignment horizontal="right" vertical="center"/>
    </xf>
    <xf numFmtId="0" fontId="45" fillId="0" borderId="52" xfId="0" applyFont="1" applyFill="1" applyBorder="1" applyAlignment="1">
      <alignment horizontal="center" vertical="center"/>
    </xf>
    <xf numFmtId="0" fontId="23" fillId="0" borderId="0" xfId="0" applyFont="1" applyFill="1" applyAlignment="1">
      <alignment vertical="center"/>
    </xf>
    <xf numFmtId="185" fontId="0" fillId="0" borderId="0" xfId="0" applyNumberFormat="1" applyFont="1" applyFill="1" applyAlignment="1">
      <alignment vertical="center"/>
    </xf>
    <xf numFmtId="189" fontId="0" fillId="0" borderId="0" xfId="0" applyNumberFormat="1" applyFont="1" applyFill="1" applyAlignment="1">
      <alignment vertical="center"/>
    </xf>
    <xf numFmtId="0" fontId="28" fillId="0" borderId="0" xfId="0" applyFont="1" applyFill="1" applyAlignment="1">
      <alignment vertical="center"/>
    </xf>
    <xf numFmtId="0" fontId="34" fillId="0" borderId="0" xfId="0" applyFont="1" applyFill="1" applyAlignment="1">
      <alignment vertical="center"/>
    </xf>
    <xf numFmtId="0" fontId="0" fillId="0" borderId="27" xfId="0" applyFont="1" applyFill="1" applyBorder="1">
      <alignment vertical="center"/>
    </xf>
    <xf numFmtId="0" fontId="0" fillId="0" borderId="15" xfId="0" applyFont="1" applyFill="1" applyBorder="1">
      <alignment vertical="center"/>
    </xf>
    <xf numFmtId="0" fontId="27" fillId="0" borderId="27" xfId="0" applyFont="1" applyFill="1" applyBorder="1">
      <alignment vertical="center"/>
    </xf>
    <xf numFmtId="0" fontId="27" fillId="0" borderId="15" xfId="0" applyFont="1" applyFill="1" applyBorder="1">
      <alignment vertical="center"/>
    </xf>
    <xf numFmtId="0" fontId="23" fillId="0" borderId="0" xfId="0" applyFont="1" applyFill="1">
      <alignment vertical="center"/>
    </xf>
    <xf numFmtId="0" fontId="23" fillId="0" borderId="0" xfId="0"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Border="1" applyAlignment="1">
      <alignment horizontal="right" vertical="center"/>
    </xf>
    <xf numFmtId="203" fontId="30" fillId="0" borderId="18" xfId="0" applyNumberFormat="1" applyFont="1" applyFill="1" applyBorder="1" applyAlignment="1">
      <alignment horizontal="center" vertical="center"/>
    </xf>
    <xf numFmtId="203" fontId="28" fillId="0" borderId="18" xfId="0" applyNumberFormat="1" applyFont="1" applyFill="1" applyBorder="1" applyAlignment="1">
      <alignment horizontal="center" vertical="center"/>
    </xf>
    <xf numFmtId="0" fontId="30" fillId="0" borderId="11" xfId="0" applyFont="1" applyFill="1" applyBorder="1" applyAlignment="1">
      <alignment horizontal="center" vertical="center" shrinkToFit="1"/>
    </xf>
    <xf numFmtId="0" fontId="30" fillId="0" borderId="53" xfId="0" applyFont="1" applyFill="1" applyBorder="1" applyAlignment="1">
      <alignment vertical="center" shrinkToFit="1"/>
    </xf>
    <xf numFmtId="0" fontId="30" fillId="0" borderId="29" xfId="0" applyFont="1" applyFill="1" applyBorder="1" applyAlignment="1">
      <alignment horizontal="distributed" vertical="center"/>
    </xf>
    <xf numFmtId="186" fontId="30" fillId="0" borderId="21" xfId="0" applyNumberFormat="1" applyFont="1" applyFill="1" applyBorder="1" applyAlignment="1">
      <alignment horizontal="right" vertical="center"/>
    </xf>
    <xf numFmtId="0" fontId="32" fillId="0" borderId="26" xfId="0" applyFont="1" applyFill="1" applyBorder="1" applyAlignment="1">
      <alignment horizontal="distributed" vertical="center"/>
    </xf>
    <xf numFmtId="41" fontId="30" fillId="0" borderId="0" xfId="0" applyNumberFormat="1" applyFont="1" applyFill="1" applyBorder="1" applyAlignment="1">
      <alignment horizontal="right" vertical="center"/>
    </xf>
    <xf numFmtId="41" fontId="30" fillId="0" borderId="21" xfId="0" applyNumberFormat="1" applyFont="1" applyFill="1" applyBorder="1" applyAlignment="1">
      <alignment horizontal="right" vertical="center"/>
    </xf>
    <xf numFmtId="0" fontId="30" fillId="0" borderId="26" xfId="0" applyFont="1" applyFill="1" applyBorder="1" applyAlignment="1">
      <alignment horizontal="distributed" vertical="center" shrinkToFit="1"/>
    </xf>
    <xf numFmtId="0" fontId="31" fillId="0" borderId="0" xfId="0" applyFont="1" applyFill="1" applyAlignment="1">
      <alignment vertical="center"/>
    </xf>
    <xf numFmtId="0" fontId="30" fillId="0" borderId="0" xfId="0" applyFont="1" applyFill="1" applyAlignment="1">
      <alignment horizontal="right" vertical="center"/>
    </xf>
    <xf numFmtId="0" fontId="0" fillId="0" borderId="0" xfId="0" applyFill="1" applyAlignment="1">
      <alignment horizontal="center" vertical="center"/>
    </xf>
    <xf numFmtId="0" fontId="0" fillId="0" borderId="54" xfId="0" applyFill="1" applyBorder="1" applyAlignment="1">
      <alignment vertical="center"/>
    </xf>
    <xf numFmtId="0" fontId="0" fillId="0" borderId="55" xfId="0" applyFill="1" applyBorder="1" applyAlignment="1">
      <alignment vertical="center"/>
    </xf>
    <xf numFmtId="0" fontId="0" fillId="0" borderId="37" xfId="0" applyFont="1" applyFill="1" applyBorder="1" applyAlignment="1">
      <alignment vertical="center"/>
    </xf>
    <xf numFmtId="0" fontId="0" fillId="0" borderId="29" xfId="0" applyFill="1" applyBorder="1" applyAlignment="1">
      <alignment vertical="center"/>
    </xf>
    <xf numFmtId="191" fontId="0" fillId="0" borderId="15" xfId="0" applyNumberFormat="1" applyFont="1" applyFill="1" applyBorder="1" applyAlignment="1">
      <alignment horizontal="right" vertical="center"/>
    </xf>
    <xf numFmtId="191" fontId="0" fillId="0" borderId="15" xfId="0" applyNumberFormat="1" applyFill="1" applyBorder="1" applyAlignment="1">
      <alignment horizontal="right" vertical="center"/>
    </xf>
    <xf numFmtId="191" fontId="0" fillId="0" borderId="0" xfId="0" applyNumberFormat="1" applyFill="1" applyBorder="1" applyAlignment="1">
      <alignment horizontal="right" vertical="center"/>
    </xf>
    <xf numFmtId="0" fontId="27" fillId="0" borderId="0" xfId="0" applyFont="1" applyFill="1" applyBorder="1" applyAlignment="1">
      <alignment vertical="center"/>
    </xf>
    <xf numFmtId="0" fontId="0" fillId="0" borderId="29" xfId="0" applyFont="1" applyFill="1" applyBorder="1" applyAlignment="1">
      <alignment vertical="center"/>
    </xf>
    <xf numFmtId="191" fontId="19" fillId="0" borderId="15" xfId="0" applyNumberFormat="1" applyFont="1" applyFill="1" applyBorder="1" applyAlignment="1">
      <alignment horizontal="right" vertical="center"/>
    </xf>
    <xf numFmtId="191" fontId="19" fillId="0" borderId="0" xfId="0" applyNumberFormat="1" applyFont="1" applyFill="1" applyBorder="1" applyAlignment="1">
      <alignment horizontal="right" vertical="center"/>
    </xf>
    <xf numFmtId="191" fontId="0" fillId="0" borderId="15" xfId="0" applyNumberFormat="1" applyFill="1" applyBorder="1" applyAlignment="1">
      <alignment horizontal="center" vertical="center"/>
    </xf>
    <xf numFmtId="191" fontId="0" fillId="0" borderId="21" xfId="0" applyNumberFormat="1" applyFill="1" applyBorder="1" applyAlignment="1">
      <alignment horizontal="right" vertical="center"/>
    </xf>
    <xf numFmtId="0" fontId="0" fillId="0" borderId="17" xfId="0" applyFont="1" applyFill="1" applyBorder="1" applyAlignment="1">
      <alignment vertical="center"/>
    </xf>
    <xf numFmtId="191" fontId="0" fillId="0" borderId="15" xfId="0" applyNumberFormat="1" applyFont="1" applyFill="1" applyBorder="1" applyAlignment="1">
      <alignment vertical="center"/>
    </xf>
    <xf numFmtId="191" fontId="0" fillId="0" borderId="0" xfId="0" applyNumberFormat="1" applyFont="1" applyFill="1" applyBorder="1" applyAlignment="1">
      <alignment vertical="center"/>
    </xf>
    <xf numFmtId="0" fontId="0" fillId="0" borderId="17" xfId="0" applyFill="1" applyBorder="1" applyAlignment="1">
      <alignment vertical="center"/>
    </xf>
    <xf numFmtId="0" fontId="0" fillId="0" borderId="17" xfId="0" applyFont="1" applyFill="1" applyBorder="1" applyAlignment="1">
      <alignment vertical="center" shrinkToFit="1"/>
    </xf>
    <xf numFmtId="0" fontId="20" fillId="0" borderId="17" xfId="0" applyFont="1" applyFill="1" applyBorder="1" applyAlignment="1">
      <alignment vertical="center"/>
    </xf>
    <xf numFmtId="0" fontId="0" fillId="0" borderId="0" xfId="0" applyFont="1" applyFill="1" applyBorder="1" applyAlignment="1">
      <alignment horizontal="justify" vertical="center"/>
    </xf>
    <xf numFmtId="0" fontId="21" fillId="0" borderId="17" xfId="0" applyFont="1" applyFill="1" applyBorder="1" applyAlignment="1">
      <alignment vertical="center"/>
    </xf>
    <xf numFmtId="186" fontId="0" fillId="0" borderId="0" xfId="0" applyNumberFormat="1"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0" fontId="0" fillId="0" borderId="0" xfId="0" applyFill="1" applyBorder="1" applyAlignment="1">
      <alignment horizontal="distributed" vertical="center"/>
    </xf>
    <xf numFmtId="0" fontId="0" fillId="0" borderId="31" xfId="0" applyFill="1" applyBorder="1" applyAlignment="1">
      <alignment vertical="center"/>
    </xf>
    <xf numFmtId="0" fontId="0" fillId="0" borderId="56" xfId="0" applyFill="1" applyBorder="1" applyAlignment="1">
      <alignment vertical="center"/>
    </xf>
    <xf numFmtId="191" fontId="0" fillId="0" borderId="23" xfId="0" applyNumberFormat="1" applyFill="1" applyBorder="1" applyAlignment="1">
      <alignment vertical="center"/>
    </xf>
    <xf numFmtId="186" fontId="0" fillId="0" borderId="23" xfId="0" applyNumberFormat="1" applyFill="1" applyBorder="1" applyAlignment="1">
      <alignment vertical="center"/>
    </xf>
    <xf numFmtId="191" fontId="0" fillId="0" borderId="23" xfId="0" applyNumberFormat="1" applyFont="1" applyFill="1" applyBorder="1" applyAlignment="1">
      <alignment vertical="center"/>
    </xf>
    <xf numFmtId="0" fontId="25" fillId="0" borderId="0" xfId="0" applyFont="1" applyFill="1" applyAlignment="1">
      <alignment vertical="center"/>
    </xf>
    <xf numFmtId="0" fontId="27" fillId="0" borderId="0" xfId="0" applyFont="1" applyFill="1" applyAlignment="1">
      <alignment vertical="center"/>
    </xf>
    <xf numFmtId="0" fontId="0" fillId="0" borderId="0" xfId="0" applyFill="1" applyAlignment="1">
      <alignment horizontal="right" vertical="center"/>
    </xf>
    <xf numFmtId="0" fontId="0" fillId="0" borderId="57" xfId="0" applyFill="1" applyBorder="1" applyAlignment="1">
      <alignment vertical="center"/>
    </xf>
    <xf numFmtId="0" fontId="0" fillId="0" borderId="0" xfId="0" applyFill="1" applyBorder="1" applyAlignment="1">
      <alignment horizontal="distributed" vertical="center" justifyLastLine="1"/>
    </xf>
    <xf numFmtId="0" fontId="0" fillId="0" borderId="27" xfId="0" applyFont="1" applyFill="1" applyBorder="1" applyAlignment="1">
      <alignment horizontal="center"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184" fontId="0" fillId="0" borderId="16" xfId="0" applyNumberFormat="1" applyFill="1" applyBorder="1" applyAlignment="1">
      <alignment vertical="center"/>
    </xf>
    <xf numFmtId="184" fontId="0" fillId="0" borderId="60" xfId="0" applyNumberFormat="1" applyFill="1" applyBorder="1" applyAlignment="1">
      <alignment vertical="center"/>
    </xf>
    <xf numFmtId="184" fontId="0" fillId="0" borderId="0" xfId="0" applyNumberFormat="1" applyFill="1" applyBorder="1" applyAlignment="1">
      <alignment vertical="center"/>
    </xf>
    <xf numFmtId="184" fontId="0" fillId="0" borderId="61" xfId="0" applyNumberFormat="1" applyFill="1" applyBorder="1" applyAlignment="1">
      <alignment vertical="center"/>
    </xf>
    <xf numFmtId="0" fontId="0" fillId="0" borderId="57" xfId="0" applyFont="1" applyFill="1" applyBorder="1" applyAlignment="1">
      <alignment vertical="center"/>
    </xf>
    <xf numFmtId="0" fontId="19" fillId="0" borderId="0" xfId="0" applyFont="1" applyFill="1" applyBorder="1" applyAlignment="1">
      <alignment horizontal="distributed" vertical="center"/>
    </xf>
    <xf numFmtId="0" fontId="19" fillId="0" borderId="0" xfId="0" applyFont="1" applyFill="1" applyBorder="1" applyAlignment="1">
      <alignment horizontal="center" vertical="center" shrinkToFit="1"/>
    </xf>
    <xf numFmtId="184" fontId="19" fillId="0" borderId="61" xfId="0" applyNumberFormat="1" applyFont="1" applyFill="1" applyBorder="1" applyAlignment="1">
      <alignment vertical="center"/>
    </xf>
    <xf numFmtId="0" fontId="0" fillId="0" borderId="62" xfId="0" applyFill="1" applyBorder="1" applyAlignment="1">
      <alignment vertical="center"/>
    </xf>
    <xf numFmtId="0" fontId="0" fillId="0" borderId="10" xfId="0" applyFont="1" applyFill="1" applyBorder="1" applyAlignment="1">
      <alignment horizontal="distributed" vertical="center"/>
    </xf>
    <xf numFmtId="0" fontId="0" fillId="0" borderId="10" xfId="0" applyFill="1" applyBorder="1" applyAlignment="1">
      <alignment horizontal="center" vertical="center"/>
    </xf>
    <xf numFmtId="184" fontId="0" fillId="0" borderId="10" xfId="0" applyNumberFormat="1" applyFill="1" applyBorder="1" applyAlignment="1">
      <alignment vertical="center"/>
    </xf>
    <xf numFmtId="184" fontId="0" fillId="0" borderId="63" xfId="0" applyNumberFormat="1" applyFill="1" applyBorder="1" applyAlignment="1">
      <alignment vertical="center"/>
    </xf>
    <xf numFmtId="0" fontId="0" fillId="0" borderId="0" xfId="0" applyFill="1" applyBorder="1" applyAlignment="1">
      <alignment horizontal="center" vertical="center"/>
    </xf>
    <xf numFmtId="181" fontId="0" fillId="0" borderId="0" xfId="0" applyNumberFormat="1" applyFill="1" applyBorder="1" applyAlignment="1">
      <alignment horizontal="center" vertical="center"/>
    </xf>
    <xf numFmtId="193" fontId="0" fillId="0" borderId="0" xfId="0" applyNumberFormat="1" applyFill="1" applyBorder="1" applyAlignment="1">
      <alignment horizontal="center" vertical="center"/>
    </xf>
    <xf numFmtId="185" fontId="0" fillId="0" borderId="0" xfId="0" applyNumberFormat="1" applyFill="1" applyBorder="1" applyAlignment="1">
      <alignment horizontal="center" vertical="center"/>
    </xf>
    <xf numFmtId="185" fontId="19" fillId="0" borderId="23" xfId="0" applyNumberFormat="1" applyFont="1" applyFill="1" applyBorder="1" applyAlignment="1">
      <alignment vertical="center"/>
    </xf>
    <xf numFmtId="0" fontId="0" fillId="0" borderId="64" xfId="0" applyFont="1" applyFill="1" applyBorder="1" applyAlignment="1">
      <alignment horizontal="center" vertical="center"/>
    </xf>
    <xf numFmtId="0" fontId="0" fillId="0" borderId="15" xfId="0" applyFont="1" applyFill="1" applyBorder="1" applyAlignment="1">
      <alignment horizontal="right" vertical="center"/>
    </xf>
    <xf numFmtId="0" fontId="19" fillId="0" borderId="51" xfId="0" applyFont="1" applyFill="1" applyBorder="1" applyAlignment="1">
      <alignment horizontal="right" vertical="center"/>
    </xf>
    <xf numFmtId="0" fontId="19" fillId="0" borderId="0" xfId="0" applyFont="1" applyFill="1">
      <alignment vertical="center"/>
    </xf>
    <xf numFmtId="0" fontId="37" fillId="0" borderId="0" xfId="0" applyFont="1" applyFill="1" applyAlignment="1">
      <alignment horizontal="right" vertical="center"/>
    </xf>
    <xf numFmtId="0" fontId="40" fillId="0" borderId="0" xfId="0" applyFont="1" applyFill="1">
      <alignment vertical="center"/>
    </xf>
    <xf numFmtId="0" fontId="37" fillId="0" borderId="0" xfId="0" applyFont="1" applyFill="1" applyAlignment="1">
      <alignment horizontal="center" vertical="center" shrinkToFit="1"/>
    </xf>
    <xf numFmtId="0" fontId="37" fillId="0" borderId="0" xfId="0" applyFont="1" applyFill="1" applyBorder="1">
      <alignment vertical="center"/>
    </xf>
    <xf numFmtId="0" fontId="37" fillId="0" borderId="10" xfId="0" applyFont="1" applyFill="1" applyBorder="1">
      <alignment vertical="center"/>
    </xf>
    <xf numFmtId="182" fontId="37" fillId="0" borderId="65" xfId="0" applyNumberFormat="1" applyFont="1" applyFill="1" applyBorder="1" applyAlignment="1">
      <alignment horizontal="center" vertical="center"/>
    </xf>
    <xf numFmtId="185" fontId="37" fillId="0" borderId="0" xfId="0" applyNumberFormat="1" applyFont="1" applyFill="1" applyBorder="1" applyAlignment="1">
      <alignment horizontal="right" vertical="center"/>
    </xf>
    <xf numFmtId="182" fontId="37" fillId="0" borderId="50" xfId="0" applyNumberFormat="1" applyFont="1" applyFill="1" applyBorder="1" applyAlignment="1">
      <alignment horizontal="center" vertical="center"/>
    </xf>
    <xf numFmtId="182" fontId="37" fillId="0" borderId="20" xfId="0" applyNumberFormat="1" applyFont="1" applyFill="1" applyBorder="1" applyAlignment="1">
      <alignment horizontal="center" vertical="center"/>
    </xf>
    <xf numFmtId="185" fontId="37" fillId="0" borderId="0" xfId="0" applyNumberFormat="1" applyFont="1" applyFill="1" applyBorder="1" applyAlignment="1">
      <alignment vertical="center"/>
    </xf>
    <xf numFmtId="182" fontId="40" fillId="0" borderId="66" xfId="0" applyNumberFormat="1" applyFont="1" applyFill="1" applyBorder="1" applyAlignment="1">
      <alignment horizontal="center" vertical="center"/>
    </xf>
    <xf numFmtId="185" fontId="40" fillId="0" borderId="0" xfId="0" applyNumberFormat="1" applyFont="1" applyFill="1" applyBorder="1" applyAlignment="1">
      <alignment horizontal="right" vertical="center"/>
    </xf>
    <xf numFmtId="185" fontId="40" fillId="0" borderId="0" xfId="0" applyNumberFormat="1" applyFont="1" applyFill="1" applyBorder="1" applyAlignment="1">
      <alignment vertical="center"/>
    </xf>
    <xf numFmtId="0" fontId="37" fillId="0" borderId="22" xfId="0" applyFont="1" applyFill="1" applyBorder="1" applyAlignment="1">
      <alignment vertical="center"/>
    </xf>
    <xf numFmtId="0" fontId="37" fillId="0" borderId="22" xfId="0" applyFont="1" applyFill="1" applyBorder="1">
      <alignment vertical="center"/>
    </xf>
    <xf numFmtId="0" fontId="37" fillId="0" borderId="37" xfId="0" applyFont="1" applyFill="1" applyBorder="1" applyAlignment="1">
      <alignment horizontal="center" vertical="center" shrinkToFit="1"/>
    </xf>
    <xf numFmtId="196" fontId="37" fillId="0" borderId="15" xfId="0" applyNumberFormat="1" applyFont="1" applyFill="1" applyBorder="1" applyAlignment="1">
      <alignment horizontal="right" vertical="center"/>
    </xf>
    <xf numFmtId="41" fontId="37" fillId="0" borderId="0" xfId="0" applyNumberFormat="1" applyFont="1" applyFill="1" applyBorder="1" applyAlignment="1">
      <alignment horizontal="right" vertical="center"/>
    </xf>
    <xf numFmtId="196" fontId="37" fillId="0" borderId="0" xfId="0" applyNumberFormat="1" applyFont="1" applyFill="1" applyBorder="1" applyAlignment="1">
      <alignment horizontal="right" vertical="center"/>
    </xf>
    <xf numFmtId="185" fontId="37" fillId="0" borderId="0" xfId="0" applyNumberFormat="1" applyFont="1" applyFill="1" applyBorder="1" applyAlignment="1">
      <alignment horizontal="right" vertical="center" shrinkToFit="1"/>
    </xf>
    <xf numFmtId="196" fontId="40" fillId="0" borderId="28" xfId="0" applyNumberFormat="1" applyFont="1" applyFill="1" applyBorder="1" applyAlignment="1">
      <alignment horizontal="right" vertical="center"/>
    </xf>
    <xf numFmtId="184" fontId="40" fillId="0" borderId="10" xfId="0" applyNumberFormat="1" applyFont="1" applyFill="1" applyBorder="1" applyAlignment="1">
      <alignment horizontal="right" vertical="center"/>
    </xf>
    <xf numFmtId="186" fontId="40" fillId="0" borderId="10" xfId="0" applyNumberFormat="1" applyFont="1" applyFill="1" applyBorder="1" applyAlignment="1">
      <alignment horizontal="right" vertical="center"/>
    </xf>
    <xf numFmtId="185" fontId="40" fillId="0" borderId="10" xfId="0" applyNumberFormat="1" applyFont="1" applyFill="1" applyBorder="1" applyAlignment="1">
      <alignment horizontal="right" vertical="center"/>
    </xf>
    <xf numFmtId="0" fontId="37" fillId="0" borderId="23" xfId="0" applyFont="1" applyFill="1" applyBorder="1" applyAlignment="1">
      <alignment vertical="center"/>
    </xf>
    <xf numFmtId="0" fontId="37" fillId="0" borderId="23" xfId="0" applyFont="1" applyFill="1" applyBorder="1">
      <alignment vertical="center"/>
    </xf>
    <xf numFmtId="0" fontId="40" fillId="0" borderId="0" xfId="0" applyFont="1" applyFill="1" applyBorder="1" applyAlignment="1">
      <alignment horizontal="center" vertical="center"/>
    </xf>
    <xf numFmtId="181" fontId="40" fillId="0" borderId="0" xfId="0" applyNumberFormat="1" applyFont="1" applyFill="1" applyBorder="1" applyAlignment="1">
      <alignment vertical="center"/>
    </xf>
    <xf numFmtId="181" fontId="40" fillId="0" borderId="22" xfId="0" applyNumberFormat="1" applyFont="1" applyFill="1" applyBorder="1" applyAlignment="1">
      <alignment vertical="center"/>
    </xf>
    <xf numFmtId="181" fontId="37" fillId="0" borderId="22" xfId="0" applyNumberFormat="1" applyFont="1" applyFill="1" applyBorder="1" applyAlignment="1">
      <alignment horizontal="right" vertical="center"/>
    </xf>
    <xf numFmtId="204" fontId="37" fillId="0" borderId="0" xfId="0" applyNumberFormat="1" applyFont="1" applyFill="1" applyBorder="1" applyAlignment="1">
      <alignment vertical="center"/>
    </xf>
    <xf numFmtId="204" fontId="40" fillId="0" borderId="0" xfId="0" applyNumberFormat="1" applyFont="1" applyFill="1" applyBorder="1" applyAlignment="1">
      <alignment vertical="center"/>
    </xf>
    <xf numFmtId="0" fontId="37" fillId="0" borderId="23" xfId="0" applyFont="1" applyFill="1" applyBorder="1" applyAlignment="1">
      <alignment horizontal="right" vertical="center"/>
    </xf>
    <xf numFmtId="0" fontId="37" fillId="0" borderId="11" xfId="0" applyFont="1" applyFill="1" applyBorder="1" applyAlignment="1">
      <alignment horizontal="distributed" vertical="center" justifyLastLine="1"/>
    </xf>
    <xf numFmtId="0" fontId="19" fillId="0" borderId="0" xfId="0" applyFont="1" applyFill="1" applyAlignment="1">
      <alignment horizontal="center" vertical="center"/>
    </xf>
    <xf numFmtId="0" fontId="0" fillId="0" borderId="67" xfId="0" applyFont="1" applyFill="1" applyBorder="1" applyAlignment="1">
      <alignment horizontal="center" vertical="center"/>
    </xf>
    <xf numFmtId="0" fontId="0" fillId="0" borderId="14" xfId="0" applyFill="1" applyBorder="1" applyAlignment="1">
      <alignment horizontal="justify" vertical="center"/>
    </xf>
    <xf numFmtId="0" fontId="0" fillId="0" borderId="18" xfId="0" applyFont="1" applyFill="1" applyBorder="1" applyAlignment="1">
      <alignment horizontal="right" vertical="center"/>
    </xf>
    <xf numFmtId="0" fontId="0" fillId="0" borderId="29" xfId="0" applyFill="1" applyBorder="1" applyAlignment="1">
      <alignment horizontal="center" vertical="center"/>
    </xf>
    <xf numFmtId="185" fontId="19" fillId="0" borderId="23" xfId="34" applyNumberFormat="1" applyFont="1" applyFill="1" applyBorder="1" applyAlignment="1" applyProtection="1">
      <alignment horizontal="right" vertical="center"/>
    </xf>
    <xf numFmtId="0" fontId="0" fillId="0" borderId="68" xfId="0" applyFill="1" applyBorder="1" applyAlignment="1">
      <alignment vertical="center"/>
    </xf>
    <xf numFmtId="0" fontId="0" fillId="0" borderId="34" xfId="0" applyFont="1" applyFill="1" applyBorder="1" applyAlignment="1">
      <alignment vertical="center"/>
    </xf>
    <xf numFmtId="0" fontId="0" fillId="0" borderId="33" xfId="0" applyFill="1" applyBorder="1" applyAlignment="1">
      <alignment vertical="center"/>
    </xf>
    <xf numFmtId="0" fontId="0" fillId="0" borderId="27" xfId="0" applyFont="1" applyFill="1" applyBorder="1" applyAlignment="1">
      <alignment vertical="center"/>
    </xf>
    <xf numFmtId="0" fontId="0" fillId="0" borderId="43" xfId="0" applyFont="1" applyFill="1" applyBorder="1" applyAlignment="1">
      <alignment horizontal="center" vertical="center"/>
    </xf>
    <xf numFmtId="0" fontId="0" fillId="0" borderId="14" xfId="0" applyFont="1" applyFill="1" applyBorder="1" applyAlignment="1">
      <alignment vertical="center"/>
    </xf>
    <xf numFmtId="181" fontId="0" fillId="0" borderId="15"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181" fontId="19" fillId="0" borderId="51" xfId="0" applyNumberFormat="1" applyFont="1" applyFill="1" applyBorder="1" applyAlignment="1">
      <alignment horizontal="right" vertical="center"/>
    </xf>
    <xf numFmtId="185" fontId="19" fillId="0" borderId="38" xfId="0" applyNumberFormat="1" applyFont="1" applyFill="1" applyBorder="1" applyAlignment="1">
      <alignment horizontal="right" vertical="center"/>
    </xf>
    <xf numFmtId="0" fontId="0" fillId="0" borderId="71" xfId="0" applyFill="1" applyBorder="1" applyAlignment="1">
      <alignment vertical="center"/>
    </xf>
    <xf numFmtId="41" fontId="19" fillId="0" borderId="23" xfId="0" applyNumberFormat="1" applyFont="1" applyFill="1" applyBorder="1" applyAlignment="1">
      <alignment vertical="center"/>
    </xf>
    <xf numFmtId="185" fontId="19" fillId="0" borderId="23" xfId="33" applyNumberFormat="1" applyFont="1" applyFill="1" applyBorder="1" applyAlignment="1" applyProtection="1">
      <alignment horizontal="right" vertical="center"/>
    </xf>
    <xf numFmtId="0" fontId="0" fillId="0" borderId="45" xfId="0" applyFill="1" applyBorder="1" applyAlignment="1">
      <alignment vertical="center"/>
    </xf>
    <xf numFmtId="181" fontId="27" fillId="0" borderId="29" xfId="0" applyNumberFormat="1" applyFont="1" applyFill="1" applyBorder="1" applyAlignment="1">
      <alignment horizontal="center" vertical="center"/>
    </xf>
    <xf numFmtId="181" fontId="31" fillId="0" borderId="31" xfId="0" applyNumberFormat="1" applyFont="1" applyFill="1" applyBorder="1" applyAlignment="1">
      <alignment horizontal="center" vertical="center"/>
    </xf>
    <xf numFmtId="181" fontId="19" fillId="0" borderId="51" xfId="0" applyNumberFormat="1" applyFont="1" applyFill="1" applyBorder="1" applyAlignment="1">
      <alignment vertical="center"/>
    </xf>
    <xf numFmtId="181" fontId="19" fillId="0" borderId="23" xfId="0" applyNumberFormat="1" applyFont="1" applyFill="1" applyBorder="1" applyAlignment="1">
      <alignment vertical="center"/>
    </xf>
    <xf numFmtId="181" fontId="19" fillId="0" borderId="38" xfId="0" applyNumberFormat="1" applyFont="1" applyFill="1" applyBorder="1" applyAlignment="1">
      <alignment vertical="center"/>
    </xf>
    <xf numFmtId="181" fontId="0" fillId="0" borderId="0" xfId="0" applyNumberFormat="1" applyFont="1" applyFill="1" applyAlignment="1">
      <alignment vertical="center"/>
    </xf>
    <xf numFmtId="0" fontId="28" fillId="0" borderId="0" xfId="0" applyFont="1" applyFill="1">
      <alignment vertical="center"/>
    </xf>
    <xf numFmtId="0" fontId="31" fillId="0" borderId="0" xfId="0" applyFont="1" applyFill="1">
      <alignment vertical="center"/>
    </xf>
    <xf numFmtId="0" fontId="20" fillId="0" borderId="40"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8" fillId="0" borderId="29" xfId="0" applyFont="1" applyFill="1" applyBorder="1" applyAlignment="1">
      <alignment horizontal="center" vertical="center"/>
    </xf>
    <xf numFmtId="0" fontId="28" fillId="0" borderId="29" xfId="0" applyFont="1" applyFill="1" applyBorder="1" applyAlignment="1">
      <alignment horizontal="center" vertical="center" shrinkToFit="1"/>
    </xf>
    <xf numFmtId="0" fontId="31" fillId="0" borderId="29" xfId="0" applyFont="1" applyFill="1" applyBorder="1" applyAlignment="1">
      <alignment horizontal="center" vertical="center" shrinkToFit="1"/>
    </xf>
    <xf numFmtId="186" fontId="19" fillId="0" borderId="0" xfId="0" applyNumberFormat="1" applyFont="1" applyFill="1" applyBorder="1" applyAlignment="1">
      <alignment horizontal="right" vertical="center" shrinkToFit="1"/>
    </xf>
    <xf numFmtId="186" fontId="19" fillId="0" borderId="21" xfId="0" applyNumberFormat="1" applyFont="1" applyFill="1" applyBorder="1" applyAlignment="1">
      <alignment horizontal="right" vertical="center" shrinkToFit="1"/>
    </xf>
    <xf numFmtId="186" fontId="0" fillId="0" borderId="21" xfId="0" applyNumberFormat="1" applyFill="1" applyBorder="1" applyAlignment="1">
      <alignment vertical="center"/>
    </xf>
    <xf numFmtId="186" fontId="0" fillId="0" borderId="38" xfId="0" applyNumberFormat="1" applyFill="1" applyBorder="1" applyAlignment="1">
      <alignment vertical="center"/>
    </xf>
    <xf numFmtId="0" fontId="0" fillId="0" borderId="72" xfId="0" applyFont="1" applyFill="1" applyBorder="1" applyAlignment="1">
      <alignment horizontal="center" vertical="center" shrinkToFit="1"/>
    </xf>
    <xf numFmtId="186" fontId="0" fillId="0" borderId="21" xfId="0" applyNumberFormat="1" applyFill="1" applyBorder="1" applyAlignment="1">
      <alignment horizontal="right" vertical="center"/>
    </xf>
    <xf numFmtId="186" fontId="0" fillId="0" borderId="51" xfId="0" applyNumberFormat="1" applyFill="1" applyBorder="1" applyAlignment="1">
      <alignment horizontal="right" vertical="center"/>
    </xf>
    <xf numFmtId="186" fontId="0" fillId="0" borderId="23" xfId="0" applyNumberFormat="1" applyFill="1" applyBorder="1" applyAlignment="1">
      <alignment horizontal="right" vertical="center"/>
    </xf>
    <xf numFmtId="186" fontId="0" fillId="0" borderId="38" xfId="0" applyNumberFormat="1" applyFill="1" applyBorder="1" applyAlignment="1">
      <alignment horizontal="right" vertical="center"/>
    </xf>
    <xf numFmtId="0" fontId="0" fillId="0" borderId="10" xfId="0" applyFont="1" applyFill="1" applyBorder="1" applyAlignment="1">
      <alignment horizontal="right" vertical="center"/>
    </xf>
    <xf numFmtId="0" fontId="27" fillId="0" borderId="73" xfId="0" applyFont="1" applyFill="1" applyBorder="1" applyAlignment="1">
      <alignment horizontal="center" vertical="center"/>
    </xf>
    <xf numFmtId="0" fontId="19" fillId="0" borderId="32" xfId="0" applyFont="1" applyFill="1" applyBorder="1" applyAlignment="1">
      <alignment horizontal="center" vertical="center"/>
    </xf>
    <xf numFmtId="0" fontId="31" fillId="0" borderId="74" xfId="0" applyFont="1" applyFill="1" applyBorder="1" applyAlignment="1">
      <alignment horizontal="center" vertical="center"/>
    </xf>
    <xf numFmtId="0" fontId="0" fillId="0" borderId="57" xfId="0" applyFont="1" applyFill="1" applyBorder="1">
      <alignment vertical="center"/>
    </xf>
    <xf numFmtId="0" fontId="0" fillId="0" borderId="17" xfId="0" applyFill="1" applyBorder="1" applyAlignment="1">
      <alignment horizontal="justify" vertical="center"/>
    </xf>
    <xf numFmtId="185" fontId="19" fillId="0" borderId="60" xfId="0" applyNumberFormat="1" applyFont="1" applyFill="1" applyBorder="1">
      <alignment vertical="center"/>
    </xf>
    <xf numFmtId="185" fontId="19" fillId="0" borderId="61" xfId="0" applyNumberFormat="1" applyFont="1" applyFill="1" applyBorder="1">
      <alignment vertical="center"/>
    </xf>
    <xf numFmtId="0" fontId="0" fillId="0" borderId="17" xfId="0" applyFont="1" applyFill="1" applyBorder="1" applyAlignment="1">
      <alignment horizontal="justify" vertical="center"/>
    </xf>
    <xf numFmtId="0" fontId="20" fillId="0" borderId="17" xfId="0" applyFont="1" applyFill="1" applyBorder="1" applyAlignment="1">
      <alignment horizontal="justify" vertical="center"/>
    </xf>
    <xf numFmtId="0" fontId="0" fillId="0" borderId="62" xfId="0" applyFont="1" applyFill="1" applyBorder="1">
      <alignment vertical="center"/>
    </xf>
    <xf numFmtId="0" fontId="0" fillId="0" borderId="75" xfId="0" applyFill="1" applyBorder="1" applyAlignment="1">
      <alignment horizontal="justify" vertical="center"/>
    </xf>
    <xf numFmtId="190" fontId="19" fillId="0" borderId="63" xfId="0" applyNumberFormat="1" applyFont="1" applyFill="1" applyBorder="1">
      <alignment vertical="center"/>
    </xf>
    <xf numFmtId="0" fontId="0" fillId="0" borderId="34" xfId="0" applyFont="1" applyFill="1" applyBorder="1" applyAlignment="1">
      <alignment horizontal="center" vertical="center" wrapText="1"/>
    </xf>
    <xf numFmtId="184" fontId="0" fillId="0" borderId="27" xfId="0" applyNumberFormat="1" applyFill="1" applyBorder="1" applyAlignment="1">
      <alignment vertical="center"/>
    </xf>
    <xf numFmtId="184" fontId="0" fillId="0" borderId="15" xfId="0" applyNumberFormat="1" applyFill="1" applyBorder="1" applyAlignment="1">
      <alignment vertical="center"/>
    </xf>
    <xf numFmtId="184" fontId="27" fillId="0" borderId="21" xfId="0" applyNumberFormat="1" applyFont="1" applyFill="1" applyBorder="1" applyAlignment="1">
      <alignment vertical="center"/>
    </xf>
    <xf numFmtId="188" fontId="0" fillId="0" borderId="0" xfId="0" applyNumberFormat="1" applyFont="1" applyFill="1">
      <alignment vertical="center"/>
    </xf>
    <xf numFmtId="184" fontId="0" fillId="0" borderId="21" xfId="0" applyNumberFormat="1" applyFill="1" applyBorder="1" applyAlignment="1" applyProtection="1">
      <alignment vertical="center"/>
    </xf>
    <xf numFmtId="0" fontId="0" fillId="0" borderId="11" xfId="0" applyBorder="1" applyAlignment="1">
      <alignment horizontal="center" vertical="center"/>
    </xf>
    <xf numFmtId="0" fontId="0" fillId="0" borderId="0" xfId="0" applyAlignment="1">
      <alignment horizontal="center" vertical="center"/>
    </xf>
    <xf numFmtId="205" fontId="0" fillId="0" borderId="11" xfId="0" applyNumberFormat="1" applyFont="1" applyBorder="1" applyAlignment="1">
      <alignment horizontal="center" vertical="center"/>
    </xf>
    <xf numFmtId="184" fontId="0" fillId="0" borderId="11" xfId="0" applyNumberFormat="1" applyFont="1" applyBorder="1" applyAlignment="1">
      <alignment vertical="center"/>
    </xf>
    <xf numFmtId="184" fontId="0" fillId="0" borderId="11" xfId="0" applyNumberFormat="1" applyBorder="1">
      <alignment vertical="center"/>
    </xf>
    <xf numFmtId="184" fontId="0" fillId="0" borderId="11" xfId="0" applyNumberFormat="1" applyFont="1" applyBorder="1" applyAlignment="1">
      <alignment horizontal="right" vertical="center"/>
    </xf>
    <xf numFmtId="0" fontId="0" fillId="0" borderId="11" xfId="0" applyNumberFormat="1" applyFont="1" applyBorder="1" applyAlignment="1">
      <alignment horizontal="center" vertical="center"/>
    </xf>
    <xf numFmtId="0" fontId="0" fillId="0" borderId="11" xfId="0" applyNumberFormat="1" applyBorder="1" applyAlignment="1">
      <alignment horizontal="center" vertical="center"/>
    </xf>
    <xf numFmtId="205" fontId="0" fillId="0" borderId="11" xfId="0" applyNumberFormat="1" applyBorder="1" applyAlignment="1">
      <alignment horizontal="center" vertical="center"/>
    </xf>
    <xf numFmtId="0" fontId="0" fillId="0" borderId="0" xfId="0" applyAlignment="1">
      <alignment horizontal="left" vertical="center"/>
    </xf>
    <xf numFmtId="0" fontId="37" fillId="0" borderId="76" xfId="0" applyFont="1" applyFill="1" applyBorder="1" applyAlignment="1">
      <alignment vertical="center"/>
    </xf>
    <xf numFmtId="0" fontId="47" fillId="0" borderId="0" xfId="0" applyFont="1" applyFill="1">
      <alignment vertical="center"/>
    </xf>
    <xf numFmtId="203" fontId="0" fillId="0" borderId="11" xfId="0" applyNumberFormat="1" applyFont="1" applyBorder="1" applyAlignment="1">
      <alignment horizontal="center" vertical="center"/>
    </xf>
    <xf numFmtId="0" fontId="37" fillId="0" borderId="77" xfId="0" applyFont="1" applyFill="1" applyBorder="1" applyAlignment="1">
      <alignment horizontal="center" vertical="center"/>
    </xf>
    <xf numFmtId="199" fontId="19" fillId="0" borderId="0" xfId="0" applyNumberFormat="1" applyFont="1" applyFill="1" applyBorder="1" applyAlignment="1">
      <alignment horizontal="right" vertical="center"/>
    </xf>
    <xf numFmtId="179" fontId="19" fillId="0" borderId="0" xfId="0" applyNumberFormat="1" applyFont="1" applyFill="1" applyBorder="1" applyAlignment="1">
      <alignment horizontal="right" vertical="center"/>
    </xf>
    <xf numFmtId="176" fontId="19" fillId="0" borderId="23" xfId="0" applyNumberFormat="1" applyFont="1" applyFill="1" applyBorder="1" applyAlignment="1">
      <alignment horizontal="right" vertical="center"/>
    </xf>
    <xf numFmtId="199" fontId="19" fillId="0" borderId="23" xfId="0" applyNumberFormat="1" applyFont="1" applyFill="1" applyBorder="1" applyAlignment="1">
      <alignment horizontal="right" vertical="center"/>
    </xf>
    <xf numFmtId="0" fontId="31" fillId="0" borderId="11" xfId="0" applyFont="1" applyFill="1" applyBorder="1" applyAlignment="1">
      <alignment horizontal="center" vertical="center"/>
    </xf>
    <xf numFmtId="0" fontId="31" fillId="0" borderId="78" xfId="0" applyFont="1" applyFill="1" applyBorder="1" applyAlignment="1">
      <alignment horizontal="center" vertical="center"/>
    </xf>
    <xf numFmtId="0" fontId="25" fillId="0" borderId="50" xfId="0" applyFont="1" applyFill="1" applyBorder="1" applyAlignment="1">
      <alignment horizontal="center" vertical="center"/>
    </xf>
    <xf numFmtId="0" fontId="33" fillId="0" borderId="62"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33" fillId="0" borderId="14"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33" fillId="0" borderId="79" xfId="0" applyFont="1" applyFill="1" applyBorder="1" applyAlignment="1">
      <alignment horizontal="center" vertical="center" shrinkToFit="1"/>
    </xf>
    <xf numFmtId="0" fontId="37" fillId="0" borderId="72" xfId="0" applyFont="1" applyFill="1" applyBorder="1" applyAlignment="1">
      <alignment horizontal="center" vertical="center"/>
    </xf>
    <xf numFmtId="0" fontId="31" fillId="0" borderId="26" xfId="0" applyFont="1" applyFill="1" applyBorder="1" applyAlignment="1">
      <alignment horizontal="distributed" vertical="center"/>
    </xf>
    <xf numFmtId="184" fontId="31" fillId="0" borderId="0" xfId="0" applyNumberFormat="1" applyFont="1" applyFill="1" applyBorder="1" applyAlignment="1">
      <alignment horizontal="right" vertical="center"/>
    </xf>
    <xf numFmtId="184" fontId="31" fillId="0" borderId="21" xfId="0" applyNumberFormat="1" applyFont="1" applyFill="1" applyBorder="1" applyAlignment="1">
      <alignment horizontal="right" vertical="center"/>
    </xf>
    <xf numFmtId="0" fontId="31" fillId="0" borderId="55" xfId="0" applyFont="1" applyFill="1" applyBorder="1" applyAlignment="1">
      <alignment horizontal="distributed" vertical="center"/>
    </xf>
    <xf numFmtId="0" fontId="31" fillId="0" borderId="80" xfId="0" applyFont="1" applyFill="1" applyBorder="1" applyAlignment="1">
      <alignment horizontal="distributed" vertical="center"/>
    </xf>
    <xf numFmtId="184" fontId="31" fillId="0" borderId="43" xfId="0" applyNumberFormat="1" applyFont="1" applyFill="1" applyBorder="1" applyAlignment="1">
      <alignment horizontal="right" vertical="center"/>
    </xf>
    <xf numFmtId="184" fontId="31" fillId="0" borderId="53" xfId="0" applyNumberFormat="1" applyFont="1" applyFill="1" applyBorder="1" applyAlignment="1">
      <alignment horizontal="right" vertical="center"/>
    </xf>
    <xf numFmtId="184" fontId="19" fillId="0" borderId="51" xfId="0" applyNumberFormat="1" applyFont="1" applyFill="1" applyBorder="1" applyAlignment="1" applyProtection="1">
      <alignment vertical="center"/>
    </xf>
    <xf numFmtId="184" fontId="19" fillId="0" borderId="23" xfId="0" applyNumberFormat="1" applyFont="1" applyFill="1" applyBorder="1" applyAlignment="1" applyProtection="1">
      <alignment vertical="center"/>
    </xf>
    <xf numFmtId="201" fontId="19" fillId="0" borderId="23" xfId="0" applyNumberFormat="1" applyFont="1" applyFill="1" applyBorder="1" applyAlignment="1" applyProtection="1">
      <alignment horizontal="right" vertical="center"/>
    </xf>
    <xf numFmtId="184" fontId="19" fillId="0" borderId="38" xfId="0" applyNumberFormat="1" applyFont="1" applyFill="1" applyBorder="1" applyAlignment="1" applyProtection="1">
      <alignment vertical="center"/>
    </xf>
    <xf numFmtId="0" fontId="0" fillId="0" borderId="0" xfId="0" applyFill="1" applyBorder="1" applyAlignment="1">
      <alignment horizontal="right" vertical="center"/>
    </xf>
    <xf numFmtId="0" fontId="0" fillId="0" borderId="0" xfId="0" applyFont="1" applyFill="1" applyBorder="1" applyAlignment="1">
      <alignment horizontal="right" vertical="center"/>
    </xf>
    <xf numFmtId="0" fontId="0" fillId="0" borderId="29" xfId="0" applyFont="1" applyFill="1" applyBorder="1" applyAlignment="1">
      <alignment horizontal="distributed" vertical="center"/>
    </xf>
    <xf numFmtId="0" fontId="0" fillId="0" borderId="0" xfId="0" applyFont="1" applyFill="1" applyBorder="1" applyAlignment="1">
      <alignment horizontal="distributed" vertical="center"/>
    </xf>
    <xf numFmtId="185" fontId="0" fillId="0" borderId="15" xfId="0" applyNumberFormat="1" applyFont="1" applyFill="1" applyBorder="1" applyAlignment="1">
      <alignment vertical="center"/>
    </xf>
    <xf numFmtId="185" fontId="0" fillId="0" borderId="0" xfId="0" applyNumberFormat="1" applyFont="1" applyFill="1" applyBorder="1" applyAlignment="1">
      <alignment vertical="center"/>
    </xf>
    <xf numFmtId="184" fontId="0" fillId="0" borderId="17" xfId="0" applyNumberFormat="1" applyFill="1" applyBorder="1" applyAlignment="1">
      <alignment vertical="center"/>
    </xf>
    <xf numFmtId="184" fontId="0" fillId="0" borderId="21" xfId="0" applyNumberFormat="1" applyFill="1" applyBorder="1" applyAlignment="1">
      <alignment vertical="center"/>
    </xf>
    <xf numFmtId="0" fontId="19" fillId="0" borderId="31" xfId="0" applyFont="1" applyFill="1" applyBorder="1" applyAlignment="1">
      <alignment horizontal="distributed" vertical="center"/>
    </xf>
    <xf numFmtId="0" fontId="19" fillId="0" borderId="23" xfId="0" applyFont="1" applyFill="1" applyBorder="1" applyAlignment="1">
      <alignment horizontal="distributed" vertical="center"/>
    </xf>
    <xf numFmtId="185" fontId="19" fillId="0" borderId="51" xfId="0" applyNumberFormat="1" applyFont="1" applyFill="1" applyBorder="1" applyAlignment="1">
      <alignment vertical="center"/>
    </xf>
    <xf numFmtId="185" fontId="19" fillId="0" borderId="23" xfId="0" applyNumberFormat="1" applyFont="1" applyFill="1" applyBorder="1" applyAlignment="1">
      <alignment vertical="center"/>
    </xf>
    <xf numFmtId="184" fontId="19" fillId="0" borderId="79" xfId="0" applyNumberFormat="1" applyFont="1" applyFill="1" applyBorder="1" applyAlignment="1">
      <alignment vertical="center"/>
    </xf>
    <xf numFmtId="184" fontId="19" fillId="0" borderId="38" xfId="0" applyNumberFormat="1" applyFont="1" applyFill="1" applyBorder="1" applyAlignment="1">
      <alignment vertical="center"/>
    </xf>
    <xf numFmtId="0" fontId="21" fillId="0" borderId="29" xfId="0" applyFont="1" applyFill="1" applyBorder="1" applyAlignment="1">
      <alignment horizontal="distributed" vertical="center"/>
    </xf>
    <xf numFmtId="0" fontId="21" fillId="0" borderId="0" xfId="0" applyFont="1" applyFill="1" applyBorder="1" applyAlignment="1">
      <alignment horizontal="distributed" vertical="center"/>
    </xf>
    <xf numFmtId="184" fontId="0" fillId="0" borderId="87" xfId="0" applyNumberFormat="1" applyFill="1" applyBorder="1" applyAlignment="1">
      <alignment vertical="center"/>
    </xf>
    <xf numFmtId="184" fontId="0" fillId="0" borderId="24" xfId="0" applyNumberFormat="1" applyFill="1" applyBorder="1" applyAlignment="1">
      <alignment vertical="center"/>
    </xf>
    <xf numFmtId="0" fontId="0" fillId="0" borderId="93" xfId="0" applyFont="1" applyFill="1" applyBorder="1" applyAlignment="1">
      <alignment horizontal="distributed" vertical="center"/>
    </xf>
    <xf numFmtId="0" fontId="0" fillId="0" borderId="16" xfId="0" applyFont="1" applyFill="1" applyBorder="1" applyAlignment="1">
      <alignment horizontal="distributed" vertical="center"/>
    </xf>
    <xf numFmtId="185" fontId="0" fillId="0" borderId="27" xfId="0" applyNumberFormat="1" applyFont="1" applyFill="1" applyBorder="1" applyAlignment="1">
      <alignment vertical="center"/>
    </xf>
    <xf numFmtId="185" fontId="0" fillId="0" borderId="16" xfId="0" applyNumberFormat="1" applyFont="1" applyFill="1" applyBorder="1" applyAlignment="1">
      <alignment vertical="center"/>
    </xf>
    <xf numFmtId="0" fontId="0" fillId="0" borderId="36" xfId="0" applyFont="1" applyFill="1" applyBorder="1" applyAlignment="1">
      <alignment horizontal="center" vertical="center"/>
    </xf>
    <xf numFmtId="0" fontId="0" fillId="0" borderId="71" xfId="0" applyFont="1" applyFill="1" applyBorder="1" applyAlignment="1">
      <alignment horizontal="center" vertical="center"/>
    </xf>
    <xf numFmtId="0" fontId="20" fillId="0" borderId="29"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184" fontId="27"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4" fontId="19" fillId="0" borderId="23" xfId="0" applyNumberFormat="1" applyFont="1" applyFill="1" applyBorder="1" applyAlignment="1">
      <alignment horizontal="right" vertical="center"/>
    </xf>
    <xf numFmtId="182" fontId="0" fillId="0" borderId="16" xfId="0" applyNumberFormat="1" applyFont="1" applyFill="1" applyBorder="1" applyAlignment="1">
      <alignment horizontal="right"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6" xfId="0" applyFont="1" applyFill="1" applyBorder="1" applyAlignment="1">
      <alignment horizontal="distributed" vertical="center"/>
    </xf>
    <xf numFmtId="0" fontId="0" fillId="0" borderId="22" xfId="0" applyFill="1" applyBorder="1" applyAlignment="1">
      <alignment horizontal="left" vertical="center"/>
    </xf>
    <xf numFmtId="0" fontId="0" fillId="0" borderId="31"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35"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9"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3" xfId="0" applyFill="1" applyBorder="1" applyAlignment="1">
      <alignment horizontal="left" vertical="center"/>
    </xf>
    <xf numFmtId="0" fontId="0" fillId="0" borderId="20" xfId="0" applyFill="1" applyBorder="1" applyAlignment="1">
      <alignment horizontal="center" vertical="center"/>
    </xf>
    <xf numFmtId="0" fontId="0" fillId="0" borderId="1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9" xfId="0" applyFill="1" applyBorder="1" applyAlignment="1">
      <alignment horizontal="distributed" vertical="center"/>
    </xf>
    <xf numFmtId="0" fontId="27" fillId="0" borderId="20" xfId="0" applyFont="1" applyFill="1" applyBorder="1" applyAlignment="1">
      <alignment horizontal="center" vertical="center"/>
    </xf>
    <xf numFmtId="0" fontId="27" fillId="0" borderId="17"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26" xfId="0" applyFont="1" applyFill="1" applyBorder="1" applyAlignment="1">
      <alignment horizontal="center" vertical="center"/>
    </xf>
    <xf numFmtId="182" fontId="19" fillId="0" borderId="51" xfId="0" applyNumberFormat="1" applyFont="1" applyFill="1" applyBorder="1" applyAlignment="1">
      <alignment horizontal="right" vertical="center"/>
    </xf>
    <xf numFmtId="182" fontId="19" fillId="0" borderId="23" xfId="0" applyNumberFormat="1" applyFont="1" applyFill="1" applyBorder="1" applyAlignment="1">
      <alignment horizontal="right" vertical="center"/>
    </xf>
    <xf numFmtId="182" fontId="27" fillId="0" borderId="15" xfId="0" applyNumberFormat="1" applyFont="1" applyFill="1" applyBorder="1" applyAlignment="1">
      <alignment horizontal="right" vertical="center"/>
    </xf>
    <xf numFmtId="182" fontId="27" fillId="0" borderId="0"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182" fontId="0" fillId="0" borderId="27" xfId="0" applyNumberFormat="1" applyFont="1" applyFill="1" applyBorder="1" applyAlignment="1">
      <alignment horizontal="right" vertical="center"/>
    </xf>
    <xf numFmtId="203" fontId="40" fillId="0" borderId="74" xfId="0" applyNumberFormat="1" applyFont="1" applyFill="1" applyBorder="1" applyAlignment="1">
      <alignment horizontal="center" vertical="center"/>
    </xf>
    <xf numFmtId="186" fontId="37" fillId="0" borderId="10" xfId="0" applyNumberFormat="1" applyFont="1" applyFill="1" applyBorder="1" applyAlignment="1">
      <alignment vertical="center"/>
    </xf>
    <xf numFmtId="186" fontId="37" fillId="0" borderId="16" xfId="33" applyNumberFormat="1" applyFont="1" applyFill="1" applyBorder="1" applyAlignment="1" applyProtection="1">
      <alignment horizontal="right" vertical="center"/>
    </xf>
    <xf numFmtId="186" fontId="37" fillId="0" borderId="16" xfId="33" applyNumberFormat="1" applyFont="1" applyFill="1" applyBorder="1" applyAlignment="1" applyProtection="1">
      <alignment vertical="center"/>
    </xf>
    <xf numFmtId="184" fontId="37" fillId="0" borderId="16" xfId="0" applyNumberFormat="1" applyFont="1" applyFill="1" applyBorder="1" applyAlignment="1">
      <alignment horizontal="right" vertical="center"/>
    </xf>
    <xf numFmtId="184" fontId="40" fillId="0" borderId="87" xfId="0" applyNumberFormat="1" applyFont="1" applyFill="1" applyBorder="1" applyAlignment="1">
      <alignment horizontal="right" vertical="center"/>
    </xf>
    <xf numFmtId="184" fontId="40" fillId="0" borderId="60" xfId="0" applyNumberFormat="1" applyFont="1" applyFill="1" applyBorder="1" applyAlignment="1">
      <alignment horizontal="right" vertical="center"/>
    </xf>
    <xf numFmtId="184" fontId="37" fillId="0" borderId="10" xfId="0" applyNumberFormat="1" applyFont="1" applyFill="1" applyBorder="1" applyAlignment="1">
      <alignment horizontal="right" vertical="center"/>
    </xf>
    <xf numFmtId="184" fontId="40" fillId="0" borderId="75" xfId="0" applyNumberFormat="1" applyFont="1" applyFill="1" applyBorder="1" applyAlignment="1">
      <alignment horizontal="right" vertical="center"/>
    </xf>
    <xf numFmtId="184" fontId="40" fillId="0" borderId="63" xfId="0" applyNumberFormat="1" applyFont="1" applyFill="1" applyBorder="1" applyAlignment="1">
      <alignment horizontal="right" vertical="center"/>
    </xf>
    <xf numFmtId="0" fontId="37" fillId="0" borderId="30" xfId="0" applyFont="1" applyFill="1" applyBorder="1" applyAlignment="1">
      <alignment horizontal="distributed" vertical="center"/>
    </xf>
    <xf numFmtId="0" fontId="37" fillId="0" borderId="106" xfId="0" applyFont="1" applyFill="1" applyBorder="1" applyAlignment="1">
      <alignment horizontal="distributed" vertical="center"/>
    </xf>
    <xf numFmtId="184" fontId="37" fillId="0" borderId="106" xfId="0" applyNumberFormat="1" applyFont="1" applyFill="1" applyBorder="1" applyAlignment="1">
      <alignment vertical="center"/>
    </xf>
    <xf numFmtId="184" fontId="37" fillId="0" borderId="51" xfId="0" applyNumberFormat="1" applyFont="1" applyFill="1" applyBorder="1" applyAlignment="1">
      <alignment vertical="center"/>
    </xf>
    <xf numFmtId="184" fontId="37" fillId="0" borderId="23" xfId="0" applyNumberFormat="1" applyFont="1" applyFill="1" applyBorder="1" applyAlignment="1">
      <alignment vertical="center"/>
    </xf>
    <xf numFmtId="184" fontId="40" fillId="0" borderId="79" xfId="0" applyNumberFormat="1" applyFont="1" applyFill="1" applyBorder="1" applyAlignment="1">
      <alignment vertical="center"/>
    </xf>
    <xf numFmtId="184" fontId="40" fillId="0" borderId="106" xfId="0" applyNumberFormat="1" applyFont="1" applyFill="1" applyBorder="1" applyAlignment="1">
      <alignment vertical="center"/>
    </xf>
    <xf numFmtId="184" fontId="40" fillId="0" borderId="107" xfId="0" applyNumberFormat="1" applyFont="1" applyFill="1" applyBorder="1" applyAlignment="1">
      <alignment vertical="center"/>
    </xf>
    <xf numFmtId="0" fontId="37" fillId="0" borderId="20" xfId="0" applyFont="1" applyFill="1" applyBorder="1" applyAlignment="1">
      <alignment horizontal="distributed" vertical="center"/>
    </xf>
    <xf numFmtId="0" fontId="37" fillId="0" borderId="49" xfId="0" applyFont="1" applyFill="1" applyBorder="1" applyAlignment="1">
      <alignment horizontal="distributed" vertical="center"/>
    </xf>
    <xf numFmtId="184" fontId="37" fillId="0" borderId="49" xfId="0" applyNumberFormat="1" applyFont="1" applyFill="1" applyBorder="1" applyAlignment="1">
      <alignment vertical="center"/>
    </xf>
    <xf numFmtId="184" fontId="37" fillId="0" borderId="15" xfId="0" applyNumberFormat="1" applyFont="1" applyFill="1" applyBorder="1" applyAlignment="1">
      <alignment vertical="center"/>
    </xf>
    <xf numFmtId="184" fontId="37" fillId="0" borderId="0" xfId="0" applyNumberFormat="1" applyFont="1" applyFill="1" applyBorder="1" applyAlignment="1">
      <alignment vertical="center"/>
    </xf>
    <xf numFmtId="184" fontId="40" fillId="0" borderId="17" xfId="0" applyNumberFormat="1" applyFont="1" applyFill="1" applyBorder="1" applyAlignment="1">
      <alignment vertical="center"/>
    </xf>
    <xf numFmtId="184" fontId="40" fillId="0" borderId="49" xfId="0" applyNumberFormat="1" applyFont="1" applyFill="1" applyBorder="1" applyAlignment="1">
      <alignment vertical="center"/>
    </xf>
    <xf numFmtId="184" fontId="40" fillId="0" borderId="105" xfId="0" applyNumberFormat="1" applyFont="1" applyFill="1" applyBorder="1" applyAlignment="1">
      <alignment vertical="center"/>
    </xf>
    <xf numFmtId="0" fontId="37" fillId="0" borderId="102" xfId="0" applyFont="1" applyFill="1" applyBorder="1" applyAlignment="1">
      <alignment horizontal="distributed" vertical="center"/>
    </xf>
    <xf numFmtId="0" fontId="37" fillId="0" borderId="65" xfId="0" applyFont="1" applyFill="1" applyBorder="1" applyAlignment="1">
      <alignment horizontal="distributed" vertical="center"/>
    </xf>
    <xf numFmtId="184" fontId="37" fillId="0" borderId="0" xfId="0" applyNumberFormat="1" applyFont="1" applyFill="1" applyBorder="1" applyAlignment="1">
      <alignment vertical="top" wrapText="1"/>
    </xf>
    <xf numFmtId="0" fontId="37" fillId="0" borderId="19" xfId="0" applyFont="1" applyFill="1" applyBorder="1" applyAlignment="1">
      <alignment horizontal="center" vertical="center"/>
    </xf>
    <xf numFmtId="0" fontId="37" fillId="0" borderId="103" xfId="0" applyFont="1" applyFill="1" applyBorder="1" applyAlignment="1">
      <alignment horizontal="center" vertical="center"/>
    </xf>
    <xf numFmtId="203" fontId="37" fillId="0" borderId="36" xfId="0" applyNumberFormat="1" applyFont="1" applyFill="1" applyBorder="1" applyAlignment="1">
      <alignment horizontal="center" vertical="center"/>
    </xf>
    <xf numFmtId="203" fontId="40" fillId="0" borderId="94" xfId="0" applyNumberFormat="1" applyFont="1" applyFill="1" applyBorder="1" applyAlignment="1">
      <alignment horizontal="center" vertical="center"/>
    </xf>
    <xf numFmtId="203" fontId="40" fillId="0" borderId="35" xfId="0" applyNumberFormat="1" applyFont="1" applyFill="1" applyBorder="1" applyAlignment="1">
      <alignment horizontal="center" vertical="center"/>
    </xf>
    <xf numFmtId="184" fontId="40" fillId="0" borderId="87" xfId="0" applyNumberFormat="1" applyFont="1" applyFill="1" applyBorder="1" applyAlignment="1">
      <alignment vertical="center"/>
    </xf>
    <xf numFmtId="184" fontId="40" fillId="0" borderId="12" xfId="0" applyNumberFormat="1" applyFont="1" applyFill="1" applyBorder="1" applyAlignment="1">
      <alignment vertical="center"/>
    </xf>
    <xf numFmtId="184" fontId="40" fillId="0" borderId="104" xfId="0" applyNumberFormat="1" applyFont="1" applyFill="1" applyBorder="1" applyAlignment="1">
      <alignment vertical="center"/>
    </xf>
    <xf numFmtId="184" fontId="37" fillId="0" borderId="12" xfId="0" applyNumberFormat="1" applyFont="1" applyFill="1" applyBorder="1" applyAlignment="1">
      <alignment vertical="center"/>
    </xf>
    <xf numFmtId="184" fontId="37" fillId="0" borderId="27" xfId="0" applyNumberFormat="1" applyFont="1" applyFill="1" applyBorder="1" applyAlignment="1">
      <alignment vertical="center"/>
    </xf>
    <xf numFmtId="184" fontId="37" fillId="0" borderId="16" xfId="0" applyNumberFormat="1" applyFont="1" applyFill="1" applyBorder="1" applyAlignment="1">
      <alignment vertical="center"/>
    </xf>
    <xf numFmtId="0" fontId="37" fillId="0" borderId="86" xfId="0" applyFont="1" applyFill="1" applyBorder="1" applyAlignment="1">
      <alignment horizontal="center" vertical="center" shrinkToFit="1"/>
    </xf>
    <xf numFmtId="186" fontId="37" fillId="0" borderId="10" xfId="0" applyNumberFormat="1" applyFont="1" applyFill="1" applyBorder="1" applyAlignment="1">
      <alignment horizontal="right" vertical="center"/>
    </xf>
    <xf numFmtId="0" fontId="37" fillId="0" borderId="0" xfId="0" applyFont="1" applyFill="1" applyBorder="1" applyAlignment="1">
      <alignment horizontal="left" vertical="center"/>
    </xf>
    <xf numFmtId="0" fontId="37" fillId="0" borderId="89" xfId="0" applyFont="1" applyFill="1" applyBorder="1" applyAlignment="1">
      <alignment horizontal="center" vertical="center"/>
    </xf>
    <xf numFmtId="203" fontId="37" fillId="0" borderId="101" xfId="0" applyNumberFormat="1" applyFont="1" applyFill="1" applyBorder="1" applyAlignment="1">
      <alignment horizontal="center" vertical="center"/>
    </xf>
    <xf numFmtId="203" fontId="37" fillId="0" borderId="32" xfId="0" applyNumberFormat="1" applyFont="1" applyFill="1" applyBorder="1" applyAlignment="1">
      <alignment horizontal="center" vertical="center"/>
    </xf>
    <xf numFmtId="203" fontId="37" fillId="0" borderId="98" xfId="0" applyNumberFormat="1" applyFont="1" applyFill="1" applyBorder="1" applyAlignment="1">
      <alignment horizontal="center" vertical="center"/>
    </xf>
    <xf numFmtId="0" fontId="37" fillId="0" borderId="99" xfId="0" applyFont="1" applyFill="1" applyBorder="1" applyAlignment="1">
      <alignment horizontal="distributed" vertical="center" shrinkToFit="1"/>
    </xf>
    <xf numFmtId="185" fontId="37" fillId="0" borderId="88" xfId="0" applyNumberFormat="1" applyFont="1" applyFill="1" applyBorder="1" applyAlignment="1">
      <alignment horizontal="right" vertical="center"/>
    </xf>
    <xf numFmtId="185" fontId="40" fillId="0" borderId="81" xfId="0" applyNumberFormat="1" applyFont="1" applyFill="1" applyBorder="1" applyAlignment="1">
      <alignment horizontal="right" vertical="center"/>
    </xf>
    <xf numFmtId="185" fontId="40" fillId="0" borderId="97" xfId="0" applyNumberFormat="1" applyFont="1" applyFill="1" applyBorder="1" applyAlignment="1">
      <alignment horizontal="right" vertical="center"/>
    </xf>
    <xf numFmtId="0" fontId="37" fillId="0" borderId="62" xfId="0" applyFont="1" applyFill="1" applyBorder="1" applyAlignment="1">
      <alignment horizontal="distributed" vertical="center"/>
    </xf>
    <xf numFmtId="0" fontId="37" fillId="0" borderId="100" xfId="0" applyFont="1" applyFill="1" applyBorder="1" applyAlignment="1">
      <alignment horizontal="distributed" vertical="center"/>
    </xf>
    <xf numFmtId="186" fontId="37" fillId="0" borderId="10" xfId="33" applyNumberFormat="1" applyFont="1" applyFill="1" applyBorder="1" applyAlignment="1" applyProtection="1">
      <alignment horizontal="right" vertical="center"/>
    </xf>
    <xf numFmtId="186" fontId="37" fillId="0" borderId="10" xfId="33" applyNumberFormat="1" applyFont="1" applyFill="1" applyBorder="1" applyAlignment="1" applyProtection="1">
      <alignment vertical="center"/>
    </xf>
    <xf numFmtId="0" fontId="37" fillId="0" borderId="57" xfId="0" applyFont="1" applyFill="1" applyBorder="1" applyAlignment="1">
      <alignment horizontal="distributed" vertical="center"/>
    </xf>
    <xf numFmtId="0" fontId="37" fillId="0" borderId="96" xfId="0" applyFont="1" applyFill="1" applyBorder="1" applyAlignment="1">
      <alignment horizontal="distributed" vertical="center"/>
    </xf>
    <xf numFmtId="186" fontId="37" fillId="0" borderId="0" xfId="33" applyNumberFormat="1" applyFont="1" applyFill="1" applyBorder="1" applyAlignment="1" applyProtection="1">
      <alignment horizontal="right" vertical="center"/>
    </xf>
    <xf numFmtId="186" fontId="37" fillId="0" borderId="0" xfId="33" applyNumberFormat="1" applyFont="1" applyFill="1" applyBorder="1" applyAlignment="1" applyProtection="1">
      <alignment vertical="center"/>
    </xf>
    <xf numFmtId="184" fontId="37" fillId="0" borderId="0" xfId="0" applyNumberFormat="1" applyFont="1" applyFill="1" applyBorder="1" applyAlignment="1">
      <alignment horizontal="right" vertical="center"/>
    </xf>
    <xf numFmtId="184" fontId="40" fillId="0" borderId="17" xfId="0" applyNumberFormat="1" applyFont="1" applyFill="1" applyBorder="1" applyAlignment="1">
      <alignment horizontal="right" vertical="center"/>
    </xf>
    <xf numFmtId="184" fontId="40" fillId="0" borderId="61" xfId="0" applyNumberFormat="1" applyFont="1" applyFill="1" applyBorder="1" applyAlignment="1">
      <alignment horizontal="right" vertical="center"/>
    </xf>
    <xf numFmtId="196" fontId="37" fillId="0" borderId="88" xfId="0" applyNumberFormat="1" applyFont="1" applyFill="1" applyBorder="1" applyAlignment="1">
      <alignment horizontal="right" vertical="center"/>
    </xf>
    <xf numFmtId="196" fontId="40" fillId="0" borderId="88" xfId="0" applyNumberFormat="1" applyFont="1" applyFill="1" applyBorder="1" applyAlignment="1">
      <alignment horizontal="center" vertical="center"/>
    </xf>
    <xf numFmtId="196" fontId="40" fillId="0" borderId="95" xfId="0" applyNumberFormat="1" applyFont="1" applyFill="1" applyBorder="1" applyAlignment="1">
      <alignment horizontal="center" vertical="center"/>
    </xf>
    <xf numFmtId="49" fontId="37" fillId="0" borderId="46" xfId="0" applyNumberFormat="1" applyFont="1" applyFill="1" applyBorder="1" applyAlignment="1">
      <alignment horizontal="distributed" vertical="center" shrinkToFit="1"/>
    </xf>
    <xf numFmtId="49" fontId="37" fillId="0" borderId="81" xfId="0" applyNumberFormat="1" applyFont="1" applyFill="1" applyBorder="1" applyAlignment="1">
      <alignment horizontal="distributed" vertical="center" shrinkToFit="1"/>
    </xf>
    <xf numFmtId="196" fontId="37" fillId="0" borderId="82" xfId="0" applyNumberFormat="1" applyFont="1" applyFill="1" applyBorder="1" applyAlignment="1">
      <alignment horizontal="right" vertical="center"/>
    </xf>
    <xf numFmtId="0" fontId="37" fillId="0" borderId="83" xfId="0" applyFont="1" applyFill="1" applyBorder="1" applyAlignment="1">
      <alignment horizontal="distributed" vertical="center"/>
    </xf>
    <xf numFmtId="0" fontId="37" fillId="0" borderId="84" xfId="0" applyFont="1" applyFill="1" applyBorder="1" applyAlignment="1">
      <alignment horizontal="distributed" vertical="center"/>
    </xf>
    <xf numFmtId="184" fontId="37" fillId="0" borderId="89" xfId="0" applyNumberFormat="1" applyFont="1" applyFill="1" applyBorder="1" applyAlignment="1">
      <alignment horizontal="center" vertical="center"/>
    </xf>
    <xf numFmtId="0" fontId="37" fillId="0" borderId="39" xfId="0" applyFont="1" applyFill="1" applyBorder="1" applyAlignment="1">
      <alignment horizontal="right" vertical="center" shrinkToFit="1"/>
    </xf>
    <xf numFmtId="184" fontId="37" fillId="0" borderId="0" xfId="0" applyNumberFormat="1" applyFont="1" applyFill="1" applyBorder="1" applyAlignment="1">
      <alignment horizontal="left" vertical="center"/>
    </xf>
    <xf numFmtId="184" fontId="39" fillId="0" borderId="0" xfId="0" applyNumberFormat="1" applyFont="1" applyFill="1" applyBorder="1" applyAlignment="1">
      <alignment horizontal="left" vertical="top" wrapText="1"/>
    </xf>
    <xf numFmtId="184" fontId="37" fillId="0" borderId="86" xfId="0" applyNumberFormat="1" applyFont="1" applyFill="1" applyBorder="1" applyAlignment="1">
      <alignment horizontal="distributed" vertical="center"/>
    </xf>
    <xf numFmtId="184" fontId="37" fillId="0" borderId="50" xfId="0" applyNumberFormat="1" applyFont="1" applyFill="1" applyBorder="1" applyAlignment="1">
      <alignment horizontal="distributed" vertical="center"/>
    </xf>
    <xf numFmtId="203" fontId="37" fillId="0" borderId="73" xfId="0" applyNumberFormat="1" applyFont="1" applyFill="1" applyBorder="1" applyAlignment="1">
      <alignment horizontal="center" vertical="center"/>
    </xf>
    <xf numFmtId="184" fontId="37" fillId="0" borderId="65" xfId="0" applyNumberFormat="1" applyFont="1" applyFill="1" applyBorder="1" applyAlignment="1">
      <alignment horizontal="distributed" vertical="center"/>
    </xf>
    <xf numFmtId="184" fontId="40" fillId="0" borderId="75" xfId="0" applyNumberFormat="1" applyFont="1" applyFill="1" applyBorder="1" applyAlignment="1">
      <alignment vertical="center"/>
    </xf>
    <xf numFmtId="184" fontId="40" fillId="0" borderId="63" xfId="0" applyNumberFormat="1" applyFont="1" applyFill="1" applyBorder="1" applyAlignment="1">
      <alignment vertical="center"/>
    </xf>
    <xf numFmtId="184" fontId="40" fillId="0" borderId="60" xfId="0" applyNumberFormat="1" applyFont="1" applyFill="1" applyBorder="1" applyAlignment="1">
      <alignment vertical="center"/>
    </xf>
    <xf numFmtId="184" fontId="37" fillId="0" borderId="10" xfId="0" applyNumberFormat="1" applyFont="1" applyFill="1" applyBorder="1" applyAlignment="1">
      <alignment vertical="center"/>
    </xf>
    <xf numFmtId="184" fontId="40" fillId="0" borderId="61" xfId="0" applyNumberFormat="1" applyFont="1" applyFill="1" applyBorder="1" applyAlignment="1">
      <alignment vertical="center"/>
    </xf>
    <xf numFmtId="203" fontId="40" fillId="0" borderId="85" xfId="0" applyNumberFormat="1" applyFont="1" applyFill="1" applyBorder="1" applyAlignment="1">
      <alignment horizontal="center" vertical="center"/>
    </xf>
    <xf numFmtId="0" fontId="45" fillId="0" borderId="11" xfId="0" applyFont="1" applyFill="1" applyBorder="1" applyAlignment="1">
      <alignment horizontal="center" vertical="center" wrapText="1"/>
    </xf>
    <xf numFmtId="0" fontId="37" fillId="0" borderId="0" xfId="0" applyFont="1" applyFill="1" applyBorder="1" applyAlignment="1">
      <alignment horizontal="right" vertical="center"/>
    </xf>
    <xf numFmtId="187" fontId="37" fillId="0" borderId="87" xfId="0" applyNumberFormat="1" applyFont="1" applyFill="1" applyBorder="1" applyAlignment="1">
      <alignment horizontal="right" vertical="center"/>
    </xf>
    <xf numFmtId="187" fontId="37" fillId="0" borderId="12" xfId="0" applyNumberFormat="1" applyFont="1" applyFill="1" applyBorder="1" applyAlignment="1">
      <alignment horizontal="right" vertical="center"/>
    </xf>
    <xf numFmtId="187" fontId="37" fillId="0" borderId="27" xfId="0" applyNumberFormat="1" applyFont="1" applyFill="1" applyBorder="1" applyAlignment="1">
      <alignment horizontal="right" vertical="center"/>
    </xf>
    <xf numFmtId="187" fontId="37" fillId="0" borderId="60" xfId="0" applyNumberFormat="1" applyFont="1" applyFill="1" applyBorder="1" applyAlignment="1">
      <alignment horizontal="right" vertical="center"/>
    </xf>
    <xf numFmtId="187" fontId="37" fillId="0" borderId="104" xfId="0" applyNumberFormat="1" applyFont="1" applyFill="1" applyBorder="1" applyAlignment="1">
      <alignment horizontal="right" vertical="center"/>
    </xf>
    <xf numFmtId="0" fontId="45" fillId="0" borderId="78" xfId="0" applyFont="1" applyFill="1" applyBorder="1" applyAlignment="1">
      <alignment horizontal="center" vertical="center" wrapText="1"/>
    </xf>
    <xf numFmtId="0" fontId="45" fillId="0" borderId="64" xfId="0" applyFont="1" applyFill="1" applyBorder="1" applyAlignment="1">
      <alignment horizontal="center" vertical="center" wrapText="1"/>
    </xf>
    <xf numFmtId="187" fontId="37" fillId="0" borderId="17" xfId="0" applyNumberFormat="1" applyFont="1" applyFill="1" applyBorder="1" applyAlignment="1">
      <alignment horizontal="right" vertical="center"/>
    </xf>
    <xf numFmtId="187" fontId="37" fillId="0" borderId="49" xfId="0" applyNumberFormat="1" applyFont="1" applyFill="1" applyBorder="1" applyAlignment="1">
      <alignment horizontal="right" vertical="center"/>
    </xf>
    <xf numFmtId="187" fontId="37" fillId="0" borderId="15" xfId="0" applyNumberFormat="1" applyFont="1" applyFill="1" applyBorder="1" applyAlignment="1">
      <alignment horizontal="right" vertical="center"/>
    </xf>
    <xf numFmtId="187" fontId="40" fillId="0" borderId="79" xfId="0" applyNumberFormat="1" applyFont="1" applyFill="1" applyBorder="1" applyAlignment="1">
      <alignment horizontal="right" vertical="center"/>
    </xf>
    <xf numFmtId="187" fontId="40" fillId="0" borderId="106" xfId="0" applyNumberFormat="1" applyFont="1" applyFill="1" applyBorder="1" applyAlignment="1">
      <alignment horizontal="right" vertical="center"/>
    </xf>
    <xf numFmtId="187" fontId="40" fillId="0" borderId="51" xfId="0" applyNumberFormat="1" applyFont="1" applyFill="1" applyBorder="1" applyAlignment="1">
      <alignment horizontal="right" vertical="center"/>
    </xf>
    <xf numFmtId="187" fontId="40" fillId="0" borderId="120" xfId="0" applyNumberFormat="1" applyFont="1" applyFill="1" applyBorder="1" applyAlignment="1">
      <alignment horizontal="right" vertical="center"/>
    </xf>
    <xf numFmtId="187" fontId="40" fillId="0" borderId="107" xfId="0" applyNumberFormat="1" applyFont="1" applyFill="1" applyBorder="1" applyAlignment="1">
      <alignment horizontal="right" vertical="center"/>
    </xf>
    <xf numFmtId="187" fontId="37" fillId="0" borderId="61" xfId="0" applyNumberFormat="1" applyFont="1" applyFill="1" applyBorder="1" applyAlignment="1">
      <alignment horizontal="right" vertical="center"/>
    </xf>
    <xf numFmtId="187" fontId="37" fillId="0" borderId="105" xfId="0" applyNumberFormat="1" applyFont="1" applyFill="1" applyBorder="1" applyAlignment="1">
      <alignment horizontal="right" vertical="center"/>
    </xf>
    <xf numFmtId="0" fontId="37" fillId="0" borderId="124" xfId="0" applyFont="1" applyFill="1" applyBorder="1" applyAlignment="1">
      <alignment horizontal="distributed" vertical="center" wrapText="1"/>
    </xf>
    <xf numFmtId="0" fontId="37" fillId="0" borderId="99" xfId="0" applyFont="1" applyFill="1" applyBorder="1" applyAlignment="1">
      <alignment horizontal="distributed" vertical="center" wrapText="1"/>
    </xf>
    <xf numFmtId="0" fontId="37" fillId="0" borderId="125" xfId="0" applyFont="1" applyFill="1" applyBorder="1" applyAlignment="1">
      <alignment horizontal="distributed" vertical="center" wrapText="1"/>
    </xf>
    <xf numFmtId="0" fontId="37" fillId="0" borderId="126" xfId="0" applyFont="1" applyFill="1" applyBorder="1" applyAlignment="1">
      <alignment horizontal="distributed" vertical="center" wrapText="1"/>
    </xf>
    <xf numFmtId="0" fontId="37" fillId="0" borderId="112" xfId="0" applyFont="1" applyFill="1" applyBorder="1" applyAlignment="1">
      <alignment horizontal="center" vertical="center" shrinkToFit="1"/>
    </xf>
    <xf numFmtId="0" fontId="37" fillId="0" borderId="12" xfId="0" applyFont="1" applyFill="1" applyBorder="1" applyAlignment="1">
      <alignment horizontal="distributed" vertical="center" justifyLastLine="1"/>
    </xf>
    <xf numFmtId="0" fontId="37" fillId="0" borderId="13" xfId="0" applyFont="1" applyFill="1" applyBorder="1" applyAlignment="1">
      <alignment horizontal="distributed" vertical="center" justifyLastLine="1"/>
    </xf>
    <xf numFmtId="184" fontId="37" fillId="0" borderId="21" xfId="0" applyNumberFormat="1" applyFont="1" applyFill="1" applyBorder="1" applyAlignment="1">
      <alignment horizontal="right" vertical="center"/>
    </xf>
    <xf numFmtId="184" fontId="40" fillId="0" borderId="43" xfId="0" applyNumberFormat="1" applyFont="1" applyFill="1" applyBorder="1" applyAlignment="1">
      <alignment horizontal="right" vertical="center"/>
    </xf>
    <xf numFmtId="184" fontId="40" fillId="0" borderId="53" xfId="0" applyNumberFormat="1" applyFont="1" applyFill="1" applyBorder="1" applyAlignment="1">
      <alignment horizontal="right" vertical="center"/>
    </xf>
    <xf numFmtId="184" fontId="37" fillId="0" borderId="24" xfId="0" applyNumberFormat="1" applyFont="1" applyFill="1" applyBorder="1" applyAlignment="1">
      <alignment horizontal="right" vertical="center"/>
    </xf>
    <xf numFmtId="184" fontId="37" fillId="0" borderId="0" xfId="0" applyNumberFormat="1" applyFont="1" applyFill="1" applyBorder="1" applyAlignment="1">
      <alignment horizontal="right" vertical="center" shrinkToFit="1"/>
    </xf>
    <xf numFmtId="184" fontId="37" fillId="0" borderId="21" xfId="0" applyNumberFormat="1" applyFont="1" applyFill="1" applyBorder="1" applyAlignment="1">
      <alignment horizontal="right" vertical="center" shrinkToFit="1"/>
    </xf>
    <xf numFmtId="0" fontId="37" fillId="0" borderId="74" xfId="0" applyFont="1" applyFill="1" applyBorder="1" applyAlignment="1">
      <alignment horizontal="center" vertical="center"/>
    </xf>
    <xf numFmtId="0" fontId="37" fillId="0" borderId="39" xfId="0" applyFont="1" applyFill="1" applyBorder="1" applyAlignment="1">
      <alignment horizontal="right" vertical="center"/>
    </xf>
    <xf numFmtId="184" fontId="40" fillId="0" borderId="0" xfId="0" applyNumberFormat="1" applyFont="1" applyFill="1" applyBorder="1" applyAlignment="1">
      <alignment horizontal="right" vertical="center"/>
    </xf>
    <xf numFmtId="184" fontId="40" fillId="0" borderId="21" xfId="0" applyNumberFormat="1" applyFont="1" applyFill="1" applyBorder="1" applyAlignment="1">
      <alignment horizontal="right" vertical="center"/>
    </xf>
    <xf numFmtId="0" fontId="37" fillId="0" borderId="27" xfId="0" applyFont="1" applyFill="1" applyBorder="1" applyAlignment="1">
      <alignment horizontal="center" vertical="center"/>
    </xf>
    <xf numFmtId="0" fontId="37" fillId="0" borderId="6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21" xfId="0" applyFont="1" applyFill="1" applyBorder="1" applyAlignment="1">
      <alignment horizontal="center" vertical="center"/>
    </xf>
    <xf numFmtId="184" fontId="37" fillId="0" borderId="60" xfId="0" applyNumberFormat="1" applyFont="1" applyFill="1" applyBorder="1" applyAlignment="1">
      <alignment vertical="center"/>
    </xf>
    <xf numFmtId="184" fontId="37" fillId="0" borderId="0" xfId="0" applyNumberFormat="1" applyFont="1" applyFill="1" applyBorder="1" applyAlignment="1">
      <alignment vertical="center" shrinkToFit="1"/>
    </xf>
    <xf numFmtId="184" fontId="37" fillId="0" borderId="61" xfId="0" applyNumberFormat="1" applyFont="1" applyFill="1" applyBorder="1" applyAlignment="1">
      <alignment vertical="center" shrinkToFit="1"/>
    </xf>
    <xf numFmtId="184" fontId="40" fillId="0" borderId="10" xfId="0" applyNumberFormat="1" applyFont="1" applyFill="1" applyBorder="1" applyAlignment="1">
      <alignment vertical="center"/>
    </xf>
    <xf numFmtId="0" fontId="37" fillId="0" borderId="40" xfId="0" applyFont="1" applyFill="1" applyBorder="1" applyAlignment="1">
      <alignment horizontal="center" vertical="center"/>
    </xf>
    <xf numFmtId="0" fontId="37" fillId="0" borderId="127" xfId="0" applyFont="1" applyFill="1" applyBorder="1" applyAlignment="1">
      <alignment horizontal="center" vertical="center"/>
    </xf>
    <xf numFmtId="0" fontId="37" fillId="0" borderId="53" xfId="0" applyFont="1" applyFill="1" applyBorder="1" applyAlignment="1">
      <alignment horizontal="center" vertical="center"/>
    </xf>
    <xf numFmtId="0" fontId="37" fillId="0" borderId="122" xfId="0" applyFont="1" applyFill="1" applyBorder="1" applyAlignment="1">
      <alignment horizontal="distributed" vertical="center" wrapText="1"/>
    </xf>
    <xf numFmtId="0" fontId="37" fillId="0" borderId="123" xfId="0" applyFont="1" applyFill="1" applyBorder="1" applyAlignment="1">
      <alignment horizontal="distributed" vertical="center" wrapText="1"/>
    </xf>
    <xf numFmtId="0" fontId="37" fillId="0" borderId="128" xfId="0" applyFont="1" applyFill="1" applyBorder="1" applyAlignment="1">
      <alignment horizontal="distributed" vertical="center" wrapText="1"/>
    </xf>
    <xf numFmtId="0" fontId="37" fillId="0" borderId="129" xfId="0" applyFont="1" applyFill="1" applyBorder="1" applyAlignment="1">
      <alignment horizontal="distributed" vertical="center" wrapText="1"/>
    </xf>
    <xf numFmtId="0" fontId="37" fillId="0" borderId="130" xfId="0" applyFont="1" applyFill="1" applyBorder="1" applyAlignment="1">
      <alignment horizontal="distributed" vertical="center" wrapText="1"/>
    </xf>
    <xf numFmtId="0" fontId="37" fillId="0" borderId="89" xfId="0" applyFont="1" applyFill="1" applyBorder="1" applyAlignment="1">
      <alignment horizontal="distributed" vertical="center" wrapText="1"/>
    </xf>
    <xf numFmtId="0" fontId="37" fillId="0" borderId="32" xfId="0" applyFont="1" applyFill="1" applyBorder="1" applyAlignment="1">
      <alignment horizontal="center" vertical="center"/>
    </xf>
    <xf numFmtId="0" fontId="31" fillId="0" borderId="74" xfId="0" applyFont="1" applyFill="1" applyBorder="1" applyAlignment="1">
      <alignment horizontal="center" vertical="center"/>
    </xf>
    <xf numFmtId="0" fontId="37" fillId="0" borderId="0" xfId="0" applyFont="1" applyFill="1" applyBorder="1" applyAlignment="1">
      <alignment vertical="center" wrapText="1"/>
    </xf>
    <xf numFmtId="0" fontId="37" fillId="0" borderId="101" xfId="0" applyFont="1" applyFill="1" applyBorder="1" applyAlignment="1">
      <alignment horizontal="center" vertical="center"/>
    </xf>
    <xf numFmtId="0" fontId="37" fillId="0" borderId="113" xfId="0" applyFont="1" applyFill="1" applyBorder="1" applyAlignment="1">
      <alignment horizontal="center" vertical="center"/>
    </xf>
    <xf numFmtId="0" fontId="37" fillId="0" borderId="114" xfId="0" applyFont="1" applyFill="1" applyBorder="1" applyAlignment="1">
      <alignment horizontal="center" vertical="center"/>
    </xf>
    <xf numFmtId="0" fontId="37" fillId="0" borderId="115" xfId="0" applyFont="1" applyFill="1" applyBorder="1" applyAlignment="1">
      <alignment horizontal="center" vertical="center"/>
    </xf>
    <xf numFmtId="0" fontId="37" fillId="0" borderId="116" xfId="0" applyFont="1" applyFill="1" applyBorder="1" applyAlignment="1">
      <alignment horizontal="center" vertical="center"/>
    </xf>
    <xf numFmtId="0" fontId="37" fillId="0" borderId="117" xfId="0" applyFont="1" applyFill="1" applyBorder="1" applyAlignment="1">
      <alignment horizontal="center" vertical="center"/>
    </xf>
    <xf numFmtId="0" fontId="37" fillId="0" borderId="118" xfId="0" applyFont="1" applyFill="1" applyBorder="1" applyAlignment="1">
      <alignment horizontal="center" vertical="center"/>
    </xf>
    <xf numFmtId="0" fontId="28" fillId="0" borderId="74" xfId="0" applyFont="1" applyFill="1" applyBorder="1" applyAlignment="1">
      <alignment horizontal="center" vertical="center"/>
    </xf>
    <xf numFmtId="0" fontId="28" fillId="0" borderId="119" xfId="0" applyFont="1" applyFill="1" applyBorder="1" applyAlignment="1">
      <alignment horizontal="center" vertical="center"/>
    </xf>
    <xf numFmtId="0" fontId="37" fillId="0" borderId="73"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37" xfId="0" applyFont="1" applyFill="1" applyBorder="1" applyAlignment="1">
      <alignment horizontal="center" vertical="center"/>
    </xf>
    <xf numFmtId="0" fontId="37" fillId="0" borderId="36" xfId="0" applyFont="1" applyFill="1" applyBorder="1" applyAlignment="1">
      <alignment horizontal="center" vertical="center"/>
    </xf>
    <xf numFmtId="0" fontId="37" fillId="0" borderId="50" xfId="0" applyFont="1" applyFill="1" applyBorder="1" applyAlignment="1">
      <alignment horizontal="distributed" vertical="center"/>
    </xf>
    <xf numFmtId="185" fontId="37" fillId="0" borderId="49" xfId="0" applyNumberFormat="1" applyFont="1" applyFill="1" applyBorder="1" applyAlignment="1">
      <alignment vertical="center"/>
    </xf>
    <xf numFmtId="185" fontId="37" fillId="0" borderId="15" xfId="0" applyNumberFormat="1" applyFont="1" applyFill="1" applyBorder="1" applyAlignment="1">
      <alignment vertical="center"/>
    </xf>
    <xf numFmtId="185" fontId="37" fillId="0" borderId="12" xfId="0" applyNumberFormat="1" applyFont="1" applyFill="1" applyBorder="1" applyAlignment="1">
      <alignment vertical="center"/>
    </xf>
    <xf numFmtId="185" fontId="37" fillId="0" borderId="27" xfId="0" applyNumberFormat="1" applyFont="1" applyFill="1" applyBorder="1" applyAlignment="1">
      <alignment vertical="center"/>
    </xf>
    <xf numFmtId="0" fontId="40" fillId="0" borderId="30" xfId="0" applyFont="1" applyFill="1" applyBorder="1" applyAlignment="1">
      <alignment horizontal="center" vertical="center"/>
    </xf>
    <xf numFmtId="0" fontId="40" fillId="0" borderId="111" xfId="0" applyFont="1" applyFill="1" applyBorder="1" applyAlignment="1">
      <alignment horizontal="center" vertical="center"/>
    </xf>
    <xf numFmtId="185" fontId="37" fillId="0" borderId="106" xfId="0" applyNumberFormat="1" applyFont="1" applyFill="1" applyBorder="1" applyAlignment="1">
      <alignment vertical="center"/>
    </xf>
    <xf numFmtId="185" fontId="37" fillId="0" borderId="51" xfId="0" applyNumberFormat="1" applyFont="1" applyFill="1" applyBorder="1" applyAlignment="1">
      <alignment vertical="center"/>
    </xf>
    <xf numFmtId="0" fontId="28" fillId="0" borderId="108" xfId="0" applyFont="1" applyFill="1" applyBorder="1" applyAlignment="1">
      <alignment horizontal="center" vertical="center"/>
    </xf>
    <xf numFmtId="0" fontId="37" fillId="0" borderId="98" xfId="0" applyFont="1" applyFill="1" applyBorder="1" applyAlignment="1">
      <alignment horizontal="center" vertical="center"/>
    </xf>
    <xf numFmtId="0" fontId="31" fillId="0" borderId="94" xfId="0" applyFont="1" applyFill="1" applyBorder="1" applyAlignment="1">
      <alignment horizontal="center" vertical="center"/>
    </xf>
    <xf numFmtId="0" fontId="31" fillId="0" borderId="35" xfId="0" applyFont="1" applyFill="1" applyBorder="1" applyAlignment="1">
      <alignment horizontal="center" vertical="center"/>
    </xf>
    <xf numFmtId="186" fontId="37" fillId="0" borderId="12" xfId="0" applyNumberFormat="1" applyFont="1" applyFill="1" applyBorder="1" applyAlignment="1">
      <alignment vertical="center"/>
    </xf>
    <xf numFmtId="186" fontId="37" fillId="0" borderId="27" xfId="0" applyNumberFormat="1" applyFont="1" applyFill="1" applyBorder="1" applyAlignment="1">
      <alignment vertical="center"/>
    </xf>
    <xf numFmtId="186" fontId="37" fillId="0" borderId="16" xfId="0" applyNumberFormat="1" applyFont="1" applyFill="1" applyBorder="1" applyAlignment="1">
      <alignment vertical="center"/>
    </xf>
    <xf numFmtId="186" fontId="40" fillId="0" borderId="87" xfId="0" applyNumberFormat="1" applyFont="1" applyFill="1" applyBorder="1" applyAlignment="1">
      <alignment vertical="center"/>
    </xf>
    <xf numFmtId="186" fontId="40" fillId="0" borderId="12" xfId="0" applyNumberFormat="1" applyFont="1" applyFill="1" applyBorder="1" applyAlignment="1">
      <alignment vertical="center"/>
    </xf>
    <xf numFmtId="186" fontId="40" fillId="0" borderId="58" xfId="0" applyNumberFormat="1" applyFont="1" applyFill="1" applyBorder="1" applyAlignment="1">
      <alignment vertical="center"/>
    </xf>
    <xf numFmtId="0" fontId="37" fillId="0" borderId="86" xfId="0" applyFont="1" applyFill="1" applyBorder="1" applyAlignment="1">
      <alignment horizontal="distributed" vertical="center"/>
    </xf>
    <xf numFmtId="186" fontId="37" fillId="0" borderId="109" xfId="0" applyNumberFormat="1" applyFont="1" applyFill="1" applyBorder="1" applyAlignment="1">
      <alignment vertical="center"/>
    </xf>
    <xf numFmtId="186" fontId="37" fillId="0" borderId="28" xfId="0" applyNumberFormat="1" applyFont="1" applyFill="1" applyBorder="1" applyAlignment="1">
      <alignment vertical="center"/>
    </xf>
    <xf numFmtId="198" fontId="37" fillId="0" borderId="10" xfId="0" applyNumberFormat="1" applyFont="1" applyFill="1" applyBorder="1" applyAlignment="1">
      <alignment vertical="center"/>
    </xf>
    <xf numFmtId="186" fontId="40" fillId="0" borderId="75" xfId="0" applyNumberFormat="1" applyFont="1" applyFill="1" applyBorder="1" applyAlignment="1">
      <alignment vertical="center"/>
    </xf>
    <xf numFmtId="186" fontId="40" fillId="0" borderId="109" xfId="0" applyNumberFormat="1" applyFont="1" applyFill="1" applyBorder="1" applyAlignment="1">
      <alignment vertical="center"/>
    </xf>
    <xf numFmtId="186" fontId="40" fillId="0" borderId="110" xfId="0" applyNumberFormat="1" applyFont="1" applyFill="1" applyBorder="1" applyAlignment="1">
      <alignment vertical="center"/>
    </xf>
    <xf numFmtId="0" fontId="37" fillId="0" borderId="19" xfId="0" applyFont="1" applyFill="1" applyBorder="1" applyAlignment="1">
      <alignment horizontal="distributed" vertical="center"/>
    </xf>
    <xf numFmtId="0" fontId="37" fillId="0" borderId="103" xfId="0" applyFont="1" applyFill="1" applyBorder="1" applyAlignment="1">
      <alignment horizontal="distributed" vertical="center"/>
    </xf>
    <xf numFmtId="185" fontId="0" fillId="0" borderId="15"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0" fillId="0" borderId="17" xfId="0" applyNumberFormat="1" applyFont="1" applyFill="1" applyBorder="1" applyAlignment="1">
      <alignment horizontal="right" vertical="center"/>
    </xf>
    <xf numFmtId="41" fontId="0" fillId="0" borderId="27" xfId="0" applyNumberFormat="1" applyFill="1" applyBorder="1" applyAlignment="1">
      <alignment horizontal="right" vertical="center"/>
    </xf>
    <xf numFmtId="41" fontId="0" fillId="0" borderId="16"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15"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17" xfId="0" applyNumberFormat="1" applyFill="1" applyBorder="1" applyAlignment="1">
      <alignment horizontal="right" vertical="center"/>
    </xf>
    <xf numFmtId="0" fontId="0" fillId="0" borderId="57"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75" xfId="0" applyFont="1" applyFill="1" applyBorder="1" applyAlignment="1">
      <alignment horizontal="center" vertical="center"/>
    </xf>
    <xf numFmtId="185" fontId="0" fillId="0" borderId="50" xfId="0" applyNumberFormat="1" applyFont="1" applyFill="1" applyBorder="1" applyAlignment="1">
      <alignment horizontal="center" vertical="center"/>
    </xf>
    <xf numFmtId="185" fontId="0" fillId="0" borderId="28" xfId="0" applyNumberFormat="1" applyFont="1" applyFill="1" applyBorder="1" applyAlignment="1">
      <alignment horizontal="right" vertical="center"/>
    </xf>
    <xf numFmtId="185" fontId="0" fillId="0" borderId="10" xfId="0" applyNumberFormat="1" applyFont="1" applyFill="1" applyBorder="1" applyAlignment="1">
      <alignment horizontal="right" vertical="center"/>
    </xf>
    <xf numFmtId="185" fontId="0" fillId="0" borderId="75" xfId="0" applyNumberFormat="1" applyFont="1" applyFill="1" applyBorder="1" applyAlignment="1">
      <alignment horizontal="right" vertical="center"/>
    </xf>
    <xf numFmtId="190" fontId="19" fillId="0" borderId="0" xfId="0" applyNumberFormat="1" applyFont="1" applyFill="1" applyBorder="1" applyAlignment="1">
      <alignment horizontal="right" vertical="center"/>
    </xf>
    <xf numFmtId="0" fontId="27" fillId="0" borderId="106" xfId="0" applyFont="1" applyFill="1" applyBorder="1" applyAlignment="1">
      <alignment horizontal="center" vertical="center"/>
    </xf>
    <xf numFmtId="0" fontId="27" fillId="0" borderId="140" xfId="0" applyFont="1" applyFill="1" applyBorder="1" applyAlignment="1">
      <alignment horizontal="center" vertical="center"/>
    </xf>
    <xf numFmtId="185" fontId="19" fillId="0" borderId="23" xfId="0" applyNumberFormat="1" applyFont="1" applyFill="1" applyBorder="1" applyAlignment="1">
      <alignment horizontal="right" vertical="center"/>
    </xf>
    <xf numFmtId="190" fontId="19" fillId="0" borderId="23"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184" fontId="19" fillId="0" borderId="0" xfId="0" applyNumberFormat="1" applyFont="1" applyFill="1" applyBorder="1" applyAlignment="1">
      <alignment vertical="center"/>
    </xf>
    <xf numFmtId="190" fontId="19" fillId="0" borderId="38" xfId="0" applyNumberFormat="1" applyFont="1" applyFill="1" applyBorder="1" applyAlignment="1">
      <alignment horizontal="right" vertical="center"/>
    </xf>
    <xf numFmtId="184" fontId="0" fillId="0" borderId="0" xfId="0" applyNumberFormat="1" applyFont="1" applyFill="1" applyBorder="1" applyAlignment="1">
      <alignment vertical="center"/>
    </xf>
    <xf numFmtId="190" fontId="19" fillId="0" borderId="21" xfId="0" applyNumberFormat="1" applyFont="1" applyFill="1" applyBorder="1" applyAlignment="1">
      <alignment horizontal="right" vertical="center"/>
    </xf>
    <xf numFmtId="190" fontId="0" fillId="0" borderId="21" xfId="0" applyNumberFormat="1" applyFont="1" applyFill="1" applyBorder="1" applyAlignment="1">
      <alignment horizontal="right" vertical="center"/>
    </xf>
    <xf numFmtId="0" fontId="0" fillId="0" borderId="11"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38" xfId="0" applyFont="1" applyFill="1" applyBorder="1" applyAlignment="1">
      <alignment horizontal="center" vertical="center"/>
    </xf>
    <xf numFmtId="0" fontId="19" fillId="0" borderId="124"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125" xfId="0" applyFont="1" applyFill="1" applyBorder="1" applyAlignment="1">
      <alignment horizontal="center" vertical="center"/>
    </xf>
    <xf numFmtId="0" fontId="19" fillId="0" borderId="126"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38" xfId="0" applyFont="1" applyFill="1" applyBorder="1" applyAlignment="1">
      <alignment horizontal="center" vertical="center"/>
    </xf>
    <xf numFmtId="185" fontId="19" fillId="0" borderId="0" xfId="0" applyNumberFormat="1" applyFont="1" applyFill="1" applyBorder="1" applyAlignment="1">
      <alignment horizontal="right" vertical="center"/>
    </xf>
    <xf numFmtId="0" fontId="27" fillId="0" borderId="11" xfId="0" applyFont="1" applyFill="1" applyBorder="1" applyAlignment="1">
      <alignment horizontal="center" vertical="center" shrinkToFit="1"/>
    </xf>
    <xf numFmtId="0" fontId="27" fillId="0" borderId="44" xfId="0"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44" xfId="0" applyFont="1" applyFill="1" applyBorder="1" applyAlignment="1">
      <alignment horizontal="center" vertical="center"/>
    </xf>
    <xf numFmtId="203" fontId="0" fillId="0" borderId="122" xfId="0" applyNumberFormat="1" applyFill="1" applyBorder="1" applyAlignment="1">
      <alignment horizontal="center" vertical="center"/>
    </xf>
    <xf numFmtId="203" fontId="0" fillId="0" borderId="123" xfId="0" applyNumberFormat="1" applyFont="1" applyFill="1" applyBorder="1" applyAlignment="1">
      <alignment horizontal="center" vertical="center"/>
    </xf>
    <xf numFmtId="203" fontId="0" fillId="0" borderId="122" xfId="0" applyNumberFormat="1" applyFont="1" applyFill="1" applyBorder="1" applyAlignment="1">
      <alignment horizontal="center" vertical="center"/>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185" fontId="0" fillId="0" borderId="137" xfId="0" applyNumberFormat="1" applyFont="1" applyFill="1" applyBorder="1" applyAlignment="1">
      <alignment horizontal="right" vertical="center"/>
    </xf>
    <xf numFmtId="0" fontId="0" fillId="0" borderId="102" xfId="0" applyFill="1" applyBorder="1" applyAlignment="1">
      <alignment horizontal="center" vertical="center"/>
    </xf>
    <xf numFmtId="0" fontId="0" fillId="0" borderId="65"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22" xfId="0" applyFill="1" applyBorder="1" applyAlignment="1">
      <alignment horizontal="center" vertical="center"/>
    </xf>
    <xf numFmtId="0" fontId="0" fillId="0" borderId="123" xfId="0" applyFont="1" applyFill="1" applyBorder="1" applyAlignment="1">
      <alignment horizontal="center" vertical="center"/>
    </xf>
    <xf numFmtId="0" fontId="0" fillId="0" borderId="122" xfId="0" applyFont="1" applyFill="1" applyBorder="1" applyAlignment="1">
      <alignment horizontal="center" vertical="center"/>
    </xf>
    <xf numFmtId="41" fontId="0" fillId="0" borderId="15" xfId="0" applyNumberFormat="1" applyFont="1" applyFill="1" applyBorder="1" applyAlignment="1">
      <alignment vertical="center"/>
    </xf>
    <xf numFmtId="41" fontId="0" fillId="0" borderId="0" xfId="0" applyNumberFormat="1" applyFont="1" applyFill="1" applyBorder="1" applyAlignment="1">
      <alignment vertical="center"/>
    </xf>
    <xf numFmtId="0" fontId="0" fillId="0" borderId="103"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6" xfId="0" applyFill="1" applyBorder="1" applyAlignment="1">
      <alignment horizontal="center" vertical="center"/>
    </xf>
    <xf numFmtId="0" fontId="0" fillId="0" borderId="32"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189" fontId="19" fillId="0" borderId="63" xfId="0" applyNumberFormat="1" applyFont="1" applyFill="1" applyBorder="1" applyAlignment="1">
      <alignment vertical="center"/>
    </xf>
    <xf numFmtId="190" fontId="0" fillId="0" borderId="137" xfId="0" applyNumberFormat="1" applyFont="1" applyFill="1" applyBorder="1" applyAlignment="1">
      <alignment horizontal="right" vertical="center"/>
    </xf>
    <xf numFmtId="190" fontId="0" fillId="0" borderId="139" xfId="0" applyNumberFormat="1" applyFont="1" applyFill="1" applyBorder="1" applyAlignment="1">
      <alignment horizontal="right" vertical="center"/>
    </xf>
    <xf numFmtId="189" fontId="0" fillId="0" borderId="10" xfId="0" applyNumberFormat="1" applyFont="1" applyFill="1" applyBorder="1" applyAlignment="1">
      <alignment vertical="center"/>
    </xf>
    <xf numFmtId="41" fontId="0" fillId="0" borderId="15"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85" fontId="27" fillId="0" borderId="0" xfId="0" applyNumberFormat="1" applyFont="1" applyFill="1" applyBorder="1" applyAlignment="1">
      <alignment horizontal="right" vertical="center"/>
    </xf>
    <xf numFmtId="185" fontId="19" fillId="0" borderId="61"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27" fillId="0" borderId="0" xfId="0" applyNumberFormat="1" applyFont="1" applyFill="1" applyBorder="1" applyAlignment="1">
      <alignment vertical="center"/>
    </xf>
    <xf numFmtId="41" fontId="0" fillId="0" borderId="28" xfId="0" applyNumberFormat="1" applyFont="1" applyFill="1" applyBorder="1" applyAlignment="1">
      <alignment vertical="center"/>
    </xf>
    <xf numFmtId="41" fontId="0" fillId="0" borderId="10" xfId="0" applyNumberFormat="1" applyFont="1" applyFill="1" applyBorder="1" applyAlignment="1">
      <alignment vertical="center"/>
    </xf>
    <xf numFmtId="189" fontId="19" fillId="0" borderId="0" xfId="0" applyNumberFormat="1" applyFont="1" applyFill="1" applyBorder="1" applyAlignment="1">
      <alignment vertical="center"/>
    </xf>
    <xf numFmtId="189" fontId="19" fillId="0" borderId="61" xfId="0" applyNumberFormat="1" applyFont="1" applyFill="1" applyBorder="1" applyAlignment="1">
      <alignment vertical="center"/>
    </xf>
    <xf numFmtId="189" fontId="0" fillId="0" borderId="50" xfId="0" applyNumberFormat="1" applyFont="1" applyFill="1" applyBorder="1" applyAlignment="1">
      <alignment horizontal="center" vertical="center"/>
    </xf>
    <xf numFmtId="189" fontId="0" fillId="0" borderId="15" xfId="0" applyNumberFormat="1" applyFont="1" applyFill="1" applyBorder="1" applyAlignment="1">
      <alignment vertical="center"/>
    </xf>
    <xf numFmtId="189" fontId="0" fillId="0" borderId="0" xfId="0" applyNumberFormat="1" applyFont="1" applyFill="1" applyBorder="1" applyAlignment="1">
      <alignment horizontal="right" vertical="center"/>
    </xf>
    <xf numFmtId="185" fontId="19" fillId="0" borderId="60" xfId="0" applyNumberFormat="1" applyFont="1" applyFill="1" applyBorder="1" applyAlignment="1">
      <alignment vertical="center"/>
    </xf>
    <xf numFmtId="203" fontId="27" fillId="0" borderId="32" xfId="0" applyNumberFormat="1" applyFont="1" applyFill="1" applyBorder="1" applyAlignment="1">
      <alignment horizontal="center" vertical="center"/>
    </xf>
    <xf numFmtId="203" fontId="28" fillId="0" borderId="73" xfId="0" applyNumberFormat="1" applyFont="1" applyFill="1" applyBorder="1" applyAlignment="1">
      <alignment horizontal="center" vertical="center"/>
    </xf>
    <xf numFmtId="203" fontId="28" fillId="0" borderId="98" xfId="0" applyNumberFormat="1" applyFont="1" applyFill="1" applyBorder="1" applyAlignment="1">
      <alignment horizontal="center" vertical="center"/>
    </xf>
    <xf numFmtId="203" fontId="28" fillId="0" borderId="131" xfId="0" applyNumberFormat="1" applyFont="1" applyFill="1" applyBorder="1" applyAlignment="1">
      <alignment horizontal="center" vertical="center"/>
    </xf>
    <xf numFmtId="0" fontId="0" fillId="0" borderId="49" xfId="0" applyFont="1" applyFill="1" applyBorder="1" applyAlignment="1">
      <alignment horizontal="center" vertical="center"/>
    </xf>
    <xf numFmtId="0" fontId="0" fillId="0" borderId="12" xfId="0" applyFont="1" applyFill="1" applyBorder="1" applyAlignment="1">
      <alignment horizontal="center" vertical="center"/>
    </xf>
    <xf numFmtId="0" fontId="27" fillId="0" borderId="58" xfId="0" applyFont="1" applyFill="1" applyBorder="1" applyAlignment="1">
      <alignment horizontal="center" vertical="center"/>
    </xf>
    <xf numFmtId="0" fontId="28" fillId="0" borderId="132" xfId="0" applyFont="1" applyFill="1" applyBorder="1" applyAlignment="1">
      <alignment horizontal="center" vertical="center"/>
    </xf>
    <xf numFmtId="203" fontId="27" fillId="0" borderId="73" xfId="0" applyNumberFormat="1" applyFont="1" applyFill="1" applyBorder="1" applyAlignment="1">
      <alignment horizontal="center" vertical="center"/>
    </xf>
    <xf numFmtId="203" fontId="27" fillId="0" borderId="98" xfId="0" applyNumberFormat="1" applyFont="1" applyFill="1" applyBorder="1" applyAlignment="1">
      <alignment horizontal="center" vertical="center"/>
    </xf>
    <xf numFmtId="203" fontId="27" fillId="0" borderId="101" xfId="0" applyNumberFormat="1" applyFont="1" applyFill="1" applyBorder="1" applyAlignment="1">
      <alignment horizontal="center" vertical="center"/>
    </xf>
    <xf numFmtId="0" fontId="27" fillId="0" borderId="59" xfId="0" applyFont="1" applyFill="1" applyBorder="1" applyAlignment="1">
      <alignment horizontal="center" vertical="center"/>
    </xf>
    <xf numFmtId="0" fontId="30" fillId="0" borderId="29" xfId="0" applyFont="1" applyFill="1" applyBorder="1" applyAlignment="1">
      <alignment horizontal="distributed" vertical="center"/>
    </xf>
    <xf numFmtId="0" fontId="30" fillId="0" borderId="26" xfId="0" applyFont="1" applyFill="1" applyBorder="1" applyAlignment="1">
      <alignment horizontal="distributed" vertical="center"/>
    </xf>
    <xf numFmtId="0" fontId="30" fillId="0" borderId="93" xfId="0" applyFont="1" applyFill="1" applyBorder="1" applyAlignment="1">
      <alignment horizontal="distributed" vertical="center"/>
    </xf>
    <xf numFmtId="0" fontId="30" fillId="0" borderId="143" xfId="0" applyFont="1" applyFill="1" applyBorder="1" applyAlignment="1">
      <alignment horizontal="distributed" vertical="center"/>
    </xf>
    <xf numFmtId="0" fontId="30" fillId="0" borderId="54" xfId="0" applyFont="1" applyFill="1" applyBorder="1" applyAlignment="1">
      <alignment horizontal="center" vertical="center"/>
    </xf>
    <xf numFmtId="0" fontId="30" fillId="0" borderId="144"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71" xfId="0" applyFont="1" applyFill="1" applyBorder="1" applyAlignment="1">
      <alignment horizontal="center" vertical="center"/>
    </xf>
    <xf numFmtId="0" fontId="28" fillId="0" borderId="141" xfId="0" applyFont="1" applyFill="1" applyBorder="1" applyAlignment="1">
      <alignment horizontal="center" vertical="center" shrinkToFit="1"/>
    </xf>
    <xf numFmtId="0" fontId="28" fillId="0" borderId="142" xfId="0" applyFont="1" applyFill="1" applyBorder="1" applyAlignment="1">
      <alignment horizontal="center" vertical="center" shrinkToFit="1"/>
    </xf>
    <xf numFmtId="0" fontId="19" fillId="0" borderId="31" xfId="0" applyFont="1" applyFill="1" applyBorder="1" applyAlignment="1">
      <alignment horizontal="center" vertical="center"/>
    </xf>
    <xf numFmtId="0" fontId="19" fillId="0" borderId="56" xfId="0" applyFont="1" applyFill="1" applyBorder="1" applyAlignment="1">
      <alignment horizontal="center" vertical="center"/>
    </xf>
    <xf numFmtId="191" fontId="0" fillId="0" borderId="0" xfId="0" applyNumberFormat="1" applyFont="1" applyFill="1" applyBorder="1" applyAlignment="1">
      <alignment horizontal="center" vertical="center"/>
    </xf>
    <xf numFmtId="191" fontId="0" fillId="0" borderId="21" xfId="0" applyNumberFormat="1" applyFont="1" applyFill="1" applyBorder="1" applyAlignment="1">
      <alignment horizontal="center" vertical="center"/>
    </xf>
    <xf numFmtId="191" fontId="0" fillId="0" borderId="23" xfId="0" applyNumberFormat="1" applyFill="1" applyBorder="1" applyAlignment="1">
      <alignment horizontal="center" vertical="center"/>
    </xf>
    <xf numFmtId="191" fontId="0" fillId="0" borderId="38" xfId="0" applyNumberFormat="1" applyFont="1" applyFill="1" applyBorder="1" applyAlignment="1">
      <alignment horizontal="center" vertical="center"/>
    </xf>
    <xf numFmtId="191" fontId="0" fillId="0" borderId="0" xfId="0" applyNumberFormat="1" applyFill="1" applyBorder="1" applyAlignment="1">
      <alignment horizontal="center" vertical="center"/>
    </xf>
    <xf numFmtId="191" fontId="0" fillId="0" borderId="21" xfId="0" applyNumberFormat="1" applyFill="1" applyBorder="1" applyAlignment="1">
      <alignment horizontal="center" vertical="center"/>
    </xf>
    <xf numFmtId="0" fontId="0" fillId="0" borderId="73" xfId="0" applyFill="1" applyBorder="1" applyAlignment="1">
      <alignment horizontal="distributed" vertical="center" justifyLastLine="1"/>
    </xf>
    <xf numFmtId="0" fontId="0" fillId="0" borderId="98" xfId="0" applyFill="1" applyBorder="1" applyAlignment="1">
      <alignment horizontal="distributed" vertical="center" justifyLastLine="1"/>
    </xf>
    <xf numFmtId="0" fontId="0" fillId="0" borderId="101" xfId="0" applyFill="1" applyBorder="1" applyAlignment="1">
      <alignment horizontal="distributed" vertical="center" justifyLastLine="1"/>
    </xf>
    <xf numFmtId="0" fontId="0" fillId="0" borderId="73" xfId="0" applyFont="1" applyFill="1" applyBorder="1" applyAlignment="1">
      <alignment horizontal="center" vertical="center"/>
    </xf>
    <xf numFmtId="0" fontId="0" fillId="0" borderId="131" xfId="0" applyFont="1" applyFill="1" applyBorder="1" applyAlignment="1">
      <alignment horizontal="center" vertical="center"/>
    </xf>
    <xf numFmtId="191" fontId="0" fillId="0" borderId="61" xfId="0" applyNumberFormat="1" applyFont="1" applyFill="1" applyBorder="1" applyAlignment="1">
      <alignment horizontal="center" vertical="center"/>
    </xf>
    <xf numFmtId="0" fontId="0" fillId="0" borderId="132" xfId="0" applyFill="1" applyBorder="1" applyAlignment="1">
      <alignment horizontal="center" vertical="center" wrapText="1"/>
    </xf>
    <xf numFmtId="0" fontId="0" fillId="0" borderId="23" xfId="0" applyFill="1" applyBorder="1" applyAlignment="1">
      <alignment horizontal="distributed" vertical="center"/>
    </xf>
    <xf numFmtId="0" fontId="0" fillId="0" borderId="0" xfId="0" applyFill="1" applyBorder="1" applyAlignment="1">
      <alignment horizontal="distributed" vertical="center"/>
    </xf>
    <xf numFmtId="0" fontId="0" fillId="0" borderId="74" xfId="0" applyFont="1" applyFill="1" applyBorder="1" applyAlignment="1">
      <alignment horizontal="center" vertical="center"/>
    </xf>
    <xf numFmtId="0" fontId="0" fillId="0" borderId="85" xfId="0" applyFont="1" applyFill="1" applyBorder="1" applyAlignment="1">
      <alignment horizontal="center" vertical="center"/>
    </xf>
    <xf numFmtId="203" fontId="0" fillId="0" borderId="0" xfId="0" applyNumberFormat="1" applyFill="1" applyBorder="1" applyAlignment="1">
      <alignment horizontal="center" vertical="center"/>
    </xf>
    <xf numFmtId="203" fontId="0" fillId="0" borderId="0" xfId="0" applyNumberFormat="1" applyFont="1" applyFill="1" applyBorder="1" applyAlignment="1">
      <alignment horizontal="center" vertical="center"/>
    </xf>
    <xf numFmtId="0" fontId="0" fillId="0" borderId="98" xfId="0" applyFont="1" applyFill="1" applyBorder="1" applyAlignment="1">
      <alignment horizontal="center" vertical="center"/>
    </xf>
    <xf numFmtId="0" fontId="0" fillId="0" borderId="36"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31" fillId="0" borderId="0" xfId="0" applyFont="1" applyFill="1" applyBorder="1" applyAlignment="1">
      <alignment horizontal="center" vertical="center"/>
    </xf>
    <xf numFmtId="191" fontId="0" fillId="0" borderId="16" xfId="0" applyNumberFormat="1" applyFont="1" applyFill="1" applyBorder="1" applyAlignment="1">
      <alignment horizontal="center" vertical="center"/>
    </xf>
    <xf numFmtId="191" fontId="0" fillId="0" borderId="24" xfId="0" applyNumberFormat="1" applyFont="1" applyFill="1" applyBorder="1" applyAlignment="1">
      <alignment horizontal="center" vertical="center"/>
    </xf>
    <xf numFmtId="0" fontId="19" fillId="0" borderId="32" xfId="0" applyFont="1" applyFill="1" applyBorder="1" applyAlignment="1">
      <alignment horizontal="center" vertical="center"/>
    </xf>
    <xf numFmtId="0" fontId="0" fillId="0" borderId="57" xfId="0" applyFill="1" applyBorder="1" applyAlignment="1">
      <alignment horizontal="center" vertical="center"/>
    </xf>
    <xf numFmtId="194" fontId="0" fillId="0" borderId="27" xfId="0" applyNumberFormat="1" applyFont="1" applyFill="1" applyBorder="1" applyAlignment="1">
      <alignment horizontal="right" vertical="center"/>
    </xf>
    <xf numFmtId="194" fontId="0" fillId="0" borderId="16" xfId="0" applyNumberFormat="1" applyFont="1" applyFill="1" applyBorder="1" applyAlignment="1">
      <alignment horizontal="right" vertical="center"/>
    </xf>
    <xf numFmtId="194" fontId="0" fillId="0" borderId="15"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0" fontId="0" fillId="0" borderId="45" xfId="0" applyFont="1" applyFill="1" applyBorder="1" applyAlignment="1">
      <alignment horizontal="center" vertical="center" shrinkToFit="1"/>
    </xf>
    <xf numFmtId="0" fontId="0" fillId="0" borderId="83" xfId="0" applyFill="1" applyBorder="1" applyAlignment="1">
      <alignment horizontal="center" vertical="center"/>
    </xf>
    <xf numFmtId="0" fontId="27" fillId="0" borderId="57" xfId="0" applyFont="1" applyFill="1" applyBorder="1" applyAlignment="1">
      <alignment horizontal="center" vertical="center"/>
    </xf>
    <xf numFmtId="0" fontId="31" fillId="0" borderId="62" xfId="0" applyFont="1" applyFill="1" applyBorder="1" applyAlignment="1">
      <alignment horizontal="center" vertical="center"/>
    </xf>
    <xf numFmtId="0" fontId="31" fillId="0" borderId="75" xfId="0" applyFont="1" applyFill="1" applyBorder="1" applyAlignment="1">
      <alignment horizontal="center" vertical="center"/>
    </xf>
    <xf numFmtId="0" fontId="0" fillId="0" borderId="17" xfId="0" applyFill="1" applyBorder="1" applyAlignment="1">
      <alignment horizontal="center" vertical="center"/>
    </xf>
    <xf numFmtId="0" fontId="27" fillId="0" borderId="0" xfId="0" applyFont="1" applyFill="1" applyBorder="1" applyAlignment="1">
      <alignment horizontal="right" vertical="center"/>
    </xf>
    <xf numFmtId="185" fontId="19" fillId="0" borderId="10" xfId="0" applyNumberFormat="1" applyFont="1" applyFill="1" applyBorder="1" applyAlignment="1">
      <alignment horizontal="right" vertical="center"/>
    </xf>
    <xf numFmtId="185" fontId="19" fillId="0" borderId="63" xfId="0" applyNumberFormat="1" applyFont="1" applyFill="1" applyBorder="1" applyAlignment="1">
      <alignment horizontal="right" vertical="center"/>
    </xf>
    <xf numFmtId="185" fontId="27" fillId="0" borderId="61"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shrinkToFit="1"/>
    </xf>
    <xf numFmtId="41" fontId="0" fillId="0" borderId="61" xfId="0" applyNumberFormat="1" applyFont="1" applyFill="1" applyBorder="1" applyAlignment="1">
      <alignment horizontal="right" vertical="center" shrinkToFit="1"/>
    </xf>
    <xf numFmtId="0" fontId="0" fillId="0" borderId="32" xfId="0" applyFill="1" applyBorder="1" applyAlignment="1">
      <alignment horizontal="center" vertical="center" shrinkToFit="1"/>
    </xf>
    <xf numFmtId="0" fontId="0" fillId="0" borderId="74" xfId="0" applyFill="1" applyBorder="1" applyAlignment="1">
      <alignment horizontal="center" vertical="center" shrinkToFit="1"/>
    </xf>
    <xf numFmtId="41" fontId="0" fillId="0" borderId="61" xfId="0" applyNumberFormat="1" applyFont="1" applyFill="1" applyBorder="1" applyAlignment="1">
      <alignment horizontal="right" vertical="center"/>
    </xf>
    <xf numFmtId="0" fontId="0" fillId="0" borderId="11" xfId="0" applyFill="1" applyBorder="1" applyAlignment="1">
      <alignment horizontal="center" vertical="center" shrinkToFit="1"/>
    </xf>
    <xf numFmtId="0" fontId="0" fillId="0" borderId="78" xfId="0" applyFill="1" applyBorder="1" applyAlignment="1">
      <alignment horizontal="center" vertical="center" shrinkToFit="1"/>
    </xf>
    <xf numFmtId="185" fontId="0" fillId="0" borderId="61" xfId="0" applyNumberFormat="1" applyFont="1" applyFill="1" applyBorder="1" applyAlignment="1">
      <alignment horizontal="right" vertical="center"/>
    </xf>
    <xf numFmtId="0" fontId="0" fillId="0" borderId="0" xfId="0" applyFill="1" applyBorder="1" applyAlignment="1">
      <alignment horizontal="left" vertical="center"/>
    </xf>
    <xf numFmtId="185" fontId="19" fillId="0" borderId="28" xfId="0" applyNumberFormat="1" applyFont="1" applyFill="1" applyBorder="1" applyAlignment="1">
      <alignment horizontal="right" vertical="center"/>
    </xf>
    <xf numFmtId="0" fontId="0" fillId="0" borderId="32" xfId="0" applyFont="1" applyFill="1" applyBorder="1" applyAlignment="1">
      <alignment horizontal="center" vertical="center" shrinkToFit="1"/>
    </xf>
    <xf numFmtId="0" fontId="19" fillId="0" borderId="10" xfId="0" applyFont="1" applyFill="1" applyBorder="1" applyAlignment="1">
      <alignment horizontal="right" vertical="center"/>
    </xf>
    <xf numFmtId="0" fontId="0" fillId="0" borderId="39" xfId="0" applyFont="1" applyFill="1" applyBorder="1" applyAlignment="1">
      <alignment vertical="center"/>
    </xf>
    <xf numFmtId="0" fontId="0" fillId="0" borderId="39" xfId="0" applyFont="1" applyFill="1" applyBorder="1" applyAlignment="1">
      <alignment horizontal="right" vertical="center"/>
    </xf>
    <xf numFmtId="186" fontId="0" fillId="0" borderId="16" xfId="0" applyNumberFormat="1" applyFont="1" applyFill="1" applyBorder="1" applyAlignment="1">
      <alignment horizontal="right" vertical="center"/>
    </xf>
    <xf numFmtId="185" fontId="27" fillId="0" borderId="15" xfId="0" applyNumberFormat="1" applyFont="1" applyFill="1" applyBorder="1" applyAlignment="1">
      <alignment horizontal="right" vertical="center"/>
    </xf>
    <xf numFmtId="194" fontId="19" fillId="0" borderId="28" xfId="0" applyNumberFormat="1" applyFont="1" applyFill="1" applyBorder="1" applyAlignment="1">
      <alignment horizontal="right" vertical="center"/>
    </xf>
    <xf numFmtId="194" fontId="19" fillId="0" borderId="10" xfId="0" applyNumberFormat="1" applyFont="1" applyFill="1" applyBorder="1" applyAlignment="1">
      <alignment horizontal="right" vertical="center"/>
    </xf>
    <xf numFmtId="185" fontId="27" fillId="0" borderId="17" xfId="0" applyNumberFormat="1" applyFont="1" applyFill="1" applyBorder="1" applyAlignment="1">
      <alignment horizontal="right" vertical="center"/>
    </xf>
    <xf numFmtId="185" fontId="19" fillId="0" borderId="75" xfId="0" applyNumberFormat="1" applyFont="1" applyFill="1" applyBorder="1" applyAlignment="1">
      <alignment horizontal="right" vertical="center"/>
    </xf>
    <xf numFmtId="0" fontId="0" fillId="0" borderId="74" xfId="0" applyFont="1" applyFill="1" applyBorder="1" applyAlignment="1">
      <alignment horizontal="center" vertical="center" shrinkToFit="1"/>
    </xf>
    <xf numFmtId="0" fontId="0" fillId="0" borderId="78" xfId="0" applyFont="1" applyFill="1" applyBorder="1" applyAlignment="1">
      <alignment horizontal="center" vertical="center" shrinkToFit="1"/>
    </xf>
    <xf numFmtId="194" fontId="27" fillId="0" borderId="15" xfId="0" applyNumberFormat="1" applyFont="1" applyFill="1" applyBorder="1" applyAlignment="1">
      <alignment horizontal="right" vertical="center"/>
    </xf>
    <xf numFmtId="194" fontId="27" fillId="0" borderId="0" xfId="0" applyNumberFormat="1" applyFont="1" applyFill="1" applyBorder="1" applyAlignment="1">
      <alignment horizontal="right" vertical="center"/>
    </xf>
    <xf numFmtId="0" fontId="19" fillId="0" borderId="51" xfId="0" applyFont="1" applyFill="1" applyBorder="1" applyAlignment="1">
      <alignment horizontal="right" vertical="center"/>
    </xf>
    <xf numFmtId="0" fontId="19" fillId="0" borderId="23" xfId="0" applyFont="1" applyFill="1" applyBorder="1" applyAlignment="1">
      <alignment horizontal="right" vertical="center"/>
    </xf>
    <xf numFmtId="185" fontId="24" fillId="0" borderId="23" xfId="0" applyNumberFormat="1" applyFont="1" applyFill="1" applyBorder="1" applyAlignment="1">
      <alignment horizontal="right" vertical="center"/>
    </xf>
    <xf numFmtId="185" fontId="19" fillId="0" borderId="23" xfId="0" applyNumberFormat="1" applyFont="1" applyFill="1" applyBorder="1" applyAlignment="1">
      <alignment horizontal="right" vertical="center" shrinkToFit="1"/>
    </xf>
    <xf numFmtId="185" fontId="19" fillId="0" borderId="23" xfId="0" applyNumberFormat="1" applyFont="1" applyFill="1" applyBorder="1" applyAlignment="1">
      <alignment horizontal="center" vertical="center" shrinkToFit="1"/>
    </xf>
    <xf numFmtId="41" fontId="19" fillId="0" borderId="23" xfId="0" applyNumberFormat="1" applyFont="1" applyFill="1" applyBorder="1" applyAlignment="1">
      <alignment horizontal="right" vertical="center"/>
    </xf>
    <xf numFmtId="186" fontId="19" fillId="0" borderId="23" xfId="0" applyNumberFormat="1" applyFont="1" applyFill="1" applyBorder="1" applyAlignment="1">
      <alignment horizontal="right" vertical="center" shrinkToFit="1"/>
    </xf>
    <xf numFmtId="184" fontId="24" fillId="0" borderId="23" xfId="0" applyNumberFormat="1" applyFont="1" applyFill="1" applyBorder="1" applyAlignment="1">
      <alignment horizontal="right" vertical="center"/>
    </xf>
    <xf numFmtId="184" fontId="24" fillId="0" borderId="38" xfId="0" applyNumberFormat="1" applyFont="1" applyFill="1" applyBorder="1" applyAlignment="1">
      <alignment horizontal="right" vertical="center"/>
    </xf>
    <xf numFmtId="49" fontId="19" fillId="0" borderId="23" xfId="0" applyNumberFormat="1" applyFont="1" applyFill="1" applyBorder="1" applyAlignment="1">
      <alignment horizontal="right" vertical="center"/>
    </xf>
    <xf numFmtId="186" fontId="0" fillId="0" borderId="21" xfId="0" applyNumberFormat="1" applyFont="1" applyFill="1" applyBorder="1" applyAlignment="1">
      <alignment horizontal="right" vertical="center"/>
    </xf>
    <xf numFmtId="186" fontId="0" fillId="0" borderId="0" xfId="0" applyNumberFormat="1" applyFont="1" applyFill="1" applyBorder="1" applyAlignment="1">
      <alignment horizontal="right" vertical="center" shrinkToFit="1"/>
    </xf>
    <xf numFmtId="185" fontId="0" fillId="0" borderId="0" xfId="0" applyNumberFormat="1" applyFill="1" applyBorder="1" applyAlignment="1">
      <alignment horizontal="right" vertical="center"/>
    </xf>
    <xf numFmtId="49" fontId="0" fillId="0" borderId="0" xfId="0" applyNumberFormat="1" applyFill="1" applyBorder="1" applyAlignment="1">
      <alignment horizontal="right" vertical="center"/>
    </xf>
    <xf numFmtId="184" fontId="0" fillId="0" borderId="0" xfId="0" applyNumberFormat="1" applyFont="1" applyFill="1" applyBorder="1" applyAlignment="1">
      <alignment horizontal="right" vertical="center" shrinkToFit="1"/>
    </xf>
    <xf numFmtId="184" fontId="0" fillId="0" borderId="21" xfId="0" applyNumberFormat="1" applyFont="1" applyFill="1" applyBorder="1" applyAlignment="1">
      <alignment horizontal="right" vertical="center" shrinkToFit="1"/>
    </xf>
    <xf numFmtId="186" fontId="19" fillId="0" borderId="23" xfId="0" applyNumberFormat="1" applyFont="1" applyFill="1" applyBorder="1" applyAlignment="1">
      <alignment horizontal="right" vertical="center"/>
    </xf>
    <xf numFmtId="184" fontId="20" fillId="0" borderId="0" xfId="0" applyNumberFormat="1" applyFont="1" applyFill="1" applyBorder="1" applyAlignment="1">
      <alignment horizontal="right" vertical="center"/>
    </xf>
    <xf numFmtId="184" fontId="20" fillId="0" borderId="21" xfId="0" applyNumberFormat="1" applyFont="1" applyFill="1" applyBorder="1" applyAlignment="1">
      <alignment horizontal="right" vertical="center"/>
    </xf>
    <xf numFmtId="186" fontId="27" fillId="0" borderId="0" xfId="0" applyNumberFormat="1" applyFont="1" applyFill="1" applyBorder="1" applyAlignment="1">
      <alignment horizontal="right" vertical="center"/>
    </xf>
    <xf numFmtId="185" fontId="2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shrinkToFit="1"/>
    </xf>
    <xf numFmtId="185" fontId="27" fillId="0" borderId="0" xfId="0" applyNumberFormat="1" applyFont="1" applyFill="1" applyBorder="1" applyAlignment="1">
      <alignment horizontal="right" vertical="center" shrinkToFit="1"/>
    </xf>
    <xf numFmtId="185" fontId="0" fillId="0" borderId="0" xfId="0" applyNumberFormat="1" applyFont="1" applyFill="1" applyBorder="1" applyAlignment="1">
      <alignment horizontal="center" vertical="center" shrinkToFit="1"/>
    </xf>
    <xf numFmtId="185" fontId="0" fillId="0" borderId="0" xfId="0" applyNumberFormat="1" applyFont="1" applyFill="1" applyBorder="1" applyAlignment="1">
      <alignment horizontal="right" vertical="center" shrinkToFit="1"/>
    </xf>
    <xf numFmtId="186" fontId="27" fillId="0" borderId="0" xfId="0" applyNumberFormat="1" applyFont="1" applyFill="1" applyBorder="1" applyAlignment="1">
      <alignment horizontal="right" vertical="center" shrinkToFit="1"/>
    </xf>
    <xf numFmtId="41" fontId="27" fillId="0" borderId="0" xfId="0" applyNumberFormat="1" applyFont="1" applyFill="1" applyBorder="1" applyAlignment="1">
      <alignment horizontal="right" vertical="center"/>
    </xf>
    <xf numFmtId="185" fontId="27" fillId="0" borderId="0" xfId="0" applyNumberFormat="1" applyFont="1" applyFill="1" applyBorder="1" applyAlignment="1">
      <alignment horizontal="center" vertical="center" shrinkToFit="1"/>
    </xf>
    <xf numFmtId="185" fontId="0" fillId="0" borderId="16" xfId="0" applyNumberFormat="1" applyFont="1" applyFill="1" applyBorder="1" applyAlignment="1">
      <alignment horizontal="right" vertical="center"/>
    </xf>
    <xf numFmtId="185" fontId="27" fillId="0" borderId="27" xfId="0" applyNumberFormat="1" applyFont="1" applyFill="1" applyBorder="1" applyAlignment="1">
      <alignment horizontal="right" vertical="center"/>
    </xf>
    <xf numFmtId="185" fontId="27" fillId="0" borderId="16" xfId="0" applyNumberFormat="1" applyFont="1" applyFill="1" applyBorder="1" applyAlignment="1">
      <alignment vertical="center"/>
    </xf>
    <xf numFmtId="0" fontId="27" fillId="0" borderId="15"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27"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37" xfId="0" applyFont="1" applyFill="1" applyBorder="1" applyAlignment="1">
      <alignment horizontal="center" vertical="center"/>
    </xf>
    <xf numFmtId="0" fontId="0" fillId="0" borderId="45" xfId="0" applyFont="1" applyFill="1" applyBorder="1" applyAlignment="1">
      <alignment horizontal="center" vertical="center"/>
    </xf>
    <xf numFmtId="185" fontId="0" fillId="0" borderId="16" xfId="0" applyNumberFormat="1" applyFont="1" applyFill="1" applyBorder="1" applyAlignment="1">
      <alignment horizontal="center" vertical="center" shrinkToFit="1"/>
    </xf>
    <xf numFmtId="185" fontId="19" fillId="0" borderId="79" xfId="0" applyNumberFormat="1" applyFont="1" applyFill="1" applyBorder="1" applyAlignment="1">
      <alignment vertical="center"/>
    </xf>
    <xf numFmtId="185" fontId="19" fillId="0" borderId="38" xfId="0" applyNumberFormat="1" applyFont="1" applyFill="1" applyBorder="1" applyAlignment="1">
      <alignment vertical="center"/>
    </xf>
    <xf numFmtId="185" fontId="19" fillId="0" borderId="51" xfId="0" applyNumberFormat="1" applyFont="1" applyFill="1" applyBorder="1" applyAlignment="1">
      <alignment horizontal="right" vertical="center"/>
    </xf>
    <xf numFmtId="185" fontId="27" fillId="0" borderId="87" xfId="0" applyNumberFormat="1" applyFont="1" applyFill="1" applyBorder="1" applyAlignment="1">
      <alignment vertical="center"/>
    </xf>
    <xf numFmtId="185" fontId="27" fillId="0" borderId="24" xfId="0" applyNumberFormat="1" applyFont="1" applyFill="1" applyBorder="1" applyAlignment="1">
      <alignment vertical="center"/>
    </xf>
    <xf numFmtId="186" fontId="0" fillId="0" borderId="24" xfId="0" applyNumberFormat="1" applyFont="1" applyFill="1" applyBorder="1" applyAlignment="1">
      <alignment horizontal="right" vertical="center"/>
    </xf>
    <xf numFmtId="0" fontId="0" fillId="0" borderId="16" xfId="0" applyFill="1" applyBorder="1" applyAlignment="1">
      <alignment horizontal="right" vertical="center"/>
    </xf>
    <xf numFmtId="49" fontId="0" fillId="0" borderId="16" xfId="0" applyNumberFormat="1" applyFill="1" applyBorder="1" applyAlignment="1">
      <alignment horizontal="right" vertical="center"/>
    </xf>
    <xf numFmtId="0" fontId="0" fillId="0" borderId="7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0" xfId="0" applyFill="1" applyBorder="1" applyAlignment="1">
      <alignment horizontal="center" vertical="center"/>
    </xf>
    <xf numFmtId="185" fontId="0" fillId="0" borderId="72" xfId="0" applyNumberFormat="1" applyFont="1" applyFill="1" applyBorder="1" applyAlignment="1">
      <alignment horizontal="center" vertical="center"/>
    </xf>
    <xf numFmtId="0" fontId="0" fillId="0" borderId="72" xfId="0" applyFont="1" applyFill="1" applyBorder="1" applyAlignment="1">
      <alignment horizontal="center" vertical="center"/>
    </xf>
    <xf numFmtId="185" fontId="0" fillId="0" borderId="13" xfId="0" applyNumberFormat="1" applyFont="1" applyFill="1" applyBorder="1" applyAlignment="1">
      <alignment horizontal="center" vertical="center"/>
    </xf>
    <xf numFmtId="185" fontId="0" fillId="0" borderId="13" xfId="0" applyNumberFormat="1" applyFill="1" applyBorder="1" applyAlignment="1">
      <alignment horizontal="center" vertical="center"/>
    </xf>
    <xf numFmtId="185" fontId="0" fillId="0" borderId="145" xfId="0" applyNumberFormat="1" applyFont="1" applyFill="1" applyBorder="1" applyAlignment="1">
      <alignment horizontal="center" vertical="center"/>
    </xf>
    <xf numFmtId="185" fontId="0" fillId="0" borderId="72" xfId="0" applyNumberFormat="1" applyFill="1" applyBorder="1" applyAlignment="1">
      <alignment horizontal="center" vertical="center"/>
    </xf>
    <xf numFmtId="0" fontId="0" fillId="0" borderId="13" xfId="0" applyFill="1" applyBorder="1" applyAlignment="1">
      <alignment horizontal="center" vertical="center"/>
    </xf>
    <xf numFmtId="184" fontId="37" fillId="0" borderId="137" xfId="0" applyNumberFormat="1" applyFont="1" applyFill="1" applyBorder="1" applyAlignment="1">
      <alignment horizontal="right" vertical="center"/>
    </xf>
    <xf numFmtId="186" fontId="40" fillId="0" borderId="23" xfId="0" applyNumberFormat="1" applyFont="1" applyFill="1" applyBorder="1" applyAlignment="1">
      <alignment horizontal="right" vertical="center"/>
    </xf>
    <xf numFmtId="0" fontId="37" fillId="0" borderId="11" xfId="0" applyFont="1" applyFill="1" applyBorder="1" applyAlignment="1">
      <alignment horizontal="distributed" vertical="center" justifyLastLine="1"/>
    </xf>
    <xf numFmtId="186" fontId="37" fillId="0" borderId="16" xfId="0" applyNumberFormat="1" applyFont="1" applyFill="1" applyBorder="1" applyAlignment="1">
      <alignment horizontal="right" vertical="center"/>
    </xf>
    <xf numFmtId="186" fontId="37" fillId="0" borderId="0" xfId="0" applyNumberFormat="1" applyFont="1" applyFill="1" applyBorder="1" applyAlignment="1">
      <alignment horizontal="right" vertical="center"/>
    </xf>
    <xf numFmtId="0" fontId="37" fillId="0" borderId="45" xfId="0" applyFont="1" applyFill="1" applyBorder="1" applyAlignment="1">
      <alignment horizontal="center" vertical="center"/>
    </xf>
    <xf numFmtId="186" fontId="37" fillId="0" borderId="0" xfId="0" applyNumberFormat="1" applyFont="1" applyFill="1" applyBorder="1" applyAlignment="1">
      <alignment horizontal="right" vertical="center" shrinkToFit="1"/>
    </xf>
    <xf numFmtId="186" fontId="37" fillId="0" borderId="21" xfId="0" applyNumberFormat="1" applyFont="1" applyFill="1" applyBorder="1" applyAlignment="1">
      <alignment horizontal="right" vertical="center" shrinkToFit="1"/>
    </xf>
    <xf numFmtId="186" fontId="37" fillId="0" borderId="21" xfId="0" applyNumberFormat="1" applyFont="1" applyFill="1" applyBorder="1" applyAlignment="1">
      <alignment horizontal="right" vertical="center"/>
    </xf>
    <xf numFmtId="186" fontId="37" fillId="0" borderId="61" xfId="0" applyNumberFormat="1" applyFont="1" applyFill="1" applyBorder="1" applyAlignment="1">
      <alignment horizontal="right" vertical="center"/>
    </xf>
    <xf numFmtId="204" fontId="37" fillId="0" borderId="0" xfId="0" applyNumberFormat="1" applyFont="1" applyFill="1" applyBorder="1" applyAlignment="1">
      <alignment horizontal="center" vertical="center"/>
    </xf>
    <xf numFmtId="204" fontId="37" fillId="0" borderId="21" xfId="0" applyNumberFormat="1" applyFont="1" applyFill="1" applyBorder="1" applyAlignment="1">
      <alignment horizontal="center" vertical="center"/>
    </xf>
    <xf numFmtId="204" fontId="37" fillId="0" borderId="0" xfId="0" applyNumberFormat="1" applyFont="1" applyFill="1" applyBorder="1" applyAlignment="1">
      <alignment horizontal="right" vertical="center"/>
    </xf>
    <xf numFmtId="204" fontId="40" fillId="0" borderId="23" xfId="0" applyNumberFormat="1" applyFont="1" applyFill="1" applyBorder="1" applyAlignment="1">
      <alignment horizontal="center" vertical="center"/>
    </xf>
    <xf numFmtId="204" fontId="40" fillId="0" borderId="23" xfId="0" applyNumberFormat="1" applyFont="1" applyFill="1" applyBorder="1" applyAlignment="1">
      <alignment horizontal="right" vertical="center"/>
    </xf>
    <xf numFmtId="204" fontId="40" fillId="0" borderId="10" xfId="0" applyNumberFormat="1" applyFont="1" applyFill="1" applyBorder="1" applyAlignment="1">
      <alignment horizontal="right" vertical="center"/>
    </xf>
    <xf numFmtId="204" fontId="40" fillId="0" borderId="38" xfId="0" applyNumberFormat="1" applyFont="1" applyFill="1" applyBorder="1" applyAlignment="1">
      <alignment horizontal="center" vertical="center"/>
    </xf>
    <xf numFmtId="0" fontId="37" fillId="0" borderId="37" xfId="0" applyFont="1" applyFill="1" applyBorder="1" applyAlignment="1">
      <alignment horizontal="center" vertical="center" shrinkToFit="1"/>
    </xf>
    <xf numFmtId="0" fontId="37" fillId="0" borderId="157" xfId="0" applyFont="1" applyFill="1" applyBorder="1" applyAlignment="1">
      <alignment horizontal="center" vertical="center" shrinkToFit="1"/>
    </xf>
    <xf numFmtId="0" fontId="37" fillId="0" borderId="13" xfId="0" applyFont="1" applyFill="1" applyBorder="1" applyAlignment="1">
      <alignment horizontal="center" vertical="center"/>
    </xf>
    <xf numFmtId="0" fontId="37" fillId="0" borderId="94" xfId="0" applyFont="1" applyFill="1" applyBorder="1" applyAlignment="1">
      <alignment horizontal="center" vertical="center" shrinkToFit="1"/>
    </xf>
    <xf numFmtId="0" fontId="37" fillId="0" borderId="35" xfId="0" applyFont="1" applyFill="1" applyBorder="1" applyAlignment="1">
      <alignment horizontal="center" vertical="center" shrinkToFit="1"/>
    </xf>
    <xf numFmtId="186" fontId="37" fillId="0" borderId="24" xfId="0" applyNumberFormat="1" applyFont="1" applyFill="1" applyBorder="1" applyAlignment="1">
      <alignment horizontal="right" vertical="center"/>
    </xf>
    <xf numFmtId="0" fontId="37" fillId="0" borderId="45" xfId="0" applyFont="1" applyFill="1" applyBorder="1" applyAlignment="1">
      <alignment horizontal="center" vertical="center" shrinkToFit="1"/>
    </xf>
    <xf numFmtId="195" fontId="37" fillId="0" borderId="17" xfId="0" applyNumberFormat="1" applyFont="1" applyFill="1" applyBorder="1" applyAlignment="1">
      <alignment vertical="center"/>
    </xf>
    <xf numFmtId="195" fontId="37" fillId="0" borderId="21" xfId="0" applyNumberFormat="1" applyFont="1" applyFill="1" applyBorder="1" applyAlignment="1">
      <alignment vertical="center"/>
    </xf>
    <xf numFmtId="0" fontId="37" fillId="0" borderId="40" xfId="0" applyFont="1" applyFill="1" applyBorder="1" applyAlignment="1">
      <alignment horizontal="distributed" vertical="center" justifyLastLine="1"/>
    </xf>
    <xf numFmtId="0" fontId="37" fillId="0" borderId="22" xfId="0" applyFont="1" applyFill="1" applyBorder="1" applyAlignment="1">
      <alignment horizontal="distributed" vertical="center" justifyLastLine="1"/>
    </xf>
    <xf numFmtId="0" fontId="37" fillId="0" borderId="33" xfId="0" applyFont="1" applyFill="1" applyBorder="1" applyAlignment="1">
      <alignment horizontal="distributed" vertical="center" justifyLastLine="1"/>
    </xf>
    <xf numFmtId="0" fontId="37" fillId="0" borderId="142" xfId="0" applyFont="1" applyFill="1" applyBorder="1" applyAlignment="1">
      <alignment horizontal="distributed" vertical="center" justifyLastLine="1"/>
    </xf>
    <xf numFmtId="195" fontId="37" fillId="0" borderId="79" xfId="0" applyNumberFormat="1" applyFont="1" applyFill="1" applyBorder="1" applyAlignment="1">
      <alignment vertical="center"/>
    </xf>
    <xf numFmtId="195" fontId="37" fillId="0" borderId="38" xfId="0" applyNumberFormat="1" applyFont="1" applyFill="1" applyBorder="1" applyAlignment="1">
      <alignment vertical="center"/>
    </xf>
    <xf numFmtId="0" fontId="37" fillId="0" borderId="22" xfId="0" applyFont="1" applyFill="1" applyBorder="1" applyAlignment="1">
      <alignment horizontal="center" vertical="center"/>
    </xf>
    <xf numFmtId="0" fontId="37" fillId="0" borderId="77" xfId="0" applyFont="1" applyFill="1" applyBorder="1" applyAlignment="1">
      <alignment horizontal="center" vertical="center"/>
    </xf>
    <xf numFmtId="204" fontId="37" fillId="0" borderId="16" xfId="0" applyNumberFormat="1" applyFont="1" applyFill="1" applyBorder="1" applyAlignment="1">
      <alignment horizontal="right" vertical="center"/>
    </xf>
    <xf numFmtId="0" fontId="37" fillId="0" borderId="11" xfId="0" applyFont="1" applyFill="1" applyBorder="1" applyAlignment="1">
      <alignment horizontal="distributed" vertical="center" wrapText="1" justifyLastLine="1"/>
    </xf>
    <xf numFmtId="0" fontId="37" fillId="0" borderId="67" xfId="0" applyFont="1" applyFill="1" applyBorder="1" applyAlignment="1">
      <alignment horizontal="distributed" vertical="center" wrapText="1" justifyLastLine="1"/>
    </xf>
    <xf numFmtId="0" fontId="37" fillId="0" borderId="157" xfId="0" applyFont="1" applyFill="1" applyBorder="1" applyAlignment="1">
      <alignment horizontal="distributed" vertical="center" wrapText="1" justifyLastLine="1"/>
    </xf>
    <xf numFmtId="204" fontId="37" fillId="0" borderId="16" xfId="0" applyNumberFormat="1" applyFont="1" applyFill="1" applyBorder="1" applyAlignment="1">
      <alignment horizontal="center" vertical="center"/>
    </xf>
    <xf numFmtId="204" fontId="37" fillId="0" borderId="24" xfId="0" applyNumberFormat="1" applyFont="1" applyFill="1" applyBorder="1" applyAlignment="1">
      <alignment horizontal="center" vertical="center"/>
    </xf>
    <xf numFmtId="184" fontId="40" fillId="0" borderId="0" xfId="0" applyNumberFormat="1" applyFont="1" applyFill="1" applyBorder="1" applyAlignment="1">
      <alignment vertical="center"/>
    </xf>
    <xf numFmtId="195" fontId="40" fillId="0" borderId="17" xfId="0" applyNumberFormat="1" applyFont="1" applyFill="1" applyBorder="1" applyAlignment="1">
      <alignment vertical="center"/>
    </xf>
    <xf numFmtId="195" fontId="40" fillId="0" borderId="21" xfId="0" applyNumberFormat="1" applyFont="1" applyFill="1" applyBorder="1" applyAlignment="1">
      <alignment vertical="center"/>
    </xf>
    <xf numFmtId="200" fontId="37" fillId="0" borderId="16" xfId="0" applyNumberFormat="1" applyFont="1" applyFill="1" applyBorder="1" applyAlignment="1">
      <alignment horizontal="right" vertical="center"/>
    </xf>
    <xf numFmtId="185" fontId="37" fillId="0" borderId="16" xfId="33" applyNumberFormat="1" applyFont="1" applyFill="1" applyBorder="1" applyAlignment="1" applyProtection="1">
      <alignment horizontal="right" vertical="center"/>
    </xf>
    <xf numFmtId="0" fontId="37" fillId="0" borderId="133" xfId="0" applyFont="1" applyFill="1" applyBorder="1" applyAlignment="1">
      <alignment horizontal="center" vertical="center"/>
    </xf>
    <xf numFmtId="0" fontId="37" fillId="0" borderId="134" xfId="0" applyFont="1" applyFill="1" applyBorder="1" applyAlignment="1">
      <alignment horizontal="center" vertical="center"/>
    </xf>
    <xf numFmtId="0" fontId="37" fillId="0" borderId="59" xfId="0" applyFont="1" applyFill="1" applyBorder="1" applyAlignment="1">
      <alignment horizontal="center" vertical="center"/>
    </xf>
    <xf numFmtId="0" fontId="37" fillId="0" borderId="145" xfId="0" applyFont="1" applyFill="1" applyBorder="1" applyAlignment="1">
      <alignment horizontal="center" vertical="center"/>
    </xf>
    <xf numFmtId="0" fontId="37" fillId="0" borderId="132" xfId="0" applyFont="1" applyFill="1" applyBorder="1" applyAlignment="1">
      <alignment horizontal="center" vertical="center"/>
    </xf>
    <xf numFmtId="185" fontId="37" fillId="0" borderId="15" xfId="33" applyNumberFormat="1" applyFont="1" applyFill="1" applyBorder="1" applyAlignment="1" applyProtection="1">
      <alignment horizontal="right" vertical="center"/>
    </xf>
    <xf numFmtId="185" fontId="37" fillId="0" borderId="0" xfId="33" applyNumberFormat="1" applyFont="1" applyFill="1" applyBorder="1" applyAlignment="1" applyProtection="1">
      <alignment horizontal="right" vertical="center"/>
    </xf>
    <xf numFmtId="200" fontId="37" fillId="0" borderId="0" xfId="0" applyNumberFormat="1" applyFont="1" applyFill="1" applyBorder="1" applyAlignment="1">
      <alignment horizontal="right" vertical="center"/>
    </xf>
    <xf numFmtId="185" fontId="37" fillId="0" borderId="16" xfId="0" applyNumberFormat="1" applyFont="1" applyFill="1" applyBorder="1" applyAlignment="1">
      <alignment horizontal="right" vertical="center"/>
    </xf>
    <xf numFmtId="185" fontId="37" fillId="0" borderId="0" xfId="0" applyNumberFormat="1" applyFont="1" applyFill="1" applyBorder="1" applyAlignment="1">
      <alignment horizontal="right" vertical="center"/>
    </xf>
    <xf numFmtId="185" fontId="37" fillId="0" borderId="27" xfId="33" applyNumberFormat="1" applyFont="1" applyFill="1" applyBorder="1" applyAlignment="1" applyProtection="1">
      <alignment horizontal="right" vertical="center"/>
    </xf>
    <xf numFmtId="0" fontId="37" fillId="0" borderId="31" xfId="0" applyFont="1" applyFill="1" applyBorder="1" applyAlignment="1">
      <alignment horizontal="distributed" vertical="center"/>
    </xf>
    <xf numFmtId="0" fontId="37" fillId="0" borderId="23" xfId="0" applyFont="1" applyFill="1" applyBorder="1" applyAlignment="1">
      <alignment horizontal="distributed" vertical="center"/>
    </xf>
    <xf numFmtId="0" fontId="37" fillId="0" borderId="56" xfId="0" applyFont="1" applyFill="1" applyBorder="1" applyAlignment="1">
      <alignment horizontal="distributed" vertical="center"/>
    </xf>
    <xf numFmtId="0" fontId="37" fillId="0" borderId="29" xfId="0" applyFont="1" applyFill="1" applyBorder="1" applyAlignment="1">
      <alignment horizontal="distributed" vertical="center"/>
    </xf>
    <xf numFmtId="0" fontId="37" fillId="0" borderId="0" xfId="0" applyFont="1" applyFill="1" applyBorder="1" applyAlignment="1">
      <alignment horizontal="distributed" vertical="center"/>
    </xf>
    <xf numFmtId="0" fontId="37" fillId="0" borderId="26" xfId="0" applyFont="1" applyFill="1" applyBorder="1" applyAlignment="1">
      <alignment horizontal="distributed" vertical="center"/>
    </xf>
    <xf numFmtId="0" fontId="40" fillId="0" borderId="30" xfId="0" applyNumberFormat="1" applyFont="1" applyFill="1" applyBorder="1" applyAlignment="1">
      <alignment horizontal="center" vertical="center"/>
    </xf>
    <xf numFmtId="0" fontId="40" fillId="0" borderId="106" xfId="0" applyNumberFormat="1" applyFont="1" applyFill="1" applyBorder="1" applyAlignment="1">
      <alignment horizontal="center" vertical="center"/>
    </xf>
    <xf numFmtId="184" fontId="40" fillId="0" borderId="51" xfId="0" applyNumberFormat="1" applyFont="1" applyFill="1" applyBorder="1" applyAlignment="1">
      <alignment horizontal="right" vertical="center"/>
    </xf>
    <xf numFmtId="184" fontId="40" fillId="0" borderId="23" xfId="0" applyNumberFormat="1" applyFont="1" applyFill="1" applyBorder="1" applyAlignment="1">
      <alignment horizontal="right" vertical="center"/>
    </xf>
    <xf numFmtId="186" fontId="40" fillId="0" borderId="79" xfId="0" applyNumberFormat="1" applyFont="1" applyFill="1" applyBorder="1" applyAlignment="1">
      <alignment horizontal="right" vertical="center"/>
    </xf>
    <xf numFmtId="186" fontId="40" fillId="0" borderId="38" xfId="0" applyNumberFormat="1" applyFont="1" applyFill="1" applyBorder="1" applyAlignment="1">
      <alignment horizontal="right" vertical="center"/>
    </xf>
    <xf numFmtId="182" fontId="40" fillId="0" borderId="23" xfId="0" applyNumberFormat="1" applyFont="1" applyFill="1" applyBorder="1" applyAlignment="1">
      <alignment horizontal="right" vertical="center"/>
    </xf>
    <xf numFmtId="197" fontId="40" fillId="0" borderId="23" xfId="34" applyNumberFormat="1" applyFont="1" applyFill="1" applyBorder="1" applyAlignment="1" applyProtection="1">
      <alignment horizontal="right" vertical="center"/>
    </xf>
    <xf numFmtId="182" fontId="37" fillId="0" borderId="0" xfId="0" applyNumberFormat="1" applyFont="1" applyFill="1" applyBorder="1" applyAlignment="1">
      <alignment horizontal="right" vertical="center"/>
    </xf>
    <xf numFmtId="197" fontId="37" fillId="0" borderId="0" xfId="34" applyNumberFormat="1" applyFont="1" applyFill="1" applyBorder="1" applyAlignment="1" applyProtection="1">
      <alignment horizontal="right" vertical="center"/>
    </xf>
    <xf numFmtId="0" fontId="37" fillId="0" borderId="20" xfId="0" applyNumberFormat="1" applyFont="1" applyFill="1" applyBorder="1" applyAlignment="1">
      <alignment horizontal="center" vertical="center"/>
    </xf>
    <xf numFmtId="0" fontId="37" fillId="0" borderId="49" xfId="0" applyNumberFormat="1" applyFont="1" applyFill="1" applyBorder="1" applyAlignment="1">
      <alignment horizontal="center" vertical="center"/>
    </xf>
    <xf numFmtId="184" fontId="37" fillId="0" borderId="15" xfId="0" applyNumberFormat="1" applyFont="1" applyFill="1" applyBorder="1" applyAlignment="1">
      <alignment horizontal="right" vertical="center"/>
    </xf>
    <xf numFmtId="197" fontId="37" fillId="0" borderId="0" xfId="33" applyNumberFormat="1" applyFont="1" applyFill="1" applyBorder="1" applyAlignment="1" applyProtection="1">
      <alignment horizontal="right" vertical="center"/>
    </xf>
    <xf numFmtId="186" fontId="37" fillId="0" borderId="17" xfId="0" applyNumberFormat="1" applyFont="1" applyFill="1" applyBorder="1" applyAlignment="1">
      <alignment horizontal="right" vertical="center"/>
    </xf>
    <xf numFmtId="0" fontId="37" fillId="0" borderId="29" xfId="0" applyNumberFormat="1" applyFont="1" applyFill="1" applyBorder="1" applyAlignment="1">
      <alignment horizontal="center" vertical="center"/>
    </xf>
    <xf numFmtId="0" fontId="37" fillId="0" borderId="0" xfId="0" applyNumberFormat="1" applyFont="1" applyFill="1" applyBorder="1" applyAlignment="1">
      <alignment horizontal="center" vertical="center"/>
    </xf>
    <xf numFmtId="0" fontId="37" fillId="0" borderId="17" xfId="0" applyNumberFormat="1" applyFont="1" applyFill="1" applyBorder="1" applyAlignment="1">
      <alignment horizontal="center" vertical="center"/>
    </xf>
    <xf numFmtId="0" fontId="37" fillId="0" borderId="11" xfId="0" applyFont="1" applyFill="1" applyBorder="1" applyAlignment="1">
      <alignment horizontal="center" vertical="center" shrinkToFit="1"/>
    </xf>
    <xf numFmtId="182" fontId="37" fillId="0" borderId="16" xfId="0" applyNumberFormat="1" applyFont="1" applyFill="1" applyBorder="1" applyAlignment="1">
      <alignment horizontal="right" vertical="center"/>
    </xf>
    <xf numFmtId="197" fontId="37" fillId="0" borderId="16" xfId="33" applyNumberFormat="1" applyFont="1" applyFill="1" applyBorder="1" applyAlignment="1" applyProtection="1">
      <alignment horizontal="right" vertical="center"/>
    </xf>
    <xf numFmtId="0" fontId="37" fillId="0" borderId="78" xfId="0" applyFont="1" applyFill="1" applyBorder="1" applyAlignment="1">
      <alignment horizontal="center" vertical="center"/>
    </xf>
    <xf numFmtId="0" fontId="37" fillId="0" borderId="130" xfId="0" applyFont="1" applyFill="1" applyBorder="1" applyAlignment="1">
      <alignment horizontal="center" vertical="center"/>
    </xf>
    <xf numFmtId="0" fontId="37" fillId="0" borderId="34" xfId="0" applyFont="1" applyFill="1" applyBorder="1" applyAlignment="1">
      <alignment horizontal="center" vertical="center"/>
    </xf>
    <xf numFmtId="0" fontId="37" fillId="0" borderId="152" xfId="0" applyFont="1" applyFill="1" applyBorder="1" applyAlignment="1">
      <alignment horizontal="center" vertical="center"/>
    </xf>
    <xf numFmtId="0" fontId="37" fillId="0" borderId="138" xfId="0" applyFont="1" applyFill="1" applyBorder="1" applyAlignment="1">
      <alignment horizontal="center" vertical="center"/>
    </xf>
    <xf numFmtId="0" fontId="37" fillId="0" borderId="153" xfId="0" applyFont="1" applyFill="1" applyBorder="1" applyAlignment="1">
      <alignment horizontal="center" vertical="center"/>
    </xf>
    <xf numFmtId="0" fontId="37" fillId="0" borderId="154" xfId="0" applyFont="1" applyFill="1" applyBorder="1" applyAlignment="1">
      <alignment horizontal="center" vertical="center"/>
    </xf>
    <xf numFmtId="0" fontId="37" fillId="0" borderId="155" xfId="0" applyFont="1" applyFill="1" applyBorder="1" applyAlignment="1">
      <alignment horizontal="center" vertical="center"/>
    </xf>
    <xf numFmtId="0" fontId="37" fillId="0" borderId="156" xfId="0" applyFont="1" applyFill="1" applyBorder="1" applyAlignment="1">
      <alignment horizontal="center" vertical="center"/>
    </xf>
    <xf numFmtId="186" fontId="40" fillId="0" borderId="120" xfId="0" applyNumberFormat="1" applyFont="1" applyFill="1" applyBorder="1" applyAlignment="1">
      <alignment horizontal="right" vertical="center"/>
    </xf>
    <xf numFmtId="0" fontId="37" fillId="0" borderId="0" xfId="0" applyFont="1" applyFill="1" applyBorder="1" applyAlignment="1">
      <alignment horizontal="center" vertical="center"/>
    </xf>
    <xf numFmtId="0" fontId="37" fillId="0" borderId="93" xfId="0" applyNumberFormat="1" applyFont="1" applyFill="1" applyBorder="1" applyAlignment="1">
      <alignment horizontal="center" vertical="center"/>
    </xf>
    <xf numFmtId="0" fontId="37" fillId="0" borderId="16" xfId="0" applyNumberFormat="1" applyFont="1" applyFill="1" applyBorder="1" applyAlignment="1">
      <alignment horizontal="center" vertical="center"/>
    </xf>
    <xf numFmtId="0" fontId="37" fillId="0" borderId="87" xfId="0" applyNumberFormat="1" applyFont="1" applyFill="1" applyBorder="1" applyAlignment="1">
      <alignment horizontal="center" vertical="center"/>
    </xf>
    <xf numFmtId="184" fontId="37" fillId="0" borderId="27" xfId="0" applyNumberFormat="1" applyFont="1" applyFill="1" applyBorder="1" applyAlignment="1">
      <alignment horizontal="right" vertical="center"/>
    </xf>
    <xf numFmtId="180" fontId="40" fillId="0" borderId="86" xfId="0" applyNumberFormat="1" applyFont="1" applyFill="1" applyBorder="1" applyAlignment="1">
      <alignment horizontal="center" vertical="center"/>
    </xf>
    <xf numFmtId="41" fontId="40" fillId="0" borderId="10" xfId="0" applyNumberFormat="1" applyFont="1" applyFill="1" applyBorder="1" applyAlignment="1">
      <alignment horizontal="right" vertical="center"/>
    </xf>
    <xf numFmtId="186" fontId="40" fillId="0" borderId="10" xfId="0" applyNumberFormat="1" applyFont="1" applyFill="1" applyBorder="1" applyAlignment="1">
      <alignment horizontal="right" vertical="center"/>
    </xf>
    <xf numFmtId="185" fontId="40" fillId="0" borderId="10" xfId="0" applyNumberFormat="1" applyFont="1" applyFill="1" applyBorder="1" applyAlignment="1">
      <alignment horizontal="right" vertical="center"/>
    </xf>
    <xf numFmtId="186" fontId="46" fillId="0" borderId="23" xfId="0" applyNumberFormat="1" applyFont="1" applyFill="1" applyBorder="1" applyAlignment="1">
      <alignment horizontal="right" vertical="center"/>
    </xf>
    <xf numFmtId="180" fontId="37" fillId="0" borderId="50" xfId="0" applyNumberFormat="1" applyFont="1" applyFill="1" applyBorder="1" applyAlignment="1">
      <alignment horizontal="center" vertical="center"/>
    </xf>
    <xf numFmtId="41" fontId="37" fillId="0" borderId="0" xfId="0" applyNumberFormat="1" applyFont="1" applyFill="1" applyBorder="1" applyAlignment="1">
      <alignment horizontal="right" vertical="center"/>
    </xf>
    <xf numFmtId="186" fontId="41" fillId="0" borderId="0" xfId="0" applyNumberFormat="1" applyFont="1" applyFill="1" applyBorder="1" applyAlignment="1">
      <alignment horizontal="right" vertical="center"/>
    </xf>
    <xf numFmtId="185" fontId="37" fillId="0" borderId="0" xfId="0" applyNumberFormat="1" applyFont="1" applyFill="1" applyBorder="1" applyAlignment="1">
      <alignment horizontal="right" vertical="center" shrinkToFit="1"/>
    </xf>
    <xf numFmtId="180" fontId="37" fillId="0" borderId="57" xfId="0" applyNumberFormat="1" applyFont="1" applyFill="1" applyBorder="1" applyAlignment="1">
      <alignment horizontal="center" vertical="center"/>
    </xf>
    <xf numFmtId="180" fontId="37" fillId="0" borderId="17" xfId="0" applyNumberFormat="1" applyFont="1" applyFill="1" applyBorder="1" applyAlignment="1">
      <alignment horizontal="center" vertical="center"/>
    </xf>
    <xf numFmtId="186" fontId="41" fillId="0" borderId="0" xfId="0" applyNumberFormat="1" applyFont="1" applyFill="1" applyBorder="1" applyAlignment="1">
      <alignment horizontal="right" vertical="center" shrinkToFit="1"/>
    </xf>
    <xf numFmtId="41" fontId="37" fillId="0" borderId="16" xfId="0" applyNumberFormat="1" applyFont="1" applyFill="1" applyBorder="1" applyAlignment="1">
      <alignment horizontal="right" vertical="center"/>
    </xf>
    <xf numFmtId="186" fontId="41" fillId="0" borderId="16" xfId="0" applyNumberFormat="1" applyFont="1" applyFill="1" applyBorder="1" applyAlignment="1">
      <alignment horizontal="right" vertical="center"/>
    </xf>
    <xf numFmtId="0" fontId="37" fillId="0" borderId="37" xfId="0" applyFont="1" applyFill="1" applyBorder="1" applyAlignment="1">
      <alignment horizontal="distributed" vertical="center" justifyLastLine="1"/>
    </xf>
    <xf numFmtId="0" fontId="37" fillId="0" borderId="45" xfId="0" applyFont="1" applyFill="1" applyBorder="1" applyAlignment="1">
      <alignment horizontal="distributed" vertical="center" justifyLastLine="1"/>
    </xf>
    <xf numFmtId="200" fontId="40" fillId="0" borderId="23" xfId="0" applyNumberFormat="1" applyFont="1" applyFill="1" applyBorder="1" applyAlignment="1">
      <alignment horizontal="right" vertical="center"/>
    </xf>
    <xf numFmtId="0" fontId="37" fillId="0" borderId="13" xfId="0" applyFont="1" applyFill="1" applyBorder="1" applyAlignment="1">
      <alignment horizontal="center" vertical="center" shrinkToFit="1"/>
    </xf>
    <xf numFmtId="185" fontId="40" fillId="0" borderId="0" xfId="0" applyNumberFormat="1" applyFont="1" applyFill="1" applyBorder="1" applyAlignment="1">
      <alignment horizontal="right" vertical="center"/>
    </xf>
    <xf numFmtId="185" fontId="40" fillId="0" borderId="15" xfId="34" applyNumberFormat="1" applyFont="1" applyFill="1" applyBorder="1" applyAlignment="1" applyProtection="1">
      <alignment horizontal="right" vertical="center"/>
    </xf>
    <xf numFmtId="185" fontId="40" fillId="0" borderId="0" xfId="34" applyNumberFormat="1" applyFont="1" applyFill="1" applyBorder="1" applyAlignment="1" applyProtection="1">
      <alignment horizontal="right" vertical="center"/>
    </xf>
    <xf numFmtId="0" fontId="37" fillId="0" borderId="151" xfId="0" applyFont="1" applyFill="1" applyBorder="1" applyAlignment="1">
      <alignment horizontal="center" vertical="center"/>
    </xf>
    <xf numFmtId="185" fontId="37" fillId="0" borderId="15" xfId="34" applyNumberFormat="1" applyFont="1" applyFill="1" applyBorder="1" applyAlignment="1" applyProtection="1">
      <alignment horizontal="right" vertical="center"/>
    </xf>
    <xf numFmtId="185" fontId="37" fillId="0" borderId="0" xfId="34" applyNumberFormat="1" applyFont="1" applyFill="1" applyBorder="1" applyAlignment="1" applyProtection="1">
      <alignment horizontal="right" vertical="center"/>
    </xf>
    <xf numFmtId="0" fontId="37" fillId="0" borderId="0" xfId="0" applyFont="1" applyFill="1" applyBorder="1" applyAlignment="1">
      <alignment horizontal="left" vertical="center" shrinkToFit="1"/>
    </xf>
    <xf numFmtId="0" fontId="28" fillId="0" borderId="0" xfId="0" applyFont="1" applyFill="1" applyBorder="1" applyAlignment="1">
      <alignment horizontal="left" vertical="center"/>
    </xf>
    <xf numFmtId="0" fontId="37" fillId="0" borderId="0" xfId="0" applyFont="1" applyFill="1" applyBorder="1" applyAlignment="1">
      <alignment horizontal="center" vertical="center" shrinkToFit="1"/>
    </xf>
    <xf numFmtId="0" fontId="37" fillId="0" borderId="146" xfId="0" applyFont="1" applyFill="1" applyBorder="1" applyAlignment="1">
      <alignment horizontal="center" vertical="center"/>
    </xf>
    <xf numFmtId="0" fontId="37" fillId="0" borderId="147" xfId="0" applyFont="1" applyFill="1" applyBorder="1" applyAlignment="1">
      <alignment horizontal="center" vertical="center"/>
    </xf>
    <xf numFmtId="0" fontId="37" fillId="0" borderId="54" xfId="0" applyFont="1" applyFill="1" applyBorder="1" applyAlignment="1">
      <alignment horizontal="center" vertical="center"/>
    </xf>
    <xf numFmtId="0" fontId="37" fillId="0" borderId="144" xfId="0" applyFont="1" applyFill="1" applyBorder="1" applyAlignment="1">
      <alignment horizontal="center" vertical="center"/>
    </xf>
    <xf numFmtId="0" fontId="37" fillId="0" borderId="148" xfId="0" applyFont="1" applyFill="1" applyBorder="1" applyAlignment="1">
      <alignment horizontal="center" vertical="center"/>
    </xf>
    <xf numFmtId="0" fontId="37" fillId="0" borderId="149" xfId="0" applyFont="1" applyFill="1" applyBorder="1" applyAlignment="1">
      <alignment horizontal="center" vertical="center"/>
    </xf>
    <xf numFmtId="0" fontId="37" fillId="0" borderId="150" xfId="0" applyFont="1" applyFill="1" applyBorder="1" applyAlignment="1">
      <alignment horizontal="center" vertical="center"/>
    </xf>
    <xf numFmtId="0" fontId="40" fillId="0" borderId="29" xfId="0" applyFont="1" applyFill="1" applyBorder="1" applyAlignment="1">
      <alignment horizontal="distributed" vertical="center"/>
    </xf>
    <xf numFmtId="0" fontId="40" fillId="0" borderId="0" xfId="0" applyFont="1" applyFill="1" applyBorder="1" applyAlignment="1">
      <alignment horizontal="distributed" vertical="center"/>
    </xf>
    <xf numFmtId="0" fontId="40" fillId="0" borderId="26" xfId="0" applyFont="1" applyFill="1" applyBorder="1" applyAlignment="1">
      <alignment horizontal="distributed" vertical="center"/>
    </xf>
    <xf numFmtId="184" fontId="40" fillId="0" borderId="15" xfId="0" applyNumberFormat="1" applyFont="1" applyFill="1" applyBorder="1" applyAlignment="1">
      <alignment vertical="center"/>
    </xf>
    <xf numFmtId="186" fontId="37" fillId="0" borderId="0" xfId="34" applyNumberFormat="1" applyFont="1" applyFill="1" applyBorder="1" applyAlignment="1" applyProtection="1">
      <alignment horizontal="right" vertical="center"/>
    </xf>
    <xf numFmtId="186" fontId="40" fillId="0" borderId="23" xfId="34" applyNumberFormat="1" applyFont="1" applyFill="1" applyBorder="1" applyAlignment="1" applyProtection="1">
      <alignment horizontal="right" vertical="center"/>
    </xf>
    <xf numFmtId="0" fontId="37" fillId="0" borderId="64" xfId="0" applyFont="1" applyFill="1" applyBorder="1" applyAlignment="1">
      <alignment horizontal="center" vertical="center"/>
    </xf>
    <xf numFmtId="0" fontId="37" fillId="0" borderId="85" xfId="0" applyFont="1" applyFill="1" applyBorder="1" applyAlignment="1">
      <alignment horizontal="center" vertical="center"/>
    </xf>
    <xf numFmtId="0" fontId="31" fillId="0" borderId="29"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26" xfId="0" applyFont="1" applyFill="1" applyBorder="1" applyAlignment="1">
      <alignment horizontal="distributed" vertical="center"/>
    </xf>
    <xf numFmtId="184" fontId="31" fillId="0" borderId="0" xfId="0" applyNumberFormat="1" applyFont="1" applyFill="1" applyBorder="1" applyAlignment="1">
      <alignment vertical="center"/>
    </xf>
    <xf numFmtId="184" fontId="31" fillId="0" borderId="15" xfId="0" applyNumberFormat="1" applyFont="1" applyFill="1" applyBorder="1" applyAlignment="1">
      <alignment vertical="center"/>
    </xf>
    <xf numFmtId="195" fontId="31" fillId="0" borderId="17" xfId="0" applyNumberFormat="1" applyFont="1" applyFill="1" applyBorder="1" applyAlignment="1">
      <alignment vertical="center"/>
    </xf>
    <xf numFmtId="195" fontId="31" fillId="0" borderId="21" xfId="0" applyNumberFormat="1" applyFont="1" applyFill="1" applyBorder="1" applyAlignment="1">
      <alignment vertical="center"/>
    </xf>
    <xf numFmtId="0" fontId="0" fillId="0" borderId="0" xfId="0" applyFont="1" applyFill="1" applyBorder="1" applyAlignment="1">
      <alignment vertical="center"/>
    </xf>
    <xf numFmtId="185" fontId="19" fillId="0" borderId="51" xfId="33" applyNumberFormat="1" applyFont="1" applyFill="1" applyBorder="1" applyAlignment="1" applyProtection="1">
      <alignment vertical="center"/>
    </xf>
    <xf numFmtId="185" fontId="0" fillId="0" borderId="15" xfId="33" applyNumberFormat="1" applyFont="1" applyFill="1" applyBorder="1" applyAlignment="1" applyProtection="1">
      <alignment horizontal="right" vertical="center"/>
    </xf>
    <xf numFmtId="185" fontId="27" fillId="0" borderId="15" xfId="33" applyNumberFormat="1" applyFont="1" applyFill="1" applyBorder="1" applyAlignment="1" applyProtection="1">
      <alignment horizontal="right" vertical="center"/>
    </xf>
    <xf numFmtId="185" fontId="0" fillId="0" borderId="0" xfId="33" applyNumberFormat="1" applyFont="1" applyFill="1" applyBorder="1" applyAlignment="1" applyProtection="1">
      <alignment horizontal="right" vertical="center"/>
    </xf>
    <xf numFmtId="185" fontId="0" fillId="0" borderId="21" xfId="33" applyNumberFormat="1" applyFont="1" applyFill="1" applyBorder="1" applyAlignment="1" applyProtection="1">
      <alignment horizontal="right" vertical="center"/>
    </xf>
    <xf numFmtId="185" fontId="19" fillId="0" borderId="79" xfId="34" applyNumberFormat="1" applyFont="1" applyFill="1" applyBorder="1" applyAlignment="1" applyProtection="1">
      <alignment horizontal="right" vertical="center"/>
    </xf>
    <xf numFmtId="185" fontId="19" fillId="0" borderId="38" xfId="34" applyNumberFormat="1" applyFont="1" applyFill="1" applyBorder="1" applyAlignment="1" applyProtection="1">
      <alignment horizontal="right" vertical="center"/>
    </xf>
    <xf numFmtId="185" fontId="27" fillId="0" borderId="0" xfId="34" applyNumberFormat="1" applyFont="1" applyFill="1" applyBorder="1" applyAlignment="1" applyProtection="1">
      <alignment horizontal="right" vertical="center"/>
    </xf>
    <xf numFmtId="185" fontId="27" fillId="0" borderId="17" xfId="34" applyNumberFormat="1" applyFont="1" applyFill="1" applyBorder="1" applyAlignment="1" applyProtection="1">
      <alignment horizontal="right" vertical="center"/>
    </xf>
    <xf numFmtId="185" fontId="27" fillId="0" borderId="21" xfId="34" applyNumberFormat="1" applyFont="1" applyFill="1" applyBorder="1" applyAlignment="1" applyProtection="1">
      <alignment horizontal="right" vertical="center"/>
    </xf>
    <xf numFmtId="185" fontId="19" fillId="0" borderId="23" xfId="34" applyNumberFormat="1" applyFont="1" applyFill="1" applyBorder="1" applyAlignment="1" applyProtection="1">
      <alignment horizontal="right" vertical="center"/>
    </xf>
    <xf numFmtId="0" fontId="0" fillId="0" borderId="0" xfId="0" applyFont="1" applyFill="1" applyBorder="1" applyAlignment="1">
      <alignment vertical="top" wrapText="1"/>
    </xf>
    <xf numFmtId="0" fontId="0" fillId="0" borderId="40" xfId="0" applyFont="1" applyFill="1" applyBorder="1" applyAlignment="1">
      <alignment horizontal="center" vertical="center"/>
    </xf>
    <xf numFmtId="0" fontId="0" fillId="0" borderId="77" xfId="0" applyFont="1" applyFill="1" applyBorder="1" applyAlignment="1">
      <alignment horizontal="center" vertical="center"/>
    </xf>
    <xf numFmtId="185" fontId="0" fillId="0" borderId="16" xfId="33" applyNumberFormat="1" applyFont="1" applyFill="1" applyBorder="1" applyAlignment="1" applyProtection="1">
      <alignment horizontal="right" vertical="center"/>
    </xf>
    <xf numFmtId="185" fontId="0" fillId="0" borderId="24" xfId="33" applyNumberFormat="1" applyFont="1" applyFill="1" applyBorder="1" applyAlignment="1" applyProtection="1">
      <alignment horizontal="right" vertical="center"/>
    </xf>
    <xf numFmtId="0" fontId="0" fillId="0" borderId="1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40" xfId="0" applyFont="1" applyFill="1" applyBorder="1" applyAlignment="1">
      <alignment horizontal="center"/>
    </xf>
    <xf numFmtId="0" fontId="0" fillId="0" borderId="77" xfId="0" applyFont="1" applyFill="1" applyBorder="1" applyAlignment="1">
      <alignment horizontal="center"/>
    </xf>
    <xf numFmtId="186" fontId="0" fillId="0" borderId="15" xfId="0" applyNumberFormat="1" applyFill="1" applyBorder="1" applyAlignment="1">
      <alignment vertical="center"/>
    </xf>
    <xf numFmtId="186" fontId="0" fillId="0" borderId="51" xfId="0" applyNumberFormat="1" applyFill="1" applyBorder="1" applyAlignment="1">
      <alignment vertical="center"/>
    </xf>
    <xf numFmtId="0" fontId="28" fillId="0" borderId="19" xfId="0" applyFont="1" applyFill="1" applyBorder="1" applyAlignment="1">
      <alignment horizontal="center" vertical="center"/>
    </xf>
    <xf numFmtId="0" fontId="28" fillId="0" borderId="130" xfId="0" applyFont="1" applyFill="1" applyBorder="1" applyAlignment="1">
      <alignment horizontal="center" vertical="center"/>
    </xf>
    <xf numFmtId="186" fontId="0" fillId="0" borderId="15" xfId="0" applyNumberFormat="1" applyFont="1" applyFill="1" applyBorder="1" applyAlignment="1">
      <alignment horizontal="right" vertical="center"/>
    </xf>
    <xf numFmtId="186" fontId="19" fillId="0" borderId="15" xfId="0" applyNumberFormat="1" applyFont="1" applyFill="1" applyBorder="1" applyAlignment="1">
      <alignment horizontal="right" vertical="center" shrinkToFit="1"/>
    </xf>
    <xf numFmtId="181" fontId="0" fillId="0" borderId="15" xfId="0" applyNumberFormat="1" applyFill="1" applyBorder="1" applyAlignment="1">
      <alignment vertical="center"/>
    </xf>
    <xf numFmtId="186" fontId="30" fillId="0" borderId="15" xfId="0" applyNumberFormat="1" applyFont="1" applyFill="1" applyBorder="1" applyAlignment="1">
      <alignment horizontal="right" vertical="center" shrinkToFit="1"/>
    </xf>
    <xf numFmtId="186" fontId="30" fillId="0" borderId="0" xfId="0" applyNumberFormat="1" applyFont="1" applyFill="1" applyBorder="1" applyAlignment="1">
      <alignment horizontal="right" vertical="center" shrinkToFit="1"/>
    </xf>
    <xf numFmtId="0" fontId="0" fillId="0" borderId="35" xfId="0" applyFont="1" applyFill="1" applyBorder="1" applyAlignment="1">
      <alignment horizontal="center" vertical="center" shrinkToFit="1"/>
    </xf>
    <xf numFmtId="0" fontId="0" fillId="0" borderId="85"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10" xfId="0" applyFont="1" applyFill="1" applyBorder="1" applyAlignment="1">
      <alignment horizontal="distributed" vertical="center"/>
    </xf>
    <xf numFmtId="0" fontId="26" fillId="0" borderId="0" xfId="0" applyFont="1" applyBorder="1" applyAlignment="1">
      <alignment horizontal="center" vertical="center"/>
    </xf>
    <xf numFmtId="0" fontId="0" fillId="0" borderId="1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272189349112445"/>
          <c:y val="9.8321573182641203E-2"/>
          <c:w val="0.65976331360946838"/>
          <c:h val="0.81295154411988635"/>
        </c:manualLayout>
      </c:layout>
      <c:barChart>
        <c:barDir val="col"/>
        <c:grouping val="clustered"/>
        <c:ser>
          <c:idx val="0"/>
          <c:order val="0"/>
          <c:tx>
            <c:strRef>
              <c:f>グラフ!$I$3</c:f>
              <c:strCache>
                <c:ptCount val="1"/>
                <c:pt idx="0">
                  <c:v>参加者延人数</c:v>
                </c:pt>
              </c:strCache>
            </c:strRef>
          </c:tx>
          <c:spPr>
            <a:solidFill>
              <a:srgbClr val="FFFFFF"/>
            </a:solidFill>
            <a:ln w="12700">
              <a:solidFill>
                <a:srgbClr val="000000"/>
              </a:solidFill>
              <a:prstDash val="solid"/>
            </a:ln>
          </c:spPr>
          <c:dLbls>
            <c:dLbl>
              <c:idx val="0"/>
              <c:layout/>
              <c:showVal val="1"/>
            </c:dLbl>
            <c:dLbl>
              <c:idx val="1"/>
              <c:layout/>
              <c:showVal val="1"/>
            </c:dLbl>
            <c:dLbl>
              <c:idx val="2"/>
              <c:layout/>
              <c:showVal val="1"/>
            </c:dLbl>
            <c:dLbl>
              <c:idx val="3"/>
              <c:showVal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グラフ!$H$4:$H$7</c:f>
              <c:strCache>
                <c:ptCount val="3"/>
                <c:pt idx="0">
                  <c:v>平成21年度</c:v>
                </c:pt>
                <c:pt idx="1">
                  <c:v>22年度</c:v>
                </c:pt>
                <c:pt idx="2">
                  <c:v>23年度</c:v>
                </c:pt>
              </c:strCache>
            </c:strRef>
          </c:cat>
          <c:val>
            <c:numRef>
              <c:f>グラフ!$I$4:$I$7</c:f>
              <c:numCache>
                <c:formatCode>#,##0_ </c:formatCode>
                <c:ptCount val="4"/>
                <c:pt idx="0">
                  <c:v>18006</c:v>
                </c:pt>
                <c:pt idx="1">
                  <c:v>19675</c:v>
                </c:pt>
                <c:pt idx="2">
                  <c:v>20718</c:v>
                </c:pt>
              </c:numCache>
            </c:numRef>
          </c:val>
        </c:ser>
        <c:gapWidth val="30"/>
        <c:axId val="157501696"/>
        <c:axId val="157519872"/>
      </c:barChart>
      <c:lineChart>
        <c:grouping val="standard"/>
        <c:ser>
          <c:idx val="0"/>
          <c:order val="1"/>
          <c:tx>
            <c:strRef>
              <c:f>グラフ!$J$3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strRef>
              <c:f>グラフ!$H$4:$H$7</c:f>
              <c:strCache>
                <c:ptCount val="3"/>
                <c:pt idx="0">
                  <c:v>平成21年度</c:v>
                </c:pt>
                <c:pt idx="1">
                  <c:v>22年度</c:v>
                </c:pt>
                <c:pt idx="2">
                  <c:v>23年度</c:v>
                </c:pt>
              </c:strCache>
            </c:strRef>
          </c:cat>
          <c:val>
            <c:numRef>
              <c:f>グラフ!$J$4:$J$7</c:f>
              <c:numCache>
                <c:formatCode>#,##0_ </c:formatCode>
                <c:ptCount val="4"/>
                <c:pt idx="0">
                  <c:v>1477</c:v>
                </c:pt>
                <c:pt idx="1">
                  <c:v>1815</c:v>
                </c:pt>
                <c:pt idx="2">
                  <c:v>2241</c:v>
                </c:pt>
              </c:numCache>
            </c:numRef>
          </c:val>
          <c:smooth val="1"/>
        </c:ser>
        <c:marker val="1"/>
        <c:axId val="157521408"/>
        <c:axId val="157523328"/>
      </c:lineChart>
      <c:catAx>
        <c:axId val="15750169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57519872"/>
        <c:crossesAt val="0"/>
        <c:auto val="1"/>
        <c:lblAlgn val="ctr"/>
        <c:lblOffset val="100"/>
        <c:tickLblSkip val="1"/>
        <c:tickMarkSkip val="1"/>
      </c:catAx>
      <c:valAx>
        <c:axId val="157519872"/>
        <c:scaling>
          <c:orientation val="minMax"/>
        </c:scaling>
        <c:axPos val="l"/>
        <c:numFmt formatCode="#,##0_ "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57501696"/>
        <c:crosses val="autoZero"/>
        <c:crossBetween val="between"/>
      </c:valAx>
      <c:catAx>
        <c:axId val="157521408"/>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08951"/>
              <c:y val="3.8369304556354941E-2"/>
            </c:manualLayout>
          </c:layout>
          <c:spPr>
            <a:noFill/>
            <a:ln w="25400">
              <a:noFill/>
            </a:ln>
          </c:spPr>
        </c:title>
        <c:tickLblPos val="none"/>
        <c:crossAx val="157523328"/>
        <c:crossesAt val="0"/>
        <c:auto val="1"/>
        <c:lblAlgn val="ctr"/>
        <c:lblOffset val="100"/>
      </c:catAx>
      <c:valAx>
        <c:axId val="157523328"/>
        <c:scaling>
          <c:orientation val="minMax"/>
        </c:scaling>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257"/>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57521408"/>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3584E-2"/>
        </c:manualLayout>
      </c:layout>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335882147679513"/>
          <c:y val="9.4688328486225076E-2"/>
          <c:w val="0.81030176141277133"/>
          <c:h val="0.72286455649240089"/>
        </c:manualLayout>
      </c:layout>
      <c:barChart>
        <c:barDir val="col"/>
        <c:grouping val="clustered"/>
        <c:ser>
          <c:idx val="0"/>
          <c:order val="0"/>
          <c:tx>
            <c:strRef>
              <c:f>グラフ!$I$71</c:f>
              <c:strCache>
                <c:ptCount val="1"/>
                <c:pt idx="0">
                  <c:v>被保険者数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グラフ!$H$72:$H$76</c:f>
              <c:strCache>
                <c:ptCount val="5"/>
                <c:pt idx="0">
                  <c:v>平成19年度</c:v>
                </c:pt>
                <c:pt idx="1">
                  <c:v>20</c:v>
                </c:pt>
                <c:pt idx="2">
                  <c:v>21</c:v>
                </c:pt>
                <c:pt idx="3">
                  <c:v>22</c:v>
                </c:pt>
                <c:pt idx="4">
                  <c:v>23年度</c:v>
                </c:pt>
              </c:strCache>
            </c:strRef>
          </c:cat>
          <c:val>
            <c:numRef>
              <c:f>グラフ!$I$72:$I$76</c:f>
              <c:numCache>
                <c:formatCode>#,##0;[Red]\-#,##0</c:formatCode>
                <c:ptCount val="5"/>
                <c:pt idx="0">
                  <c:v>42526</c:v>
                </c:pt>
                <c:pt idx="1">
                  <c:v>36198</c:v>
                </c:pt>
                <c:pt idx="2">
                  <c:v>36338</c:v>
                </c:pt>
                <c:pt idx="3">
                  <c:v>36252</c:v>
                </c:pt>
                <c:pt idx="4">
                  <c:v>35906</c:v>
                </c:pt>
              </c:numCache>
            </c:numRef>
          </c:val>
        </c:ser>
        <c:gapWidth val="30"/>
        <c:axId val="158113792"/>
        <c:axId val="158115328"/>
      </c:barChart>
      <c:lineChart>
        <c:grouping val="standard"/>
        <c:ser>
          <c:idx val="0"/>
          <c:order val="1"/>
          <c:tx>
            <c:strRef>
              <c:f>グラフ!$J$71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グラフ!$H$72:$H$76</c:f>
              <c:strCache>
                <c:ptCount val="5"/>
                <c:pt idx="0">
                  <c:v>平成19年度</c:v>
                </c:pt>
                <c:pt idx="1">
                  <c:v>20</c:v>
                </c:pt>
                <c:pt idx="2">
                  <c:v>21</c:v>
                </c:pt>
                <c:pt idx="3">
                  <c:v>22</c:v>
                </c:pt>
                <c:pt idx="4">
                  <c:v>23年度</c:v>
                </c:pt>
              </c:strCache>
            </c:strRef>
          </c:cat>
          <c:val>
            <c:numRef>
              <c:f>グラフ!$J$72:$J$76</c:f>
              <c:numCache>
                <c:formatCode>0.0_ </c:formatCode>
                <c:ptCount val="5"/>
                <c:pt idx="0">
                  <c:v>38.9</c:v>
                </c:pt>
                <c:pt idx="1">
                  <c:v>32.799999999999997</c:v>
                </c:pt>
                <c:pt idx="2">
                  <c:v>32.799999999999997</c:v>
                </c:pt>
                <c:pt idx="3">
                  <c:v>32.5</c:v>
                </c:pt>
                <c:pt idx="4">
                  <c:v>31.9</c:v>
                </c:pt>
              </c:numCache>
            </c:numRef>
          </c:val>
        </c:ser>
        <c:marker val="1"/>
        <c:axId val="158117248"/>
        <c:axId val="158123136"/>
      </c:lineChart>
      <c:catAx>
        <c:axId val="15811379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15328"/>
        <c:crossesAt val="0"/>
        <c:auto val="1"/>
        <c:lblAlgn val="ctr"/>
        <c:lblOffset val="100"/>
        <c:tickLblSkip val="1"/>
        <c:tickMarkSkip val="1"/>
      </c:catAx>
      <c:valAx>
        <c:axId val="158115328"/>
        <c:scaling>
          <c:orientation val="minMax"/>
          <c:min val="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14285714307"/>
              <c:y val="4.1570438799076209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13792"/>
        <c:crosses val="autoZero"/>
        <c:crossBetween val="between"/>
      </c:valAx>
      <c:catAx>
        <c:axId val="158117248"/>
        <c:scaling>
          <c:orientation val="minMax"/>
        </c:scaling>
        <c:delete val="1"/>
        <c:axPos val="b"/>
        <c:tickLblPos val="none"/>
        <c:crossAx val="158123136"/>
        <c:crossesAt val="0"/>
        <c:auto val="1"/>
        <c:lblAlgn val="ctr"/>
        <c:lblOffset val="100"/>
      </c:catAx>
      <c:valAx>
        <c:axId val="158123136"/>
        <c:scaling>
          <c:orientation val="minMax"/>
          <c:min val="0"/>
        </c:scaling>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9047619041"/>
              <c:y val="4.1570438799076209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17248"/>
        <c:crosses val="max"/>
        <c:crossBetween val="between"/>
      </c:valAx>
      <c:spPr>
        <a:noFill/>
        <a:ln w="12700">
          <a:solidFill>
            <a:srgbClr val="000000"/>
          </a:solidFill>
          <a:prstDash val="solid"/>
        </a:ln>
      </c:spPr>
    </c:plotArea>
    <c:legend>
      <c:legendPos val="b"/>
      <c:layout>
        <c:manualLayout>
          <c:xMode val="edge"/>
          <c:yMode val="edge"/>
          <c:x val="8.9285714285714135E-2"/>
          <c:y val="0.90993071593533459"/>
          <c:w val="0.79761904761904812"/>
          <c:h val="6.928406466512715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710876669664267E-2"/>
          <c:y val="9.859179574384197E-2"/>
          <c:w val="0.80244014066486813"/>
          <c:h val="0.71752911167794153"/>
        </c:manualLayout>
      </c:layout>
      <c:barChart>
        <c:barDir val="col"/>
        <c:grouping val="clustered"/>
        <c:ser>
          <c:idx val="0"/>
          <c:order val="0"/>
          <c:tx>
            <c:strRef>
              <c:f>グラフ!$I$78</c:f>
              <c:strCache>
                <c:ptCount val="1"/>
                <c:pt idx="0">
                  <c:v>費用額(億円)</c:v>
                </c:pt>
              </c:strCache>
            </c:strRef>
          </c:tx>
          <c:spPr>
            <a:pattFill prst="ltUpDiag">
              <a:fgClr>
                <a:srgbClr val="000000"/>
              </a:fgClr>
              <a:bgClr>
                <a:srgbClr val="FFFFFF"/>
              </a:bgClr>
            </a:pattFill>
            <a:ln w="12700">
              <a:solidFill>
                <a:srgbClr val="000000"/>
              </a:solidFill>
              <a:prstDash val="solid"/>
            </a:ln>
          </c:spPr>
          <c:dLbls>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グラフ!$H$79:$H$83</c:f>
              <c:strCache>
                <c:ptCount val="5"/>
                <c:pt idx="0">
                  <c:v>平成19年度</c:v>
                </c:pt>
                <c:pt idx="1">
                  <c:v>20</c:v>
                </c:pt>
                <c:pt idx="2">
                  <c:v>21</c:v>
                </c:pt>
                <c:pt idx="3">
                  <c:v>22</c:v>
                </c:pt>
                <c:pt idx="4">
                  <c:v>23年度</c:v>
                </c:pt>
              </c:strCache>
            </c:strRef>
          </c:cat>
          <c:val>
            <c:numRef>
              <c:f>グラフ!$I$79:$I$83</c:f>
              <c:numCache>
                <c:formatCode>#,##0_ </c:formatCode>
                <c:ptCount val="5"/>
                <c:pt idx="0">
                  <c:v>84.180250000000001</c:v>
                </c:pt>
                <c:pt idx="1">
                  <c:v>86.544790000000006</c:v>
                </c:pt>
                <c:pt idx="2">
                  <c:v>90.480429999999998</c:v>
                </c:pt>
                <c:pt idx="3">
                  <c:v>93.527050000000003</c:v>
                </c:pt>
                <c:pt idx="4">
                  <c:v>94.067239999999998</c:v>
                </c:pt>
              </c:numCache>
            </c:numRef>
          </c:val>
        </c:ser>
        <c:gapWidth val="30"/>
        <c:axId val="158158208"/>
        <c:axId val="158168192"/>
      </c:barChart>
      <c:lineChart>
        <c:grouping val="standard"/>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グラフ!$H$79:$H$83</c:f>
              <c:strCache>
                <c:ptCount val="5"/>
                <c:pt idx="0">
                  <c:v>平成19年度</c:v>
                </c:pt>
                <c:pt idx="1">
                  <c:v>20</c:v>
                </c:pt>
                <c:pt idx="2">
                  <c:v>21</c:v>
                </c:pt>
                <c:pt idx="3">
                  <c:v>22</c:v>
                </c:pt>
                <c:pt idx="4">
                  <c:v>23年度</c:v>
                </c:pt>
              </c:strCache>
            </c:strRef>
          </c:cat>
          <c:val>
            <c:numRef>
              <c:f>グラフ!$J$79:$J$83</c:f>
              <c:numCache>
                <c:formatCode>#,##0;[Red]\-#,##0</c:formatCode>
                <c:ptCount val="5"/>
                <c:pt idx="0">
                  <c:v>19</c:v>
                </c:pt>
                <c:pt idx="1">
                  <c:v>20</c:v>
                </c:pt>
                <c:pt idx="2">
                  <c:v>21</c:v>
                </c:pt>
                <c:pt idx="3">
                  <c:v>21</c:v>
                </c:pt>
                <c:pt idx="4">
                  <c:v>21</c:v>
                </c:pt>
              </c:numCache>
            </c:numRef>
          </c:val>
        </c:ser>
        <c:marker val="1"/>
        <c:axId val="158170112"/>
        <c:axId val="158176000"/>
      </c:lineChart>
      <c:catAx>
        <c:axId val="15815820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68192"/>
        <c:crossesAt val="0"/>
        <c:auto val="1"/>
        <c:lblAlgn val="ctr"/>
        <c:lblOffset val="100"/>
        <c:tickLblSkip val="1"/>
        <c:tickMarkSkip val="1"/>
      </c:catAx>
      <c:valAx>
        <c:axId val="158168192"/>
        <c:scaling>
          <c:orientation val="minMax"/>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023E-2"/>
              <c:y val="4.6165884194053208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58208"/>
        <c:crosses val="autoZero"/>
        <c:crossBetween val="between"/>
      </c:valAx>
      <c:catAx>
        <c:axId val="158170112"/>
        <c:scaling>
          <c:orientation val="minMax"/>
        </c:scaling>
        <c:delete val="1"/>
        <c:axPos val="b"/>
        <c:tickLblPos val="none"/>
        <c:crossAx val="158176000"/>
        <c:crossesAt val="0"/>
        <c:auto val="1"/>
        <c:lblAlgn val="ctr"/>
        <c:lblOffset val="100"/>
      </c:catAx>
      <c:valAx>
        <c:axId val="158176000"/>
        <c:scaling>
          <c:orientation val="minMax"/>
          <c:max val="100"/>
          <c:min val="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68651763353"/>
              <c:y val="5.1643192488262803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70112"/>
        <c:crosses val="max"/>
        <c:crossBetween val="between"/>
        <c:majorUnit val="10"/>
      </c:valAx>
      <c:spPr>
        <a:noFill/>
        <a:ln w="12700">
          <a:solidFill>
            <a:srgbClr val="000000"/>
          </a:solidFill>
          <a:prstDash val="solid"/>
        </a:ln>
      </c:spPr>
    </c:plotArea>
    <c:legend>
      <c:legendPos val="r"/>
      <c:layout>
        <c:manualLayout>
          <c:xMode val="edge"/>
          <c:yMode val="edge"/>
          <c:x val="9.1954324674933044E-2"/>
          <c:y val="0.9108000936502656"/>
          <c:w val="0.86207137900865871"/>
          <c:h val="7.7465035180461286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31007751937984"/>
          <c:y val="8.256889980927902E-2"/>
          <c:w val="0.81201550387596866"/>
          <c:h val="0.70412922892912921"/>
        </c:manualLayout>
      </c:layout>
      <c:barChart>
        <c:barDir val="col"/>
        <c:grouping val="stacked"/>
        <c:ser>
          <c:idx val="0"/>
          <c:order val="0"/>
          <c:tx>
            <c:strRef>
              <c:f>グラフ!$I$106</c:f>
              <c:strCache>
                <c:ptCount val="1"/>
                <c:pt idx="0">
                  <c:v>強制加入者数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平成19年度</c:v>
                </c:pt>
                <c:pt idx="1">
                  <c:v>20</c:v>
                </c:pt>
                <c:pt idx="2">
                  <c:v>21</c:v>
                </c:pt>
                <c:pt idx="3">
                  <c:v>22</c:v>
                </c:pt>
                <c:pt idx="4">
                  <c:v>23年度</c:v>
                </c:pt>
              </c:strCache>
            </c:strRef>
          </c:cat>
          <c:val>
            <c:numRef>
              <c:f>グラフ!$I$107:$I$111</c:f>
              <c:numCache>
                <c:formatCode>#,##0;[Red]\-#,##0</c:formatCode>
                <c:ptCount val="5"/>
                <c:pt idx="0">
                  <c:v>23060</c:v>
                </c:pt>
                <c:pt idx="1">
                  <c:v>22831</c:v>
                </c:pt>
                <c:pt idx="2">
                  <c:v>22466</c:v>
                </c:pt>
                <c:pt idx="3">
                  <c:v>22274</c:v>
                </c:pt>
                <c:pt idx="4">
                  <c:v>21791</c:v>
                </c:pt>
              </c:numCache>
            </c:numRef>
          </c:val>
        </c:ser>
        <c:ser>
          <c:idx val="1"/>
          <c:order val="1"/>
          <c:tx>
            <c:strRef>
              <c:f>グラフ!$J$106</c:f>
              <c:strCache>
                <c:ptCount val="1"/>
                <c:pt idx="0">
                  <c:v>第３号被保険者</c:v>
                </c:pt>
              </c:strCache>
            </c:strRef>
          </c:tx>
          <c:spPr>
            <a:pattFill prst="pct5">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平成19年度</c:v>
                </c:pt>
                <c:pt idx="1">
                  <c:v>20</c:v>
                </c:pt>
                <c:pt idx="2">
                  <c:v>21</c:v>
                </c:pt>
                <c:pt idx="3">
                  <c:v>22</c:v>
                </c:pt>
                <c:pt idx="4">
                  <c:v>23年度</c:v>
                </c:pt>
              </c:strCache>
            </c:strRef>
          </c:cat>
          <c:val>
            <c:numRef>
              <c:f>グラフ!$J$107:$J$111</c:f>
              <c:numCache>
                <c:formatCode>#,##0;[Red]\-#,##0</c:formatCode>
                <c:ptCount val="5"/>
                <c:pt idx="0">
                  <c:v>7555</c:v>
                </c:pt>
                <c:pt idx="1">
                  <c:v>7533</c:v>
                </c:pt>
                <c:pt idx="2">
                  <c:v>7392</c:v>
                </c:pt>
                <c:pt idx="3">
                  <c:v>7324</c:v>
                </c:pt>
                <c:pt idx="4">
                  <c:v>7250</c:v>
                </c:pt>
              </c:numCache>
            </c:numRef>
          </c:val>
        </c:ser>
        <c:ser>
          <c:idx val="2"/>
          <c:order val="2"/>
          <c:tx>
            <c:strRef>
              <c:f>グラフ!$K$106</c:f>
              <c:strCache>
                <c:ptCount val="1"/>
                <c:pt idx="0">
                  <c:v>任意加入者数</c:v>
                </c:pt>
              </c:strCache>
            </c:strRef>
          </c:tx>
          <c:spPr>
            <a:pattFill prst="pct90">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グラフ!$H$107:$H$111</c:f>
              <c:strCache>
                <c:ptCount val="5"/>
                <c:pt idx="0">
                  <c:v>平成19年度</c:v>
                </c:pt>
                <c:pt idx="1">
                  <c:v>20</c:v>
                </c:pt>
                <c:pt idx="2">
                  <c:v>21</c:v>
                </c:pt>
                <c:pt idx="3">
                  <c:v>22</c:v>
                </c:pt>
                <c:pt idx="4">
                  <c:v>23年度</c:v>
                </c:pt>
              </c:strCache>
            </c:strRef>
          </c:cat>
          <c:val>
            <c:numRef>
              <c:f>グラフ!$K$107:$K$111</c:f>
              <c:numCache>
                <c:formatCode>#,##0;[Red]\-#,##0</c:formatCode>
                <c:ptCount val="5"/>
                <c:pt idx="0">
                  <c:v>252</c:v>
                </c:pt>
                <c:pt idx="1">
                  <c:v>268</c:v>
                </c:pt>
                <c:pt idx="2">
                  <c:v>284</c:v>
                </c:pt>
                <c:pt idx="3">
                  <c:v>316</c:v>
                </c:pt>
                <c:pt idx="4">
                  <c:v>286</c:v>
                </c:pt>
              </c:numCache>
            </c:numRef>
          </c:val>
        </c:ser>
        <c:gapWidth val="30"/>
        <c:overlap val="100"/>
        <c:axId val="158320128"/>
        <c:axId val="158321664"/>
      </c:barChart>
      <c:lineChart>
        <c:grouping val="standard"/>
        <c:ser>
          <c:idx val="0"/>
          <c:order val="3"/>
          <c:tx>
            <c:strRef>
              <c:f>グラフ!$L$106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グラフ!$H$107:$H$111</c:f>
              <c:strCache>
                <c:ptCount val="5"/>
                <c:pt idx="0">
                  <c:v>平成19年度</c:v>
                </c:pt>
                <c:pt idx="1">
                  <c:v>20</c:v>
                </c:pt>
                <c:pt idx="2">
                  <c:v>21</c:v>
                </c:pt>
                <c:pt idx="3">
                  <c:v>22</c:v>
                </c:pt>
                <c:pt idx="4">
                  <c:v>23年度</c:v>
                </c:pt>
              </c:strCache>
            </c:strRef>
          </c:cat>
          <c:val>
            <c:numRef>
              <c:f>グラフ!$L$107:$L$111</c:f>
              <c:numCache>
                <c:formatCode>#,##0.0_);[Red]\(#,##0.0\)</c:formatCode>
                <c:ptCount val="5"/>
                <c:pt idx="0">
                  <c:v>42.2</c:v>
                </c:pt>
                <c:pt idx="1">
                  <c:v>38.9</c:v>
                </c:pt>
                <c:pt idx="2">
                  <c:v>38.299999999999997</c:v>
                </c:pt>
                <c:pt idx="3">
                  <c:v>38.1</c:v>
                </c:pt>
                <c:pt idx="4">
                  <c:v>38.1</c:v>
                </c:pt>
              </c:numCache>
            </c:numRef>
          </c:val>
        </c:ser>
        <c:marker val="1"/>
        <c:axId val="158327936"/>
        <c:axId val="158329472"/>
      </c:lineChart>
      <c:catAx>
        <c:axId val="15832012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321664"/>
        <c:crossesAt val="0"/>
        <c:auto val="1"/>
        <c:lblAlgn val="ctr"/>
        <c:lblOffset val="100"/>
        <c:tickLblSkip val="1"/>
        <c:tickMarkSkip val="1"/>
      </c:catAx>
      <c:valAx>
        <c:axId val="158321664"/>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320128"/>
        <c:crosses val="autoZero"/>
        <c:crossBetween val="between"/>
      </c:valAx>
      <c:catAx>
        <c:axId val="158327936"/>
        <c:scaling>
          <c:orientation val="minMax"/>
        </c:scaling>
        <c:delete val="1"/>
        <c:axPos val="b"/>
        <c:tickLblPos val="none"/>
        <c:crossAx val="158329472"/>
        <c:crossesAt val="0"/>
        <c:auto val="1"/>
        <c:lblAlgn val="ctr"/>
        <c:lblOffset val="100"/>
      </c:catAx>
      <c:valAx>
        <c:axId val="158329472"/>
        <c:scaling>
          <c:orientation val="minMax"/>
          <c:max val="7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327936"/>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0135658914728625"/>
          <c:h val="0.10151515151515157"/>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576518428154236"/>
          <c:y val="9.0703148701346228E-2"/>
          <c:w val="0.80335425677424122"/>
          <c:h val="0.70294940243543413"/>
        </c:manualLayout>
      </c:layout>
      <c:barChart>
        <c:barDir val="col"/>
        <c:grouping val="stacked"/>
        <c:ser>
          <c:idx val="0"/>
          <c:order val="0"/>
          <c:tx>
            <c:strRef>
              <c:f>グラフ!$I$115</c:f>
              <c:strCache>
                <c:ptCount val="1"/>
                <c:pt idx="0">
                  <c:v>老齢福祉</c:v>
                </c:pt>
              </c:strCache>
            </c:strRef>
          </c:tx>
          <c:spPr>
            <a:solidFill>
              <a:srgbClr val="FFFFFF"/>
            </a:solidFill>
            <a:ln w="12700">
              <a:solidFill>
                <a:srgbClr val="000000"/>
              </a:solidFill>
              <a:prstDash val="solid"/>
            </a:ln>
          </c:spPr>
          <c:dLbls>
            <c:dLbl>
              <c:idx val="0"/>
              <c:layout>
                <c:manualLayout>
                  <c:x val="-4.247061185340759E-4"/>
                  <c:y val="-2.9512996987395391E-2"/>
                </c:manualLayout>
              </c:layout>
              <c:dLblPos val="ctr"/>
              <c:showVal val="1"/>
            </c:dLbl>
            <c:dLbl>
              <c:idx val="1"/>
              <c:layout>
                <c:manualLayout>
                  <c:x val="2.9747273092279457E-3"/>
                  <c:y val="-2.9533232553187769E-2"/>
                </c:manualLayout>
              </c:layout>
              <c:dLblPos val="ctr"/>
              <c:showVal val="1"/>
            </c:dLbl>
            <c:dLbl>
              <c:idx val="2"/>
              <c:layout>
                <c:manualLayout>
                  <c:x val="7.0843835738662153E-4"/>
                  <c:y val="-3.1829141062830787E-2"/>
                </c:manualLayout>
              </c:layout>
              <c:dLblPos val="ctr"/>
              <c:showVal val="1"/>
            </c:dLbl>
            <c:dLbl>
              <c:idx val="3"/>
              <c:layout>
                <c:manualLayout>
                  <c:x val="-1.557850594454754E-3"/>
                  <c:y val="-2.9590130202886287E-2"/>
                </c:manualLayout>
              </c:layout>
              <c:dLblPos val="ctr"/>
              <c:showVal val="1"/>
            </c:dLbl>
            <c:dLbl>
              <c:idx val="4"/>
              <c:layout>
                <c:manualLayout>
                  <c:x val="-2.8313741235597427E-4"/>
                  <c:y val="-3.1878182551692259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平成19年度</c:v>
                </c:pt>
                <c:pt idx="1">
                  <c:v>20</c:v>
                </c:pt>
                <c:pt idx="2">
                  <c:v>21</c:v>
                </c:pt>
                <c:pt idx="3">
                  <c:v>22</c:v>
                </c:pt>
                <c:pt idx="4">
                  <c:v>23年度</c:v>
                </c:pt>
              </c:strCache>
            </c:strRef>
          </c:cat>
          <c:val>
            <c:numRef>
              <c:f>グラフ!$I$116:$I$120</c:f>
              <c:numCache>
                <c:formatCode>#,##0;[Red]\-#,##0</c:formatCode>
                <c:ptCount val="5"/>
                <c:pt idx="0">
                  <c:v>4654</c:v>
                </c:pt>
                <c:pt idx="1">
                  <c:v>3843</c:v>
                </c:pt>
                <c:pt idx="2">
                  <c:v>2716</c:v>
                </c:pt>
                <c:pt idx="3">
                  <c:v>1579</c:v>
                </c:pt>
                <c:pt idx="4">
                  <c:v>767</c:v>
                </c:pt>
              </c:numCache>
            </c:numRef>
          </c:val>
        </c:ser>
        <c:ser>
          <c:idx val="1"/>
          <c:order val="1"/>
          <c:tx>
            <c:strRef>
              <c:f>グラフ!$J$115</c:f>
              <c:strCache>
                <c:ptCount val="1"/>
                <c:pt idx="0">
                  <c:v>老齢基礎 </c:v>
                </c:pt>
              </c:strCache>
            </c:strRef>
          </c:tx>
          <c:spPr>
            <a:pattFill prst="pct10">
              <a:fgClr>
                <a:srgbClr val="000000"/>
              </a:fgClr>
              <a:bgClr>
                <a:srgbClr val="FFFFFF"/>
              </a:bgClr>
            </a:pattFill>
            <a:ln w="12700">
              <a:solidFill>
                <a:srgbClr val="000000"/>
              </a:solidFill>
              <a:prstDash val="solid"/>
            </a:ln>
          </c:spPr>
          <c:dLbls>
            <c:dLbl>
              <c:idx val="0"/>
              <c:layout>
                <c:manualLayout>
                  <c:x val="1.0829784863351183E-3"/>
                  <c:y val="1.3477849271386601E-2"/>
                </c:manualLayout>
              </c:layout>
              <c:dLblPos val="ctr"/>
              <c:showVal val="1"/>
            </c:dLbl>
            <c:dLbl>
              <c:idx val="1"/>
              <c:layout>
                <c:manualLayout>
                  <c:x val="7.8774576550688907E-4"/>
                  <c:y val="-2.2959446470932458E-2"/>
                </c:manualLayout>
              </c:layout>
              <c:dLblPos val="ctr"/>
              <c:showVal val="1"/>
            </c:dLbl>
            <c:dLbl>
              <c:idx val="2"/>
              <c:layout>
                <c:manualLayout>
                  <c:x val="-5.1410017835112109E-3"/>
                  <c:y val="-6.2862012179505808E-2"/>
                </c:manualLayout>
              </c:layout>
              <c:dLblPos val="ctr"/>
              <c:showVal val="1"/>
            </c:dLbl>
            <c:dLbl>
              <c:idx val="3"/>
              <c:layout>
                <c:manualLayout>
                  <c:x val="-2.6190334837233736E-3"/>
                  <c:y val="-0.10873594084270981"/>
                </c:manualLayout>
              </c:layout>
              <c:dLblPos val="ctr"/>
              <c:showVal val="1"/>
            </c:dLbl>
            <c:dLbl>
              <c:idx val="4"/>
              <c:layout>
                <c:manualLayout>
                  <c:x val="-1.4181887336292841E-2"/>
                  <c:y val="-0.1523235927905030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平成19年度</c:v>
                </c:pt>
                <c:pt idx="1">
                  <c:v>20</c:v>
                </c:pt>
                <c:pt idx="2">
                  <c:v>21</c:v>
                </c:pt>
                <c:pt idx="3">
                  <c:v>22</c:v>
                </c:pt>
                <c:pt idx="4">
                  <c:v>23年度</c:v>
                </c:pt>
              </c:strCache>
            </c:strRef>
          </c:cat>
          <c:val>
            <c:numRef>
              <c:f>グラフ!$J$116:$J$120</c:f>
              <c:numCache>
                <c:formatCode>#,##0;[Red]\-#,##0</c:formatCode>
                <c:ptCount val="5"/>
                <c:pt idx="0">
                  <c:v>8407079</c:v>
                </c:pt>
                <c:pt idx="1">
                  <c:v>8913377</c:v>
                </c:pt>
                <c:pt idx="2">
                  <c:v>9282265</c:v>
                </c:pt>
                <c:pt idx="3">
                  <c:v>9413329</c:v>
                </c:pt>
                <c:pt idx="4">
                  <c:v>9634811</c:v>
                </c:pt>
              </c:numCache>
            </c:numRef>
          </c:val>
        </c:ser>
        <c:ser>
          <c:idx val="2"/>
          <c:order val="2"/>
          <c:tx>
            <c:strRef>
              <c:f>グラフ!$K$115</c:f>
              <c:strCache>
                <c:ptCount val="1"/>
                <c:pt idx="0">
                  <c:v>障害基礎</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平成19年度</c:v>
                </c:pt>
                <c:pt idx="1">
                  <c:v>20</c:v>
                </c:pt>
                <c:pt idx="2">
                  <c:v>21</c:v>
                </c:pt>
                <c:pt idx="3">
                  <c:v>22</c:v>
                </c:pt>
                <c:pt idx="4">
                  <c:v>23年度</c:v>
                </c:pt>
              </c:strCache>
            </c:strRef>
          </c:cat>
          <c:val>
            <c:numRef>
              <c:f>グラフ!$K$116:$K$120</c:f>
              <c:numCache>
                <c:formatCode>#,##0;[Red]\-#,##0</c:formatCode>
                <c:ptCount val="5"/>
                <c:pt idx="0">
                  <c:v>1617166</c:v>
                </c:pt>
                <c:pt idx="1">
                  <c:v>1667469</c:v>
                </c:pt>
                <c:pt idx="2">
                  <c:v>1750482</c:v>
                </c:pt>
                <c:pt idx="3">
                  <c:v>1816050</c:v>
                </c:pt>
                <c:pt idx="4">
                  <c:v>1909453</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dLbls>
            <c:dLbl>
              <c:idx val="0"/>
              <c:layout>
                <c:manualLayout>
                  <c:x val="1.7868470666518581E-3"/>
                  <c:y val="-3.0603674540682441E-2"/>
                </c:manualLayout>
              </c:layout>
              <c:dLblPos val="ctr"/>
              <c:showVal val="1"/>
            </c:dLbl>
            <c:dLbl>
              <c:idx val="1"/>
              <c:layout>
                <c:manualLayout>
                  <c:x val="-1.3254962847953889E-3"/>
                  <c:y val="-3.1770247469066419E-2"/>
                </c:manualLayout>
              </c:layout>
              <c:dLblPos val="ctr"/>
              <c:showVal val="1"/>
            </c:dLbl>
            <c:dLbl>
              <c:idx val="2"/>
              <c:layout>
                <c:manualLayout>
                  <c:x val="-1.6206424901112572E-3"/>
                  <c:y val="-2.9553102737157836E-2"/>
                </c:manualLayout>
              </c:layout>
              <c:dLblPos val="ctr"/>
              <c:showVal val="1"/>
            </c:dLbl>
            <c:dLbl>
              <c:idx val="3"/>
              <c:layout>
                <c:manualLayout>
                  <c:x val="-7.5495915123285325E-3"/>
                  <c:y val="-3.0589848143981999E-2"/>
                </c:manualLayout>
              </c:layout>
              <c:dLblPos val="ctr"/>
              <c:showVal val="1"/>
            </c:dLbl>
            <c:dLbl>
              <c:idx val="4"/>
              <c:layout>
                <c:manualLayout>
                  <c:x val="-5.0281320468743632E-3"/>
                  <c:y val="-3.0217004124484442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グラフ!$H$116:$H$120</c:f>
              <c:strCache>
                <c:ptCount val="5"/>
                <c:pt idx="0">
                  <c:v>平成19年度</c:v>
                </c:pt>
                <c:pt idx="1">
                  <c:v>20</c:v>
                </c:pt>
                <c:pt idx="2">
                  <c:v>21</c:v>
                </c:pt>
                <c:pt idx="3">
                  <c:v>22</c:v>
                </c:pt>
                <c:pt idx="4">
                  <c:v>23年度</c:v>
                </c:pt>
              </c:strCache>
            </c:strRef>
          </c:cat>
          <c:val>
            <c:numRef>
              <c:f>グラフ!$L$116:$L$120</c:f>
              <c:numCache>
                <c:formatCode>#,##0;[Red]\-#,##0</c:formatCode>
                <c:ptCount val="5"/>
                <c:pt idx="0">
                  <c:v>117235</c:v>
                </c:pt>
                <c:pt idx="1">
                  <c:v>115032</c:v>
                </c:pt>
                <c:pt idx="2">
                  <c:v>190911</c:v>
                </c:pt>
                <c:pt idx="3">
                  <c:v>203182</c:v>
                </c:pt>
                <c:pt idx="4">
                  <c:v>212267</c:v>
                </c:pt>
              </c:numCache>
            </c:numRef>
          </c:val>
        </c:ser>
        <c:gapWidth val="30"/>
        <c:overlap val="100"/>
        <c:axId val="158259840"/>
        <c:axId val="158347648"/>
      </c:barChart>
      <c:catAx>
        <c:axId val="15825984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347648"/>
        <c:crossesAt val="0"/>
        <c:auto val="1"/>
        <c:lblAlgn val="ctr"/>
        <c:lblOffset val="100"/>
        <c:tickLblSkip val="1"/>
        <c:tickMarkSkip val="1"/>
      </c:catAx>
      <c:valAx>
        <c:axId val="158347648"/>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33"/>
              <c:y val="4.988657667791533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259840"/>
        <c:crosses val="autoZero"/>
        <c:crossBetween val="between"/>
      </c:valAx>
      <c:spPr>
        <a:noFill/>
        <a:ln w="12700">
          <a:solidFill>
            <a:srgbClr val="000000"/>
          </a:solidFill>
          <a:prstDash val="solid"/>
        </a:ln>
      </c:spPr>
    </c:plotArea>
    <c:legend>
      <c:legendPos val="b"/>
      <c:layout>
        <c:manualLayout>
          <c:xMode val="edge"/>
          <c:yMode val="edge"/>
          <c:x val="0.11361531921185906"/>
          <c:y val="0.89806641357330363"/>
          <c:w val="0.79906192007689181"/>
          <c:h val="8.8541901012373511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5229885057471287"/>
          <c:y val="0.11682242990654212"/>
          <c:w val="0.8333333333333337"/>
          <c:h val="0.69626168224299068"/>
        </c:manualLayout>
      </c:layout>
      <c:barChart>
        <c:barDir val="col"/>
        <c:grouping val="clustered"/>
        <c:ser>
          <c:idx val="0"/>
          <c:order val="0"/>
          <c:tx>
            <c:strRef>
              <c:f>グラフ!$H$13</c:f>
              <c:strCache>
                <c:ptCount val="1"/>
                <c:pt idx="0">
                  <c:v>平成22年度</c:v>
                </c:pt>
              </c:strCache>
            </c:strRef>
          </c:tx>
          <c:spPr>
            <a:pattFill prst="pct10">
              <a:fgClr>
                <a:srgbClr val="000000"/>
              </a:fgClr>
              <a:bgClr>
                <a:srgbClr val="FFFFFF"/>
              </a:bgClr>
            </a:pattFill>
            <a:ln w="12700">
              <a:solidFill>
                <a:srgbClr val="000000"/>
              </a:solidFill>
              <a:prstDash val="solid"/>
            </a:ln>
          </c:spPr>
          <c:dLbls>
            <c:dLbl>
              <c:idx val="2"/>
              <c:layout>
                <c:manualLayout>
                  <c:xMode val="edge"/>
                  <c:yMode val="edge"/>
                  <c:x val="0.64655172413793049"/>
                  <c:y val="0.78037383177570097"/>
                </c:manualLayout>
              </c:layout>
              <c:dLblPos val="outEnd"/>
              <c:showVal val="1"/>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グラフ!$I$12:$J$12</c:f>
              <c:strCache>
                <c:ptCount val="2"/>
                <c:pt idx="0">
                  <c:v>児童扶養手当</c:v>
                </c:pt>
                <c:pt idx="1">
                  <c:v>特別児童扶養手当</c:v>
                </c:pt>
              </c:strCache>
            </c:strRef>
          </c:cat>
          <c:val>
            <c:numRef>
              <c:f>グラフ!$I$13:$J$13</c:f>
              <c:numCache>
                <c:formatCode>#,##0_ </c:formatCode>
                <c:ptCount val="2"/>
                <c:pt idx="0">
                  <c:v>1762</c:v>
                </c:pt>
                <c:pt idx="1">
                  <c:v>364</c:v>
                </c:pt>
              </c:numCache>
            </c:numRef>
          </c:val>
        </c:ser>
        <c:ser>
          <c:idx val="1"/>
          <c:order val="1"/>
          <c:tx>
            <c:strRef>
              <c:f>グラフ!$H$14</c:f>
              <c:strCache>
                <c:ptCount val="1"/>
                <c:pt idx="0">
                  <c:v>平成23年度</c:v>
                </c:pt>
              </c:strCache>
            </c:strRef>
          </c:tx>
          <c:spPr>
            <a:solidFill>
              <a:srgbClr val="C0C0C0"/>
            </a:solid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グラフ!$I$12:$J$12</c:f>
              <c:strCache>
                <c:ptCount val="2"/>
                <c:pt idx="0">
                  <c:v>児童扶養手当</c:v>
                </c:pt>
                <c:pt idx="1">
                  <c:v>特別児童扶養手当</c:v>
                </c:pt>
              </c:strCache>
            </c:strRef>
          </c:cat>
          <c:val>
            <c:numRef>
              <c:f>グラフ!$I$14:$J$14</c:f>
              <c:numCache>
                <c:formatCode>#,##0_ </c:formatCode>
                <c:ptCount val="2"/>
                <c:pt idx="0">
                  <c:v>1831</c:v>
                </c:pt>
                <c:pt idx="1">
                  <c:v>379</c:v>
                </c:pt>
              </c:numCache>
            </c:numRef>
          </c:val>
        </c:ser>
        <c:gapWidth val="40"/>
        <c:axId val="158393472"/>
        <c:axId val="158395008"/>
      </c:barChart>
      <c:catAx>
        <c:axId val="15839347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8395008"/>
        <c:crossesAt val="0"/>
        <c:auto val="1"/>
        <c:lblAlgn val="ctr"/>
        <c:lblOffset val="100"/>
        <c:tickLblSkip val="1"/>
        <c:tickMarkSkip val="1"/>
      </c:catAx>
      <c:valAx>
        <c:axId val="158395008"/>
        <c:scaling>
          <c:orientation val="minMax"/>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655172413793119"/>
              <c:y val="6.7757009345794414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8393472"/>
        <c:crosses val="autoZero"/>
        <c:crossBetween val="between"/>
        <c:majorUnit val="400"/>
      </c:valAx>
      <c:spPr>
        <a:solidFill>
          <a:srgbClr val="FFFFFF"/>
        </a:solidFill>
        <a:ln w="12700">
          <a:solidFill>
            <a:srgbClr val="000000"/>
          </a:solidFill>
          <a:prstDash val="solid"/>
        </a:ln>
      </c:spPr>
    </c:plotArea>
    <c:legend>
      <c:legendPos val="b"/>
      <c:layout>
        <c:manualLayout>
          <c:xMode val="edge"/>
          <c:yMode val="edge"/>
          <c:x val="0.22413793103448276"/>
          <c:y val="0.91355140186915851"/>
          <c:w val="0.66379310344827713"/>
          <c:h val="7.4766355140186994E-2"/>
        </c:manualLayout>
      </c:layout>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00007266111145"/>
          <c:y val="6.0606210065030405E-2"/>
          <c:w val="0.5952398252645591"/>
          <c:h val="0.84343642340500569"/>
        </c:manualLayout>
      </c:layout>
      <c:barChart>
        <c:barDir val="col"/>
        <c:grouping val="clustered"/>
        <c:ser>
          <c:idx val="0"/>
          <c:order val="0"/>
          <c:tx>
            <c:strRef>
              <c:f>グラフ!$I$48</c:f>
              <c:strCache>
                <c:ptCount val="1"/>
                <c:pt idx="0">
                  <c:v>貸付金</c:v>
                </c:pt>
              </c:strCache>
            </c:strRef>
          </c:tx>
          <c:spPr>
            <a:solidFill>
              <a:srgbClr val="FFFFFF"/>
            </a:solidFill>
            <a:ln w="12700">
              <a:solidFill>
                <a:srgbClr val="000000"/>
              </a:solidFill>
              <a:prstDash val="solid"/>
            </a:ln>
          </c:spPr>
          <c:dLbls>
            <c:dLbl>
              <c:idx val="4"/>
              <c:layout/>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グラフ!$H$49:$H$53</c:f>
              <c:strCache>
                <c:ptCount val="5"/>
                <c:pt idx="0">
                  <c:v>平成19年度</c:v>
                </c:pt>
                <c:pt idx="1">
                  <c:v>20</c:v>
                </c:pt>
                <c:pt idx="2">
                  <c:v>21</c:v>
                </c:pt>
                <c:pt idx="3">
                  <c:v>22</c:v>
                </c:pt>
                <c:pt idx="4">
                  <c:v>23年度</c:v>
                </c:pt>
              </c:strCache>
            </c:strRef>
          </c:cat>
          <c:val>
            <c:numRef>
              <c:f>グラフ!$I$49:$I$53</c:f>
              <c:numCache>
                <c:formatCode>#,##0;[Red]#,##0</c:formatCode>
                <c:ptCount val="5"/>
                <c:pt idx="0">
                  <c:v>4477</c:v>
                </c:pt>
                <c:pt idx="1">
                  <c:v>8543</c:v>
                </c:pt>
                <c:pt idx="2">
                  <c:v>30008</c:v>
                </c:pt>
                <c:pt idx="3">
                  <c:v>55779</c:v>
                </c:pt>
                <c:pt idx="4">
                  <c:v>38042</c:v>
                </c:pt>
              </c:numCache>
            </c:numRef>
          </c:val>
        </c:ser>
        <c:gapWidth val="30"/>
        <c:axId val="157570944"/>
        <c:axId val="157572480"/>
      </c:barChart>
      <c:lineChart>
        <c:grouping val="standard"/>
        <c:ser>
          <c:idx val="0"/>
          <c:order val="1"/>
          <c:tx>
            <c:strRef>
              <c:f>グラフ!$J$48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グラフ!$H$49:$H$53</c:f>
              <c:strCache>
                <c:ptCount val="5"/>
                <c:pt idx="0">
                  <c:v>平成19年度</c:v>
                </c:pt>
                <c:pt idx="1">
                  <c:v>20</c:v>
                </c:pt>
                <c:pt idx="2">
                  <c:v>21</c:v>
                </c:pt>
                <c:pt idx="3">
                  <c:v>22</c:v>
                </c:pt>
                <c:pt idx="4">
                  <c:v>23年度</c:v>
                </c:pt>
              </c:strCache>
            </c:strRef>
          </c:cat>
          <c:val>
            <c:numRef>
              <c:f>グラフ!$J$49:$J$53</c:f>
              <c:numCache>
                <c:formatCode>#,##0;[Red]#,##0</c:formatCode>
                <c:ptCount val="5"/>
                <c:pt idx="0">
                  <c:v>12</c:v>
                </c:pt>
                <c:pt idx="1">
                  <c:v>21</c:v>
                </c:pt>
                <c:pt idx="2">
                  <c:v>119</c:v>
                </c:pt>
                <c:pt idx="3">
                  <c:v>200</c:v>
                </c:pt>
                <c:pt idx="4">
                  <c:v>113</c:v>
                </c:pt>
              </c:numCache>
            </c:numRef>
          </c:val>
        </c:ser>
        <c:marker val="1"/>
        <c:axId val="157586944"/>
        <c:axId val="157588480"/>
      </c:lineChart>
      <c:catAx>
        <c:axId val="15757094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572480"/>
        <c:crossesAt val="0"/>
        <c:auto val="1"/>
        <c:lblAlgn val="ctr"/>
        <c:lblOffset val="100"/>
        <c:tickLblSkip val="2"/>
        <c:tickMarkSkip val="1"/>
      </c:catAx>
      <c:valAx>
        <c:axId val="157572480"/>
        <c:scaling>
          <c:orientation val="minMax"/>
          <c:max val="70000"/>
          <c:min val="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570944"/>
        <c:crosses val="autoZero"/>
        <c:crossBetween val="between"/>
        <c:majorUnit val="5000"/>
      </c:valAx>
      <c:catAx>
        <c:axId val="157586944"/>
        <c:scaling>
          <c:orientation val="minMax"/>
        </c:scaling>
        <c:delete val="1"/>
        <c:axPos val="b"/>
        <c:tickLblPos val="none"/>
        <c:crossAx val="157588480"/>
        <c:crossesAt val="0"/>
        <c:auto val="1"/>
        <c:lblAlgn val="ctr"/>
        <c:lblOffset val="100"/>
      </c:catAx>
      <c:valAx>
        <c:axId val="157588480"/>
        <c:scaling>
          <c:orientation val="minMax"/>
          <c:max val="90"/>
          <c:min val="-10"/>
        </c:scaling>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241"/>
              <c:y val="0.45959702006946096"/>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586944"/>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0888"/>
          <c:h val="8.3333598451708624E-2"/>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166175245408774"/>
          <c:y val="5.8394299332561982E-2"/>
          <c:w val="0.5697337631760061"/>
          <c:h val="0.84915043612767194"/>
        </c:manualLayout>
      </c:layout>
      <c:barChart>
        <c:barDir val="col"/>
        <c:grouping val="clustered"/>
        <c:ser>
          <c:idx val="0"/>
          <c:order val="0"/>
          <c:tx>
            <c:strRef>
              <c:f>グラフ!$I$78</c:f>
              <c:strCache>
                <c:ptCount val="1"/>
                <c:pt idx="0">
                  <c:v>費用額(億円)</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グラフ!$H$79:$H$83</c:f>
              <c:strCache>
                <c:ptCount val="5"/>
                <c:pt idx="0">
                  <c:v>平成19年度</c:v>
                </c:pt>
                <c:pt idx="1">
                  <c:v>20</c:v>
                </c:pt>
                <c:pt idx="2">
                  <c:v>21</c:v>
                </c:pt>
                <c:pt idx="3">
                  <c:v>22</c:v>
                </c:pt>
                <c:pt idx="4">
                  <c:v>23年度</c:v>
                </c:pt>
              </c:strCache>
            </c:strRef>
          </c:cat>
          <c:val>
            <c:numRef>
              <c:f>グラフ!$I$79:$I$83</c:f>
              <c:numCache>
                <c:formatCode>#,##0_ </c:formatCode>
                <c:ptCount val="5"/>
                <c:pt idx="0">
                  <c:v>84.180250000000001</c:v>
                </c:pt>
                <c:pt idx="1">
                  <c:v>86.544790000000006</c:v>
                </c:pt>
                <c:pt idx="2">
                  <c:v>90.480429999999998</c:v>
                </c:pt>
                <c:pt idx="3">
                  <c:v>93.527050000000003</c:v>
                </c:pt>
                <c:pt idx="4">
                  <c:v>94.067239999999998</c:v>
                </c:pt>
              </c:numCache>
            </c:numRef>
          </c:val>
        </c:ser>
        <c:gapWidth val="30"/>
        <c:axId val="157640192"/>
        <c:axId val="157641728"/>
      </c:barChart>
      <c:lineChart>
        <c:grouping val="standard"/>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showVal val="1"/>
            </c:dLbl>
            <c:dLbl>
              <c:idx val="1"/>
              <c:layout/>
              <c:showVal val="1"/>
            </c:dLbl>
            <c:dLbl>
              <c:idx val="2"/>
              <c:layout/>
              <c:showVal val="1"/>
            </c:dLbl>
            <c:dLbl>
              <c:idx val="3"/>
              <c:layout/>
              <c:showVal val="1"/>
            </c:dLbl>
            <c:dLbl>
              <c:idx val="4"/>
              <c:layout/>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グラフ!$H$79:$H$83</c:f>
              <c:strCache>
                <c:ptCount val="5"/>
                <c:pt idx="0">
                  <c:v>平成19年度</c:v>
                </c:pt>
                <c:pt idx="1">
                  <c:v>20</c:v>
                </c:pt>
                <c:pt idx="2">
                  <c:v>21</c:v>
                </c:pt>
                <c:pt idx="3">
                  <c:v>22</c:v>
                </c:pt>
                <c:pt idx="4">
                  <c:v>23年度</c:v>
                </c:pt>
              </c:strCache>
            </c:strRef>
          </c:cat>
          <c:val>
            <c:numRef>
              <c:f>グラフ!$J$79:$J$83</c:f>
              <c:numCache>
                <c:formatCode>#,##0;[Red]\-#,##0</c:formatCode>
                <c:ptCount val="5"/>
                <c:pt idx="0">
                  <c:v>19</c:v>
                </c:pt>
                <c:pt idx="1">
                  <c:v>20</c:v>
                </c:pt>
                <c:pt idx="2">
                  <c:v>21</c:v>
                </c:pt>
                <c:pt idx="3">
                  <c:v>21</c:v>
                </c:pt>
                <c:pt idx="4">
                  <c:v>21</c:v>
                </c:pt>
              </c:numCache>
            </c:numRef>
          </c:val>
        </c:ser>
        <c:marker val="1"/>
        <c:axId val="157660288"/>
        <c:axId val="157661824"/>
      </c:lineChart>
      <c:catAx>
        <c:axId val="15764019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641728"/>
        <c:crossesAt val="0"/>
        <c:auto val="1"/>
        <c:lblAlgn val="ctr"/>
        <c:lblOffset val="100"/>
        <c:tickLblSkip val="2"/>
        <c:tickMarkSkip val="1"/>
      </c:catAx>
      <c:valAx>
        <c:axId val="157641728"/>
        <c:scaling>
          <c:orientation val="minMax"/>
          <c:max val="100"/>
          <c:min val="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4.7477744807121761E-2"/>
              <c:y val="0.45985503636862907"/>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640192"/>
        <c:crosses val="autoZero"/>
        <c:crossBetween val="between"/>
        <c:majorUnit val="20"/>
      </c:valAx>
      <c:catAx>
        <c:axId val="157660288"/>
        <c:scaling>
          <c:orientation val="minMax"/>
        </c:scaling>
        <c:delete val="1"/>
        <c:axPos val="b"/>
        <c:tickLblPos val="none"/>
        <c:crossAx val="157661824"/>
        <c:crossesAt val="0"/>
        <c:auto val="1"/>
        <c:lblAlgn val="ctr"/>
        <c:lblOffset val="100"/>
      </c:catAx>
      <c:valAx>
        <c:axId val="157661824"/>
        <c:scaling>
          <c:orientation val="minMax"/>
          <c:max val="100"/>
          <c:min val="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660288"/>
        <c:crosses val="max"/>
        <c:crossBetween val="between"/>
        <c:majorUnit val="10"/>
      </c:valAx>
      <c:spPr>
        <a:noFill/>
        <a:ln w="12700">
          <a:solidFill>
            <a:srgbClr val="000000"/>
          </a:solidFill>
          <a:prstDash val="solid"/>
        </a:ln>
      </c:spPr>
    </c:plotArea>
    <c:legend>
      <c:legendPos val="r"/>
      <c:layout>
        <c:manualLayout>
          <c:xMode val="edge"/>
          <c:yMode val="edge"/>
          <c:x val="0.18100890207715153"/>
          <c:y val="0.84671532846715325"/>
          <c:w val="0.32344213649851616"/>
          <c:h val="0.14598540145985409"/>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3030371183626849"/>
          <c:y val="5.6338157318619152E-2"/>
          <c:w val="0.60303208757128191"/>
          <c:h val="0.85446205266572373"/>
        </c:manualLayout>
      </c:layout>
      <c:barChart>
        <c:barDir val="col"/>
        <c:grouping val="stacked"/>
        <c:ser>
          <c:idx val="0"/>
          <c:order val="0"/>
          <c:tx>
            <c:strRef>
              <c:f>グラフ!$I$106</c:f>
              <c:strCache>
                <c:ptCount val="1"/>
                <c:pt idx="0">
                  <c:v>強制加入者数</c:v>
                </c:pt>
              </c:strCache>
            </c:strRef>
          </c:tx>
          <c:spPr>
            <a:solidFill>
              <a:srgbClr val="FFFFFF"/>
            </a:solidFill>
            <a:ln w="12700">
              <a:solidFill>
                <a:srgbClr val="000000"/>
              </a:solidFill>
              <a:prstDash val="solid"/>
            </a:ln>
          </c:spPr>
          <c:cat>
            <c:strRef>
              <c:f>グラフ!$H$107:$H$111</c:f>
              <c:strCache>
                <c:ptCount val="5"/>
                <c:pt idx="0">
                  <c:v>平成19年度</c:v>
                </c:pt>
                <c:pt idx="1">
                  <c:v>20</c:v>
                </c:pt>
                <c:pt idx="2">
                  <c:v>21</c:v>
                </c:pt>
                <c:pt idx="3">
                  <c:v>22</c:v>
                </c:pt>
                <c:pt idx="4">
                  <c:v>23年度</c:v>
                </c:pt>
              </c:strCache>
            </c:strRef>
          </c:cat>
          <c:val>
            <c:numRef>
              <c:f>グラフ!$I$107:$I$111</c:f>
              <c:numCache>
                <c:formatCode>#,##0;[Red]\-#,##0</c:formatCode>
                <c:ptCount val="5"/>
                <c:pt idx="0">
                  <c:v>23060</c:v>
                </c:pt>
                <c:pt idx="1">
                  <c:v>22831</c:v>
                </c:pt>
                <c:pt idx="2">
                  <c:v>22466</c:v>
                </c:pt>
                <c:pt idx="3">
                  <c:v>22274</c:v>
                </c:pt>
                <c:pt idx="4">
                  <c:v>21791</c:v>
                </c:pt>
              </c:numCache>
            </c:numRef>
          </c:val>
        </c:ser>
        <c:ser>
          <c:idx val="1"/>
          <c:order val="1"/>
          <c:tx>
            <c:strRef>
              <c:f>グラフ!$J$106</c:f>
              <c:strCache>
                <c:ptCount val="1"/>
                <c:pt idx="0">
                  <c:v>第３号被保険者</c:v>
                </c:pt>
              </c:strCache>
            </c:strRef>
          </c:tx>
          <c:spPr>
            <a:solidFill>
              <a:srgbClr val="FFFFFF"/>
            </a:solidFill>
            <a:ln w="12700">
              <a:solidFill>
                <a:srgbClr val="000000"/>
              </a:solidFill>
              <a:prstDash val="solid"/>
            </a:ln>
          </c:spPr>
          <c:cat>
            <c:strRef>
              <c:f>グラフ!$H$107:$H$111</c:f>
              <c:strCache>
                <c:ptCount val="5"/>
                <c:pt idx="0">
                  <c:v>平成19年度</c:v>
                </c:pt>
                <c:pt idx="1">
                  <c:v>20</c:v>
                </c:pt>
                <c:pt idx="2">
                  <c:v>21</c:v>
                </c:pt>
                <c:pt idx="3">
                  <c:v>22</c:v>
                </c:pt>
                <c:pt idx="4">
                  <c:v>23年度</c:v>
                </c:pt>
              </c:strCache>
            </c:strRef>
          </c:cat>
          <c:val>
            <c:numRef>
              <c:f>グラフ!$J$107:$J$111</c:f>
              <c:numCache>
                <c:formatCode>#,##0;[Red]\-#,##0</c:formatCode>
                <c:ptCount val="5"/>
                <c:pt idx="0">
                  <c:v>7555</c:v>
                </c:pt>
                <c:pt idx="1">
                  <c:v>7533</c:v>
                </c:pt>
                <c:pt idx="2">
                  <c:v>7392</c:v>
                </c:pt>
                <c:pt idx="3">
                  <c:v>7324</c:v>
                </c:pt>
                <c:pt idx="4">
                  <c:v>7250</c:v>
                </c:pt>
              </c:numCache>
            </c:numRef>
          </c:val>
        </c:ser>
        <c:ser>
          <c:idx val="2"/>
          <c:order val="2"/>
          <c:tx>
            <c:strRef>
              <c:f>グラフ!$K$106</c:f>
              <c:strCache>
                <c:ptCount val="1"/>
                <c:pt idx="0">
                  <c:v>任意加入者数</c:v>
                </c:pt>
              </c:strCache>
            </c:strRef>
          </c:tx>
          <c:spPr>
            <a:solidFill>
              <a:srgbClr val="FFFFFF"/>
            </a:solidFill>
            <a:ln w="12700">
              <a:solidFill>
                <a:srgbClr val="000000"/>
              </a:solidFill>
              <a:prstDash val="solid"/>
            </a:ln>
          </c:spPr>
          <c:cat>
            <c:strRef>
              <c:f>グラフ!$H$107:$H$111</c:f>
              <c:strCache>
                <c:ptCount val="5"/>
                <c:pt idx="0">
                  <c:v>平成19年度</c:v>
                </c:pt>
                <c:pt idx="1">
                  <c:v>20</c:v>
                </c:pt>
                <c:pt idx="2">
                  <c:v>21</c:v>
                </c:pt>
                <c:pt idx="3">
                  <c:v>22</c:v>
                </c:pt>
                <c:pt idx="4">
                  <c:v>23年度</c:v>
                </c:pt>
              </c:strCache>
            </c:strRef>
          </c:cat>
          <c:val>
            <c:numRef>
              <c:f>グラフ!$K$107:$K$111</c:f>
              <c:numCache>
                <c:formatCode>#,##0;[Red]\-#,##0</c:formatCode>
                <c:ptCount val="5"/>
                <c:pt idx="0">
                  <c:v>252</c:v>
                </c:pt>
                <c:pt idx="1">
                  <c:v>268</c:v>
                </c:pt>
                <c:pt idx="2">
                  <c:v>284</c:v>
                </c:pt>
                <c:pt idx="3">
                  <c:v>316</c:v>
                </c:pt>
                <c:pt idx="4">
                  <c:v>286</c:v>
                </c:pt>
              </c:numCache>
            </c:numRef>
          </c:val>
        </c:ser>
        <c:gapWidth val="30"/>
        <c:overlap val="100"/>
        <c:axId val="157706496"/>
        <c:axId val="157728768"/>
      </c:barChart>
      <c:lineChart>
        <c:grouping val="standard"/>
        <c:ser>
          <c:idx val="0"/>
          <c:order val="3"/>
          <c:tx>
            <c:strRef>
              <c:f>グラフ!$L$106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平成19年度</c:v>
                </c:pt>
                <c:pt idx="1">
                  <c:v>20</c:v>
                </c:pt>
                <c:pt idx="2">
                  <c:v>21</c:v>
                </c:pt>
                <c:pt idx="3">
                  <c:v>22</c:v>
                </c:pt>
                <c:pt idx="4">
                  <c:v>23年度</c:v>
                </c:pt>
              </c:strCache>
            </c:strRef>
          </c:cat>
          <c:val>
            <c:numRef>
              <c:f>グラフ!$L$107:$L$111</c:f>
              <c:numCache>
                <c:formatCode>#,##0.0_);[Red]\(#,##0.0\)</c:formatCode>
                <c:ptCount val="5"/>
                <c:pt idx="0">
                  <c:v>42.2</c:v>
                </c:pt>
                <c:pt idx="1">
                  <c:v>38.9</c:v>
                </c:pt>
                <c:pt idx="2">
                  <c:v>38.299999999999997</c:v>
                </c:pt>
                <c:pt idx="3">
                  <c:v>38.1</c:v>
                </c:pt>
                <c:pt idx="4">
                  <c:v>38.1</c:v>
                </c:pt>
              </c:numCache>
            </c:numRef>
          </c:val>
        </c:ser>
        <c:marker val="1"/>
        <c:axId val="157730688"/>
        <c:axId val="157732224"/>
      </c:lineChart>
      <c:catAx>
        <c:axId val="15770649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728768"/>
        <c:crossesAt val="0"/>
        <c:auto val="1"/>
        <c:lblAlgn val="ctr"/>
        <c:lblOffset val="100"/>
        <c:tickLblSkip val="2"/>
        <c:tickMarkSkip val="1"/>
      </c:catAx>
      <c:valAx>
        <c:axId val="157728768"/>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3"/>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706496"/>
        <c:crosses val="autoZero"/>
        <c:crossBetween val="between"/>
      </c:valAx>
      <c:catAx>
        <c:axId val="157730688"/>
        <c:scaling>
          <c:orientation val="minMax"/>
        </c:scaling>
        <c:delete val="1"/>
        <c:axPos val="b"/>
        <c:tickLblPos val="none"/>
        <c:crossAx val="157732224"/>
        <c:crossesAt val="0"/>
        <c:auto val="1"/>
        <c:lblAlgn val="ctr"/>
        <c:lblOffset val="100"/>
      </c:catAx>
      <c:valAx>
        <c:axId val="157732224"/>
        <c:scaling>
          <c:orientation val="minMax"/>
          <c:max val="7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3"/>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730688"/>
        <c:crosses val="max"/>
        <c:crossBetween val="between"/>
      </c:valAx>
      <c:spPr>
        <a:noFill/>
        <a:ln w="12700">
          <a:solidFill>
            <a:srgbClr val="000000"/>
          </a:solidFill>
          <a:prstDash val="solid"/>
        </a:ln>
      </c:spPr>
    </c:plotArea>
    <c:legend>
      <c:legendPos val="r"/>
      <c:layout>
        <c:manualLayout>
          <c:xMode val="edge"/>
          <c:yMode val="edge"/>
          <c:x val="0.14242424242424259"/>
          <c:y val="0.8497652582159626"/>
          <c:w val="0.29393939393939422"/>
          <c:h val="0.14319248826291092"/>
        </c:manualLayout>
      </c:layout>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378299120234693"/>
          <c:y val="5.7142990008812421E-2"/>
          <c:w val="0.64516129032258163"/>
          <c:h val="0.85238293429811762"/>
        </c:manualLayout>
      </c:layout>
      <c:barChart>
        <c:barDir val="col"/>
        <c:grouping val="stacked"/>
        <c:ser>
          <c:idx val="0"/>
          <c:order val="0"/>
          <c:tx>
            <c:strRef>
              <c:f>グラフ!$I$115</c:f>
              <c:strCache>
                <c:ptCount val="1"/>
                <c:pt idx="0">
                  <c:v>老齢福祉</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平成19年度</c:v>
                </c:pt>
                <c:pt idx="1">
                  <c:v>20</c:v>
                </c:pt>
                <c:pt idx="2">
                  <c:v>21</c:v>
                </c:pt>
                <c:pt idx="3">
                  <c:v>22</c:v>
                </c:pt>
                <c:pt idx="4">
                  <c:v>23年度</c:v>
                </c:pt>
              </c:strCache>
            </c:strRef>
          </c:cat>
          <c:val>
            <c:numRef>
              <c:f>グラフ!$I$116:$I$120</c:f>
              <c:numCache>
                <c:formatCode>#,##0;[Red]\-#,##0</c:formatCode>
                <c:ptCount val="5"/>
                <c:pt idx="0">
                  <c:v>4654</c:v>
                </c:pt>
                <c:pt idx="1">
                  <c:v>3843</c:v>
                </c:pt>
                <c:pt idx="2">
                  <c:v>2716</c:v>
                </c:pt>
                <c:pt idx="3">
                  <c:v>1579</c:v>
                </c:pt>
                <c:pt idx="4">
                  <c:v>767</c:v>
                </c:pt>
              </c:numCache>
            </c:numRef>
          </c:val>
        </c:ser>
        <c:ser>
          <c:idx val="1"/>
          <c:order val="1"/>
          <c:tx>
            <c:strRef>
              <c:f>グラフ!$J$115</c:f>
              <c:strCache>
                <c:ptCount val="1"/>
                <c:pt idx="0">
                  <c:v>老齢基礎 </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平成19年度</c:v>
                </c:pt>
                <c:pt idx="1">
                  <c:v>20</c:v>
                </c:pt>
                <c:pt idx="2">
                  <c:v>21</c:v>
                </c:pt>
                <c:pt idx="3">
                  <c:v>22</c:v>
                </c:pt>
                <c:pt idx="4">
                  <c:v>23年度</c:v>
                </c:pt>
              </c:strCache>
            </c:strRef>
          </c:cat>
          <c:val>
            <c:numRef>
              <c:f>グラフ!$J$116:$J$120</c:f>
              <c:numCache>
                <c:formatCode>#,##0;[Red]\-#,##0</c:formatCode>
                <c:ptCount val="5"/>
                <c:pt idx="0">
                  <c:v>8407079</c:v>
                </c:pt>
                <c:pt idx="1">
                  <c:v>8913377</c:v>
                </c:pt>
                <c:pt idx="2">
                  <c:v>9282265</c:v>
                </c:pt>
                <c:pt idx="3">
                  <c:v>9413329</c:v>
                </c:pt>
                <c:pt idx="4">
                  <c:v>9634811</c:v>
                </c:pt>
              </c:numCache>
            </c:numRef>
          </c:val>
        </c:ser>
        <c:ser>
          <c:idx val="2"/>
          <c:order val="2"/>
          <c:tx>
            <c:strRef>
              <c:f>グラフ!$K$115</c:f>
              <c:strCache>
                <c:ptCount val="1"/>
                <c:pt idx="0">
                  <c:v>障害基礎</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平成19年度</c:v>
                </c:pt>
                <c:pt idx="1">
                  <c:v>20</c:v>
                </c:pt>
                <c:pt idx="2">
                  <c:v>21</c:v>
                </c:pt>
                <c:pt idx="3">
                  <c:v>22</c:v>
                </c:pt>
                <c:pt idx="4">
                  <c:v>23年度</c:v>
                </c:pt>
              </c:strCache>
            </c:strRef>
          </c:cat>
          <c:val>
            <c:numRef>
              <c:f>グラフ!$K$116:$K$120</c:f>
              <c:numCache>
                <c:formatCode>#,##0;[Red]\-#,##0</c:formatCode>
                <c:ptCount val="5"/>
                <c:pt idx="0">
                  <c:v>1617166</c:v>
                </c:pt>
                <c:pt idx="1">
                  <c:v>1667469</c:v>
                </c:pt>
                <c:pt idx="2">
                  <c:v>1750482</c:v>
                </c:pt>
                <c:pt idx="3">
                  <c:v>1816050</c:v>
                </c:pt>
                <c:pt idx="4">
                  <c:v>1909453</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平成19年度</c:v>
                </c:pt>
                <c:pt idx="1">
                  <c:v>20</c:v>
                </c:pt>
                <c:pt idx="2">
                  <c:v>21</c:v>
                </c:pt>
                <c:pt idx="3">
                  <c:v>22</c:v>
                </c:pt>
                <c:pt idx="4">
                  <c:v>23年度</c:v>
                </c:pt>
              </c:strCache>
            </c:strRef>
          </c:cat>
          <c:val>
            <c:numRef>
              <c:f>グラフ!$L$116:$L$120</c:f>
              <c:numCache>
                <c:formatCode>#,##0;[Red]\-#,##0</c:formatCode>
                <c:ptCount val="5"/>
                <c:pt idx="0">
                  <c:v>117235</c:v>
                </c:pt>
                <c:pt idx="1">
                  <c:v>115032</c:v>
                </c:pt>
                <c:pt idx="2">
                  <c:v>190911</c:v>
                </c:pt>
                <c:pt idx="3">
                  <c:v>203182</c:v>
                </c:pt>
                <c:pt idx="4">
                  <c:v>212267</c:v>
                </c:pt>
              </c:numCache>
            </c:numRef>
          </c:val>
        </c:ser>
        <c:gapWidth val="30"/>
        <c:overlap val="100"/>
        <c:axId val="157056000"/>
        <c:axId val="157078272"/>
      </c:barChart>
      <c:catAx>
        <c:axId val="15705600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078272"/>
        <c:crossesAt val="0"/>
        <c:auto val="1"/>
        <c:lblAlgn val="ctr"/>
        <c:lblOffset val="100"/>
        <c:tickLblSkip val="2"/>
        <c:tickMarkSkip val="1"/>
      </c:catAx>
      <c:valAx>
        <c:axId val="157078272"/>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6920821114369467E-2"/>
              <c:y val="0.46190576177977805"/>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056000"/>
        <c:crosses val="autoZero"/>
        <c:crossBetween val="between"/>
      </c:valAx>
      <c:spPr>
        <a:noFill/>
        <a:ln w="12700">
          <a:solidFill>
            <a:srgbClr val="000000"/>
          </a:solidFill>
          <a:prstDash val="solid"/>
        </a:ln>
      </c:spPr>
    </c:plotArea>
    <c:legend>
      <c:legendPos val="r"/>
      <c:layout>
        <c:manualLayout>
          <c:xMode val="edge"/>
          <c:yMode val="edge"/>
          <c:x val="0.24633431085044019"/>
          <c:y val="0.83809723784526924"/>
          <c:w val="0.19061583577712626"/>
          <c:h val="0.15476215473065871"/>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975" b="0" i="0" u="none" strike="noStrike" baseline="0">
                <a:solidFill>
                  <a:srgbClr val="000000"/>
                </a:solidFill>
                <a:latin typeface="ＭＳ Ｐゴシック"/>
                <a:ea typeface="ＭＳ Ｐゴシック"/>
              </a:rPr>
              <a:t>平成</a:t>
            </a:r>
            <a:r>
              <a:rPr lang="en-US" altLang="ja-JP" sz="975" b="0" i="0" u="none" strike="noStrike" baseline="0">
                <a:solidFill>
                  <a:srgbClr val="000000"/>
                </a:solidFill>
                <a:latin typeface="ＭＳ Ｐゴシック"/>
                <a:ea typeface="ＭＳ Ｐゴシック"/>
              </a:rPr>
              <a:t>21</a:t>
            </a:r>
            <a:r>
              <a:rPr lang="ja-JP" altLang="en-US" sz="975" b="0" i="0" u="none" strike="noStrike" baseline="0">
                <a:solidFill>
                  <a:srgbClr val="000000"/>
                </a:solidFill>
                <a:latin typeface="ＭＳ Ｐゴシック"/>
                <a:ea typeface="ＭＳ Ｐゴシック"/>
              </a:rPr>
              <a:t>年度</a:t>
            </a:r>
          </a:p>
        </c:rich>
      </c:tx>
      <c:layout>
        <c:manualLayout>
          <c:xMode val="edge"/>
          <c:yMode val="edge"/>
          <c:x val="0.39655293088363996"/>
          <c:y val="3.0805687203791472E-2"/>
        </c:manualLayout>
      </c:layout>
      <c:spPr>
        <a:noFill/>
        <a:ln w="12700">
          <a:solidFill>
            <a:srgbClr val="000000"/>
          </a:solidFill>
          <a:prstDash val="solid"/>
        </a:ln>
      </c:spPr>
    </c:title>
    <c:plotArea>
      <c:layout>
        <c:manualLayout>
          <c:layoutTarget val="inner"/>
          <c:xMode val="edge"/>
          <c:yMode val="edge"/>
          <c:x val="0.18103499078156113"/>
          <c:y val="0.1492890995260667"/>
          <c:w val="0.77873781748893789"/>
          <c:h val="0.61374407582938484"/>
        </c:manualLayout>
      </c:layout>
      <c:barChart>
        <c:barDir val="col"/>
        <c:grouping val="clustered"/>
        <c:ser>
          <c:idx val="0"/>
          <c:order val="0"/>
          <c:tx>
            <c:strRef>
              <c:f>グラフ!$H$13</c:f>
              <c:strCache>
                <c:ptCount val="1"/>
                <c:pt idx="0">
                  <c:v>平成22年度</c:v>
                </c:pt>
              </c:strCache>
            </c:strRef>
          </c:tx>
          <c:spPr>
            <a:solidFill>
              <a:srgbClr val="FFFFFF"/>
            </a:solidFill>
            <a:ln w="12700">
              <a:solidFill>
                <a:srgbClr val="000000"/>
              </a:solidFill>
              <a:prstDash val="solid"/>
            </a:ln>
          </c:spPr>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Val val="1"/>
          </c:dLbls>
          <c:cat>
            <c:strRef>
              <c:f>グラフ!$I$12:$J$12</c:f>
              <c:strCache>
                <c:ptCount val="2"/>
                <c:pt idx="0">
                  <c:v>児童扶養手当</c:v>
                </c:pt>
                <c:pt idx="1">
                  <c:v>特別児童扶養手当</c:v>
                </c:pt>
              </c:strCache>
            </c:strRef>
          </c:cat>
          <c:val>
            <c:numRef>
              <c:f>グラフ!$I$13:$J$13</c:f>
              <c:numCache>
                <c:formatCode>#,##0_ </c:formatCode>
                <c:ptCount val="2"/>
                <c:pt idx="0">
                  <c:v>1762</c:v>
                </c:pt>
                <c:pt idx="1">
                  <c:v>364</c:v>
                </c:pt>
              </c:numCache>
            </c:numRef>
          </c:val>
        </c:ser>
        <c:axId val="157762304"/>
        <c:axId val="157763840"/>
      </c:barChart>
      <c:catAx>
        <c:axId val="157762304"/>
        <c:scaling>
          <c:orientation val="minMax"/>
        </c:scaling>
        <c:axPos val="b"/>
        <c:numFmt formatCode="General" sourceLinked="1"/>
        <c:majorTickMark val="in"/>
        <c:tickLblPos val="nextTo"/>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763840"/>
        <c:crossesAt val="0"/>
        <c:auto val="1"/>
        <c:lblAlgn val="ctr"/>
        <c:lblOffset val="100"/>
        <c:tickLblSkip val="1"/>
        <c:tickMarkSkip val="1"/>
      </c:catAx>
      <c:valAx>
        <c:axId val="157763840"/>
        <c:scaling>
          <c:orientation val="minMax"/>
        </c:scaling>
        <c:axPos val="l"/>
        <c:title>
          <c:tx>
            <c:rich>
              <a:bodyPr rot="0" vert="wordArtVertRtl"/>
              <a:lstStyle/>
              <a:p>
                <a:pPr algn="ctr">
                  <a:defRPr sz="825" b="0" i="0" u="none" strike="noStrike" baseline="0">
                    <a:solidFill>
                      <a:srgbClr val="000000"/>
                    </a:solidFill>
                    <a:latin typeface="ＭＳ Ｐゴシック"/>
                    <a:ea typeface="ＭＳ Ｐゴシック"/>
                    <a:cs typeface="ＭＳ Ｐゴシック"/>
                  </a:defRPr>
                </a:pPr>
                <a:r>
                  <a:rPr lang="ja-JP" altLang="en-US"/>
                  <a:t>人
</a:t>
                </a:r>
              </a:p>
            </c:rich>
          </c:tx>
          <c:layout>
            <c:manualLayout>
              <c:xMode val="edge"/>
              <c:yMode val="edge"/>
              <c:x val="4.5977011494252866E-2"/>
              <c:y val="0.4336492890995263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57762304"/>
        <c:crosses val="autoZero"/>
        <c:crossBetween val="between"/>
      </c:valAx>
      <c:spPr>
        <a:solidFill>
          <a:srgbClr val="FFFFFF"/>
        </a:solidFill>
        <a:ln w="12700">
          <a:solidFill>
            <a:srgbClr val="808080"/>
          </a:solidFill>
          <a:prstDash val="solid"/>
        </a:ln>
      </c:spPr>
    </c:plotArea>
    <c:legend>
      <c:legendPos val="r"/>
      <c:layout>
        <c:manualLayout>
          <c:xMode val="edge"/>
          <c:yMode val="edge"/>
          <c:x val="0.37356321839080503"/>
          <c:y val="0.95497630331753569"/>
          <c:w val="0.15229885057471257"/>
          <c:h val="3.7914691943127798E-2"/>
        </c:manualLayout>
      </c:layout>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697406340057639"/>
          <c:y val="0.11682242990654212"/>
          <c:w val="0.70893371757925072"/>
          <c:h val="0.7219626168224299"/>
        </c:manualLayout>
      </c:layout>
      <c:barChart>
        <c:barDir val="col"/>
        <c:grouping val="clustered"/>
        <c:ser>
          <c:idx val="0"/>
          <c:order val="0"/>
          <c:tx>
            <c:strRef>
              <c:f>グラフ!$I$3</c:f>
              <c:strCache>
                <c:ptCount val="1"/>
                <c:pt idx="0">
                  <c:v>参加者延人数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グラフ!$H$4:$H$6</c:f>
              <c:strCache>
                <c:ptCount val="3"/>
                <c:pt idx="0">
                  <c:v>平成21年度</c:v>
                </c:pt>
                <c:pt idx="1">
                  <c:v>22年度</c:v>
                </c:pt>
                <c:pt idx="2">
                  <c:v>23年度</c:v>
                </c:pt>
              </c:strCache>
            </c:strRef>
          </c:cat>
          <c:val>
            <c:numRef>
              <c:f>グラフ!$I$4:$I$6</c:f>
              <c:numCache>
                <c:formatCode>#,##0_ </c:formatCode>
                <c:ptCount val="3"/>
                <c:pt idx="0">
                  <c:v>18006</c:v>
                </c:pt>
                <c:pt idx="1">
                  <c:v>19675</c:v>
                </c:pt>
                <c:pt idx="2">
                  <c:v>20718</c:v>
                </c:pt>
              </c:numCache>
            </c:numRef>
          </c:val>
        </c:ser>
        <c:gapWidth val="30"/>
        <c:axId val="157893760"/>
        <c:axId val="157895296"/>
      </c:barChart>
      <c:lineChart>
        <c:grouping val="standard"/>
        <c:ser>
          <c:idx val="0"/>
          <c:order val="1"/>
          <c:tx>
            <c:strRef>
              <c:f>グラフ!$J$3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グラフ!$H$4:$H$6</c:f>
              <c:strCache>
                <c:ptCount val="3"/>
                <c:pt idx="0">
                  <c:v>平成21年度</c:v>
                </c:pt>
                <c:pt idx="1">
                  <c:v>22年度</c:v>
                </c:pt>
                <c:pt idx="2">
                  <c:v>23年度</c:v>
                </c:pt>
              </c:strCache>
            </c:strRef>
          </c:cat>
          <c:val>
            <c:numRef>
              <c:f>グラフ!$J$4:$J$6</c:f>
              <c:numCache>
                <c:formatCode>#,##0_ </c:formatCode>
                <c:ptCount val="3"/>
                <c:pt idx="0">
                  <c:v>1477</c:v>
                </c:pt>
                <c:pt idx="1">
                  <c:v>1815</c:v>
                </c:pt>
                <c:pt idx="2">
                  <c:v>2241</c:v>
                </c:pt>
              </c:numCache>
            </c:numRef>
          </c:val>
          <c:smooth val="1"/>
        </c:ser>
        <c:marker val="1"/>
        <c:axId val="157905280"/>
        <c:axId val="157907200"/>
      </c:lineChart>
      <c:catAx>
        <c:axId val="15789376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7895296"/>
        <c:crossesAt val="0"/>
        <c:auto val="1"/>
        <c:lblAlgn val="ctr"/>
        <c:lblOffset val="100"/>
        <c:tickLblSkip val="1"/>
        <c:tickMarkSkip val="1"/>
      </c:catAx>
      <c:valAx>
        <c:axId val="157895296"/>
        <c:scaling>
          <c:orientation val="minMax"/>
        </c:scaling>
        <c:axPos val="l"/>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7893760"/>
        <c:crosses val="autoZero"/>
        <c:crossBetween val="between"/>
        <c:majorUnit val="1000"/>
      </c:valAx>
      <c:catAx>
        <c:axId val="157905280"/>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5376"/>
              <c:y val="6.7757009345794414E-2"/>
            </c:manualLayout>
          </c:layout>
          <c:spPr>
            <a:noFill/>
            <a:ln w="25400">
              <a:noFill/>
            </a:ln>
          </c:spPr>
        </c:title>
        <c:tickLblPos val="none"/>
        <c:crossAx val="157907200"/>
        <c:crossesAt val="0"/>
        <c:auto val="1"/>
        <c:lblAlgn val="ctr"/>
        <c:lblOffset val="100"/>
      </c:catAx>
      <c:valAx>
        <c:axId val="157907200"/>
        <c:scaling>
          <c:orientation val="minMax"/>
          <c:min val="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21902017291"/>
              <c:y val="6.7757009345794414E-2"/>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7905280"/>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89788"/>
          <c:w val="0.7031700288184437"/>
          <c:h val="7.7102803738317571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80398061667792"/>
          <c:y val="7.0512820512820512E-2"/>
          <c:w val="0.7959672246086883"/>
          <c:h val="0.7395833333333337"/>
        </c:manualLayout>
      </c:layout>
      <c:barChart>
        <c:barDir val="col"/>
        <c:grouping val="clustered"/>
        <c:ser>
          <c:idx val="0"/>
          <c:order val="0"/>
          <c:tx>
            <c:strRef>
              <c:f>グラフ!$I$38</c:f>
              <c:strCache>
                <c:ptCount val="1"/>
                <c:pt idx="0">
                  <c:v>被保護人員</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グラフ!$H$39:$H$43</c:f>
              <c:strCache>
                <c:ptCount val="5"/>
                <c:pt idx="0">
                  <c:v>平成19年度</c:v>
                </c:pt>
                <c:pt idx="1">
                  <c:v>20</c:v>
                </c:pt>
                <c:pt idx="2">
                  <c:v>21</c:v>
                </c:pt>
                <c:pt idx="3">
                  <c:v>22</c:v>
                </c:pt>
                <c:pt idx="4">
                  <c:v>23年度</c:v>
                </c:pt>
              </c:strCache>
            </c:strRef>
          </c:cat>
          <c:val>
            <c:numRef>
              <c:f>グラフ!$I$39:$I$43</c:f>
              <c:numCache>
                <c:formatCode>#,##0;[Red]#,##0</c:formatCode>
                <c:ptCount val="5"/>
                <c:pt idx="0">
                  <c:v>1390</c:v>
                </c:pt>
                <c:pt idx="1">
                  <c:v>1501</c:v>
                </c:pt>
                <c:pt idx="2">
                  <c:v>1691</c:v>
                </c:pt>
                <c:pt idx="3">
                  <c:v>1875</c:v>
                </c:pt>
                <c:pt idx="4">
                  <c:v>2039</c:v>
                </c:pt>
              </c:numCache>
            </c:numRef>
          </c:val>
        </c:ser>
        <c:gapWidth val="30"/>
        <c:axId val="157823744"/>
        <c:axId val="157825280"/>
      </c:barChart>
      <c:lineChart>
        <c:grouping val="standard"/>
        <c:ser>
          <c:idx val="0"/>
          <c:order val="1"/>
          <c:tx>
            <c:strRef>
              <c:f>グラフ!$J$38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グラフ!$H$39:$H$43</c:f>
              <c:strCache>
                <c:ptCount val="5"/>
                <c:pt idx="0">
                  <c:v>平成19年度</c:v>
                </c:pt>
                <c:pt idx="1">
                  <c:v>20</c:v>
                </c:pt>
                <c:pt idx="2">
                  <c:v>21</c:v>
                </c:pt>
                <c:pt idx="3">
                  <c:v>22</c:v>
                </c:pt>
                <c:pt idx="4">
                  <c:v>23年度</c:v>
                </c:pt>
              </c:strCache>
            </c:strRef>
          </c:cat>
          <c:val>
            <c:numRef>
              <c:f>グラフ!$J$39:$J$43</c:f>
              <c:numCache>
                <c:formatCode>#,##0.00;[Red]#,##0.00</c:formatCode>
                <c:ptCount val="5"/>
                <c:pt idx="0">
                  <c:v>12.69</c:v>
                </c:pt>
                <c:pt idx="1">
                  <c:v>13.62</c:v>
                </c:pt>
                <c:pt idx="2">
                  <c:v>15.25</c:v>
                </c:pt>
                <c:pt idx="3">
                  <c:v>16.8</c:v>
                </c:pt>
                <c:pt idx="4">
                  <c:v>18.13</c:v>
                </c:pt>
              </c:numCache>
            </c:numRef>
          </c:val>
        </c:ser>
        <c:marker val="1"/>
        <c:axId val="157831552"/>
        <c:axId val="157833088"/>
      </c:lineChart>
      <c:catAx>
        <c:axId val="15782374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57825280"/>
        <c:crossesAt val="0"/>
        <c:auto val="1"/>
        <c:lblAlgn val="ctr"/>
        <c:lblOffset val="100"/>
        <c:tickLblSkip val="1"/>
        <c:tickMarkSkip val="1"/>
      </c:catAx>
      <c:valAx>
        <c:axId val="157825280"/>
        <c:scaling>
          <c:orientation val="minMax"/>
          <c:min val="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7397213258"/>
              <c:y val="2.403846153846154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823744"/>
        <c:crosses val="autoZero"/>
        <c:crossBetween val="between"/>
      </c:valAx>
      <c:catAx>
        <c:axId val="157831552"/>
        <c:scaling>
          <c:orientation val="minMax"/>
        </c:scaling>
        <c:delete val="1"/>
        <c:axPos val="b"/>
        <c:tickLblPos val="none"/>
        <c:crossAx val="157833088"/>
        <c:crossesAt val="0"/>
        <c:auto val="1"/>
        <c:lblAlgn val="ctr"/>
        <c:lblOffset val="100"/>
      </c:catAx>
      <c:valAx>
        <c:axId val="157833088"/>
        <c:scaling>
          <c:orientation val="minMax"/>
          <c:min val="0"/>
        </c:scaling>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3768111002506329"/>
              <c:y val="2.083333333333335E-2"/>
            </c:manualLayout>
          </c:layout>
          <c:spPr>
            <a:noFill/>
            <a:ln w="25400">
              <a:noFill/>
            </a:ln>
          </c:spPr>
        </c:title>
        <c:numFmt formatCode="#,##0.00;[Red]#,##0.0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831552"/>
        <c:crosses val="max"/>
        <c:crossBetween val="between"/>
        <c:majorUnit val="4"/>
      </c:valAx>
      <c:spPr>
        <a:noFill/>
        <a:ln w="12700">
          <a:solidFill>
            <a:srgbClr val="000000"/>
          </a:solidFill>
          <a:prstDash val="solid"/>
        </a:ln>
      </c:spPr>
    </c:plotArea>
    <c:legend>
      <c:legendPos val="b"/>
      <c:layout>
        <c:manualLayout>
          <c:xMode val="edge"/>
          <c:yMode val="edge"/>
          <c:x val="0.1217391304347827"/>
          <c:y val="0.92307692307692257"/>
          <c:w val="0.64637681159420368"/>
          <c:h val="6.9711538461538741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020117292460093"/>
          <c:y val="6.3231922423798881E-2"/>
          <c:w val="0.78244631883922477"/>
          <c:h val="0.73536373527079602"/>
        </c:manualLayout>
      </c:layout>
      <c:barChart>
        <c:barDir val="col"/>
        <c:grouping val="clustered"/>
        <c:ser>
          <c:idx val="0"/>
          <c:order val="0"/>
          <c:tx>
            <c:strRef>
              <c:f>グラフ!$I$48</c:f>
              <c:strCache>
                <c:ptCount val="1"/>
                <c:pt idx="0">
                  <c:v>貸付金</c:v>
                </c:pt>
              </c:strCache>
            </c:strRef>
          </c:tx>
          <c:spPr>
            <a:pattFill prst="ltUpDiag">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グラフ!$H$49:$H$53</c:f>
              <c:strCache>
                <c:ptCount val="5"/>
                <c:pt idx="0">
                  <c:v>平成19年度</c:v>
                </c:pt>
                <c:pt idx="1">
                  <c:v>20</c:v>
                </c:pt>
                <c:pt idx="2">
                  <c:v>21</c:v>
                </c:pt>
                <c:pt idx="3">
                  <c:v>22</c:v>
                </c:pt>
                <c:pt idx="4">
                  <c:v>23年度</c:v>
                </c:pt>
              </c:strCache>
            </c:strRef>
          </c:cat>
          <c:val>
            <c:numRef>
              <c:f>グラフ!$I$49:$I$53</c:f>
              <c:numCache>
                <c:formatCode>#,##0;[Red]#,##0</c:formatCode>
                <c:ptCount val="5"/>
                <c:pt idx="0">
                  <c:v>4477</c:v>
                </c:pt>
                <c:pt idx="1">
                  <c:v>8543</c:v>
                </c:pt>
                <c:pt idx="2">
                  <c:v>30008</c:v>
                </c:pt>
                <c:pt idx="3">
                  <c:v>55779</c:v>
                </c:pt>
                <c:pt idx="4">
                  <c:v>38042</c:v>
                </c:pt>
              </c:numCache>
            </c:numRef>
          </c:val>
        </c:ser>
        <c:gapWidth val="30"/>
        <c:axId val="157950336"/>
        <c:axId val="157951872"/>
      </c:barChart>
      <c:lineChart>
        <c:grouping val="standard"/>
        <c:ser>
          <c:idx val="0"/>
          <c:order val="1"/>
          <c:tx>
            <c:strRef>
              <c:f>グラフ!$J$48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4.9851943581236333E-2"/>
                  <c:y val="-5.3852366814804008E-2"/>
                </c:manualLayout>
              </c:layout>
              <c:dLblPos val="r"/>
              <c:showVal val="1"/>
            </c:dLbl>
            <c:dLbl>
              <c:idx val="1"/>
              <c:layout>
                <c:manualLayout>
                  <c:x val="-6.3502106747042403E-2"/>
                  <c:y val="-7.6559528419603284E-2"/>
                </c:manualLayout>
              </c:layout>
              <c:dLblPos val="r"/>
              <c:showVal val="1"/>
            </c:dLbl>
            <c:dLbl>
              <c:idx val="2"/>
              <c:layout>
                <c:manualLayout>
                  <c:x val="-0.12463001471997009"/>
                  <c:y val="-3.7537111139795709E-3"/>
                </c:manualLayout>
              </c:layout>
              <c:dLblPos val="r"/>
              <c:showVal val="1"/>
            </c:dLbl>
            <c:dLbl>
              <c:idx val="4"/>
              <c:layout>
                <c:manualLayout>
                  <c:x val="-3.6203338084223262E-2"/>
                  <c:y val="-5.4189209955313018E-2"/>
                </c:manualLayout>
              </c:layout>
              <c:dLblPos val="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グラフ!$H$49:$H$53</c:f>
              <c:strCache>
                <c:ptCount val="5"/>
                <c:pt idx="0">
                  <c:v>平成19年度</c:v>
                </c:pt>
                <c:pt idx="1">
                  <c:v>20</c:v>
                </c:pt>
                <c:pt idx="2">
                  <c:v>21</c:v>
                </c:pt>
                <c:pt idx="3">
                  <c:v>22</c:v>
                </c:pt>
                <c:pt idx="4">
                  <c:v>23年度</c:v>
                </c:pt>
              </c:strCache>
            </c:strRef>
          </c:cat>
          <c:val>
            <c:numRef>
              <c:f>グラフ!$J$49:$J$53</c:f>
              <c:numCache>
                <c:formatCode>#,##0;[Red]#,##0</c:formatCode>
                <c:ptCount val="5"/>
                <c:pt idx="0">
                  <c:v>12</c:v>
                </c:pt>
                <c:pt idx="1">
                  <c:v>21</c:v>
                </c:pt>
                <c:pt idx="2">
                  <c:v>119</c:v>
                </c:pt>
                <c:pt idx="3">
                  <c:v>200</c:v>
                </c:pt>
                <c:pt idx="4">
                  <c:v>113</c:v>
                </c:pt>
              </c:numCache>
            </c:numRef>
          </c:val>
        </c:ser>
        <c:marker val="1"/>
        <c:axId val="157962240"/>
        <c:axId val="157963776"/>
      </c:lineChart>
      <c:catAx>
        <c:axId val="15795033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57951872"/>
        <c:crossesAt val="0"/>
        <c:auto val="1"/>
        <c:lblAlgn val="ctr"/>
        <c:lblOffset val="100"/>
        <c:tickLblSkip val="1"/>
        <c:tickMarkSkip val="1"/>
      </c:catAx>
      <c:valAx>
        <c:axId val="157951872"/>
        <c:scaling>
          <c:orientation val="minMax"/>
          <c:max val="60000"/>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572700297"/>
              <c:y val="1.405152224824356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950336"/>
        <c:crosses val="autoZero"/>
        <c:crossBetween val="between"/>
        <c:majorUnit val="10000"/>
      </c:valAx>
      <c:catAx>
        <c:axId val="157962240"/>
        <c:scaling>
          <c:orientation val="minMax"/>
        </c:scaling>
        <c:delete val="1"/>
        <c:axPos val="b"/>
        <c:tickLblPos val="none"/>
        <c:crossAx val="157963776"/>
        <c:crossesAt val="0"/>
        <c:auto val="1"/>
        <c:lblAlgn val="ctr"/>
        <c:lblOffset val="100"/>
      </c:catAx>
      <c:valAx>
        <c:axId val="157963776"/>
        <c:scaling>
          <c:orientation val="minMax"/>
          <c:min val="0"/>
        </c:scaling>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04747774479"/>
              <c:y val="1.6393442622950821E-2"/>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962240"/>
        <c:crosses val="max"/>
        <c:crossBetween val="between"/>
      </c:valAx>
      <c:spPr>
        <a:noFill/>
        <a:ln w="12700">
          <a:solidFill>
            <a:srgbClr val="000000"/>
          </a:solidFill>
          <a:prstDash val="solid"/>
        </a:ln>
      </c:spPr>
    </c:plotArea>
    <c:legend>
      <c:legendPos val="b"/>
      <c:layout>
        <c:manualLayout>
          <c:xMode val="edge"/>
          <c:yMode val="edge"/>
          <c:x val="0.28486646884273048"/>
          <c:y val="0.89929742388758782"/>
          <c:w val="0.53115727002967361"/>
          <c:h val="7.025761124121805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155" name="Text Box 1"/>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156" name="Text Box 2"/>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32</xdr:row>
      <xdr:rowOff>0</xdr:rowOff>
    </xdr:from>
    <xdr:to>
      <xdr:col>6</xdr:col>
      <xdr:colOff>171450</xdr:colOff>
      <xdr:row>33</xdr:row>
      <xdr:rowOff>19050</xdr:rowOff>
    </xdr:to>
    <xdr:sp macro="" textlink="">
      <xdr:nvSpPr>
        <xdr:cNvPr id="3202" name="Text Box 1"/>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36</xdr:row>
      <xdr:rowOff>47625</xdr:rowOff>
    </xdr:from>
    <xdr:to>
      <xdr:col>5</xdr:col>
      <xdr:colOff>219075</xdr:colOff>
      <xdr:row>37</xdr:row>
      <xdr:rowOff>66675</xdr:rowOff>
    </xdr:to>
    <xdr:sp macro="" textlink="">
      <xdr:nvSpPr>
        <xdr:cNvPr id="3203" name="Text Box 1"/>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130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1305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1305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1305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1305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6</xdr:row>
      <xdr:rowOff>152400</xdr:rowOff>
    </xdr:from>
    <xdr:to>
      <xdr:col>6</xdr:col>
      <xdr:colOff>0</xdr:colOff>
      <xdr:row>33</xdr:row>
      <xdr:rowOff>57150</xdr:rowOff>
    </xdr:to>
    <xdr:graphicFrame macro="">
      <xdr:nvGraphicFramePr>
        <xdr:cNvPr id="1305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xdr:row>
      <xdr:rowOff>19050</xdr:rowOff>
    </xdr:from>
    <xdr:to>
      <xdr:col>2</xdr:col>
      <xdr:colOff>1095375</xdr:colOff>
      <xdr:row>33</xdr:row>
      <xdr:rowOff>133350</xdr:rowOff>
    </xdr:to>
    <xdr:graphicFrame macro="">
      <xdr:nvGraphicFramePr>
        <xdr:cNvPr id="1305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xdr:colOff>
      <xdr:row>39</xdr:row>
      <xdr:rowOff>85725</xdr:rowOff>
    </xdr:from>
    <xdr:to>
      <xdr:col>2</xdr:col>
      <xdr:colOff>1076325</xdr:colOff>
      <xdr:row>65</xdr:row>
      <xdr:rowOff>85725</xdr:rowOff>
    </xdr:to>
    <xdr:graphicFrame macro="">
      <xdr:nvGraphicFramePr>
        <xdr:cNvPr id="1305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39</xdr:row>
      <xdr:rowOff>95250</xdr:rowOff>
    </xdr:from>
    <xdr:to>
      <xdr:col>6</xdr:col>
      <xdr:colOff>66675</xdr:colOff>
      <xdr:row>66</xdr:row>
      <xdr:rowOff>47625</xdr:rowOff>
    </xdr:to>
    <xdr:graphicFrame macro="">
      <xdr:nvGraphicFramePr>
        <xdr:cNvPr id="13060"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13061"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1104899</xdr:colOff>
      <xdr:row>70</xdr:row>
      <xdr:rowOff>114300</xdr:rowOff>
    </xdr:from>
    <xdr:to>
      <xdr:col>6</xdr:col>
      <xdr:colOff>104774</xdr:colOff>
      <xdr:row>97</xdr:row>
      <xdr:rowOff>57150</xdr:rowOff>
    </xdr:to>
    <xdr:graphicFrame macro="">
      <xdr:nvGraphicFramePr>
        <xdr:cNvPr id="1306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105</xdr:row>
      <xdr:rowOff>133350</xdr:rowOff>
    </xdr:from>
    <xdr:to>
      <xdr:col>2</xdr:col>
      <xdr:colOff>1066800</xdr:colOff>
      <xdr:row>133</xdr:row>
      <xdr:rowOff>57150</xdr:rowOff>
    </xdr:to>
    <xdr:graphicFrame macro="">
      <xdr:nvGraphicFramePr>
        <xdr:cNvPr id="1306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1085850</xdr:colOff>
      <xdr:row>105</xdr:row>
      <xdr:rowOff>57150</xdr:rowOff>
    </xdr:from>
    <xdr:to>
      <xdr:col>6</xdr:col>
      <xdr:colOff>47625</xdr:colOff>
      <xdr:row>133</xdr:row>
      <xdr:rowOff>57150</xdr:rowOff>
    </xdr:to>
    <xdr:graphicFrame macro="">
      <xdr:nvGraphicFramePr>
        <xdr:cNvPr id="1306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7</xdr:row>
      <xdr:rowOff>19050</xdr:rowOff>
    </xdr:from>
    <xdr:to>
      <xdr:col>6</xdr:col>
      <xdr:colOff>0</xdr:colOff>
      <xdr:row>33</xdr:row>
      <xdr:rowOff>133350</xdr:rowOff>
    </xdr:to>
    <xdr:graphicFrame macro="">
      <xdr:nvGraphicFramePr>
        <xdr:cNvPr id="13065"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43"/>
  <sheetViews>
    <sheetView view="pageBreakPreview" zoomScale="115" zoomScaleNormal="100" zoomScaleSheetLayoutView="115" workbookViewId="0">
      <selection activeCell="R32" sqref="R32"/>
    </sheetView>
  </sheetViews>
  <sheetFormatPr defaultRowHeight="20.100000000000001" customHeight="1"/>
  <cols>
    <col min="1" max="1" width="13.7109375" style="65" customWidth="1"/>
    <col min="2" max="2" width="3.85546875" style="65" customWidth="1"/>
    <col min="3" max="3" width="6.85546875" style="65" customWidth="1"/>
    <col min="4" max="4" width="6.7109375" style="65" customWidth="1"/>
    <col min="5" max="5" width="7" style="65" customWidth="1"/>
    <col min="6" max="6" width="5.28515625" style="65" customWidth="1"/>
    <col min="7" max="7" width="5.7109375" style="65" customWidth="1"/>
    <col min="8" max="8" width="5.28515625" style="65" customWidth="1"/>
    <col min="9" max="9" width="5.7109375" style="65" customWidth="1"/>
    <col min="10" max="10" width="5.28515625" style="65" customWidth="1"/>
    <col min="11" max="11" width="5.7109375" style="65" customWidth="1"/>
    <col min="12" max="12" width="5.5703125" style="65" customWidth="1"/>
    <col min="13" max="13" width="6.42578125" style="65" customWidth="1"/>
    <col min="14" max="14" width="4.7109375" style="65" customWidth="1"/>
    <col min="15" max="15" width="5.7109375" style="65" customWidth="1"/>
    <col min="16" max="16" width="6.7109375" style="65" customWidth="1"/>
    <col min="17" max="16384" width="9.140625" style="65"/>
  </cols>
  <sheetData>
    <row r="1" spans="1:16" ht="20.100000000000001" customHeight="1">
      <c r="A1" s="526" t="s">
        <v>0</v>
      </c>
      <c r="B1" s="526"/>
      <c r="C1" s="526"/>
      <c r="D1" s="526"/>
      <c r="E1" s="526"/>
      <c r="F1" s="526"/>
      <c r="G1" s="526"/>
      <c r="H1" s="526"/>
      <c r="I1" s="526"/>
      <c r="J1" s="526"/>
      <c r="K1" s="526"/>
      <c r="L1" s="526"/>
      <c r="M1" s="526"/>
      <c r="N1" s="526"/>
      <c r="O1" s="526"/>
      <c r="P1" s="526"/>
    </row>
    <row r="2" spans="1:16" ht="15" customHeight="1"/>
    <row r="3" spans="1:16" ht="15" customHeight="1" thickBot="1">
      <c r="A3" s="530" t="s">
        <v>550</v>
      </c>
      <c r="B3" s="530"/>
      <c r="C3" s="530"/>
      <c r="D3" s="530"/>
      <c r="E3" s="530"/>
      <c r="F3" s="530"/>
      <c r="G3" s="530"/>
      <c r="H3" s="530"/>
      <c r="I3" s="530"/>
      <c r="P3" s="66" t="s">
        <v>1</v>
      </c>
    </row>
    <row r="4" spans="1:16" ht="24" customHeight="1">
      <c r="A4" s="527" t="s">
        <v>2</v>
      </c>
      <c r="B4" s="508"/>
      <c r="C4" s="523" t="s">
        <v>3</v>
      </c>
      <c r="D4" s="523"/>
      <c r="E4" s="507" t="s">
        <v>4</v>
      </c>
      <c r="F4" s="507"/>
      <c r="G4" s="507" t="s">
        <v>5</v>
      </c>
      <c r="H4" s="507"/>
      <c r="I4" s="507" t="s">
        <v>6</v>
      </c>
      <c r="J4" s="507"/>
      <c r="K4" s="507" t="s">
        <v>7</v>
      </c>
      <c r="L4" s="507"/>
      <c r="M4" s="507" t="s">
        <v>8</v>
      </c>
      <c r="N4" s="507"/>
      <c r="O4" s="524" t="s">
        <v>9</v>
      </c>
      <c r="P4" s="525"/>
    </row>
    <row r="5" spans="1:16" s="67" customFormat="1" ht="20.25" customHeight="1">
      <c r="A5" s="531" t="s">
        <v>589</v>
      </c>
      <c r="B5" s="532"/>
      <c r="C5" s="4">
        <f t="shared" ref="C5:D8" si="0">E5+G5+I5+K5+M5+O5</f>
        <v>3044</v>
      </c>
      <c r="D5" s="77">
        <f t="shared" si="0"/>
        <v>107</v>
      </c>
      <c r="E5" s="4">
        <v>1015</v>
      </c>
      <c r="F5" s="77">
        <v>54</v>
      </c>
      <c r="G5" s="3">
        <v>544</v>
      </c>
      <c r="H5" s="77">
        <v>21</v>
      </c>
      <c r="I5" s="3">
        <v>687</v>
      </c>
      <c r="J5" s="77">
        <v>18</v>
      </c>
      <c r="K5" s="3">
        <v>550</v>
      </c>
      <c r="L5" s="77">
        <v>5</v>
      </c>
      <c r="M5" s="3">
        <v>111</v>
      </c>
      <c r="N5" s="77">
        <v>4</v>
      </c>
      <c r="O5" s="3">
        <v>137</v>
      </c>
      <c r="P5" s="78">
        <v>5</v>
      </c>
    </row>
    <row r="6" spans="1:16" s="67" customFormat="1" ht="20.25" customHeight="1">
      <c r="A6" s="533">
        <v>20</v>
      </c>
      <c r="B6" s="532"/>
      <c r="C6" s="4">
        <f t="shared" si="0"/>
        <v>3190</v>
      </c>
      <c r="D6" s="77">
        <f t="shared" si="0"/>
        <v>102</v>
      </c>
      <c r="E6" s="69">
        <v>998</v>
      </c>
      <c r="F6" s="79">
        <v>53</v>
      </c>
      <c r="G6" s="69">
        <v>580</v>
      </c>
      <c r="H6" s="79">
        <v>20</v>
      </c>
      <c r="I6" s="69">
        <v>773</v>
      </c>
      <c r="J6" s="79">
        <v>16</v>
      </c>
      <c r="K6" s="69">
        <v>576</v>
      </c>
      <c r="L6" s="79">
        <v>5</v>
      </c>
      <c r="M6" s="69">
        <v>120</v>
      </c>
      <c r="N6" s="79">
        <v>4</v>
      </c>
      <c r="O6" s="69">
        <v>143</v>
      </c>
      <c r="P6" s="80">
        <v>4</v>
      </c>
    </row>
    <row r="7" spans="1:16" s="67" customFormat="1" ht="20.25" customHeight="1">
      <c r="A7" s="533">
        <v>21</v>
      </c>
      <c r="B7" s="532"/>
      <c r="C7" s="4">
        <f t="shared" si="0"/>
        <v>3247</v>
      </c>
      <c r="D7" s="77">
        <f t="shared" si="0"/>
        <v>100</v>
      </c>
      <c r="E7" s="81">
        <v>1014</v>
      </c>
      <c r="F7" s="79">
        <v>54</v>
      </c>
      <c r="G7" s="69">
        <v>560</v>
      </c>
      <c r="H7" s="79">
        <v>15</v>
      </c>
      <c r="I7" s="69">
        <v>803</v>
      </c>
      <c r="J7" s="79">
        <v>17</v>
      </c>
      <c r="K7" s="69">
        <v>606</v>
      </c>
      <c r="L7" s="79">
        <v>7</v>
      </c>
      <c r="M7" s="69">
        <v>120</v>
      </c>
      <c r="N7" s="79">
        <v>3</v>
      </c>
      <c r="O7" s="69">
        <v>144</v>
      </c>
      <c r="P7" s="80">
        <v>4</v>
      </c>
    </row>
    <row r="8" spans="1:16" s="67" customFormat="1" ht="20.25" customHeight="1">
      <c r="A8" s="535">
        <v>22</v>
      </c>
      <c r="B8" s="536"/>
      <c r="C8" s="4">
        <f t="shared" si="0"/>
        <v>3605</v>
      </c>
      <c r="D8" s="77">
        <f t="shared" si="0"/>
        <v>112</v>
      </c>
      <c r="E8" s="81">
        <v>1106</v>
      </c>
      <c r="F8" s="79">
        <v>59</v>
      </c>
      <c r="G8" s="69">
        <v>603</v>
      </c>
      <c r="H8" s="79">
        <v>22</v>
      </c>
      <c r="I8" s="69">
        <v>859</v>
      </c>
      <c r="J8" s="79">
        <v>17</v>
      </c>
      <c r="K8" s="69">
        <v>726</v>
      </c>
      <c r="L8" s="79">
        <v>7</v>
      </c>
      <c r="M8" s="69">
        <v>136</v>
      </c>
      <c r="N8" s="79">
        <v>3</v>
      </c>
      <c r="O8" s="69">
        <v>175</v>
      </c>
      <c r="P8" s="80">
        <v>4</v>
      </c>
    </row>
    <row r="9" spans="1:16" s="10" customFormat="1" ht="20.25" customHeight="1">
      <c r="A9" s="537">
        <v>23</v>
      </c>
      <c r="B9" s="538"/>
      <c r="C9" s="82">
        <f t="shared" ref="C9:P9" si="1">SUM(C11:C20)</f>
        <v>3784</v>
      </c>
      <c r="D9" s="83">
        <f t="shared" si="1"/>
        <v>102</v>
      </c>
      <c r="E9" s="84">
        <f t="shared" si="1"/>
        <v>1155</v>
      </c>
      <c r="F9" s="83">
        <f t="shared" si="1"/>
        <v>55</v>
      </c>
      <c r="G9" s="82">
        <f t="shared" si="1"/>
        <v>626</v>
      </c>
      <c r="H9" s="83">
        <f t="shared" si="1"/>
        <v>21</v>
      </c>
      <c r="I9" s="82">
        <f t="shared" si="1"/>
        <v>909</v>
      </c>
      <c r="J9" s="83">
        <f t="shared" si="1"/>
        <v>16</v>
      </c>
      <c r="K9" s="82">
        <f t="shared" si="1"/>
        <v>770</v>
      </c>
      <c r="L9" s="83">
        <f t="shared" si="1"/>
        <v>5</v>
      </c>
      <c r="M9" s="82">
        <f t="shared" si="1"/>
        <v>138</v>
      </c>
      <c r="N9" s="83">
        <f t="shared" si="1"/>
        <v>3</v>
      </c>
      <c r="O9" s="82">
        <f t="shared" si="1"/>
        <v>186</v>
      </c>
      <c r="P9" s="85">
        <f t="shared" si="1"/>
        <v>2</v>
      </c>
    </row>
    <row r="10" spans="1:16" s="10" customFormat="1" ht="12" customHeight="1">
      <c r="A10" s="539"/>
      <c r="B10" s="540"/>
      <c r="C10" s="82"/>
      <c r="D10" s="83"/>
      <c r="E10" s="84"/>
      <c r="F10" s="83"/>
      <c r="G10" s="82"/>
      <c r="H10" s="83"/>
      <c r="I10" s="82"/>
      <c r="J10" s="83"/>
      <c r="K10" s="82"/>
      <c r="L10" s="83"/>
      <c r="M10" s="82"/>
      <c r="N10" s="83"/>
      <c r="O10" s="82"/>
      <c r="P10" s="85"/>
    </row>
    <row r="11" spans="1:16" ht="20.25" customHeight="1">
      <c r="A11" s="534" t="s">
        <v>619</v>
      </c>
      <c r="B11" s="519"/>
      <c r="C11" s="82">
        <f t="shared" ref="C11:D20" si="2">SUM(E11,G11,I11,K11,M11,O11)</f>
        <v>5</v>
      </c>
      <c r="D11" s="461">
        <f t="shared" si="2"/>
        <v>0</v>
      </c>
      <c r="E11" s="143">
        <v>3</v>
      </c>
      <c r="F11" s="176">
        <v>0</v>
      </c>
      <c r="G11" s="143">
        <v>1</v>
      </c>
      <c r="H11" s="176">
        <v>0</v>
      </c>
      <c r="I11" s="143">
        <v>1</v>
      </c>
      <c r="J11" s="176">
        <v>0</v>
      </c>
      <c r="K11" s="143">
        <v>0</v>
      </c>
      <c r="L11" s="176">
        <v>0</v>
      </c>
      <c r="M11" s="143">
        <v>0</v>
      </c>
      <c r="N11" s="176">
        <v>0</v>
      </c>
      <c r="O11" s="143">
        <v>0</v>
      </c>
      <c r="P11" s="177">
        <v>0</v>
      </c>
    </row>
    <row r="12" spans="1:16" ht="20.25" customHeight="1">
      <c r="A12" s="487" t="s">
        <v>10</v>
      </c>
      <c r="B12" s="519"/>
      <c r="C12" s="82">
        <f>SUM(E12,G12,I12,K12,M12,O12)</f>
        <v>1565</v>
      </c>
      <c r="D12" s="462">
        <f>SUM(F12,H12,J12,L12,N12,P12)</f>
        <v>58</v>
      </c>
      <c r="E12" s="70">
        <v>445</v>
      </c>
      <c r="F12" s="178">
        <v>35</v>
      </c>
      <c r="G12" s="143">
        <v>431</v>
      </c>
      <c r="H12" s="178">
        <v>12</v>
      </c>
      <c r="I12" s="143">
        <v>279</v>
      </c>
      <c r="J12" s="178">
        <v>7</v>
      </c>
      <c r="K12" s="143">
        <v>230</v>
      </c>
      <c r="L12" s="178">
        <v>2</v>
      </c>
      <c r="M12" s="143">
        <v>118</v>
      </c>
      <c r="N12" s="179">
        <v>2</v>
      </c>
      <c r="O12" s="143">
        <v>62</v>
      </c>
      <c r="P12" s="177">
        <v>0</v>
      </c>
    </row>
    <row r="13" spans="1:16" ht="20.25" customHeight="1">
      <c r="A13" s="487" t="s">
        <v>11</v>
      </c>
      <c r="B13" s="519"/>
      <c r="C13" s="82">
        <f t="shared" si="2"/>
        <v>349</v>
      </c>
      <c r="D13" s="462">
        <f t="shared" si="2"/>
        <v>12</v>
      </c>
      <c r="E13" s="70">
        <v>37</v>
      </c>
      <c r="F13" s="178">
        <v>1</v>
      </c>
      <c r="G13" s="143">
        <v>110</v>
      </c>
      <c r="H13" s="178">
        <v>8</v>
      </c>
      <c r="I13" s="143">
        <v>18</v>
      </c>
      <c r="J13" s="180">
        <v>1</v>
      </c>
      <c r="K13" s="143">
        <v>71</v>
      </c>
      <c r="L13" s="178">
        <v>1</v>
      </c>
      <c r="M13" s="143">
        <v>0</v>
      </c>
      <c r="N13" s="176">
        <v>0</v>
      </c>
      <c r="O13" s="143">
        <v>113</v>
      </c>
      <c r="P13" s="181">
        <v>1</v>
      </c>
    </row>
    <row r="14" spans="1:16" ht="20.25" customHeight="1">
      <c r="A14" s="528" t="s">
        <v>12</v>
      </c>
      <c r="B14" s="529"/>
      <c r="C14" s="82">
        <f t="shared" si="2"/>
        <v>37</v>
      </c>
      <c r="D14" s="462">
        <f t="shared" si="2"/>
        <v>1</v>
      </c>
      <c r="E14" s="70">
        <v>1</v>
      </c>
      <c r="F14" s="175">
        <v>0</v>
      </c>
      <c r="G14" s="143">
        <v>2</v>
      </c>
      <c r="H14" s="175">
        <v>0</v>
      </c>
      <c r="I14" s="143">
        <v>21</v>
      </c>
      <c r="J14" s="178">
        <v>1</v>
      </c>
      <c r="K14" s="143">
        <v>12</v>
      </c>
      <c r="L14" s="175">
        <v>0</v>
      </c>
      <c r="M14" s="70">
        <v>1</v>
      </c>
      <c r="N14" s="176">
        <v>0</v>
      </c>
      <c r="O14" s="70">
        <v>0</v>
      </c>
      <c r="P14" s="177">
        <v>0</v>
      </c>
    </row>
    <row r="15" spans="1:16" ht="20.25" customHeight="1">
      <c r="A15" s="487" t="s">
        <v>13</v>
      </c>
      <c r="B15" s="519"/>
      <c r="C15" s="82">
        <f t="shared" si="2"/>
        <v>196</v>
      </c>
      <c r="D15" s="462">
        <f t="shared" si="2"/>
        <v>7</v>
      </c>
      <c r="E15" s="70">
        <v>79</v>
      </c>
      <c r="F15" s="178">
        <v>4</v>
      </c>
      <c r="G15" s="143">
        <v>63</v>
      </c>
      <c r="H15" s="180">
        <v>1</v>
      </c>
      <c r="I15" s="143">
        <v>14</v>
      </c>
      <c r="J15" s="175">
        <v>0</v>
      </c>
      <c r="K15" s="143">
        <v>10</v>
      </c>
      <c r="L15" s="175">
        <v>0</v>
      </c>
      <c r="M15" s="143">
        <v>19</v>
      </c>
      <c r="N15" s="179">
        <v>1</v>
      </c>
      <c r="O15" s="143">
        <v>11</v>
      </c>
      <c r="P15" s="181">
        <v>1</v>
      </c>
    </row>
    <row r="16" spans="1:16" ht="20.25" customHeight="1">
      <c r="A16" s="487" t="s">
        <v>14</v>
      </c>
      <c r="B16" s="519"/>
      <c r="C16" s="82">
        <f t="shared" si="2"/>
        <v>264</v>
      </c>
      <c r="D16" s="462">
        <f>SUM(F16,H16,J16,L16,N16,P16)</f>
        <v>3</v>
      </c>
      <c r="E16" s="70">
        <v>233</v>
      </c>
      <c r="F16" s="178">
        <v>3</v>
      </c>
      <c r="G16" s="143">
        <v>4</v>
      </c>
      <c r="H16" s="175">
        <v>0</v>
      </c>
      <c r="I16" s="143">
        <v>25</v>
      </c>
      <c r="J16" s="175">
        <v>0</v>
      </c>
      <c r="K16" s="143">
        <v>2</v>
      </c>
      <c r="L16" s="175">
        <v>0</v>
      </c>
      <c r="M16" s="70">
        <v>0</v>
      </c>
      <c r="N16" s="176">
        <v>0</v>
      </c>
      <c r="O16" s="70">
        <v>0</v>
      </c>
      <c r="P16" s="177">
        <v>0</v>
      </c>
    </row>
    <row r="17" spans="1:16" ht="20.25" customHeight="1">
      <c r="A17" s="487" t="s">
        <v>15</v>
      </c>
      <c r="B17" s="519"/>
      <c r="C17" s="82">
        <f t="shared" si="2"/>
        <v>1245</v>
      </c>
      <c r="D17" s="462">
        <f t="shared" si="2"/>
        <v>14</v>
      </c>
      <c r="E17" s="70">
        <v>339</v>
      </c>
      <c r="F17" s="178">
        <v>9</v>
      </c>
      <c r="G17" s="143">
        <v>13</v>
      </c>
      <c r="H17" s="175">
        <v>0</v>
      </c>
      <c r="I17" s="143">
        <v>513</v>
      </c>
      <c r="J17" s="178">
        <v>4</v>
      </c>
      <c r="K17" s="143">
        <v>380</v>
      </c>
      <c r="L17" s="178">
        <v>1</v>
      </c>
      <c r="M17" s="70">
        <v>0</v>
      </c>
      <c r="N17" s="176">
        <v>0</v>
      </c>
      <c r="O17" s="70">
        <v>0</v>
      </c>
      <c r="P17" s="177">
        <v>0</v>
      </c>
    </row>
    <row r="18" spans="1:16" ht="20.25" customHeight="1">
      <c r="A18" s="509" t="s">
        <v>16</v>
      </c>
      <c r="B18" s="510"/>
      <c r="C18" s="82">
        <f t="shared" si="2"/>
        <v>70</v>
      </c>
      <c r="D18" s="462">
        <f t="shared" si="2"/>
        <v>3</v>
      </c>
      <c r="E18" s="70">
        <v>1</v>
      </c>
      <c r="F18" s="175">
        <v>0</v>
      </c>
      <c r="G18" s="143">
        <v>0</v>
      </c>
      <c r="H18" s="175">
        <v>0</v>
      </c>
      <c r="I18" s="70">
        <v>9</v>
      </c>
      <c r="J18" s="178">
        <v>2</v>
      </c>
      <c r="K18" s="143">
        <v>60</v>
      </c>
      <c r="L18" s="178">
        <v>1</v>
      </c>
      <c r="M18" s="70">
        <v>0</v>
      </c>
      <c r="N18" s="176">
        <v>0</v>
      </c>
      <c r="O18" s="70">
        <v>0</v>
      </c>
      <c r="P18" s="177">
        <v>0</v>
      </c>
    </row>
    <row r="19" spans="1:16" ht="20.25" customHeight="1">
      <c r="A19" s="487" t="s">
        <v>17</v>
      </c>
      <c r="B19" s="519"/>
      <c r="C19" s="82">
        <f t="shared" si="2"/>
        <v>40</v>
      </c>
      <c r="D19" s="462">
        <f t="shared" si="2"/>
        <v>4</v>
      </c>
      <c r="E19" s="70">
        <v>14</v>
      </c>
      <c r="F19" s="178">
        <v>3</v>
      </c>
      <c r="G19" s="143">
        <v>1</v>
      </c>
      <c r="H19" s="175">
        <v>0</v>
      </c>
      <c r="I19" s="143">
        <v>23</v>
      </c>
      <c r="J19" s="178">
        <v>1</v>
      </c>
      <c r="K19" s="143">
        <v>2</v>
      </c>
      <c r="L19" s="175">
        <v>0</v>
      </c>
      <c r="M19" s="70">
        <v>0</v>
      </c>
      <c r="N19" s="176">
        <v>0</v>
      </c>
      <c r="O19" s="70">
        <v>0</v>
      </c>
      <c r="P19" s="177">
        <v>0</v>
      </c>
    </row>
    <row r="20" spans="1:16" ht="20.25" customHeight="1" thickBot="1">
      <c r="A20" s="521" t="s">
        <v>18</v>
      </c>
      <c r="B20" s="522"/>
      <c r="C20" s="463">
        <f t="shared" si="2"/>
        <v>13</v>
      </c>
      <c r="D20" s="464">
        <f t="shared" si="2"/>
        <v>0</v>
      </c>
      <c r="E20" s="183">
        <v>3</v>
      </c>
      <c r="F20" s="182">
        <v>0</v>
      </c>
      <c r="G20" s="183">
        <v>1</v>
      </c>
      <c r="H20" s="182">
        <v>0</v>
      </c>
      <c r="I20" s="183">
        <v>6</v>
      </c>
      <c r="J20" s="182">
        <v>0</v>
      </c>
      <c r="K20" s="183">
        <v>3</v>
      </c>
      <c r="L20" s="182">
        <v>0</v>
      </c>
      <c r="M20" s="183">
        <v>0</v>
      </c>
      <c r="N20" s="184">
        <v>0</v>
      </c>
      <c r="O20" s="183">
        <v>0</v>
      </c>
      <c r="P20" s="185">
        <v>0</v>
      </c>
    </row>
    <row r="21" spans="1:16" ht="15" customHeight="1">
      <c r="A21" s="65" t="s">
        <v>684</v>
      </c>
      <c r="I21" s="485" t="s">
        <v>618</v>
      </c>
      <c r="J21" s="486"/>
      <c r="K21" s="486"/>
      <c r="L21" s="486"/>
      <c r="M21" s="486"/>
      <c r="N21" s="486"/>
      <c r="O21" s="486"/>
      <c r="P21" s="486"/>
    </row>
    <row r="22" spans="1:16" ht="15" customHeight="1"/>
    <row r="23" spans="1:16" ht="15" customHeight="1" thickBot="1">
      <c r="A23" s="530" t="s">
        <v>549</v>
      </c>
      <c r="B23" s="530"/>
      <c r="C23" s="530"/>
      <c r="D23" s="530"/>
      <c r="E23" s="530"/>
      <c r="F23" s="530"/>
      <c r="G23" s="530"/>
      <c r="H23" s="530"/>
      <c r="P23" s="66" t="s">
        <v>19</v>
      </c>
    </row>
    <row r="24" spans="1:16" ht="24" customHeight="1">
      <c r="A24" s="75" t="s">
        <v>20</v>
      </c>
      <c r="B24" s="523" t="s">
        <v>21</v>
      </c>
      <c r="C24" s="523"/>
      <c r="D24" s="523"/>
      <c r="E24" s="507" t="s">
        <v>22</v>
      </c>
      <c r="F24" s="507"/>
      <c r="G24" s="507"/>
      <c r="H24" s="507" t="s">
        <v>23</v>
      </c>
      <c r="I24" s="507"/>
      <c r="J24" s="507"/>
      <c r="K24" s="507" t="s">
        <v>24</v>
      </c>
      <c r="L24" s="507"/>
      <c r="M24" s="507"/>
      <c r="N24" s="524" t="s">
        <v>25</v>
      </c>
      <c r="O24" s="524"/>
      <c r="P24" s="525"/>
    </row>
    <row r="25" spans="1:16" ht="20.25" customHeight="1">
      <c r="A25" s="122" t="s">
        <v>589</v>
      </c>
      <c r="B25" s="546">
        <f>SUM(E25,H25,K25,N25)</f>
        <v>616</v>
      </c>
      <c r="C25" s="514"/>
      <c r="D25" s="86">
        <f>SUM(G25,J25,M25,P25)</f>
        <v>187</v>
      </c>
      <c r="E25" s="514">
        <v>61</v>
      </c>
      <c r="F25" s="514"/>
      <c r="G25" s="77">
        <v>13</v>
      </c>
      <c r="H25" s="514">
        <v>174</v>
      </c>
      <c r="I25" s="514"/>
      <c r="J25" s="77">
        <v>46</v>
      </c>
      <c r="K25" s="514">
        <v>192</v>
      </c>
      <c r="L25" s="514"/>
      <c r="M25" s="77">
        <v>59</v>
      </c>
      <c r="N25" s="514">
        <v>189</v>
      </c>
      <c r="O25" s="514"/>
      <c r="P25" s="78">
        <v>69</v>
      </c>
    </row>
    <row r="26" spans="1:16" ht="20.25" customHeight="1">
      <c r="A26" s="76">
        <v>20</v>
      </c>
      <c r="B26" s="545">
        <f>SUM(E26,H26,K26,N26)</f>
        <v>637</v>
      </c>
      <c r="C26" s="512"/>
      <c r="D26" s="87">
        <f>SUM(G26,J26,M26,P26)</f>
        <v>200</v>
      </c>
      <c r="E26" s="512">
        <v>65</v>
      </c>
      <c r="F26" s="512"/>
      <c r="G26" s="77">
        <v>15</v>
      </c>
      <c r="H26" s="512">
        <v>181</v>
      </c>
      <c r="I26" s="512"/>
      <c r="J26" s="77">
        <v>56</v>
      </c>
      <c r="K26" s="512">
        <v>196</v>
      </c>
      <c r="L26" s="512"/>
      <c r="M26" s="77">
        <v>58</v>
      </c>
      <c r="N26" s="512">
        <v>195</v>
      </c>
      <c r="O26" s="512"/>
      <c r="P26" s="78">
        <v>71</v>
      </c>
    </row>
    <row r="27" spans="1:16" ht="20.25" customHeight="1">
      <c r="A27" s="76">
        <v>21</v>
      </c>
      <c r="B27" s="545">
        <f>SUM(E27,H27,K27,N27)</f>
        <v>670</v>
      </c>
      <c r="C27" s="512"/>
      <c r="D27" s="87">
        <f>SUM(G27,J27,M27,P27)</f>
        <v>215</v>
      </c>
      <c r="E27" s="511">
        <v>70</v>
      </c>
      <c r="F27" s="511"/>
      <c r="G27" s="97">
        <v>14</v>
      </c>
      <c r="H27" s="511">
        <v>186</v>
      </c>
      <c r="I27" s="511"/>
      <c r="J27" s="97">
        <v>59</v>
      </c>
      <c r="K27" s="511">
        <v>198</v>
      </c>
      <c r="L27" s="511"/>
      <c r="M27" s="97">
        <v>58</v>
      </c>
      <c r="N27" s="511">
        <v>216</v>
      </c>
      <c r="O27" s="511"/>
      <c r="P27" s="98">
        <v>84</v>
      </c>
    </row>
    <row r="28" spans="1:16" s="10" customFormat="1" ht="20.25" customHeight="1">
      <c r="A28" s="118">
        <v>22</v>
      </c>
      <c r="B28" s="543">
        <f>SUM(E28,H28,K28,N28)</f>
        <v>709</v>
      </c>
      <c r="C28" s="544"/>
      <c r="D28" s="96">
        <f>SUM(G28,J28,M28,P28)</f>
        <v>155</v>
      </c>
      <c r="E28" s="511">
        <v>74</v>
      </c>
      <c r="F28" s="511"/>
      <c r="G28" s="97">
        <v>13</v>
      </c>
      <c r="H28" s="511">
        <v>192</v>
      </c>
      <c r="I28" s="511"/>
      <c r="J28" s="97">
        <v>60</v>
      </c>
      <c r="K28" s="511">
        <v>206</v>
      </c>
      <c r="L28" s="511"/>
      <c r="M28" s="97">
        <v>55</v>
      </c>
      <c r="N28" s="511">
        <v>237</v>
      </c>
      <c r="O28" s="511"/>
      <c r="P28" s="98">
        <v>27</v>
      </c>
    </row>
    <row r="29" spans="1:16" s="10" customFormat="1" ht="20.25" customHeight="1" thickBot="1">
      <c r="A29" s="144">
        <v>23</v>
      </c>
      <c r="B29" s="541">
        <f>SUM(E29,H29,K29,N29)</f>
        <v>746</v>
      </c>
      <c r="C29" s="542"/>
      <c r="D29" s="186">
        <f>SUM(G29,J29,M29,P29)</f>
        <v>232</v>
      </c>
      <c r="E29" s="513">
        <v>75</v>
      </c>
      <c r="F29" s="513"/>
      <c r="G29" s="188">
        <v>12</v>
      </c>
      <c r="H29" s="513">
        <v>205</v>
      </c>
      <c r="I29" s="513"/>
      <c r="J29" s="188">
        <v>57</v>
      </c>
      <c r="K29" s="513">
        <v>213</v>
      </c>
      <c r="L29" s="513"/>
      <c r="M29" s="188">
        <v>59</v>
      </c>
      <c r="N29" s="513">
        <v>253</v>
      </c>
      <c r="O29" s="513"/>
      <c r="P29" s="189">
        <v>104</v>
      </c>
    </row>
    <row r="30" spans="1:16" ht="15" customHeight="1">
      <c r="A30" s="520" t="s">
        <v>684</v>
      </c>
      <c r="B30" s="520"/>
      <c r="C30" s="520"/>
      <c r="D30" s="520"/>
      <c r="E30" s="520"/>
      <c r="F30" s="520"/>
      <c r="G30" s="520"/>
      <c r="H30" s="16"/>
      <c r="I30" s="485" t="s">
        <v>620</v>
      </c>
      <c r="J30" s="486"/>
      <c r="K30" s="486"/>
      <c r="L30" s="486"/>
      <c r="M30" s="486"/>
      <c r="N30" s="486"/>
      <c r="O30" s="486"/>
      <c r="P30" s="486"/>
    </row>
    <row r="31" spans="1:16" ht="15" customHeight="1"/>
    <row r="32" spans="1:16" ht="15" customHeight="1" thickBot="1">
      <c r="A32" s="530" t="s">
        <v>622</v>
      </c>
      <c r="B32" s="530"/>
      <c r="C32" s="530"/>
      <c r="D32" s="530"/>
      <c r="E32" s="530"/>
      <c r="F32" s="530"/>
      <c r="G32" s="530"/>
      <c r="H32" s="530"/>
      <c r="I32" s="530"/>
      <c r="J32" s="530"/>
      <c r="K32" s="530"/>
      <c r="L32" s="530"/>
      <c r="M32" s="530"/>
      <c r="P32" s="66" t="s">
        <v>26</v>
      </c>
    </row>
    <row r="33" spans="1:19" ht="20.25" customHeight="1">
      <c r="A33" s="517" t="s">
        <v>2</v>
      </c>
      <c r="B33" s="518"/>
      <c r="C33" s="507" t="s">
        <v>21</v>
      </c>
      <c r="D33" s="507"/>
      <c r="E33" s="507"/>
      <c r="F33" s="508" t="s">
        <v>27</v>
      </c>
      <c r="G33" s="508"/>
      <c r="H33" s="508"/>
      <c r="I33" s="508"/>
      <c r="J33" s="508"/>
      <c r="K33" s="508"/>
      <c r="L33" s="515" t="s">
        <v>28</v>
      </c>
      <c r="M33" s="515"/>
      <c r="N33" s="515"/>
      <c r="O33" s="515"/>
      <c r="P33" s="516"/>
    </row>
    <row r="34" spans="1:19" ht="20.25" customHeight="1">
      <c r="A34" s="503" t="s">
        <v>29</v>
      </c>
      <c r="B34" s="504"/>
      <c r="C34" s="505">
        <f>SUM(F34:P34)</f>
        <v>14192</v>
      </c>
      <c r="D34" s="505"/>
      <c r="E34" s="505"/>
      <c r="F34" s="506">
        <v>1134</v>
      </c>
      <c r="G34" s="506"/>
      <c r="H34" s="506"/>
      <c r="I34" s="506"/>
      <c r="J34" s="506"/>
      <c r="K34" s="506"/>
      <c r="L34" s="501">
        <v>13058</v>
      </c>
      <c r="M34" s="501"/>
      <c r="N34" s="501"/>
      <c r="O34" s="501"/>
      <c r="P34" s="502"/>
    </row>
    <row r="35" spans="1:19" ht="20.25" customHeight="1">
      <c r="A35" s="487" t="s">
        <v>30</v>
      </c>
      <c r="B35" s="488"/>
      <c r="C35" s="489">
        <f t="shared" ref="C35:C40" si="3">SUM(F35:P35)</f>
        <v>4838</v>
      </c>
      <c r="D35" s="489"/>
      <c r="E35" s="489"/>
      <c r="F35" s="490">
        <v>3073</v>
      </c>
      <c r="G35" s="490"/>
      <c r="H35" s="490"/>
      <c r="I35" s="490"/>
      <c r="J35" s="490"/>
      <c r="K35" s="490"/>
      <c r="L35" s="491">
        <v>1765</v>
      </c>
      <c r="M35" s="491"/>
      <c r="N35" s="491"/>
      <c r="O35" s="491"/>
      <c r="P35" s="492"/>
    </row>
    <row r="36" spans="1:19" ht="20.25" customHeight="1">
      <c r="A36" s="487" t="s">
        <v>31</v>
      </c>
      <c r="B36" s="488"/>
      <c r="C36" s="489">
        <f t="shared" si="3"/>
        <v>3855</v>
      </c>
      <c r="D36" s="489"/>
      <c r="E36" s="489"/>
      <c r="F36" s="490">
        <v>3627</v>
      </c>
      <c r="G36" s="490"/>
      <c r="H36" s="490"/>
      <c r="I36" s="490"/>
      <c r="J36" s="490"/>
      <c r="K36" s="490"/>
      <c r="L36" s="491">
        <v>228</v>
      </c>
      <c r="M36" s="491"/>
      <c r="N36" s="491"/>
      <c r="O36" s="491"/>
      <c r="P36" s="492"/>
    </row>
    <row r="37" spans="1:19" ht="20.25" customHeight="1">
      <c r="A37" s="487" t="s">
        <v>32</v>
      </c>
      <c r="B37" s="488"/>
      <c r="C37" s="489">
        <f t="shared" si="3"/>
        <v>4637</v>
      </c>
      <c r="D37" s="489"/>
      <c r="E37" s="489"/>
      <c r="F37" s="490">
        <v>139</v>
      </c>
      <c r="G37" s="490"/>
      <c r="H37" s="490"/>
      <c r="I37" s="490"/>
      <c r="J37" s="490"/>
      <c r="K37" s="490"/>
      <c r="L37" s="491">
        <v>4498</v>
      </c>
      <c r="M37" s="491"/>
      <c r="N37" s="491"/>
      <c r="O37" s="491"/>
      <c r="P37" s="492"/>
    </row>
    <row r="38" spans="1:19" ht="20.25" customHeight="1">
      <c r="A38" s="487" t="s">
        <v>33</v>
      </c>
      <c r="B38" s="488"/>
      <c r="C38" s="489">
        <f t="shared" si="3"/>
        <v>2859</v>
      </c>
      <c r="D38" s="489"/>
      <c r="E38" s="489"/>
      <c r="F38" s="490">
        <v>128</v>
      </c>
      <c r="G38" s="490"/>
      <c r="H38" s="490"/>
      <c r="I38" s="490"/>
      <c r="J38" s="490"/>
      <c r="K38" s="490"/>
      <c r="L38" s="491">
        <v>2731</v>
      </c>
      <c r="M38" s="491"/>
      <c r="N38" s="491"/>
      <c r="O38" s="491"/>
      <c r="P38" s="492"/>
    </row>
    <row r="39" spans="1:19" ht="20.25" customHeight="1">
      <c r="A39" s="499" t="s">
        <v>34</v>
      </c>
      <c r="B39" s="500"/>
      <c r="C39" s="489">
        <f t="shared" si="3"/>
        <v>4243</v>
      </c>
      <c r="D39" s="489"/>
      <c r="E39" s="489"/>
      <c r="F39" s="490">
        <v>101</v>
      </c>
      <c r="G39" s="490"/>
      <c r="H39" s="490"/>
      <c r="I39" s="490"/>
      <c r="J39" s="490"/>
      <c r="K39" s="490"/>
      <c r="L39" s="491">
        <v>4142</v>
      </c>
      <c r="M39" s="491"/>
      <c r="N39" s="491"/>
      <c r="O39" s="491"/>
      <c r="P39" s="492"/>
    </row>
    <row r="40" spans="1:19" ht="20.25" customHeight="1">
      <c r="A40" s="487" t="s">
        <v>35</v>
      </c>
      <c r="B40" s="488"/>
      <c r="C40" s="489">
        <f t="shared" si="3"/>
        <v>7997</v>
      </c>
      <c r="D40" s="489"/>
      <c r="E40" s="489"/>
      <c r="F40" s="490">
        <v>6221</v>
      </c>
      <c r="G40" s="490"/>
      <c r="H40" s="490"/>
      <c r="I40" s="490"/>
      <c r="J40" s="490"/>
      <c r="K40" s="490"/>
      <c r="L40" s="491">
        <v>1776</v>
      </c>
      <c r="M40" s="491"/>
      <c r="N40" s="491"/>
      <c r="O40" s="491"/>
      <c r="P40" s="492"/>
    </row>
    <row r="41" spans="1:19" ht="20.25" customHeight="1" thickBot="1">
      <c r="A41" s="493" t="s">
        <v>36</v>
      </c>
      <c r="B41" s="494"/>
      <c r="C41" s="495">
        <f>SUM(C34:E40)</f>
        <v>42621</v>
      </c>
      <c r="D41" s="495"/>
      <c r="E41" s="495"/>
      <c r="F41" s="496">
        <v>14423</v>
      </c>
      <c r="G41" s="496"/>
      <c r="H41" s="496"/>
      <c r="I41" s="496">
        <f>SUM(I34:K40)</f>
        <v>0</v>
      </c>
      <c r="J41" s="496"/>
      <c r="K41" s="496"/>
      <c r="L41" s="497">
        <v>28198</v>
      </c>
      <c r="M41" s="497"/>
      <c r="N41" s="497"/>
      <c r="O41" s="497">
        <f>SUM(O34:Q40)</f>
        <v>0</v>
      </c>
      <c r="P41" s="498"/>
    </row>
    <row r="42" spans="1:19" ht="15" customHeight="1">
      <c r="I42" s="485" t="s">
        <v>620</v>
      </c>
      <c r="J42" s="486"/>
      <c r="K42" s="486"/>
      <c r="L42" s="486"/>
      <c r="M42" s="486"/>
      <c r="N42" s="486"/>
      <c r="O42" s="486"/>
      <c r="P42" s="486"/>
      <c r="S42" s="65" t="s">
        <v>37</v>
      </c>
    </row>
    <row r="43" spans="1:19" ht="20.100000000000001" customHeight="1">
      <c r="D43" s="68"/>
      <c r="E43" s="68"/>
    </row>
  </sheetData>
  <sheetProtection selectLockedCells="1" selectUnlockedCells="1"/>
  <mergeCells count="98">
    <mergeCell ref="A23:H23"/>
    <mergeCell ref="H24:J24"/>
    <mergeCell ref="A32:M32"/>
    <mergeCell ref="E25:F25"/>
    <mergeCell ref="B29:C29"/>
    <mergeCell ref="B28:C28"/>
    <mergeCell ref="B27:C27"/>
    <mergeCell ref="K25:L25"/>
    <mergeCell ref="K28:L28"/>
    <mergeCell ref="B26:C26"/>
    <mergeCell ref="B25:C25"/>
    <mergeCell ref="E29:F29"/>
    <mergeCell ref="K27:L27"/>
    <mergeCell ref="A14:B14"/>
    <mergeCell ref="A15:B15"/>
    <mergeCell ref="M4:N4"/>
    <mergeCell ref="O4:P4"/>
    <mergeCell ref="A3:I3"/>
    <mergeCell ref="A5:B5"/>
    <mergeCell ref="A12:B12"/>
    <mergeCell ref="A13:B13"/>
    <mergeCell ref="A6:B6"/>
    <mergeCell ref="A11:B11"/>
    <mergeCell ref="A7:B7"/>
    <mergeCell ref="A8:B8"/>
    <mergeCell ref="A9:B9"/>
    <mergeCell ref="A10:B10"/>
    <mergeCell ref="A1:P1"/>
    <mergeCell ref="A4:B4"/>
    <mergeCell ref="C4:D4"/>
    <mergeCell ref="E4:F4"/>
    <mergeCell ref="G4:H4"/>
    <mergeCell ref="I4:J4"/>
    <mergeCell ref="A16:B16"/>
    <mergeCell ref="K4:L4"/>
    <mergeCell ref="N29:O29"/>
    <mergeCell ref="A20:B20"/>
    <mergeCell ref="K29:L29"/>
    <mergeCell ref="I21:P21"/>
    <mergeCell ref="B24:D24"/>
    <mergeCell ref="E24:G24"/>
    <mergeCell ref="N24:P24"/>
    <mergeCell ref="N25:O25"/>
    <mergeCell ref="N26:O26"/>
    <mergeCell ref="N27:O27"/>
    <mergeCell ref="K24:M24"/>
    <mergeCell ref="E26:F26"/>
    <mergeCell ref="E28:F28"/>
    <mergeCell ref="A17:B17"/>
    <mergeCell ref="C33:E33"/>
    <mergeCell ref="F33:K33"/>
    <mergeCell ref="A18:B18"/>
    <mergeCell ref="N28:O28"/>
    <mergeCell ref="I30:P30"/>
    <mergeCell ref="K26:L26"/>
    <mergeCell ref="H29:I29"/>
    <mergeCell ref="H27:I27"/>
    <mergeCell ref="H26:I26"/>
    <mergeCell ref="H25:I25"/>
    <mergeCell ref="L33:P33"/>
    <mergeCell ref="A33:B33"/>
    <mergeCell ref="H28:I28"/>
    <mergeCell ref="A19:B19"/>
    <mergeCell ref="E27:F27"/>
    <mergeCell ref="A30:G30"/>
    <mergeCell ref="L34:P34"/>
    <mergeCell ref="A35:B35"/>
    <mergeCell ref="C35:E35"/>
    <mergeCell ref="F35:K35"/>
    <mergeCell ref="L35:P35"/>
    <mergeCell ref="A34:B34"/>
    <mergeCell ref="C34:E34"/>
    <mergeCell ref="F34:K34"/>
    <mergeCell ref="L37:P37"/>
    <mergeCell ref="A36:B36"/>
    <mergeCell ref="C36:E36"/>
    <mergeCell ref="F36:K36"/>
    <mergeCell ref="L36:P36"/>
    <mergeCell ref="A37:B37"/>
    <mergeCell ref="C37:E37"/>
    <mergeCell ref="F37:K37"/>
    <mergeCell ref="A39:B39"/>
    <mergeCell ref="C39:E39"/>
    <mergeCell ref="F39:K39"/>
    <mergeCell ref="L39:P39"/>
    <mergeCell ref="A38:B38"/>
    <mergeCell ref="C38:E38"/>
    <mergeCell ref="F38:K38"/>
    <mergeCell ref="L38:P38"/>
    <mergeCell ref="I42:P42"/>
    <mergeCell ref="A40:B40"/>
    <mergeCell ref="C40:E40"/>
    <mergeCell ref="F40:K40"/>
    <mergeCell ref="L40:P40"/>
    <mergeCell ref="A41:B41"/>
    <mergeCell ref="C41:E41"/>
    <mergeCell ref="F41:K41"/>
    <mergeCell ref="L41:P41"/>
  </mergeCells>
  <phoneticPr fontId="22"/>
  <pageMargins left="0.59055118110236227" right="0.59055118110236227" top="0.59055118110236227" bottom="0.59055118110236227" header="0.39370078740157483" footer="0.39370078740157483"/>
  <pageSetup paperSize="9" firstPageNumber="119" orientation="portrait" useFirstPageNumber="1" horizontalDpi="300" verticalDpi="300" r:id="rId1"/>
  <headerFooter alignWithMargins="0">
    <oddHeader>&amp;R社会・福祉</oddHeader>
    <oddFooter>&amp;C&amp;11－&amp;P－</oddFooter>
  </headerFooter>
</worksheet>
</file>

<file path=xl/worksheets/sheet10.xml><?xml version="1.0" encoding="utf-8"?>
<worksheet xmlns="http://schemas.openxmlformats.org/spreadsheetml/2006/main" xmlns:r="http://schemas.openxmlformats.org/officeDocument/2006/relationships">
  <dimension ref="A1:O49"/>
  <sheetViews>
    <sheetView view="pageBreakPreview" topLeftCell="A28" zoomScaleNormal="100" zoomScaleSheetLayoutView="100" workbookViewId="0">
      <selection sqref="A1:IV65536"/>
    </sheetView>
  </sheetViews>
  <sheetFormatPr defaultRowHeight="17.45" customHeight="1"/>
  <cols>
    <col min="1" max="1" width="14.7109375" style="10" customWidth="1"/>
    <col min="2" max="2" width="10.5703125" style="10" customWidth="1"/>
    <col min="3" max="3" width="12.42578125" style="10" customWidth="1"/>
    <col min="4" max="4" width="15.7109375" style="10" customWidth="1"/>
    <col min="5" max="5" width="15.85546875" style="10" customWidth="1"/>
    <col min="6" max="6" width="18.7109375" style="10" customWidth="1"/>
    <col min="7" max="7" width="12.85546875" style="10" customWidth="1"/>
    <col min="8" max="8" width="12" style="10" customWidth="1"/>
    <col min="9" max="9" width="13.85546875" style="10" customWidth="1"/>
    <col min="10" max="10" width="13.42578125" style="10" customWidth="1"/>
    <col min="11" max="15" width="12.28515625" style="10" customWidth="1"/>
    <col min="16" max="16384" width="9.140625" style="10"/>
  </cols>
  <sheetData>
    <row r="1" spans="1:15" ht="5.0999999999999996" customHeight="1">
      <c r="C1" s="65"/>
      <c r="D1" s="65"/>
      <c r="E1" s="65"/>
      <c r="F1" s="65"/>
      <c r="G1" s="65"/>
      <c r="J1" s="65"/>
      <c r="K1" s="65"/>
      <c r="L1" s="65"/>
      <c r="M1" s="65"/>
      <c r="N1" s="65"/>
      <c r="O1" s="65"/>
    </row>
    <row r="2" spans="1:15" ht="15" customHeight="1">
      <c r="A2" s="383" t="s">
        <v>375</v>
      </c>
      <c r="B2" s="65"/>
      <c r="C2" s="65"/>
      <c r="D2" s="65"/>
      <c r="E2" s="65"/>
      <c r="F2" s="65"/>
      <c r="G2" s="65"/>
      <c r="H2" s="67" t="s">
        <v>376</v>
      </c>
      <c r="I2" s="65"/>
      <c r="J2" s="65"/>
      <c r="K2" s="65"/>
      <c r="L2" s="65"/>
      <c r="M2" s="65"/>
      <c r="N2" s="65"/>
      <c r="O2" s="65"/>
    </row>
    <row r="3" spans="1:15" ht="5.0999999999999996" customHeight="1">
      <c r="A3" s="17"/>
      <c r="B3" s="65"/>
      <c r="C3" s="65"/>
      <c r="D3" s="65"/>
      <c r="E3" s="65"/>
      <c r="F3" s="65"/>
      <c r="G3" s="65"/>
      <c r="I3" s="65"/>
      <c r="J3" s="65"/>
      <c r="K3" s="65"/>
      <c r="L3" s="65"/>
      <c r="M3" s="65"/>
      <c r="N3" s="65"/>
      <c r="O3" s="65"/>
    </row>
    <row r="4" spans="1:15" ht="39.950000000000003" customHeight="1">
      <c r="A4" s="1122" t="s">
        <v>377</v>
      </c>
      <c r="B4" s="1122"/>
      <c r="C4" s="1122"/>
      <c r="D4" s="1122"/>
      <c r="E4" s="1122"/>
      <c r="F4" s="1122"/>
      <c r="G4" s="1122"/>
      <c r="H4" s="1122" t="s">
        <v>378</v>
      </c>
      <c r="I4" s="1122"/>
      <c r="J4" s="1122"/>
      <c r="K4" s="1122"/>
      <c r="L4" s="1122"/>
      <c r="M4" s="1122"/>
      <c r="N4" s="1122"/>
      <c r="O4" s="1122"/>
    </row>
    <row r="5" spans="1:15" ht="12" customHeight="1">
      <c r="A5" s="65"/>
      <c r="B5" s="65"/>
      <c r="C5" s="65"/>
      <c r="D5" s="65"/>
      <c r="E5" s="65"/>
      <c r="F5" s="65"/>
      <c r="G5" s="65"/>
      <c r="H5" s="65"/>
      <c r="I5" s="65"/>
      <c r="J5" s="65"/>
      <c r="K5" s="65"/>
      <c r="L5" s="65"/>
      <c r="M5" s="65"/>
      <c r="N5" s="65"/>
      <c r="O5" s="65"/>
    </row>
    <row r="6" spans="1:15" ht="15" customHeight="1" thickBot="1">
      <c r="A6" s="65" t="s">
        <v>379</v>
      </c>
      <c r="B6" s="65"/>
      <c r="C6" s="65"/>
      <c r="D6" s="65"/>
      <c r="E6" s="65"/>
      <c r="F6" s="65"/>
      <c r="G6" s="65"/>
      <c r="I6" s="65"/>
      <c r="J6" s="65"/>
      <c r="K6" s="65"/>
      <c r="L6" s="65"/>
      <c r="M6" s="65"/>
      <c r="N6" s="65"/>
      <c r="O6" s="66" t="s">
        <v>380</v>
      </c>
    </row>
    <row r="7" spans="1:15" ht="18.75" customHeight="1" thickBot="1">
      <c r="A7" s="527" t="s">
        <v>261</v>
      </c>
      <c r="B7" s="507" t="s">
        <v>381</v>
      </c>
      <c r="C7" s="507"/>
      <c r="D7" s="507"/>
      <c r="E7" s="507" t="s">
        <v>382</v>
      </c>
      <c r="F7" s="507"/>
      <c r="G7" s="507"/>
      <c r="H7" s="507" t="s">
        <v>383</v>
      </c>
      <c r="I7" s="507"/>
      <c r="J7" s="1123" t="s">
        <v>384</v>
      </c>
      <c r="K7" s="1124"/>
      <c r="L7" s="524" t="s">
        <v>385</v>
      </c>
      <c r="M7" s="524"/>
      <c r="N7" s="524"/>
      <c r="O7" s="525"/>
    </row>
    <row r="8" spans="1:15" ht="18.75" customHeight="1">
      <c r="A8" s="789"/>
      <c r="B8" s="772" t="s">
        <v>386</v>
      </c>
      <c r="C8" s="772"/>
      <c r="D8" s="162" t="s">
        <v>387</v>
      </c>
      <c r="E8" s="162" t="s">
        <v>86</v>
      </c>
      <c r="F8" s="772" t="s">
        <v>388</v>
      </c>
      <c r="G8" s="772"/>
      <c r="H8" s="384" t="s">
        <v>86</v>
      </c>
      <c r="I8" s="162" t="s">
        <v>389</v>
      </c>
      <c r="J8" s="385"/>
      <c r="K8" s="386" t="s">
        <v>390</v>
      </c>
      <c r="L8" s="772" t="s">
        <v>391</v>
      </c>
      <c r="M8" s="772"/>
      <c r="N8" s="953" t="s">
        <v>392</v>
      </c>
      <c r="O8" s="954"/>
    </row>
    <row r="9" spans="1:15" ht="18" customHeight="1">
      <c r="A9" s="387" t="s">
        <v>552</v>
      </c>
      <c r="B9" s="121"/>
      <c r="C9" s="94">
        <v>109373</v>
      </c>
      <c r="D9" s="94">
        <v>41960</v>
      </c>
      <c r="E9" s="94">
        <v>42526</v>
      </c>
      <c r="F9" s="1125">
        <v>19948</v>
      </c>
      <c r="G9" s="1125"/>
      <c r="H9" s="125">
        <v>38.9</v>
      </c>
      <c r="I9" s="125">
        <v>47.5</v>
      </c>
      <c r="J9" s="1125">
        <v>2623018</v>
      </c>
      <c r="K9" s="1125"/>
      <c r="L9" s="1125">
        <v>61680</v>
      </c>
      <c r="M9" s="1125"/>
      <c r="N9" s="1125">
        <v>131493</v>
      </c>
      <c r="O9" s="1126"/>
    </row>
    <row r="10" spans="1:15" ht="18" customHeight="1">
      <c r="A10" s="157">
        <v>20</v>
      </c>
      <c r="B10" s="121"/>
      <c r="C10" s="94">
        <v>110285</v>
      </c>
      <c r="D10" s="94">
        <v>42695</v>
      </c>
      <c r="E10" s="94">
        <v>36198</v>
      </c>
      <c r="F10" s="1114">
        <v>18107</v>
      </c>
      <c r="G10" s="1114"/>
      <c r="H10" s="125">
        <v>32.799999999999997</v>
      </c>
      <c r="I10" s="125">
        <v>42.4</v>
      </c>
      <c r="J10" s="1114">
        <v>2266537</v>
      </c>
      <c r="K10" s="1114"/>
      <c r="L10" s="1114">
        <v>62615</v>
      </c>
      <c r="M10" s="1114"/>
      <c r="N10" s="1114">
        <v>125175</v>
      </c>
      <c r="O10" s="1115"/>
    </row>
    <row r="11" spans="1:15" ht="18" customHeight="1">
      <c r="A11" s="157">
        <v>21</v>
      </c>
      <c r="B11" s="123"/>
      <c r="C11" s="94">
        <v>110894</v>
      </c>
      <c r="D11" s="94">
        <v>43388</v>
      </c>
      <c r="E11" s="94">
        <v>36338</v>
      </c>
      <c r="F11" s="1114">
        <v>18108</v>
      </c>
      <c r="G11" s="1114"/>
      <c r="H11" s="125">
        <v>32.799999999999997</v>
      </c>
      <c r="I11" s="125">
        <v>41.7</v>
      </c>
      <c r="J11" s="1114">
        <v>2215944</v>
      </c>
      <c r="K11" s="1114"/>
      <c r="L11" s="1114">
        <v>60981</v>
      </c>
      <c r="M11" s="1114"/>
      <c r="N11" s="1114">
        <v>122374</v>
      </c>
      <c r="O11" s="1115"/>
    </row>
    <row r="12" spans="1:15" s="16" customFormat="1" ht="18" customHeight="1">
      <c r="A12" s="124">
        <v>22</v>
      </c>
      <c r="B12" s="119"/>
      <c r="C12" s="172">
        <v>111463</v>
      </c>
      <c r="D12" s="172">
        <v>43957</v>
      </c>
      <c r="E12" s="172">
        <v>36252</v>
      </c>
      <c r="F12" s="1118">
        <v>18164</v>
      </c>
      <c r="G12" s="1118"/>
      <c r="H12" s="126">
        <v>32.5</v>
      </c>
      <c r="I12" s="126">
        <v>41.3</v>
      </c>
      <c r="J12" s="1118">
        <v>2322001</v>
      </c>
      <c r="K12" s="1118"/>
      <c r="L12" s="1118">
        <v>64051</v>
      </c>
      <c r="M12" s="1118"/>
      <c r="N12" s="1119">
        <v>127835</v>
      </c>
      <c r="O12" s="1120"/>
    </row>
    <row r="13" spans="1:15" s="16" customFormat="1" ht="18" customHeight="1" thickBot="1">
      <c r="A13" s="149">
        <v>23</v>
      </c>
      <c r="B13" s="347"/>
      <c r="C13" s="388">
        <v>112413</v>
      </c>
      <c r="D13" s="388">
        <v>44915</v>
      </c>
      <c r="E13" s="388">
        <v>35906</v>
      </c>
      <c r="F13" s="1121">
        <v>18339</v>
      </c>
      <c r="G13" s="1121"/>
      <c r="H13" s="165">
        <v>31.9</v>
      </c>
      <c r="I13" s="165">
        <v>40.799999999999997</v>
      </c>
      <c r="J13" s="1121">
        <v>2343094</v>
      </c>
      <c r="K13" s="1121"/>
      <c r="L13" s="1121">
        <v>65256</v>
      </c>
      <c r="M13" s="1121"/>
      <c r="N13" s="1116">
        <v>127766</v>
      </c>
      <c r="O13" s="1117"/>
    </row>
    <row r="14" spans="1:15" ht="15" customHeight="1">
      <c r="A14" s="65" t="s">
        <v>393</v>
      </c>
      <c r="B14" s="65"/>
      <c r="C14" s="65"/>
      <c r="D14" s="65"/>
      <c r="E14" s="65"/>
      <c r="F14" s="65"/>
      <c r="G14" s="65"/>
      <c r="H14" s="65"/>
      <c r="I14" s="65"/>
      <c r="J14" s="65"/>
      <c r="K14" s="65"/>
      <c r="L14" s="65"/>
      <c r="M14" s="65"/>
      <c r="O14" s="66" t="s">
        <v>394</v>
      </c>
    </row>
    <row r="15" spans="1:15" ht="12" customHeight="1">
      <c r="A15" s="65"/>
      <c r="B15" s="65"/>
      <c r="C15" s="65"/>
      <c r="D15" s="65"/>
      <c r="E15" s="65"/>
      <c r="F15" s="65"/>
      <c r="G15" s="65"/>
      <c r="H15" s="65"/>
      <c r="I15" s="65"/>
      <c r="J15" s="65"/>
      <c r="K15" s="65"/>
      <c r="L15" s="65"/>
      <c r="M15" s="65"/>
      <c r="N15" s="65"/>
      <c r="O15" s="65"/>
    </row>
    <row r="16" spans="1:15" ht="15" customHeight="1" thickBot="1">
      <c r="A16" s="65" t="s">
        <v>395</v>
      </c>
      <c r="B16" s="65"/>
      <c r="C16" s="65"/>
      <c r="D16" s="65"/>
      <c r="E16" s="65"/>
      <c r="F16" s="65"/>
      <c r="G16" s="65"/>
      <c r="I16" s="65"/>
      <c r="J16" s="65"/>
      <c r="K16" s="65"/>
      <c r="L16" s="65"/>
      <c r="M16" s="65"/>
      <c r="N16" s="65"/>
      <c r="O16" s="66" t="s">
        <v>260</v>
      </c>
    </row>
    <row r="17" spans="1:15" ht="20.100000000000001" customHeight="1">
      <c r="A17" s="389"/>
      <c r="B17" s="390" t="s">
        <v>396</v>
      </c>
      <c r="C17" s="391"/>
      <c r="D17" s="391"/>
      <c r="E17" s="391"/>
      <c r="F17" s="391"/>
      <c r="G17" s="391"/>
      <c r="H17" s="391" t="s">
        <v>397</v>
      </c>
      <c r="I17" s="391"/>
      <c r="J17" s="391"/>
      <c r="K17" s="507" t="s">
        <v>398</v>
      </c>
      <c r="L17" s="507"/>
      <c r="M17" s="524" t="s">
        <v>399</v>
      </c>
      <c r="N17" s="524"/>
      <c r="O17" s="525"/>
    </row>
    <row r="18" spans="1:15" ht="18.75" customHeight="1">
      <c r="A18" s="157" t="s">
        <v>261</v>
      </c>
      <c r="B18" s="772" t="s">
        <v>400</v>
      </c>
      <c r="C18" s="772"/>
      <c r="D18" s="772" t="s">
        <v>401</v>
      </c>
      <c r="E18" s="772" t="s">
        <v>402</v>
      </c>
      <c r="F18" s="772" t="s">
        <v>403</v>
      </c>
      <c r="G18" s="772" t="s">
        <v>404</v>
      </c>
      <c r="H18" s="14" t="s">
        <v>405</v>
      </c>
      <c r="I18" s="19" t="s">
        <v>406</v>
      </c>
      <c r="J18" s="392" t="s">
        <v>407</v>
      </c>
      <c r="K18" s="772" t="s">
        <v>356</v>
      </c>
      <c r="L18" s="772" t="s">
        <v>408</v>
      </c>
      <c r="M18" s="772" t="s">
        <v>356</v>
      </c>
      <c r="N18" s="772" t="s">
        <v>409</v>
      </c>
      <c r="O18" s="954" t="s">
        <v>410</v>
      </c>
    </row>
    <row r="19" spans="1:15" ht="18.75" customHeight="1">
      <c r="A19" s="290"/>
      <c r="B19" s="772"/>
      <c r="C19" s="772"/>
      <c r="D19" s="772"/>
      <c r="E19" s="772"/>
      <c r="F19" s="772"/>
      <c r="G19" s="772"/>
      <c r="H19" s="393" t="s">
        <v>411</v>
      </c>
      <c r="I19" s="20" t="s">
        <v>411</v>
      </c>
      <c r="J19" s="394" t="s">
        <v>412</v>
      </c>
      <c r="K19" s="772"/>
      <c r="L19" s="772"/>
      <c r="M19" s="772"/>
      <c r="N19" s="772"/>
      <c r="O19" s="954"/>
    </row>
    <row r="20" spans="1:15" ht="18" customHeight="1">
      <c r="A20" s="387" t="s">
        <v>552</v>
      </c>
      <c r="B20" s="395"/>
      <c r="C20" s="73">
        <v>424460</v>
      </c>
      <c r="D20" s="13">
        <v>8418025</v>
      </c>
      <c r="E20" s="13">
        <v>6161403</v>
      </c>
      <c r="F20" s="13">
        <v>2017113</v>
      </c>
      <c r="G20" s="13">
        <v>239508</v>
      </c>
      <c r="H20" s="13">
        <v>19</v>
      </c>
      <c r="I20" s="13">
        <v>198</v>
      </c>
      <c r="J20" s="396">
        <v>145</v>
      </c>
      <c r="K20" s="73">
        <v>12166</v>
      </c>
      <c r="L20" s="73">
        <v>794708</v>
      </c>
      <c r="M20" s="73">
        <v>761</v>
      </c>
      <c r="N20" s="73">
        <v>132900</v>
      </c>
      <c r="O20" s="120">
        <v>11400</v>
      </c>
    </row>
    <row r="21" spans="1:15" ht="18" customHeight="1">
      <c r="A21" s="397">
        <v>20</v>
      </c>
      <c r="B21" s="346"/>
      <c r="C21" s="73">
        <v>424731</v>
      </c>
      <c r="D21" s="13">
        <v>8654479</v>
      </c>
      <c r="E21" s="13">
        <v>6268138</v>
      </c>
      <c r="F21" s="13">
        <v>2067350</v>
      </c>
      <c r="G21" s="13">
        <v>318991</v>
      </c>
      <c r="H21" s="13">
        <v>20</v>
      </c>
      <c r="I21" s="13">
        <v>234</v>
      </c>
      <c r="J21" s="73">
        <v>170</v>
      </c>
      <c r="K21" s="73">
        <v>9987</v>
      </c>
      <c r="L21" s="73">
        <v>782803</v>
      </c>
      <c r="M21" s="73">
        <v>478</v>
      </c>
      <c r="N21" s="73">
        <v>120340</v>
      </c>
      <c r="O21" s="120">
        <v>4200</v>
      </c>
    </row>
    <row r="22" spans="1:15" ht="18" customHeight="1">
      <c r="A22" s="398">
        <v>21</v>
      </c>
      <c r="B22" s="5"/>
      <c r="C22" s="73">
        <v>427953</v>
      </c>
      <c r="D22" s="13">
        <v>9048043</v>
      </c>
      <c r="E22" s="13">
        <v>6541090</v>
      </c>
      <c r="F22" s="13">
        <v>2173369</v>
      </c>
      <c r="G22" s="13">
        <v>333585</v>
      </c>
      <c r="H22" s="73">
        <v>21</v>
      </c>
      <c r="I22" s="73">
        <v>245</v>
      </c>
      <c r="J22" s="73">
        <v>177</v>
      </c>
      <c r="K22" s="73">
        <v>11228</v>
      </c>
      <c r="L22" s="73">
        <v>869630</v>
      </c>
      <c r="M22" s="73">
        <v>419</v>
      </c>
      <c r="N22" s="73">
        <v>117610</v>
      </c>
      <c r="O22" s="120">
        <v>3690</v>
      </c>
    </row>
    <row r="23" spans="1:15" s="16" customFormat="1" ht="18" customHeight="1">
      <c r="A23" s="118">
        <v>22</v>
      </c>
      <c r="B23" s="127"/>
      <c r="C23" s="167">
        <f>422248+13997</f>
        <v>436245</v>
      </c>
      <c r="D23" s="171">
        <v>9352705</v>
      </c>
      <c r="E23" s="171">
        <v>6771473</v>
      </c>
      <c r="F23" s="171">
        <v>2249046</v>
      </c>
      <c r="G23" s="171">
        <v>332186</v>
      </c>
      <c r="H23" s="167">
        <v>21</v>
      </c>
      <c r="I23" s="167">
        <v>258</v>
      </c>
      <c r="J23" s="167">
        <v>187</v>
      </c>
      <c r="K23" s="167">
        <v>12804</v>
      </c>
      <c r="L23" s="167">
        <v>955246</v>
      </c>
      <c r="M23" s="167">
        <v>458</v>
      </c>
      <c r="N23" s="167">
        <v>133288</v>
      </c>
      <c r="O23" s="128">
        <v>4020</v>
      </c>
    </row>
    <row r="24" spans="1:15" s="16" customFormat="1" ht="18" customHeight="1" thickBot="1">
      <c r="A24" s="144">
        <v>23</v>
      </c>
      <c r="B24" s="399"/>
      <c r="C24" s="164">
        <v>443029</v>
      </c>
      <c r="D24" s="187">
        <v>9406724</v>
      </c>
      <c r="E24" s="187">
        <v>6811957</v>
      </c>
      <c r="F24" s="187">
        <v>2249969</v>
      </c>
      <c r="G24" s="187">
        <v>344798</v>
      </c>
      <c r="H24" s="164">
        <v>21</v>
      </c>
      <c r="I24" s="164">
        <v>262</v>
      </c>
      <c r="J24" s="164">
        <v>190</v>
      </c>
      <c r="K24" s="164">
        <v>11712</v>
      </c>
      <c r="L24" s="164">
        <v>901663</v>
      </c>
      <c r="M24" s="164">
        <v>435</v>
      </c>
      <c r="N24" s="164">
        <v>137736</v>
      </c>
      <c r="O24" s="400">
        <v>3180</v>
      </c>
    </row>
    <row r="25" spans="1:15" ht="15" customHeight="1">
      <c r="A25" s="65" t="s">
        <v>413</v>
      </c>
      <c r="B25" s="65"/>
      <c r="C25" s="65"/>
      <c r="D25" s="65"/>
      <c r="E25" s="65"/>
      <c r="F25" s="65"/>
      <c r="G25" s="65"/>
      <c r="H25" s="65"/>
      <c r="I25" s="65"/>
      <c r="J25" s="65"/>
      <c r="K25" s="65"/>
      <c r="L25" s="65"/>
      <c r="M25" s="65"/>
      <c r="O25" s="66" t="s">
        <v>394</v>
      </c>
    </row>
    <row r="26" spans="1:15" ht="12" customHeight="1">
      <c r="A26" s="65"/>
      <c r="B26" s="65"/>
      <c r="C26" s="65"/>
      <c r="D26" s="65"/>
      <c r="E26" s="65"/>
      <c r="F26" s="65"/>
      <c r="G26" s="65"/>
      <c r="H26" s="65"/>
      <c r="I26" s="65"/>
      <c r="J26" s="65"/>
      <c r="K26" s="65"/>
      <c r="L26" s="65"/>
      <c r="M26" s="65"/>
      <c r="N26" s="65"/>
      <c r="O26" s="65"/>
    </row>
    <row r="27" spans="1:15" ht="15" customHeight="1" thickBot="1">
      <c r="A27" s="65" t="s">
        <v>414</v>
      </c>
      <c r="B27" s="65"/>
      <c r="C27" s="65"/>
      <c r="D27" s="65"/>
      <c r="E27" s="65"/>
      <c r="F27" s="65"/>
      <c r="G27" s="65"/>
      <c r="I27" s="65"/>
      <c r="J27" s="65"/>
      <c r="K27" s="65"/>
      <c r="L27" s="65"/>
      <c r="M27" s="65"/>
      <c r="N27" s="65"/>
      <c r="O27" s="66" t="s">
        <v>415</v>
      </c>
    </row>
    <row r="28" spans="1:15" ht="18.75" customHeight="1" thickBot="1">
      <c r="A28" s="527" t="s">
        <v>261</v>
      </c>
      <c r="B28" s="390"/>
      <c r="C28" s="391"/>
      <c r="D28" s="391"/>
      <c r="E28" s="154" t="s">
        <v>416</v>
      </c>
      <c r="F28" s="391"/>
      <c r="G28" s="401"/>
      <c r="H28" s="523" t="s">
        <v>417</v>
      </c>
      <c r="I28" s="523"/>
      <c r="J28" s="523"/>
      <c r="K28" s="523"/>
      <c r="L28" s="523"/>
      <c r="M28" s="524" t="s">
        <v>418</v>
      </c>
      <c r="N28" s="524"/>
      <c r="O28" s="525"/>
    </row>
    <row r="29" spans="1:15" ht="18.75" customHeight="1">
      <c r="A29" s="789"/>
      <c r="B29" s="291" t="s">
        <v>419</v>
      </c>
      <c r="C29" s="291"/>
      <c r="D29" s="162" t="s">
        <v>420</v>
      </c>
      <c r="E29" s="162" t="s">
        <v>421</v>
      </c>
      <c r="F29" s="162" t="s">
        <v>422</v>
      </c>
      <c r="G29" s="161" t="s">
        <v>423</v>
      </c>
      <c r="H29" s="384" t="s">
        <v>21</v>
      </c>
      <c r="I29" s="162" t="s">
        <v>424</v>
      </c>
      <c r="J29" s="162" t="s">
        <v>425</v>
      </c>
      <c r="K29" s="162" t="s">
        <v>426</v>
      </c>
      <c r="L29" s="162" t="s">
        <v>427</v>
      </c>
      <c r="M29" s="942" t="s">
        <v>428</v>
      </c>
      <c r="N29" s="942"/>
      <c r="O29" s="345" t="s">
        <v>141</v>
      </c>
    </row>
    <row r="30" spans="1:15" ht="18" customHeight="1">
      <c r="A30" s="387" t="s">
        <v>552</v>
      </c>
      <c r="B30" s="1112">
        <f>SUM(D30:F30)</f>
        <v>30867</v>
      </c>
      <c r="C30" s="1112"/>
      <c r="D30" s="73">
        <v>23060</v>
      </c>
      <c r="E30" s="73">
        <v>252</v>
      </c>
      <c r="F30" s="73">
        <v>7555</v>
      </c>
      <c r="G30" s="73">
        <v>100</v>
      </c>
      <c r="H30" s="73">
        <f>SUM(I30:L30)</f>
        <v>11398</v>
      </c>
      <c r="I30" s="73">
        <v>1272</v>
      </c>
      <c r="J30" s="73">
        <v>8062</v>
      </c>
      <c r="K30" s="94">
        <v>1466</v>
      </c>
      <c r="L30" s="73">
        <v>598</v>
      </c>
      <c r="M30" s="935" t="s">
        <v>429</v>
      </c>
      <c r="N30" s="935"/>
      <c r="O30" s="129">
        <v>42.2</v>
      </c>
    </row>
    <row r="31" spans="1:15" ht="18" customHeight="1">
      <c r="A31" s="157">
        <v>20</v>
      </c>
      <c r="B31" s="1112">
        <f>SUM(D31:F31)</f>
        <v>30632</v>
      </c>
      <c r="C31" s="1112"/>
      <c r="D31" s="73">
        <v>22831</v>
      </c>
      <c r="E31" s="73">
        <v>268</v>
      </c>
      <c r="F31" s="73">
        <v>7533</v>
      </c>
      <c r="G31" s="73">
        <v>100</v>
      </c>
      <c r="H31" s="73">
        <f>SUM(I31:L31)</f>
        <v>10998</v>
      </c>
      <c r="I31" s="73">
        <v>1316</v>
      </c>
      <c r="J31" s="73">
        <v>7607</v>
      </c>
      <c r="K31" s="94">
        <v>1475</v>
      </c>
      <c r="L31" s="73">
        <v>600</v>
      </c>
      <c r="M31" s="729" t="s">
        <v>430</v>
      </c>
      <c r="N31" s="729"/>
      <c r="O31" s="129">
        <v>38.9</v>
      </c>
    </row>
    <row r="32" spans="1:15" ht="18" customHeight="1">
      <c r="A32" s="157">
        <v>21</v>
      </c>
      <c r="B32" s="1112">
        <f>SUM(D32:F32)</f>
        <v>30142</v>
      </c>
      <c r="C32" s="1112"/>
      <c r="D32" s="73">
        <v>22466</v>
      </c>
      <c r="E32" s="73">
        <v>284</v>
      </c>
      <c r="F32" s="73">
        <v>7392</v>
      </c>
      <c r="G32" s="73">
        <v>100</v>
      </c>
      <c r="H32" s="73">
        <f>SUM(I32:L32)</f>
        <v>11346</v>
      </c>
      <c r="I32" s="73">
        <v>1372</v>
      </c>
      <c r="J32" s="73">
        <v>7833</v>
      </c>
      <c r="K32" s="94">
        <v>1476</v>
      </c>
      <c r="L32" s="73">
        <v>665</v>
      </c>
      <c r="M32" s="729" t="s">
        <v>431</v>
      </c>
      <c r="N32" s="729"/>
      <c r="O32" s="129">
        <v>38.299999999999997</v>
      </c>
    </row>
    <row r="33" spans="1:15" s="16" customFormat="1" ht="18" customHeight="1">
      <c r="A33" s="118">
        <v>22</v>
      </c>
      <c r="B33" s="1113">
        <f>SUM(D33:F33)</f>
        <v>29914</v>
      </c>
      <c r="C33" s="1113"/>
      <c r="D33" s="167">
        <v>22274</v>
      </c>
      <c r="E33" s="167">
        <v>316</v>
      </c>
      <c r="F33" s="167">
        <v>7324</v>
      </c>
      <c r="G33" s="169">
        <v>0</v>
      </c>
      <c r="H33" s="73">
        <f>SUM(I33:L33)</f>
        <v>11604</v>
      </c>
      <c r="I33" s="167">
        <v>1482</v>
      </c>
      <c r="J33" s="167">
        <v>7900</v>
      </c>
      <c r="K33" s="130">
        <v>1495</v>
      </c>
      <c r="L33" s="167">
        <v>727</v>
      </c>
      <c r="M33" s="802" t="s">
        <v>573</v>
      </c>
      <c r="N33" s="898"/>
      <c r="O33" s="131">
        <v>38.1</v>
      </c>
    </row>
    <row r="34" spans="1:15" s="16" customFormat="1" ht="18" customHeight="1" thickBot="1">
      <c r="A34" s="144">
        <v>23</v>
      </c>
      <c r="B34" s="1111">
        <f>SUM(D34:F34)</f>
        <v>29327</v>
      </c>
      <c r="C34" s="1111"/>
      <c r="D34" s="344">
        <v>21791</v>
      </c>
      <c r="E34" s="344">
        <v>286</v>
      </c>
      <c r="F34" s="344">
        <v>7250</v>
      </c>
      <c r="G34" s="402">
        <v>0</v>
      </c>
      <c r="H34" s="164">
        <f>SUM(I34:L34)</f>
        <v>12027</v>
      </c>
      <c r="I34" s="164">
        <v>1546</v>
      </c>
      <c r="J34" s="164">
        <v>8045</v>
      </c>
      <c r="K34" s="403">
        <v>1652</v>
      </c>
      <c r="L34" s="164">
        <v>784</v>
      </c>
      <c r="M34" s="749" t="s">
        <v>599</v>
      </c>
      <c r="N34" s="947"/>
      <c r="O34" s="166">
        <v>38.1</v>
      </c>
    </row>
    <row r="35" spans="1:15" ht="15" customHeight="1">
      <c r="A35" s="1110" t="s">
        <v>432</v>
      </c>
      <c r="B35" s="1110"/>
      <c r="C35" s="1110"/>
      <c r="D35" s="1110"/>
      <c r="E35" s="1110"/>
      <c r="F35" s="288"/>
      <c r="G35" s="65"/>
      <c r="H35" s="65"/>
      <c r="I35" s="65"/>
      <c r="J35" s="65"/>
      <c r="K35" s="65"/>
      <c r="L35" s="65"/>
      <c r="M35" s="65"/>
      <c r="O35" s="66" t="s">
        <v>433</v>
      </c>
    </row>
    <row r="36" spans="1:15" ht="12" customHeight="1">
      <c r="A36" s="65" t="s">
        <v>434</v>
      </c>
      <c r="B36" s="65"/>
      <c r="C36" s="65"/>
      <c r="D36" s="65"/>
      <c r="E36" s="65"/>
      <c r="F36" s="288"/>
      <c r="G36" s="65"/>
      <c r="H36" s="65"/>
      <c r="I36" s="65"/>
      <c r="J36" s="65"/>
      <c r="K36" s="65"/>
      <c r="L36" s="65"/>
      <c r="M36" s="65"/>
      <c r="N36" s="65"/>
      <c r="O36" s="65"/>
    </row>
    <row r="37" spans="1:15" ht="15" customHeight="1" thickBot="1">
      <c r="A37" s="65" t="s">
        <v>435</v>
      </c>
      <c r="B37" s="65"/>
      <c r="C37" s="65"/>
      <c r="D37" s="65"/>
      <c r="E37" s="65"/>
      <c r="F37" s="65"/>
      <c r="G37" s="65"/>
      <c r="I37" s="65"/>
      <c r="J37" s="65"/>
      <c r="K37" s="65"/>
      <c r="L37" s="65"/>
      <c r="M37" s="65"/>
      <c r="O37" s="66" t="s">
        <v>260</v>
      </c>
    </row>
    <row r="38" spans="1:15" ht="18.75" customHeight="1" thickBot="1">
      <c r="A38" s="289"/>
      <c r="B38" s="507" t="s">
        <v>436</v>
      </c>
      <c r="C38" s="507"/>
      <c r="D38" s="390" t="s">
        <v>437</v>
      </c>
      <c r="E38" s="391"/>
      <c r="F38" s="391"/>
      <c r="G38" s="391"/>
      <c r="H38" s="391" t="s">
        <v>438</v>
      </c>
      <c r="I38" s="88"/>
      <c r="J38" s="88"/>
      <c r="K38" s="88"/>
      <c r="L38" s="507" t="s">
        <v>439</v>
      </c>
      <c r="M38" s="507"/>
      <c r="N38" s="524" t="s">
        <v>440</v>
      </c>
      <c r="O38" s="525"/>
    </row>
    <row r="39" spans="1:15" ht="18.75" customHeight="1">
      <c r="A39" s="157" t="s">
        <v>261</v>
      </c>
      <c r="B39" s="291" t="s">
        <v>441</v>
      </c>
      <c r="C39" s="404"/>
      <c r="D39" s="291" t="s">
        <v>442</v>
      </c>
      <c r="E39" s="404"/>
      <c r="F39" s="291" t="s">
        <v>443</v>
      </c>
      <c r="G39" s="404"/>
      <c r="H39" s="772" t="s">
        <v>444</v>
      </c>
      <c r="I39" s="772"/>
      <c r="J39" s="772" t="s">
        <v>445</v>
      </c>
      <c r="K39" s="772"/>
      <c r="L39" s="792"/>
      <c r="M39" s="792"/>
      <c r="N39" s="854"/>
      <c r="O39" s="855"/>
    </row>
    <row r="40" spans="1:15" ht="18.75" customHeight="1">
      <c r="A40" s="290"/>
      <c r="B40" s="162" t="s">
        <v>356</v>
      </c>
      <c r="C40" s="162" t="s">
        <v>446</v>
      </c>
      <c r="D40" s="162" t="s">
        <v>356</v>
      </c>
      <c r="E40" s="162" t="s">
        <v>446</v>
      </c>
      <c r="F40" s="162" t="s">
        <v>356</v>
      </c>
      <c r="G40" s="161" t="s">
        <v>446</v>
      </c>
      <c r="H40" s="384" t="s">
        <v>356</v>
      </c>
      <c r="I40" s="161" t="s">
        <v>446</v>
      </c>
      <c r="J40" s="162" t="s">
        <v>356</v>
      </c>
      <c r="K40" s="161" t="s">
        <v>446</v>
      </c>
      <c r="L40" s="162" t="s">
        <v>356</v>
      </c>
      <c r="M40" s="161" t="s">
        <v>446</v>
      </c>
      <c r="N40" s="384" t="s">
        <v>356</v>
      </c>
      <c r="O40" s="345" t="s">
        <v>446</v>
      </c>
    </row>
    <row r="41" spans="1:15" ht="18" customHeight="1">
      <c r="A41" s="387" t="s">
        <v>552</v>
      </c>
      <c r="B41" s="106">
        <v>12</v>
      </c>
      <c r="C41" s="90">
        <v>4654</v>
      </c>
      <c r="D41" s="90">
        <f t="shared" ref="D41:E45" si="0">F41+H41+J41</f>
        <v>14930</v>
      </c>
      <c r="E41" s="90">
        <f t="shared" si="0"/>
        <v>10141480</v>
      </c>
      <c r="F41" s="5">
        <v>13003</v>
      </c>
      <c r="G41" s="5">
        <v>8407079</v>
      </c>
      <c r="H41" s="5">
        <v>1821</v>
      </c>
      <c r="I41" s="5">
        <v>1617166</v>
      </c>
      <c r="J41" s="5">
        <v>106</v>
      </c>
      <c r="K41" s="5">
        <v>117235</v>
      </c>
      <c r="L41" s="5">
        <v>13</v>
      </c>
      <c r="M41" s="5">
        <v>5274</v>
      </c>
      <c r="N41" s="5">
        <v>30</v>
      </c>
      <c r="O41" s="132">
        <v>3825</v>
      </c>
    </row>
    <row r="42" spans="1:15" ht="18" customHeight="1">
      <c r="A42" s="157">
        <v>20</v>
      </c>
      <c r="B42" s="106">
        <v>10</v>
      </c>
      <c r="C42" s="90">
        <v>3843</v>
      </c>
      <c r="D42" s="90">
        <f t="shared" si="0"/>
        <v>15892</v>
      </c>
      <c r="E42" s="90">
        <f t="shared" si="0"/>
        <v>10695878</v>
      </c>
      <c r="F42" s="5">
        <v>13915</v>
      </c>
      <c r="G42" s="5">
        <v>8913377</v>
      </c>
      <c r="H42" s="5">
        <v>1869</v>
      </c>
      <c r="I42" s="5">
        <v>1667469</v>
      </c>
      <c r="J42" s="5">
        <v>108</v>
      </c>
      <c r="K42" s="5">
        <v>115032</v>
      </c>
      <c r="L42" s="5">
        <v>12</v>
      </c>
      <c r="M42" s="5">
        <v>5539</v>
      </c>
      <c r="N42" s="5">
        <v>22</v>
      </c>
      <c r="O42" s="132">
        <v>3107</v>
      </c>
    </row>
    <row r="43" spans="1:15" ht="18" customHeight="1">
      <c r="A43" s="157">
        <v>21</v>
      </c>
      <c r="B43" s="106">
        <v>7</v>
      </c>
      <c r="C43" s="90">
        <v>2716</v>
      </c>
      <c r="D43" s="90">
        <f t="shared" si="0"/>
        <v>16717</v>
      </c>
      <c r="E43" s="90">
        <f t="shared" si="0"/>
        <v>11223658</v>
      </c>
      <c r="F43" s="5">
        <v>14499</v>
      </c>
      <c r="G43" s="5">
        <v>9282265</v>
      </c>
      <c r="H43" s="5">
        <v>1967</v>
      </c>
      <c r="I43" s="5">
        <v>1750482</v>
      </c>
      <c r="J43" s="5">
        <v>251</v>
      </c>
      <c r="K43" s="5">
        <v>190911</v>
      </c>
      <c r="L43" s="5">
        <v>23</v>
      </c>
      <c r="M43" s="5">
        <v>9319</v>
      </c>
      <c r="N43" s="5">
        <v>33</v>
      </c>
      <c r="O43" s="132">
        <v>4752</v>
      </c>
    </row>
    <row r="44" spans="1:15" s="16" customFormat="1" ht="18" customHeight="1">
      <c r="A44" s="405">
        <v>22</v>
      </c>
      <c r="B44" s="133">
        <v>4</v>
      </c>
      <c r="C44" s="134">
        <v>1579</v>
      </c>
      <c r="D44" s="134">
        <f t="shared" si="0"/>
        <v>17000</v>
      </c>
      <c r="E44" s="134">
        <f t="shared" si="0"/>
        <v>11432561</v>
      </c>
      <c r="F44" s="170">
        <v>14685</v>
      </c>
      <c r="G44" s="170">
        <v>9413329</v>
      </c>
      <c r="H44" s="170">
        <v>2040</v>
      </c>
      <c r="I44" s="170">
        <v>1816050</v>
      </c>
      <c r="J44" s="170">
        <v>275</v>
      </c>
      <c r="K44" s="170">
        <v>203182</v>
      </c>
      <c r="L44" s="170">
        <v>19</v>
      </c>
      <c r="M44" s="170">
        <v>7570</v>
      </c>
      <c r="N44" s="170">
        <v>22</v>
      </c>
      <c r="O44" s="135">
        <v>3040</v>
      </c>
    </row>
    <row r="45" spans="1:15" s="16" customFormat="1" ht="18" customHeight="1" thickBot="1">
      <c r="A45" s="406">
        <v>23</v>
      </c>
      <c r="B45" s="407">
        <v>2</v>
      </c>
      <c r="C45" s="408">
        <v>767</v>
      </c>
      <c r="D45" s="408">
        <f t="shared" si="0"/>
        <v>17520</v>
      </c>
      <c r="E45" s="408">
        <f t="shared" si="0"/>
        <v>11756531</v>
      </c>
      <c r="F45" s="408">
        <v>15099</v>
      </c>
      <c r="G45" s="408">
        <v>9634811</v>
      </c>
      <c r="H45" s="408">
        <v>2133</v>
      </c>
      <c r="I45" s="408">
        <v>1909453</v>
      </c>
      <c r="J45" s="408">
        <v>288</v>
      </c>
      <c r="K45" s="408">
        <v>212267</v>
      </c>
      <c r="L45" s="408">
        <v>20</v>
      </c>
      <c r="M45" s="408">
        <v>7886</v>
      </c>
      <c r="N45" s="408">
        <v>15</v>
      </c>
      <c r="O45" s="409">
        <v>2200</v>
      </c>
    </row>
    <row r="46" spans="1:15" ht="15" customHeight="1">
      <c r="A46" s="65"/>
      <c r="B46" s="65"/>
      <c r="C46" s="65"/>
      <c r="D46" s="65"/>
      <c r="E46" s="65"/>
      <c r="F46" s="65"/>
      <c r="G46" s="65"/>
      <c r="H46" s="65"/>
      <c r="I46" s="65"/>
      <c r="J46" s="65"/>
      <c r="K46" s="65"/>
      <c r="L46" s="65"/>
      <c r="M46" s="65"/>
      <c r="O46" s="66" t="s">
        <v>433</v>
      </c>
    </row>
    <row r="48" spans="1:15" ht="17.45" customHeight="1">
      <c r="G48" s="410"/>
    </row>
    <row r="49" spans="7:7" ht="17.45" customHeight="1">
      <c r="G49" s="264"/>
    </row>
  </sheetData>
  <sheetProtection selectLockedCells="1" selectUnlockedCells="1"/>
  <mergeCells count="64">
    <mergeCell ref="N8:O8"/>
    <mergeCell ref="F9:G9"/>
    <mergeCell ref="J9:K9"/>
    <mergeCell ref="L9:M9"/>
    <mergeCell ref="N9:O9"/>
    <mergeCell ref="F13:G13"/>
    <mergeCell ref="A4:G4"/>
    <mergeCell ref="H4:O4"/>
    <mergeCell ref="A7:A8"/>
    <mergeCell ref="B7:D7"/>
    <mergeCell ref="E7:G7"/>
    <mergeCell ref="H7:I7"/>
    <mergeCell ref="J7:K7"/>
    <mergeCell ref="L7:O7"/>
    <mergeCell ref="B8:C8"/>
    <mergeCell ref="F8:G8"/>
    <mergeCell ref="F10:G10"/>
    <mergeCell ref="J10:K10"/>
    <mergeCell ref="L10:M10"/>
    <mergeCell ref="N10:O10"/>
    <mergeCell ref="L8:M8"/>
    <mergeCell ref="F11:G11"/>
    <mergeCell ref="J11:K11"/>
    <mergeCell ref="L11:M11"/>
    <mergeCell ref="F12:G12"/>
    <mergeCell ref="J12:K12"/>
    <mergeCell ref="A28:A29"/>
    <mergeCell ref="H28:L28"/>
    <mergeCell ref="M28:O28"/>
    <mergeCell ref="M29:N29"/>
    <mergeCell ref="N11:O11"/>
    <mergeCell ref="N13:O13"/>
    <mergeCell ref="L18:L19"/>
    <mergeCell ref="M18:M19"/>
    <mergeCell ref="L12:M12"/>
    <mergeCell ref="K17:L17"/>
    <mergeCell ref="M17:O17"/>
    <mergeCell ref="N12:O12"/>
    <mergeCell ref="N18:N19"/>
    <mergeCell ref="O18:O19"/>
    <mergeCell ref="J13:K13"/>
    <mergeCell ref="L13:M13"/>
    <mergeCell ref="B34:C34"/>
    <mergeCell ref="M34:N34"/>
    <mergeCell ref="G18:G19"/>
    <mergeCell ref="K18:K19"/>
    <mergeCell ref="B18:C19"/>
    <mergeCell ref="D18:D19"/>
    <mergeCell ref="E18:E19"/>
    <mergeCell ref="F18:F19"/>
    <mergeCell ref="B30:C30"/>
    <mergeCell ref="M30:N30"/>
    <mergeCell ref="B32:C32"/>
    <mergeCell ref="M32:N32"/>
    <mergeCell ref="B33:C33"/>
    <mergeCell ref="M33:N33"/>
    <mergeCell ref="B31:C31"/>
    <mergeCell ref="M31:N31"/>
    <mergeCell ref="A35:E35"/>
    <mergeCell ref="B38:C38"/>
    <mergeCell ref="L38:M39"/>
    <mergeCell ref="N38:O39"/>
    <mergeCell ref="H39:I39"/>
    <mergeCell ref="J39:K39"/>
  </mergeCells>
  <phoneticPr fontId="22"/>
  <pageMargins left="0.59055118110236227" right="0.59055118110236227" top="0.59055118110236227" bottom="0.59055118110236227" header="0.39370078740157483" footer="0.39370078740157483"/>
  <pageSetup paperSize="9" firstPageNumber="128" orientation="portrait" useFirstPageNumber="1" horizontalDpi="300" verticalDpi="300" r:id="rId1"/>
  <headerFooter alignWithMargins="0">
    <oddHeader>&amp;L社会･福祉</oddHeader>
    <oddFooter>&amp;C&amp;11－&amp;P－</oddFooter>
  </headerFooter>
  <ignoredErrors>
    <ignoredError sqref="B30:C33 B34" formulaRange="1"/>
  </ignoredErrors>
</worksheet>
</file>

<file path=xl/worksheets/sheet11.xml><?xml version="1.0" encoding="utf-8"?>
<worksheet xmlns="http://schemas.openxmlformats.org/spreadsheetml/2006/main" xmlns:r="http://schemas.openxmlformats.org/officeDocument/2006/relationships">
  <dimension ref="A1:O49"/>
  <sheetViews>
    <sheetView view="pageBreakPreview" topLeftCell="G28" zoomScaleNormal="100" zoomScaleSheetLayoutView="100" workbookViewId="0">
      <selection activeCell="K15" sqref="K15"/>
    </sheetView>
  </sheetViews>
  <sheetFormatPr defaultRowHeight="17.45" customHeight="1"/>
  <cols>
    <col min="1" max="1" width="14.7109375" style="10" customWidth="1"/>
    <col min="2" max="2" width="10.5703125" style="10" customWidth="1"/>
    <col min="3" max="3" width="12.42578125" style="10" customWidth="1"/>
    <col min="4" max="4" width="15.7109375" style="10" customWidth="1"/>
    <col min="5" max="5" width="15.85546875" style="10" customWidth="1"/>
    <col min="6" max="6" width="18.7109375" style="10" customWidth="1"/>
    <col min="7" max="7" width="12.85546875" style="10" customWidth="1"/>
    <col min="8" max="8" width="12" style="10" customWidth="1"/>
    <col min="9" max="10" width="12.7109375" style="10" customWidth="1"/>
    <col min="11" max="11" width="13.7109375" style="10" customWidth="1"/>
    <col min="12" max="12" width="12.28515625" style="10" customWidth="1"/>
    <col min="13" max="13" width="11.7109375" style="10" customWidth="1"/>
    <col min="14" max="14" width="12.7109375" style="10" customWidth="1"/>
    <col min="15" max="15" width="12.28515625" style="10" customWidth="1"/>
    <col min="16" max="16384" width="9.140625" style="10"/>
  </cols>
  <sheetData>
    <row r="1" spans="1:15" ht="5.0999999999999996" customHeight="1">
      <c r="C1" s="65"/>
      <c r="D1" s="65"/>
      <c r="E1" s="65"/>
      <c r="F1" s="65"/>
      <c r="G1" s="65"/>
      <c r="J1" s="65"/>
      <c r="K1" s="65"/>
      <c r="L1" s="65"/>
      <c r="M1" s="65"/>
      <c r="N1" s="65"/>
      <c r="O1" s="65"/>
    </row>
    <row r="2" spans="1:15" ht="15" customHeight="1">
      <c r="A2" s="383" t="s">
        <v>375</v>
      </c>
      <c r="B2" s="65"/>
      <c r="C2" s="65"/>
      <c r="D2" s="65"/>
      <c r="E2" s="65"/>
      <c r="F2" s="65"/>
      <c r="G2" s="65"/>
      <c r="H2" s="67" t="s">
        <v>376</v>
      </c>
      <c r="I2" s="65"/>
      <c r="J2" s="65"/>
      <c r="K2" s="65"/>
      <c r="L2" s="65"/>
      <c r="M2" s="65"/>
      <c r="N2" s="65"/>
      <c r="O2" s="65"/>
    </row>
    <row r="3" spans="1:15" ht="5.0999999999999996" customHeight="1">
      <c r="A3" s="17"/>
      <c r="B3" s="65"/>
      <c r="C3" s="65"/>
      <c r="D3" s="65"/>
      <c r="E3" s="65"/>
      <c r="F3" s="65"/>
      <c r="G3" s="65"/>
      <c r="I3" s="65"/>
      <c r="J3" s="65"/>
      <c r="K3" s="65"/>
      <c r="L3" s="65"/>
      <c r="M3" s="65"/>
      <c r="N3" s="65"/>
      <c r="O3" s="65"/>
    </row>
    <row r="4" spans="1:15" ht="39.950000000000003" customHeight="1">
      <c r="A4" s="1122" t="s">
        <v>377</v>
      </c>
      <c r="B4" s="1122"/>
      <c r="C4" s="1122"/>
      <c r="D4" s="1122"/>
      <c r="E4" s="1122"/>
      <c r="F4" s="1122"/>
      <c r="G4" s="1122"/>
      <c r="H4" s="1122" t="s">
        <v>378</v>
      </c>
      <c r="I4" s="1122"/>
      <c r="J4" s="1122"/>
      <c r="K4" s="1122"/>
      <c r="L4" s="1122"/>
      <c r="M4" s="1122"/>
      <c r="N4" s="1122"/>
      <c r="O4" s="1122"/>
    </row>
    <row r="5" spans="1:15" ht="11.25" customHeight="1">
      <c r="A5" s="65"/>
      <c r="B5" s="65"/>
      <c r="C5" s="65"/>
      <c r="D5" s="65"/>
      <c r="E5" s="65"/>
      <c r="F5" s="65"/>
      <c r="G5" s="65"/>
      <c r="H5" s="65"/>
      <c r="I5" s="65"/>
      <c r="J5" s="65"/>
      <c r="K5" s="65"/>
      <c r="L5" s="65"/>
      <c r="M5" s="65"/>
      <c r="N5" s="65"/>
      <c r="O5" s="65"/>
    </row>
    <row r="6" spans="1:15" ht="15" customHeight="1" thickBot="1">
      <c r="A6" s="65" t="s">
        <v>379</v>
      </c>
      <c r="B6" s="65"/>
      <c r="C6" s="65"/>
      <c r="D6" s="65"/>
      <c r="E6" s="65"/>
      <c r="F6" s="65"/>
      <c r="G6" s="65"/>
      <c r="I6" s="65"/>
      <c r="J6" s="65"/>
      <c r="K6" s="65"/>
      <c r="L6" s="65"/>
      <c r="M6" s="65"/>
      <c r="N6" s="65"/>
      <c r="O6" s="66" t="s">
        <v>380</v>
      </c>
    </row>
    <row r="7" spans="1:15" ht="18.75" customHeight="1" thickBot="1">
      <c r="A7" s="527" t="s">
        <v>261</v>
      </c>
      <c r="B7" s="507" t="s">
        <v>381</v>
      </c>
      <c r="C7" s="507"/>
      <c r="D7" s="507"/>
      <c r="E7" s="507" t="s">
        <v>382</v>
      </c>
      <c r="F7" s="507"/>
      <c r="G7" s="507"/>
      <c r="H7" s="507" t="s">
        <v>383</v>
      </c>
      <c r="I7" s="507"/>
      <c r="J7" s="1129" t="s">
        <v>384</v>
      </c>
      <c r="K7" s="1130"/>
      <c r="L7" s="524" t="s">
        <v>385</v>
      </c>
      <c r="M7" s="524"/>
      <c r="N7" s="524"/>
      <c r="O7" s="525"/>
    </row>
    <row r="8" spans="1:15" ht="18.75" customHeight="1">
      <c r="A8" s="789"/>
      <c r="B8" s="772" t="s">
        <v>386</v>
      </c>
      <c r="C8" s="772"/>
      <c r="D8" s="162" t="s">
        <v>387</v>
      </c>
      <c r="E8" s="162" t="s">
        <v>86</v>
      </c>
      <c r="F8" s="772" t="s">
        <v>388</v>
      </c>
      <c r="G8" s="772"/>
      <c r="H8" s="384" t="s">
        <v>86</v>
      </c>
      <c r="I8" s="162" t="s">
        <v>389</v>
      </c>
      <c r="J8" s="1127" t="s">
        <v>390</v>
      </c>
      <c r="K8" s="1128"/>
      <c r="L8" s="772" t="s">
        <v>391</v>
      </c>
      <c r="M8" s="772"/>
      <c r="N8" s="953" t="s">
        <v>392</v>
      </c>
      <c r="O8" s="954"/>
    </row>
    <row r="9" spans="1:15" ht="18" customHeight="1">
      <c r="A9" s="387" t="s">
        <v>552</v>
      </c>
      <c r="B9" s="121"/>
      <c r="C9" s="94">
        <v>109373</v>
      </c>
      <c r="D9" s="94">
        <v>41960</v>
      </c>
      <c r="E9" s="94">
        <v>42526</v>
      </c>
      <c r="F9" s="1125">
        <v>19948</v>
      </c>
      <c r="G9" s="1125"/>
      <c r="H9" s="125">
        <v>38.9</v>
      </c>
      <c r="I9" s="125">
        <v>47.5</v>
      </c>
      <c r="J9" s="1125">
        <v>2623018</v>
      </c>
      <c r="K9" s="1125"/>
      <c r="L9" s="1125">
        <v>61680</v>
      </c>
      <c r="M9" s="1125"/>
      <c r="N9" s="1125">
        <v>131493</v>
      </c>
      <c r="O9" s="1126"/>
    </row>
    <row r="10" spans="1:15" ht="18" customHeight="1">
      <c r="A10" s="157">
        <v>20</v>
      </c>
      <c r="B10" s="121"/>
      <c r="C10" s="94">
        <v>110285</v>
      </c>
      <c r="D10" s="94">
        <v>42695</v>
      </c>
      <c r="E10" s="94">
        <v>36198</v>
      </c>
      <c r="F10" s="1114">
        <v>18107</v>
      </c>
      <c r="G10" s="1114"/>
      <c r="H10" s="125">
        <v>32.799999999999997</v>
      </c>
      <c r="I10" s="125">
        <v>42.4</v>
      </c>
      <c r="J10" s="1114">
        <v>2266537</v>
      </c>
      <c r="K10" s="1114"/>
      <c r="L10" s="1114">
        <v>62615</v>
      </c>
      <c r="M10" s="1114"/>
      <c r="N10" s="1114">
        <v>125175</v>
      </c>
      <c r="O10" s="1115"/>
    </row>
    <row r="11" spans="1:15" ht="18" customHeight="1">
      <c r="A11" s="157">
        <v>21</v>
      </c>
      <c r="B11" s="123"/>
      <c r="C11" s="94">
        <v>110894</v>
      </c>
      <c r="D11" s="94">
        <v>43388</v>
      </c>
      <c r="E11" s="94">
        <v>36338</v>
      </c>
      <c r="F11" s="1114">
        <v>18108</v>
      </c>
      <c r="G11" s="1114"/>
      <c r="H11" s="125">
        <v>32.799999999999997</v>
      </c>
      <c r="I11" s="125">
        <v>41.7</v>
      </c>
      <c r="J11" s="1114">
        <v>2215944</v>
      </c>
      <c r="K11" s="1114"/>
      <c r="L11" s="1114">
        <v>60981</v>
      </c>
      <c r="M11" s="1114"/>
      <c r="N11" s="1114">
        <v>122374</v>
      </c>
      <c r="O11" s="1115"/>
    </row>
    <row r="12" spans="1:15" s="16" customFormat="1" ht="18" customHeight="1">
      <c r="A12" s="124">
        <v>22</v>
      </c>
      <c r="B12" s="119"/>
      <c r="C12" s="172">
        <v>111463</v>
      </c>
      <c r="D12" s="172">
        <v>43957</v>
      </c>
      <c r="E12" s="172">
        <v>36252</v>
      </c>
      <c r="F12" s="1118">
        <v>18164</v>
      </c>
      <c r="G12" s="1118"/>
      <c r="H12" s="126">
        <v>32.5</v>
      </c>
      <c r="I12" s="126">
        <v>41.3</v>
      </c>
      <c r="J12" s="1118">
        <v>2322001</v>
      </c>
      <c r="K12" s="1118"/>
      <c r="L12" s="1118">
        <v>64051</v>
      </c>
      <c r="M12" s="1118"/>
      <c r="N12" s="1119">
        <v>127835</v>
      </c>
      <c r="O12" s="1120"/>
    </row>
    <row r="13" spans="1:15" s="16" customFormat="1" ht="18" customHeight="1" thickBot="1">
      <c r="A13" s="149">
        <v>23</v>
      </c>
      <c r="B13" s="347"/>
      <c r="C13" s="388">
        <v>112413</v>
      </c>
      <c r="D13" s="388">
        <v>44915</v>
      </c>
      <c r="E13" s="388">
        <v>35906</v>
      </c>
      <c r="F13" s="1121">
        <v>18339</v>
      </c>
      <c r="G13" s="1121"/>
      <c r="H13" s="165">
        <v>31.9</v>
      </c>
      <c r="I13" s="165">
        <v>40.799999999999997</v>
      </c>
      <c r="J13" s="1121">
        <v>2343094</v>
      </c>
      <c r="K13" s="1121"/>
      <c r="L13" s="1121">
        <v>65256</v>
      </c>
      <c r="M13" s="1121"/>
      <c r="N13" s="1116">
        <v>127766</v>
      </c>
      <c r="O13" s="1117"/>
    </row>
    <row r="14" spans="1:15" ht="15" customHeight="1">
      <c r="A14" s="65" t="s">
        <v>393</v>
      </c>
      <c r="B14" s="65"/>
      <c r="C14" s="65"/>
      <c r="D14" s="65"/>
      <c r="E14" s="65"/>
      <c r="F14" s="65"/>
      <c r="G14" s="65"/>
      <c r="H14" s="65"/>
      <c r="I14" s="65"/>
      <c r="J14" s="65"/>
      <c r="K14" s="65"/>
      <c r="L14" s="65"/>
      <c r="M14" s="65"/>
      <c r="O14" s="66" t="s">
        <v>394</v>
      </c>
    </row>
    <row r="15" spans="1:15" ht="11.25" customHeight="1">
      <c r="A15" s="65"/>
      <c r="B15" s="65"/>
      <c r="C15" s="65"/>
      <c r="D15" s="65"/>
      <c r="E15" s="65"/>
      <c r="F15" s="65"/>
      <c r="G15" s="65"/>
      <c r="H15" s="65"/>
      <c r="I15" s="65"/>
      <c r="J15" s="65"/>
      <c r="K15" s="65"/>
      <c r="L15" s="65"/>
      <c r="M15" s="65"/>
      <c r="N15" s="65"/>
      <c r="O15" s="65"/>
    </row>
    <row r="16" spans="1:15" ht="15" customHeight="1" thickBot="1">
      <c r="A16" s="65" t="s">
        <v>395</v>
      </c>
      <c r="B16" s="65"/>
      <c r="C16" s="65"/>
      <c r="D16" s="65"/>
      <c r="E16" s="65"/>
      <c r="F16" s="65"/>
      <c r="G16" s="65"/>
      <c r="I16" s="65"/>
      <c r="J16" s="65"/>
      <c r="K16" s="65"/>
      <c r="L16" s="65"/>
      <c r="M16" s="65"/>
      <c r="N16" s="65"/>
      <c r="O16" s="66" t="s">
        <v>260</v>
      </c>
    </row>
    <row r="17" spans="1:15" ht="18.75" customHeight="1">
      <c r="A17" s="389"/>
      <c r="B17" s="390" t="s">
        <v>396</v>
      </c>
      <c r="C17" s="391"/>
      <c r="D17" s="391"/>
      <c r="E17" s="391"/>
      <c r="F17" s="391"/>
      <c r="G17" s="391"/>
      <c r="H17" s="391" t="s">
        <v>397</v>
      </c>
      <c r="I17" s="391"/>
      <c r="J17" s="391"/>
      <c r="K17" s="507" t="s">
        <v>398</v>
      </c>
      <c r="L17" s="507"/>
      <c r="M17" s="524" t="s">
        <v>399</v>
      </c>
      <c r="N17" s="524"/>
      <c r="O17" s="525"/>
    </row>
    <row r="18" spans="1:15" ht="18.75" customHeight="1">
      <c r="A18" s="157" t="s">
        <v>261</v>
      </c>
      <c r="B18" s="772" t="s">
        <v>400</v>
      </c>
      <c r="C18" s="772"/>
      <c r="D18" s="772" t="s">
        <v>401</v>
      </c>
      <c r="E18" s="772" t="s">
        <v>402</v>
      </c>
      <c r="F18" s="772" t="s">
        <v>403</v>
      </c>
      <c r="G18" s="772" t="s">
        <v>404</v>
      </c>
      <c r="H18" s="14" t="s">
        <v>405</v>
      </c>
      <c r="I18" s="19" t="s">
        <v>406</v>
      </c>
      <c r="J18" s="392" t="s">
        <v>407</v>
      </c>
      <c r="K18" s="772" t="s">
        <v>356</v>
      </c>
      <c r="L18" s="772" t="s">
        <v>408</v>
      </c>
      <c r="M18" s="772" t="s">
        <v>356</v>
      </c>
      <c r="N18" s="772" t="s">
        <v>409</v>
      </c>
      <c r="O18" s="954" t="s">
        <v>410</v>
      </c>
    </row>
    <row r="19" spans="1:15" ht="18.75" customHeight="1">
      <c r="A19" s="290"/>
      <c r="B19" s="772"/>
      <c r="C19" s="772"/>
      <c r="D19" s="772"/>
      <c r="E19" s="772"/>
      <c r="F19" s="772"/>
      <c r="G19" s="772"/>
      <c r="H19" s="393" t="s">
        <v>411</v>
      </c>
      <c r="I19" s="20" t="s">
        <v>411</v>
      </c>
      <c r="J19" s="394" t="s">
        <v>412</v>
      </c>
      <c r="K19" s="772"/>
      <c r="L19" s="772"/>
      <c r="M19" s="772"/>
      <c r="N19" s="772"/>
      <c r="O19" s="954"/>
    </row>
    <row r="20" spans="1:15" ht="18" customHeight="1">
      <c r="A20" s="387" t="s">
        <v>552</v>
      </c>
      <c r="B20" s="395"/>
      <c r="C20" s="73">
        <v>424460</v>
      </c>
      <c r="D20" s="13">
        <v>8418025</v>
      </c>
      <c r="E20" s="13">
        <v>6161403</v>
      </c>
      <c r="F20" s="13">
        <v>2017113</v>
      </c>
      <c r="G20" s="13">
        <v>239508</v>
      </c>
      <c r="H20" s="13">
        <v>19</v>
      </c>
      <c r="I20" s="13">
        <v>198</v>
      </c>
      <c r="J20" s="396">
        <v>145</v>
      </c>
      <c r="K20" s="73">
        <v>12166</v>
      </c>
      <c r="L20" s="73">
        <v>794708</v>
      </c>
      <c r="M20" s="73">
        <v>761</v>
      </c>
      <c r="N20" s="73">
        <v>132900</v>
      </c>
      <c r="O20" s="120">
        <v>11400</v>
      </c>
    </row>
    <row r="21" spans="1:15" ht="18" customHeight="1">
      <c r="A21" s="397">
        <v>20</v>
      </c>
      <c r="B21" s="346"/>
      <c r="C21" s="73">
        <v>424731</v>
      </c>
      <c r="D21" s="13">
        <v>8654479</v>
      </c>
      <c r="E21" s="13">
        <v>6268138</v>
      </c>
      <c r="F21" s="13">
        <v>2067350</v>
      </c>
      <c r="G21" s="13">
        <v>318991</v>
      </c>
      <c r="H21" s="13">
        <v>20</v>
      </c>
      <c r="I21" s="13">
        <v>234</v>
      </c>
      <c r="J21" s="73">
        <v>170</v>
      </c>
      <c r="K21" s="73">
        <v>9987</v>
      </c>
      <c r="L21" s="73">
        <v>782803</v>
      </c>
      <c r="M21" s="73">
        <v>478</v>
      </c>
      <c r="N21" s="73">
        <v>120340</v>
      </c>
      <c r="O21" s="120">
        <v>4200</v>
      </c>
    </row>
    <row r="22" spans="1:15" ht="18" customHeight="1">
      <c r="A22" s="398">
        <v>21</v>
      </c>
      <c r="B22" s="5"/>
      <c r="C22" s="73">
        <v>427953</v>
      </c>
      <c r="D22" s="13">
        <v>9048043</v>
      </c>
      <c r="E22" s="13">
        <v>6541090</v>
      </c>
      <c r="F22" s="13">
        <v>2173369</v>
      </c>
      <c r="G22" s="13">
        <v>333585</v>
      </c>
      <c r="H22" s="73">
        <v>21</v>
      </c>
      <c r="I22" s="73">
        <v>245</v>
      </c>
      <c r="J22" s="73">
        <v>177</v>
      </c>
      <c r="K22" s="73">
        <v>11228</v>
      </c>
      <c r="L22" s="73">
        <v>869630</v>
      </c>
      <c r="M22" s="73">
        <v>419</v>
      </c>
      <c r="N22" s="73">
        <v>117610</v>
      </c>
      <c r="O22" s="120">
        <v>3690</v>
      </c>
    </row>
    <row r="23" spans="1:15" s="16" customFormat="1" ht="18" customHeight="1">
      <c r="A23" s="118">
        <v>22</v>
      </c>
      <c r="B23" s="127"/>
      <c r="C23" s="167">
        <f>422248+13997</f>
        <v>436245</v>
      </c>
      <c r="D23" s="171">
        <v>9352705</v>
      </c>
      <c r="E23" s="171">
        <v>6771473</v>
      </c>
      <c r="F23" s="171">
        <v>2249046</v>
      </c>
      <c r="G23" s="171">
        <v>332186</v>
      </c>
      <c r="H23" s="167">
        <v>21</v>
      </c>
      <c r="I23" s="167">
        <v>258</v>
      </c>
      <c r="J23" s="167">
        <v>187</v>
      </c>
      <c r="K23" s="167">
        <v>12804</v>
      </c>
      <c r="L23" s="167">
        <v>955246</v>
      </c>
      <c r="M23" s="167">
        <v>458</v>
      </c>
      <c r="N23" s="167">
        <v>133288</v>
      </c>
      <c r="O23" s="128">
        <v>4020</v>
      </c>
    </row>
    <row r="24" spans="1:15" s="16" customFormat="1" ht="18" customHeight="1" thickBot="1">
      <c r="A24" s="144">
        <v>23</v>
      </c>
      <c r="B24" s="399"/>
      <c r="C24" s="164">
        <v>443029</v>
      </c>
      <c r="D24" s="187">
        <v>9406724</v>
      </c>
      <c r="E24" s="187">
        <v>6811957</v>
      </c>
      <c r="F24" s="187">
        <v>2249969</v>
      </c>
      <c r="G24" s="187">
        <v>344798</v>
      </c>
      <c r="H24" s="164">
        <v>21</v>
      </c>
      <c r="I24" s="164">
        <v>262</v>
      </c>
      <c r="J24" s="164">
        <v>190</v>
      </c>
      <c r="K24" s="164">
        <v>11712</v>
      </c>
      <c r="L24" s="164">
        <v>901663</v>
      </c>
      <c r="M24" s="164">
        <v>435</v>
      </c>
      <c r="N24" s="164">
        <v>137736</v>
      </c>
      <c r="O24" s="400">
        <v>3180</v>
      </c>
    </row>
    <row r="25" spans="1:15" ht="15" customHeight="1">
      <c r="A25" s="65" t="s">
        <v>413</v>
      </c>
      <c r="B25" s="65"/>
      <c r="C25" s="65"/>
      <c r="D25" s="65"/>
      <c r="E25" s="65"/>
      <c r="F25" s="65"/>
      <c r="G25" s="65"/>
      <c r="H25" s="65"/>
      <c r="I25" s="65"/>
      <c r="J25" s="65"/>
      <c r="K25" s="65"/>
      <c r="L25" s="65"/>
      <c r="M25" s="65"/>
      <c r="O25" s="66" t="s">
        <v>394</v>
      </c>
    </row>
    <row r="26" spans="1:15" ht="11.25" customHeight="1">
      <c r="A26" s="65"/>
      <c r="B26" s="65"/>
      <c r="C26" s="65"/>
      <c r="D26" s="65"/>
      <c r="E26" s="65"/>
      <c r="F26" s="65"/>
      <c r="G26" s="65"/>
      <c r="H26" s="65"/>
      <c r="I26" s="65"/>
      <c r="J26" s="65"/>
      <c r="K26" s="65"/>
      <c r="L26" s="65"/>
      <c r="M26" s="65"/>
      <c r="N26" s="65"/>
      <c r="O26" s="65"/>
    </row>
    <row r="27" spans="1:15" ht="15" customHeight="1" thickBot="1">
      <c r="A27" s="65" t="s">
        <v>414</v>
      </c>
      <c r="B27" s="65"/>
      <c r="C27" s="65"/>
      <c r="D27" s="65"/>
      <c r="E27" s="65"/>
      <c r="F27" s="65"/>
      <c r="G27" s="65"/>
      <c r="I27" s="65"/>
      <c r="J27" s="65"/>
      <c r="K27" s="65"/>
      <c r="L27" s="65"/>
      <c r="M27" s="65"/>
      <c r="N27" s="65"/>
      <c r="O27" s="66" t="s">
        <v>415</v>
      </c>
    </row>
    <row r="28" spans="1:15" ht="18.75" customHeight="1" thickBot="1">
      <c r="A28" s="527" t="s">
        <v>261</v>
      </c>
      <c r="B28" s="390"/>
      <c r="C28" s="391"/>
      <c r="D28" s="391"/>
      <c r="E28" s="154" t="s">
        <v>416</v>
      </c>
      <c r="F28" s="391"/>
      <c r="G28" s="401"/>
      <c r="H28" s="523" t="s">
        <v>417</v>
      </c>
      <c r="I28" s="523"/>
      <c r="J28" s="523"/>
      <c r="K28" s="523"/>
      <c r="L28" s="523"/>
      <c r="M28" s="524" t="s">
        <v>418</v>
      </c>
      <c r="N28" s="524"/>
      <c r="O28" s="525"/>
    </row>
    <row r="29" spans="1:15" ht="18.75" customHeight="1">
      <c r="A29" s="789"/>
      <c r="B29" s="291" t="s">
        <v>419</v>
      </c>
      <c r="C29" s="291"/>
      <c r="D29" s="162" t="s">
        <v>420</v>
      </c>
      <c r="E29" s="162" t="s">
        <v>421</v>
      </c>
      <c r="F29" s="162" t="s">
        <v>422</v>
      </c>
      <c r="G29" s="161" t="s">
        <v>423</v>
      </c>
      <c r="H29" s="384" t="s">
        <v>21</v>
      </c>
      <c r="I29" s="162" t="s">
        <v>424</v>
      </c>
      <c r="J29" s="162" t="s">
        <v>425</v>
      </c>
      <c r="K29" s="162" t="s">
        <v>426</v>
      </c>
      <c r="L29" s="162" t="s">
        <v>427</v>
      </c>
      <c r="M29" s="942" t="s">
        <v>428</v>
      </c>
      <c r="N29" s="942"/>
      <c r="O29" s="345" t="s">
        <v>141</v>
      </c>
    </row>
    <row r="30" spans="1:15" ht="18" customHeight="1">
      <c r="A30" s="387" t="s">
        <v>552</v>
      </c>
      <c r="B30" s="1112">
        <f>SUM(D30:F30)</f>
        <v>30867</v>
      </c>
      <c r="C30" s="1112"/>
      <c r="D30" s="73">
        <v>23060</v>
      </c>
      <c r="E30" s="73">
        <v>252</v>
      </c>
      <c r="F30" s="73">
        <v>7555</v>
      </c>
      <c r="G30" s="73">
        <v>100</v>
      </c>
      <c r="H30" s="73">
        <f>SUM(I30:L30)</f>
        <v>11398</v>
      </c>
      <c r="I30" s="73">
        <v>1272</v>
      </c>
      <c r="J30" s="73">
        <v>8062</v>
      </c>
      <c r="K30" s="94">
        <v>1466</v>
      </c>
      <c r="L30" s="73">
        <v>598</v>
      </c>
      <c r="M30" s="935" t="s">
        <v>429</v>
      </c>
      <c r="N30" s="935"/>
      <c r="O30" s="129">
        <v>42.2</v>
      </c>
    </row>
    <row r="31" spans="1:15" ht="18" customHeight="1">
      <c r="A31" s="157">
        <v>20</v>
      </c>
      <c r="B31" s="1112">
        <f>SUM(D31:F31)</f>
        <v>30632</v>
      </c>
      <c r="C31" s="1112"/>
      <c r="D31" s="73">
        <v>22831</v>
      </c>
      <c r="E31" s="73">
        <v>268</v>
      </c>
      <c r="F31" s="73">
        <v>7533</v>
      </c>
      <c r="G31" s="73">
        <v>100</v>
      </c>
      <c r="H31" s="73">
        <f>SUM(I31:L31)</f>
        <v>10998</v>
      </c>
      <c r="I31" s="73">
        <v>1316</v>
      </c>
      <c r="J31" s="73">
        <v>7607</v>
      </c>
      <c r="K31" s="94">
        <v>1475</v>
      </c>
      <c r="L31" s="73">
        <v>600</v>
      </c>
      <c r="M31" s="729" t="s">
        <v>430</v>
      </c>
      <c r="N31" s="729"/>
      <c r="O31" s="129">
        <v>38.9</v>
      </c>
    </row>
    <row r="32" spans="1:15" ht="18" customHeight="1">
      <c r="A32" s="157">
        <v>21</v>
      </c>
      <c r="B32" s="1112">
        <f>SUM(D32:F32)</f>
        <v>30142</v>
      </c>
      <c r="C32" s="1112"/>
      <c r="D32" s="73">
        <v>22466</v>
      </c>
      <c r="E32" s="73">
        <v>284</v>
      </c>
      <c r="F32" s="73">
        <v>7392</v>
      </c>
      <c r="G32" s="73">
        <v>100</v>
      </c>
      <c r="H32" s="73">
        <f>SUM(I32:L32)</f>
        <v>11346</v>
      </c>
      <c r="I32" s="73">
        <v>1372</v>
      </c>
      <c r="J32" s="73">
        <v>7833</v>
      </c>
      <c r="K32" s="94">
        <v>1476</v>
      </c>
      <c r="L32" s="73">
        <v>665</v>
      </c>
      <c r="M32" s="729" t="s">
        <v>431</v>
      </c>
      <c r="N32" s="729"/>
      <c r="O32" s="129">
        <v>38.299999999999997</v>
      </c>
    </row>
    <row r="33" spans="1:15" s="16" customFormat="1" ht="18" customHeight="1">
      <c r="A33" s="118">
        <v>22</v>
      </c>
      <c r="B33" s="1113">
        <f>SUM(D33:F33)</f>
        <v>29914</v>
      </c>
      <c r="C33" s="1113"/>
      <c r="D33" s="167">
        <v>22274</v>
      </c>
      <c r="E33" s="167">
        <v>316</v>
      </c>
      <c r="F33" s="167">
        <v>7324</v>
      </c>
      <c r="G33" s="169">
        <v>0</v>
      </c>
      <c r="H33" s="73">
        <f>SUM(I33:L33)</f>
        <v>11604</v>
      </c>
      <c r="I33" s="167">
        <v>1482</v>
      </c>
      <c r="J33" s="167">
        <v>7900</v>
      </c>
      <c r="K33" s="130">
        <v>1495</v>
      </c>
      <c r="L33" s="167">
        <v>727</v>
      </c>
      <c r="M33" s="802" t="s">
        <v>573</v>
      </c>
      <c r="N33" s="898"/>
      <c r="O33" s="131">
        <v>38.1</v>
      </c>
    </row>
    <row r="34" spans="1:15" s="16" customFormat="1" ht="18" customHeight="1" thickBot="1">
      <c r="A34" s="144">
        <v>23</v>
      </c>
      <c r="B34" s="1111">
        <f>SUM(D34:F34)</f>
        <v>29327</v>
      </c>
      <c r="C34" s="1111"/>
      <c r="D34" s="344">
        <v>21791</v>
      </c>
      <c r="E34" s="344">
        <v>286</v>
      </c>
      <c r="F34" s="344">
        <v>7250</v>
      </c>
      <c r="G34" s="402">
        <v>0</v>
      </c>
      <c r="H34" s="164">
        <f>SUM(I34:L34)</f>
        <v>12027</v>
      </c>
      <c r="I34" s="164">
        <v>1546</v>
      </c>
      <c r="J34" s="164">
        <v>8045</v>
      </c>
      <c r="K34" s="403">
        <v>1652</v>
      </c>
      <c r="L34" s="164">
        <v>784</v>
      </c>
      <c r="M34" s="749" t="s">
        <v>599</v>
      </c>
      <c r="N34" s="947"/>
      <c r="O34" s="166">
        <v>38.1</v>
      </c>
    </row>
    <row r="35" spans="1:15" ht="15" customHeight="1">
      <c r="A35" s="1110" t="s">
        <v>432</v>
      </c>
      <c r="B35" s="1110"/>
      <c r="C35" s="1110"/>
      <c r="D35" s="1110"/>
      <c r="E35" s="1110"/>
      <c r="F35" s="288"/>
      <c r="G35" s="65"/>
      <c r="H35" s="65"/>
      <c r="I35" s="65"/>
      <c r="J35" s="65"/>
      <c r="K35" s="65"/>
      <c r="L35" s="65"/>
      <c r="M35" s="65"/>
      <c r="O35" s="66" t="s">
        <v>433</v>
      </c>
    </row>
    <row r="36" spans="1:15" ht="11.25" customHeight="1">
      <c r="A36" s="65" t="s">
        <v>434</v>
      </c>
      <c r="B36" s="65"/>
      <c r="C36" s="65"/>
      <c r="D36" s="65"/>
      <c r="E36" s="65"/>
      <c r="F36" s="288"/>
      <c r="G36" s="65"/>
      <c r="H36" s="65"/>
      <c r="I36" s="65"/>
      <c r="J36" s="65"/>
      <c r="K36" s="65"/>
      <c r="L36" s="65"/>
      <c r="M36" s="65"/>
      <c r="N36" s="65"/>
      <c r="O36" s="65"/>
    </row>
    <row r="37" spans="1:15" ht="15" customHeight="1" thickBot="1">
      <c r="A37" s="65" t="s">
        <v>435</v>
      </c>
      <c r="B37" s="65"/>
      <c r="C37" s="65"/>
      <c r="D37" s="65"/>
      <c r="E37" s="65"/>
      <c r="F37" s="65"/>
      <c r="G37" s="65"/>
      <c r="I37" s="65"/>
      <c r="J37" s="65"/>
      <c r="K37" s="65"/>
      <c r="L37" s="65"/>
      <c r="M37" s="65"/>
      <c r="O37" s="66" t="s">
        <v>260</v>
      </c>
    </row>
    <row r="38" spans="1:15" ht="18.75" customHeight="1" thickBot="1">
      <c r="A38" s="289"/>
      <c r="B38" s="507" t="s">
        <v>436</v>
      </c>
      <c r="C38" s="507"/>
      <c r="D38" s="390" t="s">
        <v>437</v>
      </c>
      <c r="E38" s="391"/>
      <c r="F38" s="391"/>
      <c r="G38" s="391"/>
      <c r="H38" s="391" t="s">
        <v>438</v>
      </c>
      <c r="I38" s="88"/>
      <c r="J38" s="88"/>
      <c r="K38" s="88"/>
      <c r="L38" s="507" t="s">
        <v>439</v>
      </c>
      <c r="M38" s="507"/>
      <c r="N38" s="524" t="s">
        <v>440</v>
      </c>
      <c r="O38" s="525"/>
    </row>
    <row r="39" spans="1:15" ht="18.75" customHeight="1">
      <c r="A39" s="157" t="s">
        <v>261</v>
      </c>
      <c r="B39" s="291" t="s">
        <v>441</v>
      </c>
      <c r="C39" s="404"/>
      <c r="D39" s="291" t="s">
        <v>442</v>
      </c>
      <c r="E39" s="404"/>
      <c r="F39" s="291" t="s">
        <v>443</v>
      </c>
      <c r="G39" s="404"/>
      <c r="H39" s="772" t="s">
        <v>444</v>
      </c>
      <c r="I39" s="772"/>
      <c r="J39" s="772" t="s">
        <v>445</v>
      </c>
      <c r="K39" s="772"/>
      <c r="L39" s="792"/>
      <c r="M39" s="792"/>
      <c r="N39" s="854"/>
      <c r="O39" s="855"/>
    </row>
    <row r="40" spans="1:15" ht="18.75" customHeight="1">
      <c r="A40" s="290"/>
      <c r="B40" s="162" t="s">
        <v>356</v>
      </c>
      <c r="C40" s="162" t="s">
        <v>446</v>
      </c>
      <c r="D40" s="162" t="s">
        <v>356</v>
      </c>
      <c r="E40" s="162" t="s">
        <v>446</v>
      </c>
      <c r="F40" s="162" t="s">
        <v>356</v>
      </c>
      <c r="G40" s="161" t="s">
        <v>446</v>
      </c>
      <c r="H40" s="384" t="s">
        <v>356</v>
      </c>
      <c r="I40" s="161" t="s">
        <v>446</v>
      </c>
      <c r="J40" s="162" t="s">
        <v>356</v>
      </c>
      <c r="K40" s="161" t="s">
        <v>446</v>
      </c>
      <c r="L40" s="162" t="s">
        <v>356</v>
      </c>
      <c r="M40" s="161" t="s">
        <v>446</v>
      </c>
      <c r="N40" s="384" t="s">
        <v>356</v>
      </c>
      <c r="O40" s="345" t="s">
        <v>446</v>
      </c>
    </row>
    <row r="41" spans="1:15" ht="18" customHeight="1">
      <c r="A41" s="387" t="s">
        <v>552</v>
      </c>
      <c r="B41" s="106">
        <v>12</v>
      </c>
      <c r="C41" s="90">
        <v>4654</v>
      </c>
      <c r="D41" s="90">
        <f t="shared" ref="D41:E45" si="0">F41+H41+J41</f>
        <v>14930</v>
      </c>
      <c r="E41" s="90">
        <f t="shared" si="0"/>
        <v>10141480</v>
      </c>
      <c r="F41" s="5">
        <v>13003</v>
      </c>
      <c r="G41" s="5">
        <v>8407079</v>
      </c>
      <c r="H41" s="5">
        <v>1821</v>
      </c>
      <c r="I41" s="5">
        <v>1617166</v>
      </c>
      <c r="J41" s="5">
        <v>106</v>
      </c>
      <c r="K41" s="5">
        <v>117235</v>
      </c>
      <c r="L41" s="5">
        <v>13</v>
      </c>
      <c r="M41" s="5">
        <v>5274</v>
      </c>
      <c r="N41" s="5">
        <v>30</v>
      </c>
      <c r="O41" s="132">
        <v>3825</v>
      </c>
    </row>
    <row r="42" spans="1:15" ht="18" customHeight="1">
      <c r="A42" s="157">
        <v>20</v>
      </c>
      <c r="B42" s="106">
        <v>10</v>
      </c>
      <c r="C42" s="90">
        <v>3843</v>
      </c>
      <c r="D42" s="90">
        <f t="shared" si="0"/>
        <v>15892</v>
      </c>
      <c r="E42" s="90">
        <f t="shared" si="0"/>
        <v>10695878</v>
      </c>
      <c r="F42" s="5">
        <v>13915</v>
      </c>
      <c r="G42" s="5">
        <v>8913377</v>
      </c>
      <c r="H42" s="5">
        <v>1869</v>
      </c>
      <c r="I42" s="5">
        <v>1667469</v>
      </c>
      <c r="J42" s="5">
        <v>108</v>
      </c>
      <c r="K42" s="5">
        <v>115032</v>
      </c>
      <c r="L42" s="5">
        <v>12</v>
      </c>
      <c r="M42" s="5">
        <v>5539</v>
      </c>
      <c r="N42" s="5">
        <v>22</v>
      </c>
      <c r="O42" s="132">
        <v>3107</v>
      </c>
    </row>
    <row r="43" spans="1:15" ht="18" customHeight="1">
      <c r="A43" s="157">
        <v>21</v>
      </c>
      <c r="B43" s="106">
        <v>7</v>
      </c>
      <c r="C43" s="90">
        <v>2716</v>
      </c>
      <c r="D43" s="90">
        <f t="shared" si="0"/>
        <v>16717</v>
      </c>
      <c r="E43" s="90">
        <f t="shared" si="0"/>
        <v>11223658</v>
      </c>
      <c r="F43" s="5">
        <v>14499</v>
      </c>
      <c r="G43" s="5">
        <v>9282265</v>
      </c>
      <c r="H43" s="5">
        <v>1967</v>
      </c>
      <c r="I43" s="5">
        <v>1750482</v>
      </c>
      <c r="J43" s="5">
        <v>251</v>
      </c>
      <c r="K43" s="5">
        <v>190911</v>
      </c>
      <c r="L43" s="5">
        <v>23</v>
      </c>
      <c r="M43" s="5">
        <v>9319</v>
      </c>
      <c r="N43" s="5">
        <v>33</v>
      </c>
      <c r="O43" s="132">
        <v>4752</v>
      </c>
    </row>
    <row r="44" spans="1:15" s="16" customFormat="1" ht="18" customHeight="1">
      <c r="A44" s="405">
        <v>22</v>
      </c>
      <c r="B44" s="133">
        <v>4</v>
      </c>
      <c r="C44" s="134">
        <v>1579</v>
      </c>
      <c r="D44" s="134">
        <f t="shared" si="0"/>
        <v>17000</v>
      </c>
      <c r="E44" s="134">
        <f t="shared" si="0"/>
        <v>11432561</v>
      </c>
      <c r="F44" s="170">
        <v>14685</v>
      </c>
      <c r="G44" s="170">
        <v>9413329</v>
      </c>
      <c r="H44" s="170">
        <v>2040</v>
      </c>
      <c r="I44" s="170">
        <v>1816050</v>
      </c>
      <c r="J44" s="170">
        <v>275</v>
      </c>
      <c r="K44" s="170">
        <v>203182</v>
      </c>
      <c r="L44" s="170">
        <v>19</v>
      </c>
      <c r="M44" s="170">
        <v>7570</v>
      </c>
      <c r="N44" s="170">
        <v>22</v>
      </c>
      <c r="O44" s="135">
        <v>3040</v>
      </c>
    </row>
    <row r="45" spans="1:15" s="16" customFormat="1" ht="18" customHeight="1" thickBot="1">
      <c r="A45" s="406">
        <v>23</v>
      </c>
      <c r="B45" s="407">
        <v>2</v>
      </c>
      <c r="C45" s="408">
        <v>767</v>
      </c>
      <c r="D45" s="408">
        <f t="shared" si="0"/>
        <v>17520</v>
      </c>
      <c r="E45" s="408">
        <f t="shared" si="0"/>
        <v>11756531</v>
      </c>
      <c r="F45" s="408">
        <v>15099</v>
      </c>
      <c r="G45" s="408">
        <v>9634811</v>
      </c>
      <c r="H45" s="408">
        <v>2133</v>
      </c>
      <c r="I45" s="408">
        <v>1909453</v>
      </c>
      <c r="J45" s="408">
        <v>288</v>
      </c>
      <c r="K45" s="408">
        <v>212267</v>
      </c>
      <c r="L45" s="408">
        <v>20</v>
      </c>
      <c r="M45" s="408">
        <v>7886</v>
      </c>
      <c r="N45" s="408">
        <v>15</v>
      </c>
      <c r="O45" s="409">
        <v>2200</v>
      </c>
    </row>
    <row r="46" spans="1:15" ht="15" customHeight="1">
      <c r="A46" s="65"/>
      <c r="B46" s="65"/>
      <c r="C46" s="65"/>
      <c r="D46" s="65"/>
      <c r="E46" s="65"/>
      <c r="F46" s="65"/>
      <c r="G46" s="65"/>
      <c r="H46" s="65"/>
      <c r="I46" s="65"/>
      <c r="J46" s="65"/>
      <c r="K46" s="65"/>
      <c r="L46" s="65"/>
      <c r="M46" s="65"/>
      <c r="O46" s="66" t="s">
        <v>433</v>
      </c>
    </row>
    <row r="48" spans="1:15" ht="17.45" customHeight="1">
      <c r="G48" s="410"/>
    </row>
    <row r="49" spans="7:7" ht="17.45" customHeight="1">
      <c r="G49" s="264"/>
    </row>
  </sheetData>
  <sheetProtection selectLockedCells="1" selectUnlockedCells="1"/>
  <mergeCells count="65">
    <mergeCell ref="L9:M9"/>
    <mergeCell ref="N9:O9"/>
    <mergeCell ref="F10:G10"/>
    <mergeCell ref="J10:K10"/>
    <mergeCell ref="L10:M10"/>
    <mergeCell ref="N10:O10"/>
    <mergeCell ref="F13:G13"/>
    <mergeCell ref="A4:G4"/>
    <mergeCell ref="H4:O4"/>
    <mergeCell ref="A7:A8"/>
    <mergeCell ref="B7:D7"/>
    <mergeCell ref="E7:G7"/>
    <mergeCell ref="H7:I7"/>
    <mergeCell ref="J8:K8"/>
    <mergeCell ref="J7:K7"/>
    <mergeCell ref="L7:O7"/>
    <mergeCell ref="B8:C8"/>
    <mergeCell ref="F8:G8"/>
    <mergeCell ref="L8:M8"/>
    <mergeCell ref="N8:O8"/>
    <mergeCell ref="F9:G9"/>
    <mergeCell ref="J9:K9"/>
    <mergeCell ref="F11:G11"/>
    <mergeCell ref="J11:K11"/>
    <mergeCell ref="L11:M11"/>
    <mergeCell ref="F12:G12"/>
    <mergeCell ref="J12:K12"/>
    <mergeCell ref="A28:A29"/>
    <mergeCell ref="H28:L28"/>
    <mergeCell ref="M28:O28"/>
    <mergeCell ref="M29:N29"/>
    <mergeCell ref="N11:O11"/>
    <mergeCell ref="N13:O13"/>
    <mergeCell ref="L18:L19"/>
    <mergeCell ref="M18:M19"/>
    <mergeCell ref="L12:M12"/>
    <mergeCell ref="K17:L17"/>
    <mergeCell ref="M17:O17"/>
    <mergeCell ref="N12:O12"/>
    <mergeCell ref="N18:N19"/>
    <mergeCell ref="O18:O19"/>
    <mergeCell ref="J13:K13"/>
    <mergeCell ref="L13:M13"/>
    <mergeCell ref="B34:C34"/>
    <mergeCell ref="M34:N34"/>
    <mergeCell ref="G18:G19"/>
    <mergeCell ref="K18:K19"/>
    <mergeCell ref="B18:C19"/>
    <mergeCell ref="D18:D19"/>
    <mergeCell ref="E18:E19"/>
    <mergeCell ref="F18:F19"/>
    <mergeCell ref="B30:C30"/>
    <mergeCell ref="M30:N30"/>
    <mergeCell ref="B32:C32"/>
    <mergeCell ref="M32:N32"/>
    <mergeCell ref="B33:C33"/>
    <mergeCell ref="M33:N33"/>
    <mergeCell ref="B31:C31"/>
    <mergeCell ref="M31:N31"/>
    <mergeCell ref="A35:E35"/>
    <mergeCell ref="B38:C38"/>
    <mergeCell ref="L38:M39"/>
    <mergeCell ref="N38:O39"/>
    <mergeCell ref="H39:I39"/>
    <mergeCell ref="J39:K39"/>
  </mergeCells>
  <phoneticPr fontId="22"/>
  <pageMargins left="0.59055118110236227" right="0.59055118110236227" top="0.59055118110236227" bottom="0.59055118110236227" header="0.39370078740157483" footer="0.39370078740157483"/>
  <pageSetup paperSize="9" scale="99" firstPageNumber="128" orientation="portrait" useFirstPageNumber="1" horizontalDpi="300" verticalDpi="300" r:id="rId1"/>
  <headerFooter alignWithMargins="0">
    <oddHeader>&amp;R社会･福祉</oddHeader>
    <oddFooter>&amp;C&amp;11&amp;A</oddFooter>
  </headerFooter>
</worksheet>
</file>

<file path=xl/worksheets/sheet12.xml><?xml version="1.0" encoding="utf-8"?>
<worksheet xmlns="http://schemas.openxmlformats.org/spreadsheetml/2006/main" xmlns:r="http://schemas.openxmlformats.org/officeDocument/2006/relationships">
  <dimension ref="A1:Q50"/>
  <sheetViews>
    <sheetView view="pageBreakPreview" zoomScale="115" zoomScaleNormal="100" zoomScaleSheetLayoutView="115" workbookViewId="0">
      <selection activeCell="B15" sqref="B15:C15"/>
    </sheetView>
  </sheetViews>
  <sheetFormatPr defaultRowHeight="15.95" customHeight="1"/>
  <cols>
    <col min="1" max="1" width="11.7109375" style="411" customWidth="1"/>
    <col min="2" max="12" width="8" style="72" customWidth="1"/>
    <col min="13" max="16384" width="9.140625" style="72"/>
  </cols>
  <sheetData>
    <row r="1" spans="1:17" ht="5.0999999999999996" customHeight="1">
      <c r="B1" s="65"/>
      <c r="C1" s="65"/>
      <c r="D1" s="65"/>
      <c r="E1" s="65"/>
      <c r="F1" s="65"/>
      <c r="G1" s="65"/>
      <c r="H1" s="65"/>
      <c r="I1" s="65"/>
      <c r="J1" s="65"/>
      <c r="K1" s="65"/>
      <c r="L1" s="65"/>
      <c r="M1" s="65"/>
      <c r="N1" s="65"/>
      <c r="O1" s="65"/>
      <c r="P1" s="65"/>
      <c r="Q1" s="65"/>
    </row>
    <row r="2" spans="1:17" ht="15" customHeight="1">
      <c r="A2" s="412" t="s">
        <v>447</v>
      </c>
      <c r="B2" s="65"/>
      <c r="C2" s="65"/>
      <c r="D2" s="65"/>
      <c r="E2" s="65"/>
      <c r="F2" s="65"/>
      <c r="G2" s="65"/>
      <c r="H2" s="65"/>
      <c r="I2" s="65"/>
      <c r="J2" s="65"/>
      <c r="K2" s="65"/>
      <c r="L2" s="65"/>
      <c r="M2" s="65"/>
      <c r="N2" s="65"/>
      <c r="O2" s="65"/>
      <c r="P2" s="65"/>
      <c r="Q2" s="65"/>
    </row>
    <row r="3" spans="1:17" ht="5.0999999999999996" customHeight="1">
      <c r="B3" s="65"/>
      <c r="C3" s="65"/>
      <c r="D3" s="65"/>
      <c r="E3" s="65"/>
      <c r="F3" s="65"/>
      <c r="G3" s="65"/>
      <c r="H3" s="65"/>
      <c r="I3" s="65"/>
      <c r="J3" s="65"/>
      <c r="K3" s="65"/>
      <c r="L3" s="65"/>
      <c r="M3" s="65"/>
      <c r="N3" s="65"/>
      <c r="O3" s="65"/>
      <c r="P3" s="65"/>
      <c r="Q3" s="65"/>
    </row>
    <row r="4" spans="1:17" ht="50.1" customHeight="1">
      <c r="A4" s="1122" t="s">
        <v>448</v>
      </c>
      <c r="B4" s="1122"/>
      <c r="C4" s="1122"/>
      <c r="D4" s="1122"/>
      <c r="E4" s="1122"/>
      <c r="F4" s="1122"/>
      <c r="G4" s="1122"/>
      <c r="H4" s="1122"/>
      <c r="I4" s="1122"/>
      <c r="J4" s="1122"/>
      <c r="K4" s="1122"/>
      <c r="L4" s="1122"/>
      <c r="M4" s="65"/>
      <c r="N4" s="65"/>
      <c r="O4" s="65"/>
      <c r="P4" s="65"/>
      <c r="Q4" s="65"/>
    </row>
    <row r="5" spans="1:17" ht="15" customHeight="1">
      <c r="A5" s="266"/>
      <c r="B5" s="65"/>
      <c r="C5" s="65"/>
      <c r="D5" s="65"/>
      <c r="E5" s="65"/>
      <c r="F5" s="65"/>
      <c r="G5" s="65"/>
      <c r="H5" s="65"/>
      <c r="I5" s="65"/>
      <c r="J5" s="65"/>
      <c r="K5" s="65"/>
      <c r="L5" s="65"/>
      <c r="M5" s="65"/>
      <c r="N5" s="65"/>
      <c r="O5" s="65"/>
      <c r="P5" s="65"/>
      <c r="Q5" s="65"/>
    </row>
    <row r="6" spans="1:17" ht="15" customHeight="1">
      <c r="A6" s="266" t="s">
        <v>449</v>
      </c>
      <c r="B6" s="65"/>
      <c r="C6" s="65"/>
      <c r="D6" s="65"/>
      <c r="E6" s="65"/>
      <c r="F6" s="65"/>
      <c r="G6" s="65"/>
      <c r="H6" s="65"/>
      <c r="I6" s="65"/>
      <c r="J6" s="65"/>
      <c r="K6" s="65"/>
      <c r="L6" s="66" t="s">
        <v>450</v>
      </c>
      <c r="M6" s="65"/>
      <c r="N6" s="65"/>
      <c r="O6" s="65"/>
      <c r="P6" s="65"/>
      <c r="Q6" s="65"/>
    </row>
    <row r="7" spans="1:17" ht="20.100000000000001" customHeight="1">
      <c r="A7" s="1133" t="s">
        <v>451</v>
      </c>
      <c r="B7" s="507" t="s">
        <v>452</v>
      </c>
      <c r="C7" s="507"/>
      <c r="D7" s="413" t="s">
        <v>453</v>
      </c>
      <c r="E7" s="413" t="s">
        <v>454</v>
      </c>
      <c r="F7" s="414" t="s">
        <v>455</v>
      </c>
      <c r="G7" s="414" t="s">
        <v>456</v>
      </c>
      <c r="H7" s="414" t="s">
        <v>457</v>
      </c>
      <c r="I7" s="414" t="s">
        <v>458</v>
      </c>
      <c r="J7" s="414" t="s">
        <v>459</v>
      </c>
      <c r="K7" s="414" t="s">
        <v>460</v>
      </c>
      <c r="L7" s="1140" t="s">
        <v>35</v>
      </c>
      <c r="M7" s="16"/>
      <c r="N7" s="65"/>
      <c r="O7" s="65"/>
      <c r="P7" s="65"/>
    </row>
    <row r="8" spans="1:17" ht="20.100000000000001" customHeight="1">
      <c r="A8" s="1134"/>
      <c r="B8" s="792"/>
      <c r="C8" s="792"/>
      <c r="D8" s="415" t="s">
        <v>461</v>
      </c>
      <c r="E8" s="415" t="s">
        <v>462</v>
      </c>
      <c r="F8" s="23" t="s">
        <v>463</v>
      </c>
      <c r="G8" s="23" t="s">
        <v>463</v>
      </c>
      <c r="H8" s="23" t="s">
        <v>463</v>
      </c>
      <c r="I8" s="23" t="s">
        <v>463</v>
      </c>
      <c r="J8" s="23" t="s">
        <v>463</v>
      </c>
      <c r="K8" s="23" t="s">
        <v>464</v>
      </c>
      <c r="L8" s="1141"/>
      <c r="M8" s="16"/>
      <c r="N8" s="65"/>
      <c r="O8" s="65"/>
      <c r="P8" s="65"/>
    </row>
    <row r="9" spans="1:17" s="348" customFormat="1" ht="15" customHeight="1">
      <c r="A9" s="416" t="s">
        <v>697</v>
      </c>
      <c r="B9" s="1135">
        <f>SUM(D9:L9)</f>
        <v>1063</v>
      </c>
      <c r="C9" s="1135"/>
      <c r="D9" s="70">
        <v>4</v>
      </c>
      <c r="E9" s="70">
        <v>11</v>
      </c>
      <c r="F9" s="70">
        <v>50</v>
      </c>
      <c r="G9" s="70">
        <v>1</v>
      </c>
      <c r="H9" s="70">
        <v>48</v>
      </c>
      <c r="I9" s="70">
        <v>7</v>
      </c>
      <c r="J9" s="70">
        <v>21</v>
      </c>
      <c r="K9" s="70">
        <v>6</v>
      </c>
      <c r="L9" s="139">
        <v>915</v>
      </c>
      <c r="M9" s="103"/>
      <c r="N9" s="67"/>
      <c r="O9" s="67"/>
      <c r="P9" s="67"/>
    </row>
    <row r="10" spans="1:17" ht="15" customHeight="1">
      <c r="A10" s="416">
        <v>20</v>
      </c>
      <c r="B10" s="1135">
        <f>SUM(D10:L10)</f>
        <v>1160</v>
      </c>
      <c r="C10" s="1135"/>
      <c r="D10" s="70">
        <v>2</v>
      </c>
      <c r="E10" s="70">
        <v>8</v>
      </c>
      <c r="F10" s="70">
        <v>86</v>
      </c>
      <c r="G10" s="70">
        <v>1</v>
      </c>
      <c r="H10" s="70">
        <v>35</v>
      </c>
      <c r="I10" s="70">
        <v>4</v>
      </c>
      <c r="J10" s="70">
        <v>16</v>
      </c>
      <c r="K10" s="70">
        <v>4</v>
      </c>
      <c r="L10" s="139">
        <v>1004</v>
      </c>
      <c r="M10" s="16"/>
      <c r="N10" s="10"/>
      <c r="O10" s="10"/>
      <c r="P10" s="10"/>
    </row>
    <row r="11" spans="1:17" ht="15" customHeight="1">
      <c r="A11" s="416">
        <v>21</v>
      </c>
      <c r="B11" s="1135">
        <f>SUM(D11:L11)</f>
        <v>1193</v>
      </c>
      <c r="C11" s="1135"/>
      <c r="D11" s="174">
        <v>8</v>
      </c>
      <c r="E11" s="174">
        <v>10</v>
      </c>
      <c r="F11" s="174">
        <v>123</v>
      </c>
      <c r="G11" s="174">
        <v>2</v>
      </c>
      <c r="H11" s="174">
        <v>46</v>
      </c>
      <c r="I11" s="174">
        <v>8</v>
      </c>
      <c r="J11" s="174">
        <v>41</v>
      </c>
      <c r="K11" s="174">
        <v>1</v>
      </c>
      <c r="L11" s="140">
        <v>954</v>
      </c>
      <c r="M11" s="16"/>
      <c r="N11" s="10"/>
      <c r="O11" s="10"/>
      <c r="P11" s="10"/>
    </row>
    <row r="12" spans="1:17" ht="15" customHeight="1">
      <c r="A12" s="417">
        <v>22</v>
      </c>
      <c r="B12" s="1138">
        <f>SUM(D12:L12)</f>
        <v>1187</v>
      </c>
      <c r="C12" s="1139"/>
      <c r="D12" s="174">
        <v>6</v>
      </c>
      <c r="E12" s="174">
        <v>6</v>
      </c>
      <c r="F12" s="174">
        <v>121</v>
      </c>
      <c r="G12" s="174">
        <v>3</v>
      </c>
      <c r="H12" s="174">
        <v>42</v>
      </c>
      <c r="I12" s="174">
        <v>9</v>
      </c>
      <c r="J12" s="174">
        <v>43</v>
      </c>
      <c r="K12" s="174">
        <v>14</v>
      </c>
      <c r="L12" s="140">
        <v>943</v>
      </c>
      <c r="M12" s="16"/>
      <c r="N12" s="10"/>
      <c r="O12" s="10"/>
      <c r="P12" s="10"/>
    </row>
    <row r="13" spans="1:17" ht="15" customHeight="1">
      <c r="A13" s="418">
        <v>23</v>
      </c>
      <c r="B13" s="1136">
        <f>SUM(D13:L13)</f>
        <v>1604</v>
      </c>
      <c r="C13" s="1136"/>
      <c r="D13" s="419">
        <f>SUM($D$15:$D$26)</f>
        <v>5</v>
      </c>
      <c r="E13" s="419">
        <f>SUM($E$15:$E$26)</f>
        <v>33</v>
      </c>
      <c r="F13" s="419">
        <f>SUM($F$15:$F$26)</f>
        <v>118</v>
      </c>
      <c r="G13" s="419">
        <f>SUM($G$15:$G$26)</f>
        <v>8</v>
      </c>
      <c r="H13" s="419">
        <f>SUM($H$15:$H$26)</f>
        <v>39</v>
      </c>
      <c r="I13" s="419">
        <f>SUM($I$15:$I$26)</f>
        <v>9</v>
      </c>
      <c r="J13" s="419">
        <f>SUM($J$15:$J$26)</f>
        <v>14</v>
      </c>
      <c r="K13" s="419">
        <f>SUM($K$15:$K$26)</f>
        <v>13</v>
      </c>
      <c r="L13" s="420">
        <f>SUM($L$15:$L$26)</f>
        <v>1365</v>
      </c>
      <c r="M13" s="16"/>
      <c r="N13" s="10"/>
      <c r="O13" s="10"/>
      <c r="P13" s="10"/>
    </row>
    <row r="14" spans="1:17" ht="15" customHeight="1">
      <c r="A14" s="160"/>
      <c r="B14" s="1137"/>
      <c r="C14" s="1137"/>
      <c r="D14" s="8"/>
      <c r="E14" s="8"/>
      <c r="F14" s="8"/>
      <c r="G14" s="8"/>
      <c r="H14" s="8"/>
      <c r="I14" s="8"/>
      <c r="J14" s="8"/>
      <c r="K14" s="8"/>
      <c r="L14" s="95"/>
      <c r="M14" s="16"/>
      <c r="N14" s="65"/>
      <c r="O14" s="65"/>
      <c r="P14" s="65"/>
    </row>
    <row r="15" spans="1:17" ht="15" customHeight="1">
      <c r="A15" s="150" t="s">
        <v>606</v>
      </c>
      <c r="B15" s="1131">
        <f t="shared" ref="B15:B26" si="0">SUM(D15:L15)</f>
        <v>149</v>
      </c>
      <c r="C15" s="1131"/>
      <c r="D15" s="310">
        <v>0</v>
      </c>
      <c r="E15" s="22">
        <v>1</v>
      </c>
      <c r="F15" s="310">
        <v>11</v>
      </c>
      <c r="G15" s="310">
        <v>1</v>
      </c>
      <c r="H15" s="310">
        <v>6</v>
      </c>
      <c r="I15" s="310">
        <v>1</v>
      </c>
      <c r="J15" s="310">
        <v>3</v>
      </c>
      <c r="K15" s="310">
        <v>1</v>
      </c>
      <c r="L15" s="421">
        <v>125</v>
      </c>
      <c r="M15" s="16"/>
      <c r="N15" s="65"/>
      <c r="O15" s="65"/>
      <c r="P15" s="65"/>
    </row>
    <row r="16" spans="1:17" ht="15" customHeight="1">
      <c r="A16" s="151" t="s">
        <v>607</v>
      </c>
      <c r="B16" s="1131">
        <f t="shared" si="0"/>
        <v>127</v>
      </c>
      <c r="C16" s="1131"/>
      <c r="D16" s="310">
        <v>0</v>
      </c>
      <c r="E16" s="22">
        <v>1</v>
      </c>
      <c r="F16" s="310">
        <v>7</v>
      </c>
      <c r="G16" s="310">
        <v>0</v>
      </c>
      <c r="H16" s="310">
        <v>2</v>
      </c>
      <c r="I16" s="310">
        <v>1</v>
      </c>
      <c r="J16" s="310">
        <v>1</v>
      </c>
      <c r="K16" s="310">
        <v>0</v>
      </c>
      <c r="L16" s="421">
        <v>115</v>
      </c>
      <c r="M16" s="16"/>
      <c r="N16" s="65"/>
      <c r="O16" s="65"/>
      <c r="P16" s="65"/>
    </row>
    <row r="17" spans="1:17" ht="15" customHeight="1">
      <c r="A17" s="151" t="s">
        <v>608</v>
      </c>
      <c r="B17" s="1131">
        <f t="shared" si="0"/>
        <v>127</v>
      </c>
      <c r="C17" s="1131"/>
      <c r="D17" s="310">
        <v>0</v>
      </c>
      <c r="E17" s="22">
        <v>1</v>
      </c>
      <c r="F17" s="310">
        <v>14</v>
      </c>
      <c r="G17" s="310">
        <v>0</v>
      </c>
      <c r="H17" s="310">
        <v>4</v>
      </c>
      <c r="I17" s="310">
        <v>1</v>
      </c>
      <c r="J17" s="310">
        <v>1</v>
      </c>
      <c r="K17" s="310">
        <v>1</v>
      </c>
      <c r="L17" s="421">
        <v>105</v>
      </c>
      <c r="M17" s="16"/>
      <c r="N17" s="65"/>
      <c r="O17" s="65"/>
      <c r="P17" s="65"/>
    </row>
    <row r="18" spans="1:17" ht="15" customHeight="1">
      <c r="A18" s="151" t="s">
        <v>609</v>
      </c>
      <c r="B18" s="1131">
        <f t="shared" si="0"/>
        <v>130</v>
      </c>
      <c r="C18" s="1131"/>
      <c r="D18" s="310">
        <v>0</v>
      </c>
      <c r="E18" s="22">
        <v>0</v>
      </c>
      <c r="F18" s="310">
        <v>9</v>
      </c>
      <c r="G18" s="310">
        <v>0</v>
      </c>
      <c r="H18" s="310">
        <v>5</v>
      </c>
      <c r="I18" s="310">
        <v>2</v>
      </c>
      <c r="J18" s="310">
        <v>1</v>
      </c>
      <c r="K18" s="310">
        <v>0</v>
      </c>
      <c r="L18" s="421">
        <v>113</v>
      </c>
      <c r="M18" s="16"/>
      <c r="N18" s="65"/>
      <c r="O18" s="65"/>
      <c r="P18" s="65"/>
    </row>
    <row r="19" spans="1:17" ht="15" customHeight="1">
      <c r="A19" s="151" t="s">
        <v>610</v>
      </c>
      <c r="B19" s="1131">
        <f t="shared" si="0"/>
        <v>150</v>
      </c>
      <c r="C19" s="1131"/>
      <c r="D19" s="310">
        <v>0</v>
      </c>
      <c r="E19" s="22">
        <v>3</v>
      </c>
      <c r="F19" s="310">
        <v>11</v>
      </c>
      <c r="G19" s="310">
        <v>1</v>
      </c>
      <c r="H19" s="310">
        <v>1</v>
      </c>
      <c r="I19" s="310">
        <v>0</v>
      </c>
      <c r="J19" s="310">
        <v>0</v>
      </c>
      <c r="K19" s="310">
        <v>2</v>
      </c>
      <c r="L19" s="421">
        <v>132</v>
      </c>
      <c r="M19" s="16"/>
      <c r="N19" s="65"/>
      <c r="O19" s="65"/>
      <c r="P19" s="65"/>
    </row>
    <row r="20" spans="1:17" ht="15" customHeight="1">
      <c r="A20" s="151" t="s">
        <v>611</v>
      </c>
      <c r="B20" s="1131">
        <f t="shared" si="0"/>
        <v>116</v>
      </c>
      <c r="C20" s="1131"/>
      <c r="D20" s="310">
        <v>1</v>
      </c>
      <c r="E20" s="310">
        <v>2</v>
      </c>
      <c r="F20" s="310">
        <v>8</v>
      </c>
      <c r="G20" s="310">
        <v>1</v>
      </c>
      <c r="H20" s="310">
        <v>1</v>
      </c>
      <c r="I20" s="310">
        <v>1</v>
      </c>
      <c r="J20" s="310">
        <v>1</v>
      </c>
      <c r="K20" s="310">
        <v>2</v>
      </c>
      <c r="L20" s="421">
        <v>99</v>
      </c>
      <c r="M20" s="16"/>
      <c r="N20" s="65"/>
      <c r="O20" s="65"/>
      <c r="P20" s="65"/>
    </row>
    <row r="21" spans="1:17" ht="15" customHeight="1">
      <c r="A21" s="151" t="s">
        <v>612</v>
      </c>
      <c r="B21" s="1131">
        <f t="shared" si="0"/>
        <v>140</v>
      </c>
      <c r="C21" s="1131"/>
      <c r="D21" s="22">
        <v>0</v>
      </c>
      <c r="E21" s="310">
        <v>6</v>
      </c>
      <c r="F21" s="310">
        <v>13</v>
      </c>
      <c r="G21" s="310">
        <v>2</v>
      </c>
      <c r="H21" s="310">
        <v>3</v>
      </c>
      <c r="I21" s="310">
        <v>1</v>
      </c>
      <c r="J21" s="310">
        <v>1</v>
      </c>
      <c r="K21" s="310">
        <v>1</v>
      </c>
      <c r="L21" s="421">
        <v>113</v>
      </c>
      <c r="M21" s="16"/>
      <c r="N21" s="65"/>
      <c r="O21" s="65"/>
      <c r="P21" s="65"/>
    </row>
    <row r="22" spans="1:17" ht="15" customHeight="1">
      <c r="A22" s="151" t="s">
        <v>613</v>
      </c>
      <c r="B22" s="1131">
        <f t="shared" si="0"/>
        <v>136</v>
      </c>
      <c r="C22" s="1131"/>
      <c r="D22" s="310">
        <v>1</v>
      </c>
      <c r="E22" s="22">
        <v>5</v>
      </c>
      <c r="F22" s="310">
        <v>9</v>
      </c>
      <c r="G22" s="310">
        <v>2</v>
      </c>
      <c r="H22" s="310">
        <v>3</v>
      </c>
      <c r="I22" s="310">
        <v>2</v>
      </c>
      <c r="J22" s="310">
        <v>1</v>
      </c>
      <c r="K22" s="310">
        <v>0</v>
      </c>
      <c r="L22" s="421">
        <v>113</v>
      </c>
      <c r="M22" s="16"/>
      <c r="N22" s="65"/>
      <c r="O22" s="65"/>
      <c r="P22" s="65"/>
    </row>
    <row r="23" spans="1:17" ht="15" customHeight="1">
      <c r="A23" s="151" t="s">
        <v>614</v>
      </c>
      <c r="B23" s="1131">
        <f t="shared" si="0"/>
        <v>117</v>
      </c>
      <c r="C23" s="1131"/>
      <c r="D23" s="310">
        <v>2</v>
      </c>
      <c r="E23" s="310">
        <v>1</v>
      </c>
      <c r="F23" s="310">
        <v>11</v>
      </c>
      <c r="G23" s="310">
        <v>1</v>
      </c>
      <c r="H23" s="310">
        <v>3</v>
      </c>
      <c r="I23" s="310">
        <v>0</v>
      </c>
      <c r="J23" s="310">
        <v>1</v>
      </c>
      <c r="K23" s="310">
        <v>1</v>
      </c>
      <c r="L23" s="421">
        <v>97</v>
      </c>
      <c r="M23" s="16"/>
      <c r="N23" s="65"/>
      <c r="O23" s="65"/>
      <c r="P23" s="65"/>
    </row>
    <row r="24" spans="1:17" ht="15" customHeight="1">
      <c r="A24" s="150" t="s">
        <v>615</v>
      </c>
      <c r="B24" s="1131">
        <f t="shared" si="0"/>
        <v>140</v>
      </c>
      <c r="C24" s="1131"/>
      <c r="D24" s="310">
        <v>0</v>
      </c>
      <c r="E24" s="22">
        <v>1</v>
      </c>
      <c r="F24" s="310">
        <v>10</v>
      </c>
      <c r="G24" s="310">
        <v>0</v>
      </c>
      <c r="H24" s="310">
        <v>4</v>
      </c>
      <c r="I24" s="310">
        <v>0</v>
      </c>
      <c r="J24" s="310">
        <v>1</v>
      </c>
      <c r="K24" s="310">
        <v>2</v>
      </c>
      <c r="L24" s="421">
        <v>122</v>
      </c>
      <c r="M24" s="16"/>
      <c r="N24" s="65"/>
      <c r="O24" s="65"/>
      <c r="P24" s="65"/>
    </row>
    <row r="25" spans="1:17" ht="15" customHeight="1">
      <c r="A25" s="151" t="s">
        <v>616</v>
      </c>
      <c r="B25" s="1131">
        <f t="shared" si="0"/>
        <v>125</v>
      </c>
      <c r="C25" s="1131"/>
      <c r="D25" s="310">
        <v>0</v>
      </c>
      <c r="E25" s="310">
        <v>6</v>
      </c>
      <c r="F25" s="310">
        <v>10</v>
      </c>
      <c r="G25" s="310">
        <v>0</v>
      </c>
      <c r="H25" s="310">
        <v>1</v>
      </c>
      <c r="I25" s="310">
        <v>0</v>
      </c>
      <c r="J25" s="310">
        <v>1</v>
      </c>
      <c r="K25" s="310">
        <v>1</v>
      </c>
      <c r="L25" s="421">
        <v>106</v>
      </c>
      <c r="M25" s="16"/>
      <c r="N25" s="65"/>
      <c r="O25" s="65"/>
      <c r="P25" s="65"/>
    </row>
    <row r="26" spans="1:17" ht="15" customHeight="1">
      <c r="A26" s="152" t="s">
        <v>617</v>
      </c>
      <c r="B26" s="1132">
        <f t="shared" si="0"/>
        <v>147</v>
      </c>
      <c r="C26" s="1132"/>
      <c r="D26" s="317">
        <v>1</v>
      </c>
      <c r="E26" s="317">
        <v>6</v>
      </c>
      <c r="F26" s="317">
        <v>5</v>
      </c>
      <c r="G26" s="317">
        <v>0</v>
      </c>
      <c r="H26" s="317">
        <v>6</v>
      </c>
      <c r="I26" s="317">
        <v>0</v>
      </c>
      <c r="J26" s="317">
        <v>2</v>
      </c>
      <c r="K26" s="317">
        <v>2</v>
      </c>
      <c r="L26" s="422">
        <v>125</v>
      </c>
      <c r="M26" s="16"/>
      <c r="N26" s="65"/>
      <c r="O26" s="65"/>
      <c r="P26" s="65"/>
    </row>
    <row r="27" spans="1:17" ht="15" customHeight="1">
      <c r="A27" s="266"/>
      <c r="B27" s="65"/>
      <c r="C27" s="65"/>
      <c r="D27" s="65"/>
      <c r="E27" s="65"/>
      <c r="F27" s="65"/>
      <c r="G27" s="65"/>
      <c r="H27" s="65"/>
      <c r="K27" s="65"/>
      <c r="L27" s="66" t="s">
        <v>465</v>
      </c>
      <c r="M27" s="65"/>
      <c r="N27" s="65"/>
      <c r="O27" s="65"/>
      <c r="P27" s="65"/>
      <c r="Q27" s="65"/>
    </row>
    <row r="28" spans="1:17" ht="15" customHeight="1">
      <c r="A28" s="266"/>
      <c r="B28" s="65"/>
      <c r="C28" s="65"/>
      <c r="D28" s="65"/>
      <c r="E28" s="65"/>
      <c r="F28" s="65"/>
      <c r="G28" s="65"/>
      <c r="H28" s="65"/>
      <c r="I28" s="65"/>
      <c r="J28" s="65"/>
      <c r="K28" s="65"/>
      <c r="L28" s="65"/>
      <c r="M28" s="65"/>
      <c r="N28" s="65"/>
      <c r="O28" s="65"/>
      <c r="P28" s="65"/>
      <c r="Q28" s="65"/>
    </row>
    <row r="29" spans="1:17" ht="15" customHeight="1">
      <c r="A29" s="266" t="s">
        <v>466</v>
      </c>
      <c r="B29" s="65"/>
      <c r="C29" s="65"/>
      <c r="D29" s="65"/>
      <c r="E29" s="65"/>
      <c r="F29" s="65"/>
      <c r="G29" s="65"/>
      <c r="H29" s="65"/>
      <c r="I29" s="65"/>
      <c r="J29" s="65"/>
      <c r="K29" s="65"/>
      <c r="L29" s="66" t="s">
        <v>450</v>
      </c>
      <c r="M29" s="65"/>
      <c r="N29" s="65"/>
      <c r="O29" s="65"/>
      <c r="P29" s="65"/>
      <c r="Q29" s="65"/>
    </row>
    <row r="30" spans="1:17" ht="20.100000000000001" customHeight="1">
      <c r="A30" s="1133" t="s">
        <v>451</v>
      </c>
      <c r="B30" s="507" t="s">
        <v>467</v>
      </c>
      <c r="C30" s="507" t="s">
        <v>468</v>
      </c>
      <c r="D30" s="507" t="s">
        <v>469</v>
      </c>
      <c r="E30" s="507" t="s">
        <v>470</v>
      </c>
      <c r="F30" s="507" t="s">
        <v>471</v>
      </c>
      <c r="G30" s="173" t="s">
        <v>472</v>
      </c>
      <c r="H30" s="423" t="s">
        <v>473</v>
      </c>
      <c r="I30" s="507" t="s">
        <v>474</v>
      </c>
      <c r="J30" s="173" t="s">
        <v>475</v>
      </c>
      <c r="K30" s="507" t="s">
        <v>476</v>
      </c>
      <c r="L30" s="525" t="s">
        <v>35</v>
      </c>
      <c r="M30" s="16"/>
    </row>
    <row r="31" spans="1:17" ht="20.100000000000001" customHeight="1">
      <c r="A31" s="1134"/>
      <c r="B31" s="792"/>
      <c r="C31" s="792"/>
      <c r="D31" s="792"/>
      <c r="E31" s="792"/>
      <c r="F31" s="792"/>
      <c r="G31" s="163" t="s">
        <v>477</v>
      </c>
      <c r="H31" s="21" t="s">
        <v>478</v>
      </c>
      <c r="I31" s="792"/>
      <c r="J31" s="163" t="s">
        <v>479</v>
      </c>
      <c r="K31" s="792"/>
      <c r="L31" s="855"/>
      <c r="M31" s="16"/>
    </row>
    <row r="32" spans="1:17" ht="15" customHeight="1">
      <c r="A32" s="416" t="s">
        <v>552</v>
      </c>
      <c r="B32" s="89">
        <f>SUM(C32:L32)</f>
        <v>702</v>
      </c>
      <c r="C32" s="70">
        <v>71</v>
      </c>
      <c r="D32" s="70">
        <v>48</v>
      </c>
      <c r="E32" s="70">
        <v>212</v>
      </c>
      <c r="F32" s="70">
        <v>97</v>
      </c>
      <c r="G32" s="70">
        <v>33</v>
      </c>
      <c r="H32" s="70">
        <v>55</v>
      </c>
      <c r="I32" s="70">
        <v>2</v>
      </c>
      <c r="J32" s="70">
        <v>90</v>
      </c>
      <c r="K32" s="70">
        <v>7</v>
      </c>
      <c r="L32" s="139">
        <v>87</v>
      </c>
      <c r="M32" s="16"/>
    </row>
    <row r="33" spans="1:16" ht="15" customHeight="1">
      <c r="A33" s="416">
        <v>20</v>
      </c>
      <c r="B33" s="89">
        <f>SUM(C33:L33)</f>
        <v>643</v>
      </c>
      <c r="C33" s="70">
        <v>75</v>
      </c>
      <c r="D33" s="70">
        <v>35</v>
      </c>
      <c r="E33" s="70">
        <v>170</v>
      </c>
      <c r="F33" s="70">
        <v>114</v>
      </c>
      <c r="G33" s="70">
        <v>19</v>
      </c>
      <c r="H33" s="70">
        <v>58</v>
      </c>
      <c r="I33" s="70">
        <v>5</v>
      </c>
      <c r="J33" s="70">
        <v>81</v>
      </c>
      <c r="K33" s="70">
        <v>9</v>
      </c>
      <c r="L33" s="139">
        <v>77</v>
      </c>
      <c r="M33" s="16"/>
    </row>
    <row r="34" spans="1:16" ht="15" customHeight="1">
      <c r="A34" s="416">
        <v>21</v>
      </c>
      <c r="B34" s="89">
        <f>SUM(C34:L34)</f>
        <v>654</v>
      </c>
      <c r="C34" s="70">
        <v>78</v>
      </c>
      <c r="D34" s="70">
        <v>55</v>
      </c>
      <c r="E34" s="70">
        <v>139</v>
      </c>
      <c r="F34" s="70">
        <v>124</v>
      </c>
      <c r="G34" s="70">
        <v>19</v>
      </c>
      <c r="H34" s="70">
        <v>42</v>
      </c>
      <c r="I34" s="70">
        <v>6</v>
      </c>
      <c r="J34" s="70">
        <v>89</v>
      </c>
      <c r="K34" s="70">
        <v>11</v>
      </c>
      <c r="L34" s="139">
        <v>91</v>
      </c>
      <c r="M34" s="16"/>
    </row>
    <row r="35" spans="1:16" ht="15" customHeight="1">
      <c r="A35" s="416">
        <v>22</v>
      </c>
      <c r="B35" s="89">
        <f>SUM(C35:L35)</f>
        <v>739</v>
      </c>
      <c r="C35" s="70">
        <v>88</v>
      </c>
      <c r="D35" s="70">
        <v>47</v>
      </c>
      <c r="E35" s="70">
        <v>129</v>
      </c>
      <c r="F35" s="70">
        <v>154</v>
      </c>
      <c r="G35" s="70">
        <v>30</v>
      </c>
      <c r="H35" s="70">
        <v>52</v>
      </c>
      <c r="I35" s="70">
        <v>7</v>
      </c>
      <c r="J35" s="70">
        <v>95</v>
      </c>
      <c r="K35" s="70">
        <v>14</v>
      </c>
      <c r="L35" s="139">
        <v>123</v>
      </c>
      <c r="M35" s="16"/>
    </row>
    <row r="36" spans="1:16" ht="15" customHeight="1">
      <c r="A36" s="160">
        <v>23</v>
      </c>
      <c r="B36" s="216">
        <f>SUM(C36:L36)</f>
        <v>607</v>
      </c>
      <c r="C36" s="29">
        <f>SUM($C$38:$C$49)</f>
        <v>54</v>
      </c>
      <c r="D36" s="29">
        <f>SUM($D$38:$D$49)</f>
        <v>48</v>
      </c>
      <c r="E36" s="29">
        <f>SUM($E$38:$E$49)</f>
        <v>88</v>
      </c>
      <c r="F36" s="29">
        <f>SUM($F$38:$F$49)</f>
        <v>137</v>
      </c>
      <c r="G36" s="29">
        <f>SUM($G$38:$G$49)</f>
        <v>14</v>
      </c>
      <c r="H36" s="29">
        <f>SUM($H$38:$H$49)</f>
        <v>53</v>
      </c>
      <c r="I36" s="29">
        <f>SUM($I$38:$I$49)</f>
        <v>6</v>
      </c>
      <c r="J36" s="29">
        <f>SUM($J$38:$J$49)</f>
        <v>67</v>
      </c>
      <c r="K36" s="29">
        <f>SUM($K$38:$K$49)</f>
        <v>15</v>
      </c>
      <c r="L36" s="141">
        <f>SUM($L$38:$L$49)</f>
        <v>125</v>
      </c>
      <c r="M36" s="16"/>
    </row>
    <row r="37" spans="1:16" ht="15" customHeight="1">
      <c r="A37" s="160"/>
      <c r="B37" s="142"/>
      <c r="C37" s="143"/>
      <c r="D37" s="29"/>
      <c r="E37" s="29"/>
      <c r="F37" s="29"/>
      <c r="G37" s="29"/>
      <c r="H37" s="29"/>
      <c r="I37" s="29"/>
      <c r="J37" s="29"/>
      <c r="K37" s="29"/>
      <c r="L37" s="141"/>
      <c r="M37" s="16"/>
      <c r="N37" s="65"/>
      <c r="O37" s="65"/>
      <c r="P37" s="65"/>
    </row>
    <row r="38" spans="1:16" ht="15" customHeight="1">
      <c r="A38" s="150" t="s">
        <v>606</v>
      </c>
      <c r="B38" s="142">
        <f t="shared" ref="B38:B49" si="1">SUM(C38:L38)</f>
        <v>56</v>
      </c>
      <c r="C38" s="143">
        <v>4</v>
      </c>
      <c r="D38" s="143">
        <v>7</v>
      </c>
      <c r="E38" s="143">
        <v>10</v>
      </c>
      <c r="F38" s="143">
        <v>13</v>
      </c>
      <c r="G38" s="143">
        <v>2</v>
      </c>
      <c r="H38" s="143">
        <v>5</v>
      </c>
      <c r="I38" s="143">
        <v>1</v>
      </c>
      <c r="J38" s="143">
        <v>4</v>
      </c>
      <c r="K38" s="143">
        <v>0</v>
      </c>
      <c r="L38" s="424">
        <v>10</v>
      </c>
      <c r="M38" s="16"/>
    </row>
    <row r="39" spans="1:16" ht="15" customHeight="1">
      <c r="A39" s="151" t="s">
        <v>607</v>
      </c>
      <c r="B39" s="142">
        <f t="shared" si="1"/>
        <v>45</v>
      </c>
      <c r="C39" s="143">
        <v>4</v>
      </c>
      <c r="D39" s="143">
        <v>6</v>
      </c>
      <c r="E39" s="143">
        <v>8</v>
      </c>
      <c r="F39" s="143">
        <v>4</v>
      </c>
      <c r="G39" s="143">
        <v>2</v>
      </c>
      <c r="H39" s="143">
        <v>4</v>
      </c>
      <c r="I39" s="143">
        <v>0</v>
      </c>
      <c r="J39" s="143">
        <v>6</v>
      </c>
      <c r="K39" s="143">
        <v>0</v>
      </c>
      <c r="L39" s="424">
        <v>11</v>
      </c>
      <c r="M39" s="16"/>
    </row>
    <row r="40" spans="1:16" ht="15" customHeight="1">
      <c r="A40" s="151" t="s">
        <v>608</v>
      </c>
      <c r="B40" s="142">
        <f t="shared" si="1"/>
        <v>59</v>
      </c>
      <c r="C40" s="143">
        <v>12</v>
      </c>
      <c r="D40" s="143">
        <v>5</v>
      </c>
      <c r="E40" s="143">
        <v>6</v>
      </c>
      <c r="F40" s="143">
        <v>10</v>
      </c>
      <c r="G40" s="143">
        <v>0</v>
      </c>
      <c r="H40" s="143">
        <v>7</v>
      </c>
      <c r="I40" s="143">
        <v>0</v>
      </c>
      <c r="J40" s="143">
        <v>7</v>
      </c>
      <c r="K40" s="143">
        <v>1</v>
      </c>
      <c r="L40" s="424">
        <v>11</v>
      </c>
      <c r="M40" s="16"/>
    </row>
    <row r="41" spans="1:16" ht="15" customHeight="1">
      <c r="A41" s="151" t="s">
        <v>609</v>
      </c>
      <c r="B41" s="142">
        <f t="shared" si="1"/>
        <v>56</v>
      </c>
      <c r="C41" s="143">
        <v>4</v>
      </c>
      <c r="D41" s="143">
        <v>2</v>
      </c>
      <c r="E41" s="143">
        <v>16</v>
      </c>
      <c r="F41" s="143">
        <v>13</v>
      </c>
      <c r="G41" s="143">
        <v>2</v>
      </c>
      <c r="H41" s="143">
        <v>2</v>
      </c>
      <c r="I41" s="143">
        <v>0</v>
      </c>
      <c r="J41" s="143">
        <v>6</v>
      </c>
      <c r="K41" s="143">
        <v>1</v>
      </c>
      <c r="L41" s="424">
        <v>10</v>
      </c>
      <c r="M41" s="16"/>
    </row>
    <row r="42" spans="1:16" ht="15" customHeight="1">
      <c r="A42" s="151" t="s">
        <v>610</v>
      </c>
      <c r="B42" s="142">
        <f t="shared" si="1"/>
        <v>56</v>
      </c>
      <c r="C42" s="143">
        <v>7</v>
      </c>
      <c r="D42" s="143">
        <v>2</v>
      </c>
      <c r="E42" s="143">
        <v>9</v>
      </c>
      <c r="F42" s="143">
        <v>14</v>
      </c>
      <c r="G42" s="143">
        <v>3</v>
      </c>
      <c r="H42" s="143">
        <v>1</v>
      </c>
      <c r="I42" s="143">
        <v>0</v>
      </c>
      <c r="J42" s="143">
        <v>8</v>
      </c>
      <c r="K42" s="143">
        <v>2</v>
      </c>
      <c r="L42" s="424">
        <v>10</v>
      </c>
      <c r="M42" s="16"/>
    </row>
    <row r="43" spans="1:16" ht="15" customHeight="1">
      <c r="A43" s="151" t="s">
        <v>611</v>
      </c>
      <c r="B43" s="142">
        <f t="shared" si="1"/>
        <v>50</v>
      </c>
      <c r="C43" s="143">
        <v>2</v>
      </c>
      <c r="D43" s="143">
        <v>6</v>
      </c>
      <c r="E43" s="143">
        <v>7</v>
      </c>
      <c r="F43" s="143">
        <v>12</v>
      </c>
      <c r="G43" s="143">
        <v>4</v>
      </c>
      <c r="H43" s="143">
        <v>5</v>
      </c>
      <c r="I43" s="143">
        <v>0</v>
      </c>
      <c r="J43" s="143">
        <v>4</v>
      </c>
      <c r="K43" s="143">
        <v>2</v>
      </c>
      <c r="L43" s="424">
        <v>8</v>
      </c>
      <c r="M43" s="16"/>
    </row>
    <row r="44" spans="1:16" ht="15" customHeight="1">
      <c r="A44" s="151" t="s">
        <v>612</v>
      </c>
      <c r="B44" s="142">
        <f t="shared" si="1"/>
        <v>48</v>
      </c>
      <c r="C44" s="143">
        <v>5</v>
      </c>
      <c r="D44" s="143">
        <v>6</v>
      </c>
      <c r="E44" s="143">
        <v>3</v>
      </c>
      <c r="F44" s="143">
        <v>10</v>
      </c>
      <c r="G44" s="143">
        <v>0</v>
      </c>
      <c r="H44" s="143">
        <v>7</v>
      </c>
      <c r="I44" s="143">
        <v>1</v>
      </c>
      <c r="J44" s="143">
        <v>3</v>
      </c>
      <c r="K44" s="143">
        <v>1</v>
      </c>
      <c r="L44" s="424">
        <v>12</v>
      </c>
      <c r="M44" s="16"/>
    </row>
    <row r="45" spans="1:16" ht="15" customHeight="1">
      <c r="A45" s="151" t="s">
        <v>613</v>
      </c>
      <c r="B45" s="142">
        <f t="shared" si="1"/>
        <v>51</v>
      </c>
      <c r="C45" s="143">
        <v>7</v>
      </c>
      <c r="D45" s="143">
        <v>2</v>
      </c>
      <c r="E45" s="143">
        <v>5</v>
      </c>
      <c r="F45" s="143">
        <v>10</v>
      </c>
      <c r="G45" s="143">
        <v>0</v>
      </c>
      <c r="H45" s="143">
        <v>7</v>
      </c>
      <c r="I45" s="143">
        <v>2</v>
      </c>
      <c r="J45" s="143">
        <v>7</v>
      </c>
      <c r="K45" s="143">
        <v>3</v>
      </c>
      <c r="L45" s="424">
        <v>8</v>
      </c>
      <c r="M45" s="16"/>
    </row>
    <row r="46" spans="1:16" ht="15" customHeight="1">
      <c r="A46" s="151" t="s">
        <v>614</v>
      </c>
      <c r="B46" s="142">
        <f t="shared" si="1"/>
        <v>45</v>
      </c>
      <c r="C46" s="143">
        <v>2</v>
      </c>
      <c r="D46" s="143">
        <v>3</v>
      </c>
      <c r="E46" s="143">
        <v>6</v>
      </c>
      <c r="F46" s="143">
        <v>10</v>
      </c>
      <c r="G46" s="143">
        <v>0</v>
      </c>
      <c r="H46" s="143">
        <v>3</v>
      </c>
      <c r="I46" s="143">
        <v>1</v>
      </c>
      <c r="J46" s="143">
        <v>6</v>
      </c>
      <c r="K46" s="143">
        <v>3</v>
      </c>
      <c r="L46" s="424">
        <v>11</v>
      </c>
      <c r="M46" s="16"/>
    </row>
    <row r="47" spans="1:16" ht="15" customHeight="1">
      <c r="A47" s="150" t="s">
        <v>615</v>
      </c>
      <c r="B47" s="142">
        <f t="shared" si="1"/>
        <v>45</v>
      </c>
      <c r="C47" s="143">
        <v>3</v>
      </c>
      <c r="D47" s="143">
        <v>2</v>
      </c>
      <c r="E47" s="143">
        <v>6</v>
      </c>
      <c r="F47" s="143">
        <v>12</v>
      </c>
      <c r="G47" s="143">
        <v>0</v>
      </c>
      <c r="H47" s="143">
        <v>5</v>
      </c>
      <c r="I47" s="143">
        <v>1</v>
      </c>
      <c r="J47" s="143">
        <v>5</v>
      </c>
      <c r="K47" s="143">
        <v>0</v>
      </c>
      <c r="L47" s="424">
        <v>11</v>
      </c>
      <c r="M47" s="16"/>
    </row>
    <row r="48" spans="1:16" ht="15" customHeight="1">
      <c r="A48" s="151" t="s">
        <v>616</v>
      </c>
      <c r="B48" s="142">
        <f t="shared" si="1"/>
        <v>55</v>
      </c>
      <c r="C48" s="143">
        <v>3</v>
      </c>
      <c r="D48" s="143">
        <v>2</v>
      </c>
      <c r="E48" s="143">
        <v>6</v>
      </c>
      <c r="F48" s="143">
        <v>20</v>
      </c>
      <c r="G48" s="143">
        <v>1</v>
      </c>
      <c r="H48" s="143">
        <v>5</v>
      </c>
      <c r="I48" s="143">
        <v>0</v>
      </c>
      <c r="J48" s="143">
        <v>5</v>
      </c>
      <c r="K48" s="143">
        <v>1</v>
      </c>
      <c r="L48" s="424">
        <v>12</v>
      </c>
      <c r="M48" s="16"/>
    </row>
    <row r="49" spans="1:17" ht="15" customHeight="1">
      <c r="A49" s="152" t="s">
        <v>617</v>
      </c>
      <c r="B49" s="425">
        <f t="shared" si="1"/>
        <v>41</v>
      </c>
      <c r="C49" s="426">
        <v>1</v>
      </c>
      <c r="D49" s="426">
        <v>5</v>
      </c>
      <c r="E49" s="426">
        <v>6</v>
      </c>
      <c r="F49" s="426">
        <v>9</v>
      </c>
      <c r="G49" s="426">
        <v>0</v>
      </c>
      <c r="H49" s="426">
        <v>2</v>
      </c>
      <c r="I49" s="426">
        <v>0</v>
      </c>
      <c r="J49" s="426">
        <v>6</v>
      </c>
      <c r="K49" s="426">
        <v>1</v>
      </c>
      <c r="L49" s="427">
        <v>11</v>
      </c>
      <c r="M49" s="16"/>
    </row>
    <row r="50" spans="1:17" ht="15" customHeight="1">
      <c r="A50" s="266"/>
      <c r="B50" s="65"/>
      <c r="C50" s="65"/>
      <c r="D50" s="65"/>
      <c r="E50" s="65"/>
      <c r="F50" s="65"/>
      <c r="G50" s="65"/>
      <c r="H50" s="65"/>
      <c r="I50" s="65"/>
      <c r="K50" s="65"/>
      <c r="L50" s="66" t="s">
        <v>465</v>
      </c>
      <c r="M50" s="65"/>
      <c r="N50" s="65"/>
      <c r="O50" s="65"/>
      <c r="P50" s="65"/>
      <c r="Q50" s="65"/>
    </row>
  </sheetData>
  <sheetProtection selectLockedCells="1" selectUnlockedCells="1"/>
  <mergeCells count="31">
    <mergeCell ref="B9:C9"/>
    <mergeCell ref="B10:C10"/>
    <mergeCell ref="A4:L4"/>
    <mergeCell ref="A7:A8"/>
    <mergeCell ref="B7:C8"/>
    <mergeCell ref="L7:L8"/>
    <mergeCell ref="B11:C11"/>
    <mergeCell ref="F30:F31"/>
    <mergeCell ref="B13:C13"/>
    <mergeCell ref="B14:C14"/>
    <mergeCell ref="B12:C12"/>
    <mergeCell ref="B21:C21"/>
    <mergeCell ref="B15:C15"/>
    <mergeCell ref="B16:C16"/>
    <mergeCell ref="A30:A31"/>
    <mergeCell ref="B30:B31"/>
    <mergeCell ref="C30:C31"/>
    <mergeCell ref="B17:C17"/>
    <mergeCell ref="B18:C18"/>
    <mergeCell ref="B19:C19"/>
    <mergeCell ref="B20:C20"/>
    <mergeCell ref="I30:I31"/>
    <mergeCell ref="B22:C22"/>
    <mergeCell ref="K30:K31"/>
    <mergeCell ref="L30:L31"/>
    <mergeCell ref="B23:C23"/>
    <mergeCell ref="B24:C24"/>
    <mergeCell ref="B25:C25"/>
    <mergeCell ref="B26:C26"/>
    <mergeCell ref="D30:D31"/>
    <mergeCell ref="E30:E31"/>
  </mergeCells>
  <phoneticPr fontId="22"/>
  <pageMargins left="0.59055118110236227" right="0.59055118110236227" top="0.59055118110236227" bottom="0.59055118110236227" header="0.39370078740157483" footer="0.39370078740157483"/>
  <pageSetup paperSize="9" firstPageNumber="130" orientation="portrait" useFirstPageNumber="1" horizontalDpi="300" verticalDpi="300" r:id="rId1"/>
  <headerFooter alignWithMargins="0">
    <oddHeader>&amp;L社会・福祉</oddHeader>
    <oddFooter>&amp;C&amp;11－&amp;P－</oddFooter>
  </headerFooter>
  <legacyDrawing r:id="rId2"/>
</worksheet>
</file>

<file path=xl/worksheets/sheet13.xml><?xml version="1.0" encoding="utf-8"?>
<worksheet xmlns="http://schemas.openxmlformats.org/spreadsheetml/2006/main" xmlns:r="http://schemas.openxmlformats.org/officeDocument/2006/relationships">
  <dimension ref="A1:M31"/>
  <sheetViews>
    <sheetView view="pageBreakPreview" topLeftCell="A13" zoomScaleNormal="100" zoomScaleSheetLayoutView="100" workbookViewId="0">
      <selection activeCell="K26" sqref="K26"/>
    </sheetView>
  </sheetViews>
  <sheetFormatPr defaultRowHeight="23.1" customHeight="1"/>
  <cols>
    <col min="1" max="1" width="1.5703125" style="72" customWidth="1"/>
    <col min="2" max="2" width="10.7109375" style="72" customWidth="1"/>
    <col min="3" max="3" width="6.42578125" style="72" customWidth="1"/>
    <col min="4" max="4" width="1.7109375" style="72" customWidth="1"/>
    <col min="5" max="6" width="15.5703125" style="72" customWidth="1"/>
    <col min="7" max="7" width="17.42578125" style="72" customWidth="1"/>
    <col min="8" max="8" width="15.5703125" style="72" customWidth="1"/>
    <col min="9" max="9" width="16.28515625" style="72" customWidth="1"/>
    <col min="10" max="16384" width="9.140625" style="72"/>
  </cols>
  <sheetData>
    <row r="1" spans="1:10" ht="5.0999999999999996" customHeight="1">
      <c r="B1" s="891"/>
      <c r="C1" s="891"/>
      <c r="D1" s="891"/>
      <c r="E1" s="891"/>
      <c r="F1" s="891"/>
      <c r="G1" s="891"/>
      <c r="I1" s="69"/>
      <c r="J1" s="65"/>
    </row>
    <row r="2" spans="1:10" ht="15" customHeight="1">
      <c r="B2" s="891" t="s">
        <v>480</v>
      </c>
      <c r="C2" s="891"/>
      <c r="D2" s="891"/>
      <c r="E2" s="891"/>
      <c r="F2" s="891"/>
      <c r="G2" s="891"/>
      <c r="I2" s="428" t="s">
        <v>481</v>
      </c>
      <c r="J2" s="65"/>
    </row>
    <row r="3" spans="1:10" ht="43.5" customHeight="1">
      <c r="A3" s="790" t="s">
        <v>2</v>
      </c>
      <c r="B3" s="790"/>
      <c r="C3" s="790"/>
      <c r="D3" s="790"/>
      <c r="E3" s="429" t="s">
        <v>551</v>
      </c>
      <c r="F3" s="153" t="s">
        <v>579</v>
      </c>
      <c r="G3" s="429" t="s">
        <v>580</v>
      </c>
      <c r="H3" s="430" t="s">
        <v>581</v>
      </c>
      <c r="I3" s="431" t="s">
        <v>585</v>
      </c>
      <c r="J3" s="65"/>
    </row>
    <row r="4" spans="1:10" ht="27" customHeight="1">
      <c r="A4" s="432"/>
      <c r="B4" s="504" t="s">
        <v>482</v>
      </c>
      <c r="C4" s="504"/>
      <c r="D4" s="433"/>
      <c r="E4" s="38">
        <v>474</v>
      </c>
      <c r="F4" s="38">
        <v>517</v>
      </c>
      <c r="G4" s="39">
        <v>543</v>
      </c>
      <c r="H4" s="136">
        <v>531</v>
      </c>
      <c r="I4" s="434">
        <v>508</v>
      </c>
      <c r="J4" s="65"/>
    </row>
    <row r="5" spans="1:10" ht="27" customHeight="1">
      <c r="A5" s="432"/>
      <c r="B5" s="488" t="s">
        <v>483</v>
      </c>
      <c r="C5" s="488"/>
      <c r="D5" s="433"/>
      <c r="E5" s="40">
        <v>2577</v>
      </c>
      <c r="F5" s="40">
        <v>2676</v>
      </c>
      <c r="G5" s="41">
        <v>2693</v>
      </c>
      <c r="H5" s="137">
        <v>2563</v>
      </c>
      <c r="I5" s="435">
        <v>2571</v>
      </c>
      <c r="J5" s="65"/>
    </row>
    <row r="6" spans="1:10" ht="27" customHeight="1">
      <c r="A6" s="432"/>
      <c r="B6" s="488" t="s">
        <v>484</v>
      </c>
      <c r="C6" s="488"/>
      <c r="D6" s="436"/>
      <c r="E6" s="40">
        <v>223818683</v>
      </c>
      <c r="F6" s="40">
        <v>222074149</v>
      </c>
      <c r="G6" s="41">
        <v>254050865</v>
      </c>
      <c r="H6" s="137">
        <v>251039683</v>
      </c>
      <c r="I6" s="435">
        <v>229105166</v>
      </c>
      <c r="J6" s="65"/>
    </row>
    <row r="7" spans="1:10" ht="27" customHeight="1">
      <c r="A7" s="432"/>
      <c r="B7" s="1142" t="s">
        <v>485</v>
      </c>
      <c r="C7" s="1142"/>
      <c r="D7" s="437"/>
      <c r="E7" s="40">
        <v>43163</v>
      </c>
      <c r="F7" s="40">
        <v>44055</v>
      </c>
      <c r="G7" s="41">
        <v>49310</v>
      </c>
      <c r="H7" s="137">
        <v>48116</v>
      </c>
      <c r="I7" s="435">
        <v>46364</v>
      </c>
      <c r="J7" s="65"/>
    </row>
    <row r="8" spans="1:10" ht="27" customHeight="1">
      <c r="A8" s="432"/>
      <c r="B8" s="1142" t="s">
        <v>486</v>
      </c>
      <c r="C8" s="1142"/>
      <c r="D8" s="437"/>
      <c r="E8" s="40">
        <v>412</v>
      </c>
      <c r="F8" s="40">
        <v>419</v>
      </c>
      <c r="G8" s="41">
        <v>448</v>
      </c>
      <c r="H8" s="137">
        <v>447</v>
      </c>
      <c r="I8" s="435">
        <v>400</v>
      </c>
      <c r="J8" s="65"/>
    </row>
    <row r="9" spans="1:10" ht="27" customHeight="1">
      <c r="A9" s="438"/>
      <c r="B9" s="1143" t="s">
        <v>487</v>
      </c>
      <c r="C9" s="1143"/>
      <c r="D9" s="439"/>
      <c r="E9" s="42">
        <v>86.9</v>
      </c>
      <c r="F9" s="42">
        <v>81</v>
      </c>
      <c r="G9" s="42">
        <v>82.5</v>
      </c>
      <c r="H9" s="138">
        <v>84.2</v>
      </c>
      <c r="I9" s="440">
        <v>78.7</v>
      </c>
      <c r="J9" s="65"/>
    </row>
    <row r="10" spans="1:10" ht="15" customHeight="1">
      <c r="C10" s="65"/>
      <c r="D10" s="65"/>
      <c r="E10" s="65"/>
      <c r="F10" s="65"/>
      <c r="G10" s="65"/>
      <c r="H10" s="65"/>
      <c r="I10" s="66" t="s">
        <v>488</v>
      </c>
      <c r="J10" s="65"/>
    </row>
    <row r="11" spans="1:10" ht="12" customHeight="1">
      <c r="B11" s="65"/>
      <c r="C11" s="65"/>
      <c r="D11" s="65"/>
      <c r="E11" s="65"/>
      <c r="F11" s="65"/>
      <c r="G11" s="65"/>
      <c r="H11" s="65"/>
      <c r="I11" s="65"/>
      <c r="J11" s="65"/>
    </row>
    <row r="12" spans="1:10" ht="15" customHeight="1">
      <c r="B12" s="266" t="s">
        <v>596</v>
      </c>
      <c r="C12" s="65"/>
      <c r="D12" s="65"/>
      <c r="E12" s="65"/>
      <c r="F12" s="65"/>
      <c r="G12" s="65"/>
      <c r="H12" s="65"/>
      <c r="I12" s="66" t="s">
        <v>489</v>
      </c>
      <c r="J12" s="65"/>
    </row>
    <row r="13" spans="1:10" ht="42" customHeight="1">
      <c r="A13" s="527" t="s">
        <v>490</v>
      </c>
      <c r="B13" s="788"/>
      <c r="C13" s="507" t="s">
        <v>138</v>
      </c>
      <c r="D13" s="507"/>
      <c r="E13" s="159" t="s">
        <v>483</v>
      </c>
      <c r="F13" s="156" t="s">
        <v>485</v>
      </c>
      <c r="G13" s="156" t="s">
        <v>491</v>
      </c>
      <c r="H13" s="441" t="s">
        <v>492</v>
      </c>
      <c r="I13" s="158" t="s">
        <v>493</v>
      </c>
      <c r="J13" s="16"/>
    </row>
    <row r="14" spans="1:10" ht="27" customHeight="1">
      <c r="A14" s="785" t="s">
        <v>494</v>
      </c>
      <c r="B14" s="784"/>
      <c r="C14" s="772" t="s">
        <v>495</v>
      </c>
      <c r="D14" s="772"/>
      <c r="E14" s="442">
        <v>44</v>
      </c>
      <c r="F14" s="327">
        <v>127</v>
      </c>
      <c r="G14" s="327">
        <v>554092</v>
      </c>
      <c r="H14" s="43">
        <f>G14/G28*100</f>
        <v>0.54132267447313231</v>
      </c>
      <c r="I14" s="190">
        <v>3966</v>
      </c>
      <c r="J14" s="16"/>
    </row>
    <row r="15" spans="1:10" ht="27" customHeight="1">
      <c r="A15" s="785"/>
      <c r="B15" s="784"/>
      <c r="C15" s="772" t="s">
        <v>496</v>
      </c>
      <c r="D15" s="772"/>
      <c r="E15" s="443">
        <v>210</v>
      </c>
      <c r="F15" s="329">
        <v>2914</v>
      </c>
      <c r="G15" s="329">
        <v>14384830</v>
      </c>
      <c r="H15" s="44">
        <f>G15/G29*100</f>
        <v>11.349313724096335</v>
      </c>
      <c r="I15" s="191">
        <v>4475</v>
      </c>
      <c r="J15" s="16"/>
    </row>
    <row r="16" spans="1:10" ht="27" customHeight="1">
      <c r="A16" s="785" t="s">
        <v>497</v>
      </c>
      <c r="B16" s="784"/>
      <c r="C16" s="772" t="s">
        <v>495</v>
      </c>
      <c r="D16" s="772"/>
      <c r="E16" s="443">
        <v>50</v>
      </c>
      <c r="F16" s="329">
        <v>1056</v>
      </c>
      <c r="G16" s="329">
        <v>5577136</v>
      </c>
      <c r="H16" s="44">
        <f>G16/G28*100</f>
        <v>5.4486081290117658</v>
      </c>
      <c r="I16" s="444">
        <v>4360</v>
      </c>
      <c r="J16" s="16"/>
    </row>
    <row r="17" spans="1:13" ht="27" customHeight="1">
      <c r="A17" s="785"/>
      <c r="B17" s="784"/>
      <c r="C17" s="772" t="s">
        <v>496</v>
      </c>
      <c r="D17" s="772"/>
      <c r="E17" s="443">
        <v>494</v>
      </c>
      <c r="F17" s="329">
        <v>2385</v>
      </c>
      <c r="G17" s="329">
        <v>17502089</v>
      </c>
      <c r="H17" s="44">
        <f>G17/G29*100</f>
        <v>13.808762348116419</v>
      </c>
      <c r="I17" s="191">
        <v>4899</v>
      </c>
      <c r="J17" s="16"/>
    </row>
    <row r="18" spans="1:13" ht="27" customHeight="1">
      <c r="A18" s="785" t="s">
        <v>498</v>
      </c>
      <c r="B18" s="784"/>
      <c r="C18" s="772" t="s">
        <v>495</v>
      </c>
      <c r="D18" s="772"/>
      <c r="E18" s="443">
        <v>4</v>
      </c>
      <c r="F18" s="329">
        <v>4</v>
      </c>
      <c r="G18" s="329">
        <v>30239</v>
      </c>
      <c r="H18" s="44">
        <f>G18/G28*100</f>
        <v>2.9542127216045436E-2</v>
      </c>
      <c r="I18" s="191">
        <v>6873</v>
      </c>
      <c r="J18" s="16"/>
    </row>
    <row r="19" spans="1:13" ht="27" customHeight="1">
      <c r="A19" s="785"/>
      <c r="B19" s="784"/>
      <c r="C19" s="772" t="s">
        <v>496</v>
      </c>
      <c r="D19" s="772"/>
      <c r="E19" s="443">
        <v>39</v>
      </c>
      <c r="F19" s="329">
        <v>60</v>
      </c>
      <c r="G19" s="329">
        <v>333554</v>
      </c>
      <c r="H19" s="44">
        <f>G19/G29*100</f>
        <v>0.26316675205249063</v>
      </c>
      <c r="I19" s="191">
        <v>4992</v>
      </c>
      <c r="J19" s="16"/>
    </row>
    <row r="20" spans="1:13" ht="27" customHeight="1">
      <c r="A20" s="785" t="s">
        <v>499</v>
      </c>
      <c r="B20" s="784"/>
      <c r="C20" s="772" t="s">
        <v>495</v>
      </c>
      <c r="D20" s="772"/>
      <c r="E20" s="443">
        <v>106</v>
      </c>
      <c r="F20" s="329">
        <v>7084</v>
      </c>
      <c r="G20" s="329">
        <v>27712242</v>
      </c>
      <c r="H20" s="44">
        <f>G20/G28*100</f>
        <v>27.0735996099685</v>
      </c>
      <c r="I20" s="191">
        <v>3556</v>
      </c>
      <c r="J20" s="16"/>
    </row>
    <row r="21" spans="1:13" ht="27" customHeight="1">
      <c r="A21" s="785"/>
      <c r="B21" s="784"/>
      <c r="C21" s="772" t="s">
        <v>496</v>
      </c>
      <c r="D21" s="772"/>
      <c r="E21" s="443">
        <v>364</v>
      </c>
      <c r="F21" s="329">
        <v>7165</v>
      </c>
      <c r="G21" s="329">
        <v>37080606</v>
      </c>
      <c r="H21" s="44">
        <f>G21/G29*100</f>
        <v>29.255780608711323</v>
      </c>
      <c r="I21" s="191">
        <v>4393</v>
      </c>
      <c r="J21" s="16"/>
    </row>
    <row r="22" spans="1:13" ht="27" customHeight="1">
      <c r="A22" s="785" t="s">
        <v>500</v>
      </c>
      <c r="B22" s="784"/>
      <c r="C22" s="772" t="s">
        <v>495</v>
      </c>
      <c r="D22" s="772"/>
      <c r="E22" s="443">
        <v>13</v>
      </c>
      <c r="F22" s="329">
        <v>138</v>
      </c>
      <c r="G22" s="329">
        <v>848207</v>
      </c>
      <c r="H22" s="44">
        <f>G22/G28*100</f>
        <v>0.82865964812130866</v>
      </c>
      <c r="I22" s="191">
        <v>3736</v>
      </c>
      <c r="J22" s="16"/>
    </row>
    <row r="23" spans="1:13" ht="27" customHeight="1">
      <c r="A23" s="785"/>
      <c r="B23" s="784"/>
      <c r="C23" s="772" t="s">
        <v>496</v>
      </c>
      <c r="D23" s="772"/>
      <c r="E23" s="443">
        <v>13</v>
      </c>
      <c r="F23" s="329">
        <v>113</v>
      </c>
      <c r="G23" s="329">
        <v>792880</v>
      </c>
      <c r="H23" s="44">
        <f>G23/G29*100</f>
        <v>0.62556483917860006</v>
      </c>
      <c r="I23" s="191">
        <v>6379</v>
      </c>
      <c r="J23" s="16"/>
    </row>
    <row r="24" spans="1:13" ht="27" customHeight="1">
      <c r="A24" s="785" t="s">
        <v>501</v>
      </c>
      <c r="B24" s="784"/>
      <c r="C24" s="772" t="s">
        <v>495</v>
      </c>
      <c r="D24" s="772"/>
      <c r="E24" s="443">
        <v>249</v>
      </c>
      <c r="F24" s="329">
        <v>10727</v>
      </c>
      <c r="G24" s="329">
        <v>56326642</v>
      </c>
      <c r="H24" s="44">
        <f>G24/G28*100</f>
        <v>55.028566540449354</v>
      </c>
      <c r="I24" s="191">
        <v>4154</v>
      </c>
      <c r="J24" s="16"/>
    </row>
    <row r="25" spans="1:13" ht="27" customHeight="1">
      <c r="A25" s="785"/>
      <c r="B25" s="784"/>
      <c r="C25" s="772" t="s">
        <v>496</v>
      </c>
      <c r="D25" s="772"/>
      <c r="E25" s="443">
        <v>651</v>
      </c>
      <c r="F25" s="329">
        <v>10633</v>
      </c>
      <c r="G25" s="329">
        <v>53674100</v>
      </c>
      <c r="H25" s="44">
        <f>G25/G29*100</f>
        <v>42.347681533846362</v>
      </c>
      <c r="I25" s="191">
        <v>4362</v>
      </c>
      <c r="J25" s="16"/>
    </row>
    <row r="26" spans="1:13" ht="27" customHeight="1">
      <c r="A26" s="785" t="s">
        <v>502</v>
      </c>
      <c r="B26" s="784"/>
      <c r="C26" s="772" t="s">
        <v>495</v>
      </c>
      <c r="D26" s="772"/>
      <c r="E26" s="443">
        <v>83</v>
      </c>
      <c r="F26" s="329">
        <v>2647</v>
      </c>
      <c r="G26" s="329">
        <v>11310354</v>
      </c>
      <c r="H26" s="44">
        <f>G26/G28*100</f>
        <v>11.049701270759893</v>
      </c>
      <c r="I26" s="191">
        <v>3884</v>
      </c>
      <c r="J26" s="16"/>
    </row>
    <row r="27" spans="1:13" ht="27" customHeight="1">
      <c r="A27" s="785"/>
      <c r="B27" s="784"/>
      <c r="C27" s="772" t="s">
        <v>496</v>
      </c>
      <c r="D27" s="772"/>
      <c r="E27" s="443">
        <v>251</v>
      </c>
      <c r="F27" s="329">
        <v>1311</v>
      </c>
      <c r="G27" s="329">
        <v>2978195</v>
      </c>
      <c r="H27" s="44">
        <f>G27/G29*100</f>
        <v>2.3497301939984752</v>
      </c>
      <c r="I27" s="191">
        <v>2065</v>
      </c>
      <c r="J27" s="16"/>
      <c r="L27" s="445"/>
      <c r="M27" s="445"/>
    </row>
    <row r="28" spans="1:13" ht="27" customHeight="1">
      <c r="A28" s="785" t="s">
        <v>503</v>
      </c>
      <c r="B28" s="784"/>
      <c r="C28" s="772" t="s">
        <v>495</v>
      </c>
      <c r="D28" s="772"/>
      <c r="E28" s="145">
        <f t="shared" ref="E28:G29" si="0">+E14+E16+E18+E20+E22+E24+E26</f>
        <v>549</v>
      </c>
      <c r="F28" s="146">
        <f t="shared" si="0"/>
        <v>21783</v>
      </c>
      <c r="G28" s="146">
        <f t="shared" si="0"/>
        <v>102358912</v>
      </c>
      <c r="H28" s="147">
        <f>G28/G30*100</f>
        <v>44.677697053762635</v>
      </c>
      <c r="I28" s="446">
        <v>3933</v>
      </c>
      <c r="J28" s="16"/>
    </row>
    <row r="29" spans="1:13" ht="27" customHeight="1">
      <c r="A29" s="785"/>
      <c r="B29" s="784"/>
      <c r="C29" s="772" t="s">
        <v>496</v>
      </c>
      <c r="D29" s="772"/>
      <c r="E29" s="145">
        <f t="shared" si="0"/>
        <v>2022</v>
      </c>
      <c r="F29" s="146">
        <f t="shared" si="0"/>
        <v>24581</v>
      </c>
      <c r="G29" s="146">
        <f t="shared" si="0"/>
        <v>126746254</v>
      </c>
      <c r="H29" s="148">
        <f>G29/G30*100</f>
        <v>55.322302946237365</v>
      </c>
      <c r="I29" s="446">
        <v>4325</v>
      </c>
      <c r="J29" s="16"/>
    </row>
    <row r="30" spans="1:13" ht="27" customHeight="1">
      <c r="A30" s="763" t="s">
        <v>504</v>
      </c>
      <c r="B30" s="764"/>
      <c r="C30" s="764"/>
      <c r="D30" s="764"/>
      <c r="E30" s="481">
        <f>+E28+E29</f>
        <v>2571</v>
      </c>
      <c r="F30" s="482">
        <f>+F28+F29</f>
        <v>46364</v>
      </c>
      <c r="G30" s="482">
        <f>+G28+G29</f>
        <v>229105166</v>
      </c>
      <c r="H30" s="483">
        <v>100</v>
      </c>
      <c r="I30" s="484">
        <v>4141</v>
      </c>
      <c r="J30" s="16"/>
    </row>
    <row r="31" spans="1:13" ht="18.75" customHeight="1">
      <c r="C31" s="65"/>
      <c r="D31" s="65"/>
      <c r="E31" s="65"/>
      <c r="F31" s="65"/>
      <c r="G31" s="65"/>
      <c r="H31" s="65"/>
      <c r="I31" s="66" t="s">
        <v>505</v>
      </c>
      <c r="J31" s="65"/>
    </row>
  </sheetData>
  <sheetProtection selectLockedCells="1" selectUnlockedCells="1"/>
  <mergeCells count="36">
    <mergeCell ref="A28:B29"/>
    <mergeCell ref="C28:D28"/>
    <mergeCell ref="C29:D29"/>
    <mergeCell ref="A30:D30"/>
    <mergeCell ref="B1:G1"/>
    <mergeCell ref="B2:G2"/>
    <mergeCell ref="A3:D3"/>
    <mergeCell ref="B4:C4"/>
    <mergeCell ref="B9:C9"/>
    <mergeCell ref="A13:B13"/>
    <mergeCell ref="B5:C5"/>
    <mergeCell ref="A14:B15"/>
    <mergeCell ref="C14:D14"/>
    <mergeCell ref="C15:D15"/>
    <mergeCell ref="B6:C6"/>
    <mergeCell ref="B8:C8"/>
    <mergeCell ref="C13:D13"/>
    <mergeCell ref="B7:C7"/>
    <mergeCell ref="A16:B17"/>
    <mergeCell ref="C16:D16"/>
    <mergeCell ref="C17:D17"/>
    <mergeCell ref="A18:B19"/>
    <mergeCell ref="C18:D18"/>
    <mergeCell ref="C19:D19"/>
    <mergeCell ref="A20:B21"/>
    <mergeCell ref="C20:D20"/>
    <mergeCell ref="C21:D21"/>
    <mergeCell ref="A26:B27"/>
    <mergeCell ref="C26:D26"/>
    <mergeCell ref="C27:D27"/>
    <mergeCell ref="A22:B23"/>
    <mergeCell ref="C22:D22"/>
    <mergeCell ref="C23:D23"/>
    <mergeCell ref="A24:B25"/>
    <mergeCell ref="C24:D24"/>
    <mergeCell ref="C25:D25"/>
  </mergeCells>
  <phoneticPr fontId="22"/>
  <pageMargins left="0.59055118110236227" right="0.59055118110236227" top="0.59055118110236227" bottom="0.59055118110236227" header="0.39370078740157483" footer="0.39370078740157483"/>
  <pageSetup paperSize="9" firstPageNumber="131" orientation="portrait" useFirstPageNumber="1" horizontalDpi="300" verticalDpi="300" r:id="rId1"/>
  <headerFooter alignWithMargins="0">
    <oddHeader>&amp;R社会・福祉</oddHeader>
    <oddFooter>&amp;C&amp;11－&amp;P－</oddFooter>
  </headerFooter>
</worksheet>
</file>

<file path=xl/worksheets/sheet14.xml><?xml version="1.0" encoding="utf-8"?>
<worksheet xmlns="http://schemas.openxmlformats.org/spreadsheetml/2006/main" xmlns:r="http://schemas.openxmlformats.org/officeDocument/2006/relationships">
  <dimension ref="A1:Q120"/>
  <sheetViews>
    <sheetView view="pageBreakPreview" topLeftCell="A112" zoomScaleNormal="100" zoomScaleSheetLayoutView="100" workbookViewId="0">
      <selection activeCell="H133" sqref="H133"/>
    </sheetView>
  </sheetViews>
  <sheetFormatPr defaultRowHeight="12"/>
  <cols>
    <col min="1" max="6" width="16.5703125" customWidth="1"/>
    <col min="8" max="9" width="12.7109375" customWidth="1"/>
    <col min="10" max="10" width="13.5703125" customWidth="1"/>
    <col min="11" max="11" width="17.42578125" customWidth="1"/>
    <col min="12" max="12" width="13.7109375" customWidth="1"/>
    <col min="13" max="13" width="11" customWidth="1"/>
  </cols>
  <sheetData>
    <row r="1" spans="1:17" ht="17.25">
      <c r="A1" s="1144" t="s">
        <v>506</v>
      </c>
      <c r="B1" s="1144"/>
      <c r="C1" s="1144"/>
      <c r="D1" s="1144"/>
      <c r="E1" s="1144"/>
      <c r="F1" s="1144"/>
    </row>
    <row r="2" spans="1:17">
      <c r="H2" s="45" t="s">
        <v>507</v>
      </c>
    </row>
    <row r="3" spans="1:17">
      <c r="H3" s="46"/>
      <c r="I3" s="46" t="s">
        <v>69</v>
      </c>
      <c r="J3" s="46" t="s">
        <v>68</v>
      </c>
    </row>
    <row r="4" spans="1:17">
      <c r="A4" s="1" t="s">
        <v>508</v>
      </c>
      <c r="H4" s="46" t="s">
        <v>638</v>
      </c>
      <c r="I4" s="451">
        <f>‐121‐!E5</f>
        <v>18006</v>
      </c>
      <c r="J4" s="452">
        <f>‐121‐!E4</f>
        <v>1477</v>
      </c>
      <c r="K4" s="37"/>
      <c r="L4" s="35"/>
      <c r="M4" s="36"/>
      <c r="N4" s="35"/>
      <c r="O4" s="9"/>
      <c r="P4" s="35"/>
      <c r="Q4" s="26"/>
    </row>
    <row r="5" spans="1:17">
      <c r="A5" s="1"/>
      <c r="B5" s="448" t="s">
        <v>676</v>
      </c>
      <c r="C5" s="1"/>
      <c r="D5" s="1"/>
      <c r="E5" s="448" t="s">
        <v>677</v>
      </c>
      <c r="F5" s="1"/>
      <c r="H5" s="46" t="s">
        <v>665</v>
      </c>
      <c r="I5" s="451">
        <f>‐121‐!H5</f>
        <v>19675</v>
      </c>
      <c r="J5" s="452">
        <f>‐121‐!H4</f>
        <v>1815</v>
      </c>
    </row>
    <row r="6" spans="1:17">
      <c r="A6" s="1" t="s">
        <v>669</v>
      </c>
      <c r="B6" s="448" t="s">
        <v>670</v>
      </c>
      <c r="D6" s="1"/>
      <c r="E6" s="448" t="s">
        <v>675</v>
      </c>
      <c r="F6" s="1"/>
      <c r="H6" s="46" t="s">
        <v>666</v>
      </c>
      <c r="I6" s="451">
        <f>‐121‐!K5</f>
        <v>20718</v>
      </c>
      <c r="J6" s="452">
        <f>‐121‐!K4</f>
        <v>2241</v>
      </c>
    </row>
    <row r="7" spans="1:17">
      <c r="A7" s="1"/>
      <c r="H7" s="47"/>
      <c r="I7" s="48"/>
      <c r="J7" s="49"/>
    </row>
    <row r="8" spans="1:17">
      <c r="A8" s="1"/>
      <c r="H8" s="50"/>
      <c r="I8" s="50"/>
      <c r="J8" s="13"/>
    </row>
    <row r="9" spans="1:17">
      <c r="A9" s="1"/>
    </row>
    <row r="10" spans="1:17">
      <c r="A10" s="1"/>
      <c r="H10" s="35"/>
      <c r="I10" s="35"/>
      <c r="J10" s="35"/>
    </row>
    <row r="11" spans="1:17">
      <c r="A11" s="1"/>
      <c r="H11" s="45" t="s">
        <v>509</v>
      </c>
      <c r="I11" s="35"/>
      <c r="J11" s="35"/>
    </row>
    <row r="12" spans="1:17">
      <c r="A12" s="1"/>
      <c r="H12" s="447"/>
      <c r="I12" s="51" t="s">
        <v>262</v>
      </c>
      <c r="J12" s="61" t="s">
        <v>263</v>
      </c>
    </row>
    <row r="13" spans="1:17">
      <c r="A13" s="1"/>
      <c r="H13" s="18" t="str">
        <f>‐125‐!A5</f>
        <v>平成22年度</v>
      </c>
      <c r="I13" s="450">
        <f>‐125‐!Q5</f>
        <v>1762</v>
      </c>
      <c r="J13" s="451">
        <f>‐125‐!U5</f>
        <v>364</v>
      </c>
    </row>
    <row r="14" spans="1:17">
      <c r="A14" s="1"/>
      <c r="H14" s="459">
        <f>‐125‐!A6</f>
        <v>23</v>
      </c>
      <c r="I14" s="450">
        <f>‐125‐!Q6</f>
        <v>1831</v>
      </c>
      <c r="J14" s="452">
        <f>‐125‐!U6</f>
        <v>379</v>
      </c>
    </row>
    <row r="15" spans="1:17">
      <c r="A15" s="1"/>
      <c r="H15" s="6"/>
      <c r="I15" s="31"/>
      <c r="J15" s="31"/>
    </row>
    <row r="16" spans="1:17">
      <c r="A16" s="1"/>
      <c r="H16" s="6"/>
      <c r="I16" s="31"/>
      <c r="J16" s="30"/>
    </row>
    <row r="17" spans="1:11">
      <c r="A17" s="1"/>
      <c r="H17" s="7"/>
      <c r="I17" s="32"/>
      <c r="J17" s="33"/>
      <c r="K17" s="33"/>
    </row>
    <row r="18" spans="1:11">
      <c r="A18" s="1"/>
      <c r="H18" s="35"/>
      <c r="I18" s="35"/>
      <c r="J18" s="35"/>
      <c r="K18" s="35"/>
    </row>
    <row r="19" spans="1:11">
      <c r="A19" s="1"/>
      <c r="H19" s="35"/>
      <c r="I19" s="35"/>
      <c r="J19" s="35"/>
      <c r="K19" s="35"/>
    </row>
    <row r="20" spans="1:11">
      <c r="A20" s="1"/>
    </row>
    <row r="21" spans="1:11">
      <c r="A21" s="1"/>
    </row>
    <row r="22" spans="1:11">
      <c r="A22" s="1"/>
    </row>
    <row r="23" spans="1:11">
      <c r="A23" s="1"/>
    </row>
    <row r="24" spans="1:11">
      <c r="A24" s="1"/>
    </row>
    <row r="25" spans="1:11">
      <c r="A25" s="1"/>
    </row>
    <row r="26" spans="1:11">
      <c r="A26" s="1"/>
    </row>
    <row r="27" spans="1:11">
      <c r="A27" s="1"/>
    </row>
    <row r="28" spans="1:11">
      <c r="A28" s="1"/>
    </row>
    <row r="29" spans="1:11">
      <c r="A29" s="1"/>
    </row>
    <row r="30" spans="1:11">
      <c r="A30" s="1"/>
    </row>
    <row r="31" spans="1:11">
      <c r="A31" s="1"/>
    </row>
    <row r="32" spans="1:11">
      <c r="A32" s="1"/>
    </row>
    <row r="33" spans="1:10">
      <c r="A33" s="1"/>
    </row>
    <row r="34" spans="1:10">
      <c r="A34" s="1"/>
    </row>
    <row r="35" spans="1:10">
      <c r="A35" s="1"/>
    </row>
    <row r="36" spans="1:10">
      <c r="A36" s="1"/>
    </row>
    <row r="37" spans="1:10">
      <c r="A37" s="1"/>
      <c r="H37" s="45" t="s">
        <v>510</v>
      </c>
    </row>
    <row r="38" spans="1:10">
      <c r="A38" s="1"/>
      <c r="B38" s="448" t="s">
        <v>668</v>
      </c>
      <c r="E38" s="448" t="s">
        <v>667</v>
      </c>
      <c r="H38" s="18" t="s">
        <v>328</v>
      </c>
      <c r="I38" s="18" t="s">
        <v>511</v>
      </c>
      <c r="J38" s="18" t="s">
        <v>512</v>
      </c>
    </row>
    <row r="39" spans="1:10">
      <c r="A39" s="10"/>
      <c r="B39" s="34"/>
      <c r="H39" s="18" t="str">
        <f>‐126‐!A25</f>
        <v>平成19年度</v>
      </c>
      <c r="I39" s="52">
        <f>‐126‐!J25</f>
        <v>1390</v>
      </c>
      <c r="J39" s="53">
        <f>‐126‐!L25</f>
        <v>12.69</v>
      </c>
    </row>
    <row r="40" spans="1:10">
      <c r="A40" s="1"/>
      <c r="H40" s="454">
        <f>‐126‐!A26</f>
        <v>20</v>
      </c>
      <c r="I40" s="52">
        <f>‐126‐!J26</f>
        <v>1501</v>
      </c>
      <c r="J40" s="53">
        <f>‐126‐!L26</f>
        <v>13.62</v>
      </c>
    </row>
    <row r="41" spans="1:10">
      <c r="A41" s="1"/>
      <c r="H41" s="454">
        <f>‐126‐!A27</f>
        <v>21</v>
      </c>
      <c r="I41" s="52">
        <f>‐126‐!J27</f>
        <v>1691</v>
      </c>
      <c r="J41" s="53">
        <f>‐126‐!L27</f>
        <v>15.25</v>
      </c>
    </row>
    <row r="42" spans="1:10">
      <c r="A42" s="1"/>
      <c r="H42" s="454">
        <f>‐126‐!A28</f>
        <v>22</v>
      </c>
      <c r="I42" s="52">
        <f>‐126‐!J28</f>
        <v>1875</v>
      </c>
      <c r="J42" s="53">
        <f>‐126‐!L28</f>
        <v>16.8</v>
      </c>
    </row>
    <row r="43" spans="1:10">
      <c r="A43" s="1"/>
      <c r="H43" s="455">
        <f>‐126‐!A29</f>
        <v>23</v>
      </c>
      <c r="I43" s="52">
        <f>‐126‐!J29</f>
        <v>2039</v>
      </c>
      <c r="J43" s="53">
        <f>‐126‐!L29</f>
        <v>18.13</v>
      </c>
    </row>
    <row r="44" spans="1:10">
      <c r="A44" s="1"/>
    </row>
    <row r="45" spans="1:10">
      <c r="A45" s="1"/>
    </row>
    <row r="46" spans="1:10">
      <c r="A46" s="1"/>
      <c r="H46" s="45" t="s">
        <v>513</v>
      </c>
    </row>
    <row r="47" spans="1:10">
      <c r="A47" s="1"/>
      <c r="H47" s="54"/>
      <c r="I47" s="1145" t="s">
        <v>514</v>
      </c>
      <c r="J47" s="1145"/>
    </row>
    <row r="48" spans="1:10">
      <c r="A48" s="1"/>
      <c r="H48" s="55"/>
      <c r="I48" s="18" t="s">
        <v>515</v>
      </c>
      <c r="J48" s="18" t="s">
        <v>356</v>
      </c>
    </row>
    <row r="49" spans="1:10">
      <c r="A49" s="1"/>
      <c r="H49" s="18" t="str">
        <f>‐126‐!A36</f>
        <v>平成19年度</v>
      </c>
      <c r="I49" s="52">
        <f>‐126‐!D36</f>
        <v>4477</v>
      </c>
      <c r="J49" s="52">
        <f>‐126‐!C36</f>
        <v>12</v>
      </c>
    </row>
    <row r="50" spans="1:10">
      <c r="A50" s="1"/>
      <c r="H50" s="453">
        <f>‐126‐!A37</f>
        <v>20</v>
      </c>
      <c r="I50" s="52">
        <f>‐126‐!D37</f>
        <v>8543</v>
      </c>
      <c r="J50" s="52">
        <f>‐126‐!C37</f>
        <v>21</v>
      </c>
    </row>
    <row r="51" spans="1:10">
      <c r="A51" s="1"/>
      <c r="H51" s="453">
        <f>‐126‐!A38</f>
        <v>21</v>
      </c>
      <c r="I51" s="52">
        <f>‐126‐!D38</f>
        <v>30008</v>
      </c>
      <c r="J51" s="52">
        <f>‐126‐!C38</f>
        <v>119</v>
      </c>
    </row>
    <row r="52" spans="1:10">
      <c r="A52" s="1"/>
      <c r="H52" s="453">
        <f>‐126‐!A39</f>
        <v>22</v>
      </c>
      <c r="I52" s="52">
        <f>‐126‐!D39</f>
        <v>55779</v>
      </c>
      <c r="J52" s="52">
        <f>‐126‐!C39</f>
        <v>200</v>
      </c>
    </row>
    <row r="53" spans="1:10">
      <c r="A53" s="1"/>
      <c r="H53" s="449">
        <f>‐126‐!A40</f>
        <v>23</v>
      </c>
      <c r="I53" s="52">
        <f>‐126‐!D40</f>
        <v>38042</v>
      </c>
      <c r="J53" s="52">
        <f>‐126‐!C40</f>
        <v>113</v>
      </c>
    </row>
    <row r="54" spans="1:10">
      <c r="A54" s="1"/>
    </row>
    <row r="55" spans="1:10">
      <c r="A55" s="1"/>
    </row>
    <row r="56" spans="1:10">
      <c r="A56" s="1"/>
    </row>
    <row r="57" spans="1:10">
      <c r="A57" s="1"/>
    </row>
    <row r="58" spans="1:10">
      <c r="A58" s="1"/>
    </row>
    <row r="59" spans="1:10">
      <c r="A59" s="1"/>
    </row>
    <row r="60" spans="1:10">
      <c r="A60" s="1"/>
    </row>
    <row r="61" spans="1:10">
      <c r="A61" s="1"/>
    </row>
    <row r="62" spans="1:10">
      <c r="A62" s="1"/>
    </row>
    <row r="63" spans="1:10">
      <c r="A63" s="1"/>
    </row>
    <row r="64" spans="1:10">
      <c r="A64" s="1"/>
    </row>
    <row r="65" spans="1:10">
      <c r="A65" s="1"/>
    </row>
    <row r="66" spans="1:10">
      <c r="A66" s="1"/>
    </row>
    <row r="67" spans="1:10">
      <c r="A67" s="1"/>
    </row>
    <row r="68" spans="1:10">
      <c r="A68" s="1"/>
    </row>
    <row r="69" spans="1:10">
      <c r="A69" s="456"/>
      <c r="B69" s="448" t="s">
        <v>682</v>
      </c>
      <c r="C69" s="1"/>
      <c r="D69" s="1"/>
      <c r="E69" s="448" t="s">
        <v>683</v>
      </c>
      <c r="F69" s="1"/>
    </row>
    <row r="70" spans="1:10">
      <c r="A70" s="1" t="s">
        <v>575</v>
      </c>
      <c r="B70" s="288" t="s">
        <v>674</v>
      </c>
      <c r="D70" t="s">
        <v>574</v>
      </c>
      <c r="E70" s="448" t="s">
        <v>674</v>
      </c>
      <c r="H70" s="45" t="s">
        <v>516</v>
      </c>
    </row>
    <row r="71" spans="1:10">
      <c r="A71" s="1"/>
      <c r="H71" s="56"/>
      <c r="I71" s="18" t="s">
        <v>86</v>
      </c>
      <c r="J71" s="18" t="s">
        <v>517</v>
      </c>
    </row>
    <row r="72" spans="1:10">
      <c r="A72" s="1"/>
      <c r="H72" s="18" t="str">
        <f>‐128‐!A9</f>
        <v>平成19年度</v>
      </c>
      <c r="I72" s="51">
        <f>‐128‐!E9</f>
        <v>42526</v>
      </c>
      <c r="J72" s="57">
        <f>‐129‐!H9</f>
        <v>38.9</v>
      </c>
    </row>
    <row r="73" spans="1:10">
      <c r="A73" s="1"/>
      <c r="H73" s="453">
        <f>‐128‐!A10</f>
        <v>20</v>
      </c>
      <c r="I73" s="51">
        <f>‐128‐!E10</f>
        <v>36198</v>
      </c>
      <c r="J73" s="57">
        <f>‐129‐!H10</f>
        <v>32.799999999999997</v>
      </c>
    </row>
    <row r="74" spans="1:10">
      <c r="A74" s="1"/>
      <c r="H74" s="453">
        <f>‐128‐!A11</f>
        <v>21</v>
      </c>
      <c r="I74" s="51">
        <f>‐128‐!E11</f>
        <v>36338</v>
      </c>
      <c r="J74" s="57">
        <f>‐129‐!H11</f>
        <v>32.799999999999997</v>
      </c>
    </row>
    <row r="75" spans="1:10">
      <c r="A75" s="1"/>
      <c r="H75" s="453">
        <f>‐128‐!A12</f>
        <v>22</v>
      </c>
      <c r="I75" s="51">
        <f>‐128‐!E12</f>
        <v>36252</v>
      </c>
      <c r="J75" s="57">
        <f>‐129‐!H12</f>
        <v>32.5</v>
      </c>
    </row>
    <row r="76" spans="1:10">
      <c r="A76" s="1"/>
      <c r="H76" s="449">
        <f>‐128‐!A13</f>
        <v>23</v>
      </c>
      <c r="I76" s="51">
        <f>‐128‐!E13</f>
        <v>35906</v>
      </c>
      <c r="J76" s="57">
        <f>‐129‐!H13</f>
        <v>31.9</v>
      </c>
    </row>
    <row r="77" spans="1:10">
      <c r="A77" s="1"/>
      <c r="H77" s="45" t="s">
        <v>518</v>
      </c>
    </row>
    <row r="78" spans="1:10">
      <c r="A78" s="1"/>
      <c r="H78" s="58"/>
      <c r="I78" s="61" t="s">
        <v>671</v>
      </c>
      <c r="J78" s="61" t="s">
        <v>672</v>
      </c>
    </row>
    <row r="79" spans="1:10">
      <c r="A79" s="1"/>
      <c r="H79" s="18" t="str">
        <f>‐128‐!A20</f>
        <v>平成19年度</v>
      </c>
      <c r="I79" s="59">
        <f>‐128‐!D20/100000</f>
        <v>84.180250000000001</v>
      </c>
      <c r="J79" s="60">
        <f>‐129‐!H20</f>
        <v>19</v>
      </c>
    </row>
    <row r="80" spans="1:10">
      <c r="A80" s="1"/>
      <c r="H80" s="453">
        <f>‐128‐!A21</f>
        <v>20</v>
      </c>
      <c r="I80" s="59">
        <f>‐128‐!D21/100000</f>
        <v>86.544790000000006</v>
      </c>
      <c r="J80" s="60">
        <f>‐129‐!H21</f>
        <v>20</v>
      </c>
    </row>
    <row r="81" spans="1:10">
      <c r="A81" s="1"/>
      <c r="H81" s="453">
        <f>‐128‐!A22</f>
        <v>21</v>
      </c>
      <c r="I81" s="59">
        <f>‐128‐!D22/100000</f>
        <v>90.480429999999998</v>
      </c>
      <c r="J81" s="60">
        <f>‐129‐!H22</f>
        <v>21</v>
      </c>
    </row>
    <row r="82" spans="1:10">
      <c r="A82" s="1"/>
      <c r="H82" s="453">
        <f>‐128‐!A23</f>
        <v>22</v>
      </c>
      <c r="I82" s="59">
        <f>‐128‐!D23/100000</f>
        <v>93.527050000000003</v>
      </c>
      <c r="J82" s="60">
        <f>‐129‐!H23</f>
        <v>21</v>
      </c>
    </row>
    <row r="83" spans="1:10">
      <c r="A83" s="1"/>
      <c r="H83" s="449">
        <f>‐128‐!A24</f>
        <v>23</v>
      </c>
      <c r="I83" s="59">
        <f>‐128‐!D24/100000</f>
        <v>94.067239999999998</v>
      </c>
      <c r="J83" s="60">
        <f>‐129‐!H24</f>
        <v>21</v>
      </c>
    </row>
    <row r="84" spans="1:10">
      <c r="A84" s="1"/>
    </row>
    <row r="85" spans="1:10">
      <c r="A85" s="1"/>
    </row>
    <row r="86" spans="1:10">
      <c r="A86" s="1"/>
    </row>
    <row r="87" spans="1:10">
      <c r="A87" s="1"/>
    </row>
    <row r="88" spans="1:10">
      <c r="A88" s="1"/>
    </row>
    <row r="89" spans="1:10">
      <c r="A89" s="1"/>
    </row>
    <row r="90" spans="1:10">
      <c r="A90" s="1"/>
    </row>
    <row r="91" spans="1:10">
      <c r="A91" s="1"/>
      <c r="G91" s="35"/>
    </row>
    <row r="92" spans="1:10">
      <c r="A92" s="1"/>
    </row>
    <row r="93" spans="1:10">
      <c r="A93" s="1"/>
    </row>
    <row r="94" spans="1:10">
      <c r="A94" s="1"/>
    </row>
    <row r="95" spans="1:10">
      <c r="A95" s="1"/>
    </row>
    <row r="96" spans="1:10">
      <c r="A96" s="1"/>
    </row>
    <row r="97" spans="1:13">
      <c r="A97" s="1"/>
    </row>
    <row r="98" spans="1:13">
      <c r="A98" s="1"/>
    </row>
    <row r="99" spans="1:13">
      <c r="A99" s="1"/>
    </row>
    <row r="100" spans="1:13">
      <c r="A100" s="1"/>
    </row>
    <row r="101" spans="1:13">
      <c r="A101" s="1"/>
    </row>
    <row r="102" spans="1:13">
      <c r="A102" s="1"/>
    </row>
    <row r="103" spans="1:13">
      <c r="A103" s="1"/>
    </row>
    <row r="104" spans="1:13">
      <c r="A104" s="1"/>
      <c r="B104" s="448" t="s">
        <v>673</v>
      </c>
      <c r="C104" s="1"/>
      <c r="D104" s="1"/>
      <c r="E104" s="448" t="s">
        <v>681</v>
      </c>
      <c r="F104" s="1"/>
    </row>
    <row r="105" spans="1:13">
      <c r="A105" s="1"/>
      <c r="B105" s="448" t="s">
        <v>674</v>
      </c>
      <c r="C105" s="34"/>
      <c r="F105" s="34"/>
      <c r="H105" s="45" t="s">
        <v>519</v>
      </c>
    </row>
    <row r="106" spans="1:13">
      <c r="A106" s="1"/>
      <c r="H106" s="61"/>
      <c r="I106" s="24" t="s">
        <v>420</v>
      </c>
      <c r="J106" s="24" t="s">
        <v>520</v>
      </c>
      <c r="K106" s="24" t="s">
        <v>421</v>
      </c>
      <c r="L106" s="24" t="s">
        <v>141</v>
      </c>
      <c r="M106" s="2"/>
    </row>
    <row r="107" spans="1:13">
      <c r="A107" s="1"/>
      <c r="H107" s="18" t="str">
        <f>‐128‐!A30</f>
        <v>平成19年度</v>
      </c>
      <c r="I107" s="60">
        <f>‐128‐!D30</f>
        <v>23060</v>
      </c>
      <c r="J107" s="60">
        <f>‐128‐!F30</f>
        <v>7555</v>
      </c>
      <c r="K107" s="60">
        <f>‐128‐!E30</f>
        <v>252</v>
      </c>
      <c r="L107" s="62">
        <f>‐129‐!O30</f>
        <v>42.2</v>
      </c>
      <c r="M107" s="63"/>
    </row>
    <row r="108" spans="1:13">
      <c r="A108" s="1"/>
      <c r="H108" s="18">
        <f>‐128‐!A31</f>
        <v>20</v>
      </c>
      <c r="I108" s="60">
        <f>‐128‐!D31</f>
        <v>22831</v>
      </c>
      <c r="J108" s="60">
        <f>‐128‐!F31</f>
        <v>7533</v>
      </c>
      <c r="K108" s="60">
        <f>‐128‐!E31</f>
        <v>268</v>
      </c>
      <c r="L108" s="62">
        <f>‐129‐!O31</f>
        <v>38.9</v>
      </c>
      <c r="M108" s="63"/>
    </row>
    <row r="109" spans="1:13">
      <c r="H109" s="18">
        <f>‐128‐!A32</f>
        <v>21</v>
      </c>
      <c r="I109" s="60">
        <f>‐128‐!D32</f>
        <v>22466</v>
      </c>
      <c r="J109" s="60">
        <f>‐128‐!F32</f>
        <v>7392</v>
      </c>
      <c r="K109" s="60">
        <f>‐128‐!E32</f>
        <v>284</v>
      </c>
      <c r="L109" s="62">
        <f>‐129‐!O32</f>
        <v>38.299999999999997</v>
      </c>
      <c r="M109" s="64"/>
    </row>
    <row r="110" spans="1:13">
      <c r="H110" s="18">
        <f>‐128‐!A33</f>
        <v>22</v>
      </c>
      <c r="I110" s="60">
        <f>‐128‐!D33</f>
        <v>22274</v>
      </c>
      <c r="J110" s="60">
        <f>‐128‐!F33</f>
        <v>7324</v>
      </c>
      <c r="K110" s="60">
        <f>‐128‐!E33</f>
        <v>316</v>
      </c>
      <c r="L110" s="62">
        <f>‐129‐!O33</f>
        <v>38.1</v>
      </c>
      <c r="M110" s="64"/>
    </row>
    <row r="111" spans="1:13">
      <c r="H111" s="449">
        <f>‐128‐!A34</f>
        <v>23</v>
      </c>
      <c r="I111" s="60">
        <f>‐128‐!D34</f>
        <v>21791</v>
      </c>
      <c r="J111" s="60">
        <f>‐128‐!F34</f>
        <v>7250</v>
      </c>
      <c r="K111" s="60">
        <f>‐128‐!E34</f>
        <v>286</v>
      </c>
      <c r="L111" s="62">
        <f>‐129‐!O34</f>
        <v>38.1</v>
      </c>
      <c r="M111" s="64"/>
    </row>
    <row r="114" spans="8:12">
      <c r="H114" s="45" t="s">
        <v>521</v>
      </c>
    </row>
    <row r="115" spans="8:12">
      <c r="H115" s="46"/>
      <c r="I115" s="18" t="s">
        <v>522</v>
      </c>
      <c r="J115" s="18" t="s">
        <v>523</v>
      </c>
      <c r="K115" s="18" t="s">
        <v>524</v>
      </c>
      <c r="L115" s="18" t="s">
        <v>525</v>
      </c>
    </row>
    <row r="116" spans="8:12">
      <c r="H116" s="447" t="str">
        <f>‐128‐!A41</f>
        <v>平成19年度</v>
      </c>
      <c r="I116" s="51">
        <f>‐128‐!C41</f>
        <v>4654</v>
      </c>
      <c r="J116" s="51">
        <f>‐128‐!G41</f>
        <v>8407079</v>
      </c>
      <c r="K116" s="51">
        <f>‐129‐!I41</f>
        <v>1617166</v>
      </c>
      <c r="L116" s="51">
        <f>‐129‐!K41</f>
        <v>117235</v>
      </c>
    </row>
    <row r="117" spans="8:12">
      <c r="H117" s="18">
        <f>‐128‐!A42</f>
        <v>20</v>
      </c>
      <c r="I117" s="51">
        <f>‐128‐!C42</f>
        <v>3843</v>
      </c>
      <c r="J117" s="51">
        <f>‐128‐!G42</f>
        <v>8913377</v>
      </c>
      <c r="K117" s="51">
        <f>‐129‐!I42</f>
        <v>1667469</v>
      </c>
      <c r="L117" s="51">
        <f>‐129‐!K42</f>
        <v>115032</v>
      </c>
    </row>
    <row r="118" spans="8:12">
      <c r="H118" s="18">
        <f>‐128‐!A43</f>
        <v>21</v>
      </c>
      <c r="I118" s="51">
        <f>‐128‐!C43</f>
        <v>2716</v>
      </c>
      <c r="J118" s="51">
        <f>‐128‐!G43</f>
        <v>9282265</v>
      </c>
      <c r="K118" s="51">
        <f>‐129‐!I43</f>
        <v>1750482</v>
      </c>
      <c r="L118" s="51">
        <f>‐129‐!K43</f>
        <v>190911</v>
      </c>
    </row>
    <row r="119" spans="8:12">
      <c r="H119" s="18">
        <f>‐128‐!A44</f>
        <v>22</v>
      </c>
      <c r="I119" s="51">
        <f>‐128‐!C44</f>
        <v>1579</v>
      </c>
      <c r="J119" s="51">
        <f>‐128‐!G44</f>
        <v>9413329</v>
      </c>
      <c r="K119" s="51">
        <f>‐129‐!I44</f>
        <v>1816050</v>
      </c>
      <c r="L119" s="51">
        <f>‐129‐!K44</f>
        <v>203182</v>
      </c>
    </row>
    <row r="120" spans="8:12">
      <c r="H120" s="449">
        <f>‐128‐!A45</f>
        <v>23</v>
      </c>
      <c r="I120" s="51">
        <f>‐128‐!C45</f>
        <v>767</v>
      </c>
      <c r="J120" s="51">
        <f>‐128‐!G45</f>
        <v>9634811</v>
      </c>
      <c r="K120" s="51">
        <f>‐129‐!I45</f>
        <v>1909453</v>
      </c>
      <c r="L120" s="51">
        <f>‐129‐!K45</f>
        <v>212267</v>
      </c>
    </row>
  </sheetData>
  <sheetProtection selectLockedCells="1" selectUnlockedCells="1"/>
  <mergeCells count="2">
    <mergeCell ref="A1:F1"/>
    <mergeCell ref="I47:J47"/>
  </mergeCells>
  <phoneticPr fontId="22"/>
  <pageMargins left="0.59055118110236227" right="0.59055118110236227" top="0.59055118110236227" bottom="0.59055118110236227" header="0.51181102362204722" footer="0.39370078740157483"/>
  <pageSetup paperSize="9" firstPageNumber="19" orientation="portrait" useFirstPageNumber="1" horizontalDpi="300" verticalDpi="300" r:id="rId1"/>
  <headerFooter alignWithMargins="0">
    <oddFooter>&amp;C&amp;11－&amp;P－</oddFooter>
  </headerFooter>
  <rowBreaks count="1" manualBreakCount="1">
    <brk id="67" max="5" man="1"/>
  </rowBreaks>
  <drawing r:id="rId2"/>
</worksheet>
</file>

<file path=xl/worksheets/sheet2.xml><?xml version="1.0" encoding="utf-8"?>
<worksheet xmlns="http://schemas.openxmlformats.org/spreadsheetml/2006/main" xmlns:r="http://schemas.openxmlformats.org/officeDocument/2006/relationships">
  <dimension ref="A1:L47"/>
  <sheetViews>
    <sheetView view="pageBreakPreview" topLeftCell="A31" zoomScale="115" zoomScaleNormal="100" zoomScaleSheetLayoutView="115" workbookViewId="0">
      <selection activeCell="C48" sqref="C48"/>
    </sheetView>
  </sheetViews>
  <sheetFormatPr defaultRowHeight="20.100000000000001" customHeight="1"/>
  <cols>
    <col min="1" max="1" width="10.7109375" style="192" customWidth="1"/>
    <col min="2" max="2" width="13" style="192" customWidth="1"/>
    <col min="3" max="12" width="7.7109375" style="192" customWidth="1"/>
    <col min="13" max="16384" width="9.140625" style="192"/>
  </cols>
  <sheetData>
    <row r="1" spans="1:12" ht="5.0999999999999996" customHeight="1">
      <c r="B1" s="619"/>
      <c r="C1" s="619"/>
      <c r="D1" s="619"/>
      <c r="E1" s="619"/>
      <c r="F1" s="619"/>
      <c r="G1" s="619"/>
      <c r="H1" s="619"/>
      <c r="I1" s="619"/>
      <c r="J1" s="619"/>
      <c r="K1" s="619"/>
      <c r="L1" s="619"/>
    </row>
    <row r="2" spans="1:12" ht="15" customHeight="1">
      <c r="A2" s="194" t="s">
        <v>38</v>
      </c>
      <c r="B2" s="195"/>
      <c r="C2" s="195"/>
      <c r="D2" s="195"/>
      <c r="E2" s="195"/>
      <c r="F2" s="195"/>
      <c r="G2" s="195"/>
      <c r="H2" s="195"/>
      <c r="I2" s="195"/>
      <c r="J2" s="195"/>
      <c r="K2" s="195"/>
      <c r="L2" s="195"/>
    </row>
    <row r="3" spans="1:12" ht="5.0999999999999996" customHeight="1">
      <c r="A3" s="196"/>
      <c r="B3" s="195"/>
      <c r="C3" s="195"/>
      <c r="D3" s="195"/>
      <c r="E3" s="195"/>
      <c r="F3" s="195"/>
      <c r="G3" s="195"/>
      <c r="H3" s="195"/>
      <c r="I3" s="195"/>
      <c r="J3" s="195"/>
      <c r="K3" s="195"/>
      <c r="L3" s="195"/>
    </row>
    <row r="4" spans="1:12" ht="39.950000000000003" customHeight="1">
      <c r="A4" s="620" t="s">
        <v>630</v>
      </c>
      <c r="B4" s="620"/>
      <c r="C4" s="620"/>
      <c r="D4" s="620"/>
      <c r="E4" s="620"/>
      <c r="F4" s="620"/>
      <c r="G4" s="620"/>
      <c r="H4" s="620"/>
      <c r="I4" s="620"/>
      <c r="J4" s="620"/>
      <c r="K4" s="620"/>
      <c r="L4" s="620"/>
    </row>
    <row r="5" spans="1:12" ht="15" customHeight="1">
      <c r="A5" s="196"/>
      <c r="B5" s="619"/>
      <c r="C5" s="619"/>
      <c r="D5" s="619"/>
      <c r="E5" s="619"/>
      <c r="F5" s="619"/>
      <c r="G5" s="619"/>
      <c r="H5" s="619"/>
      <c r="I5" s="619"/>
      <c r="J5" s="619"/>
      <c r="K5" s="619"/>
      <c r="L5" s="619"/>
    </row>
    <row r="6" spans="1:12" ht="15" customHeight="1">
      <c r="A6" s="197" t="s">
        <v>39</v>
      </c>
      <c r="B6" s="197"/>
      <c r="C6" s="197"/>
      <c r="D6" s="197"/>
      <c r="E6" s="197"/>
      <c r="F6" s="197"/>
      <c r="G6" s="197"/>
      <c r="H6" s="197"/>
      <c r="I6" s="197"/>
      <c r="J6" s="197"/>
      <c r="K6" s="198"/>
    </row>
    <row r="7" spans="1:12" ht="8.1" customHeight="1">
      <c r="A7" s="197"/>
      <c r="B7" s="197"/>
      <c r="C7" s="197"/>
      <c r="D7" s="197"/>
      <c r="E7" s="197"/>
      <c r="F7" s="197"/>
      <c r="G7" s="197"/>
      <c r="H7" s="197"/>
      <c r="I7" s="197"/>
      <c r="J7" s="197"/>
      <c r="K7" s="198"/>
    </row>
    <row r="8" spans="1:12" ht="15" customHeight="1" thickBot="1">
      <c r="A8" s="197" t="s">
        <v>40</v>
      </c>
      <c r="B8" s="197"/>
      <c r="C8" s="197"/>
      <c r="D8" s="197"/>
      <c r="E8" s="197"/>
      <c r="F8" s="197"/>
      <c r="G8" s="197"/>
      <c r="H8" s="197"/>
      <c r="I8" s="197"/>
      <c r="J8" s="197"/>
      <c r="K8" s="198"/>
    </row>
    <row r="9" spans="1:12" ht="27" customHeight="1">
      <c r="A9" s="617" t="s">
        <v>41</v>
      </c>
      <c r="B9" s="617"/>
      <c r="C9" s="592">
        <v>19</v>
      </c>
      <c r="D9" s="592"/>
      <c r="E9" s="592">
        <v>20</v>
      </c>
      <c r="F9" s="592"/>
      <c r="G9" s="592">
        <v>21</v>
      </c>
      <c r="H9" s="592"/>
      <c r="I9" s="623">
        <v>22</v>
      </c>
      <c r="J9" s="623"/>
      <c r="K9" s="547">
        <v>23</v>
      </c>
      <c r="L9" s="547"/>
    </row>
    <row r="10" spans="1:12" ht="15" customHeight="1">
      <c r="A10" s="624" t="s">
        <v>42</v>
      </c>
      <c r="B10" s="624"/>
      <c r="C10" s="551">
        <v>22</v>
      </c>
      <c r="D10" s="551"/>
      <c r="E10" s="551">
        <v>33</v>
      </c>
      <c r="F10" s="551"/>
      <c r="G10" s="551">
        <v>34</v>
      </c>
      <c r="H10" s="551"/>
      <c r="I10" s="586">
        <v>35</v>
      </c>
      <c r="J10" s="586"/>
      <c r="K10" s="581">
        <v>31</v>
      </c>
      <c r="L10" s="627"/>
    </row>
    <row r="11" spans="1:12" ht="15" customHeight="1">
      <c r="A11" s="622" t="s">
        <v>631</v>
      </c>
      <c r="B11" s="622"/>
      <c r="C11" s="606">
        <v>1220</v>
      </c>
      <c r="D11" s="606"/>
      <c r="E11" s="606">
        <v>1117</v>
      </c>
      <c r="F11" s="606"/>
      <c r="G11" s="606">
        <v>1294</v>
      </c>
      <c r="H11" s="606"/>
      <c r="I11" s="569">
        <v>924</v>
      </c>
      <c r="J11" s="569"/>
      <c r="K11" s="570">
        <v>835</v>
      </c>
      <c r="L11" s="629"/>
    </row>
    <row r="12" spans="1:12" ht="15" customHeight="1" thickBot="1">
      <c r="A12" s="621" t="s">
        <v>43</v>
      </c>
      <c r="B12" s="621"/>
      <c r="C12" s="554">
        <v>1262</v>
      </c>
      <c r="D12" s="554"/>
      <c r="E12" s="554">
        <v>1255</v>
      </c>
      <c r="F12" s="554"/>
      <c r="G12" s="554">
        <v>1399</v>
      </c>
      <c r="H12" s="554"/>
      <c r="I12" s="628">
        <v>970</v>
      </c>
      <c r="J12" s="628"/>
      <c r="K12" s="625">
        <v>836</v>
      </c>
      <c r="L12" s="626"/>
    </row>
    <row r="13" spans="1:12" ht="15" customHeight="1">
      <c r="A13" s="193" t="s">
        <v>44</v>
      </c>
      <c r="B13" s="202"/>
      <c r="C13" s="202"/>
      <c r="D13" s="202"/>
      <c r="H13" s="203"/>
      <c r="J13" s="203"/>
      <c r="K13" s="618" t="s">
        <v>45</v>
      </c>
      <c r="L13" s="618"/>
    </row>
    <row r="14" spans="1:12" ht="15" customHeight="1">
      <c r="A14" s="202"/>
      <c r="B14" s="202"/>
      <c r="C14" s="202"/>
      <c r="D14" s="202"/>
      <c r="E14" s="198"/>
    </row>
    <row r="15" spans="1:12" ht="15" customHeight="1" thickBot="1">
      <c r="A15" s="197" t="s">
        <v>46</v>
      </c>
      <c r="B15" s="197"/>
      <c r="C15" s="197"/>
      <c r="D15" s="197"/>
      <c r="E15" s="197"/>
      <c r="G15" s="200"/>
      <c r="H15" s="200"/>
      <c r="L15" s="200" t="s">
        <v>26</v>
      </c>
    </row>
    <row r="16" spans="1:12" ht="27" customHeight="1">
      <c r="A16" s="617" t="s">
        <v>41</v>
      </c>
      <c r="B16" s="617"/>
      <c r="C16" s="592">
        <v>19</v>
      </c>
      <c r="D16" s="592"/>
      <c r="E16" s="592">
        <v>20</v>
      </c>
      <c r="F16" s="592"/>
      <c r="G16" s="592">
        <v>21</v>
      </c>
      <c r="H16" s="592"/>
      <c r="I16" s="623">
        <v>22</v>
      </c>
      <c r="J16" s="623"/>
      <c r="K16" s="547">
        <v>23</v>
      </c>
      <c r="L16" s="630"/>
    </row>
    <row r="17" spans="1:12" ht="18" customHeight="1" thickBot="1">
      <c r="A17" s="612" t="s">
        <v>47</v>
      </c>
      <c r="B17" s="613"/>
      <c r="C17" s="614">
        <v>121</v>
      </c>
      <c r="D17" s="614"/>
      <c r="E17" s="609">
        <v>134</v>
      </c>
      <c r="F17" s="609"/>
      <c r="G17" s="609">
        <v>136</v>
      </c>
      <c r="H17" s="609"/>
      <c r="I17" s="609">
        <v>130</v>
      </c>
      <c r="J17" s="609"/>
      <c r="K17" s="610" t="s">
        <v>541</v>
      </c>
      <c r="L17" s="611"/>
    </row>
    <row r="18" spans="1:12" ht="15" customHeight="1">
      <c r="A18" s="193" t="s">
        <v>48</v>
      </c>
      <c r="B18" s="202"/>
      <c r="C18" s="202"/>
      <c r="D18" s="202"/>
      <c r="E18" s="202"/>
      <c r="F18" s="202"/>
      <c r="H18" s="200"/>
      <c r="K18" s="618" t="s">
        <v>45</v>
      </c>
      <c r="L18" s="618"/>
    </row>
    <row r="19" spans="1:12" ht="15" customHeight="1">
      <c r="A19" s="193" t="s">
        <v>621</v>
      </c>
      <c r="B19" s="202"/>
      <c r="C19" s="200"/>
      <c r="D19" s="200"/>
      <c r="E19" s="200"/>
      <c r="F19" s="200"/>
      <c r="G19" s="200"/>
      <c r="H19" s="200"/>
      <c r="I19" s="200"/>
      <c r="J19" s="200"/>
      <c r="K19" s="204"/>
      <c r="L19" s="204"/>
    </row>
    <row r="20" spans="1:12" ht="15" customHeight="1">
      <c r="A20" s="193"/>
      <c r="B20" s="202"/>
      <c r="C20" s="200"/>
      <c r="D20" s="200"/>
      <c r="E20" s="200"/>
      <c r="F20" s="200"/>
      <c r="G20" s="200"/>
      <c r="H20" s="200"/>
      <c r="I20" s="200"/>
      <c r="J20" s="200"/>
      <c r="K20" s="204"/>
      <c r="L20" s="204"/>
    </row>
    <row r="21" spans="1:12" ht="15" customHeight="1" thickBot="1">
      <c r="A21" s="192" t="s">
        <v>49</v>
      </c>
      <c r="K21" s="205"/>
      <c r="L21" s="206" t="s">
        <v>50</v>
      </c>
    </row>
    <row r="22" spans="1:12" ht="27" customHeight="1">
      <c r="A22" s="590" t="s">
        <v>41</v>
      </c>
      <c r="B22" s="590"/>
      <c r="C22" s="592">
        <v>19</v>
      </c>
      <c r="D22" s="592"/>
      <c r="E22" s="592">
        <v>20</v>
      </c>
      <c r="F22" s="592"/>
      <c r="G22" s="592">
        <v>21</v>
      </c>
      <c r="H22" s="592"/>
      <c r="I22" s="592">
        <v>22</v>
      </c>
      <c r="J22" s="592"/>
      <c r="K22" s="547">
        <v>23</v>
      </c>
      <c r="L22" s="547"/>
    </row>
    <row r="23" spans="1:12" ht="15" customHeight="1">
      <c r="A23" s="615" t="s">
        <v>632</v>
      </c>
      <c r="B23" s="616"/>
      <c r="C23" s="549">
        <v>28425</v>
      </c>
      <c r="D23" s="549"/>
      <c r="E23" s="549">
        <v>26514</v>
      </c>
      <c r="F23" s="549"/>
      <c r="G23" s="550">
        <v>24307</v>
      </c>
      <c r="H23" s="550"/>
      <c r="I23" s="551">
        <v>20152</v>
      </c>
      <c r="J23" s="551"/>
      <c r="K23" s="552">
        <v>22532</v>
      </c>
      <c r="L23" s="553"/>
    </row>
    <row r="24" spans="1:12" ht="15" customHeight="1">
      <c r="A24" s="602" t="s">
        <v>51</v>
      </c>
      <c r="B24" s="603"/>
      <c r="C24" s="604">
        <v>140</v>
      </c>
      <c r="D24" s="604"/>
      <c r="E24" s="604">
        <v>131</v>
      </c>
      <c r="F24" s="604"/>
      <c r="G24" s="605">
        <v>123</v>
      </c>
      <c r="H24" s="605"/>
      <c r="I24" s="606">
        <v>189</v>
      </c>
      <c r="J24" s="606"/>
      <c r="K24" s="607">
        <v>194</v>
      </c>
      <c r="L24" s="608"/>
    </row>
    <row r="25" spans="1:12" s="207" customFormat="1" ht="15" customHeight="1" thickBot="1">
      <c r="A25" s="598" t="s">
        <v>52</v>
      </c>
      <c r="B25" s="599"/>
      <c r="C25" s="600">
        <v>10074</v>
      </c>
      <c r="D25" s="600"/>
      <c r="E25" s="600">
        <v>9458</v>
      </c>
      <c r="F25" s="600"/>
      <c r="G25" s="601">
        <v>8619</v>
      </c>
      <c r="H25" s="601"/>
      <c r="I25" s="554">
        <v>7048</v>
      </c>
      <c r="J25" s="554"/>
      <c r="K25" s="555">
        <v>7955</v>
      </c>
      <c r="L25" s="556"/>
    </row>
    <row r="26" spans="1:12" s="207" customFormat="1" ht="15" customHeight="1">
      <c r="A26" s="192" t="s">
        <v>53</v>
      </c>
      <c r="B26" s="192"/>
      <c r="C26" s="192"/>
      <c r="D26" s="192"/>
      <c r="E26" s="192"/>
      <c r="F26" s="192"/>
      <c r="G26" s="192"/>
      <c r="H26" s="192"/>
      <c r="I26" s="192"/>
      <c r="J26" s="192"/>
      <c r="K26" s="192"/>
      <c r="L26" s="206" t="s">
        <v>45</v>
      </c>
    </row>
    <row r="27" spans="1:12" s="207" customFormat="1" ht="15" customHeight="1">
      <c r="A27" s="192"/>
      <c r="B27" s="192"/>
      <c r="C27" s="192"/>
      <c r="D27" s="192"/>
      <c r="E27" s="192"/>
      <c r="F27" s="192"/>
      <c r="G27" s="192"/>
      <c r="H27" s="192"/>
      <c r="I27" s="192"/>
      <c r="J27" s="192"/>
      <c r="K27" s="192"/>
      <c r="L27" s="192"/>
    </row>
    <row r="28" spans="1:12" ht="15" customHeight="1" thickBot="1">
      <c r="A28" s="192" t="s">
        <v>54</v>
      </c>
      <c r="J28" s="205"/>
      <c r="K28" s="205"/>
      <c r="L28" s="206" t="s">
        <v>26</v>
      </c>
    </row>
    <row r="29" spans="1:12" ht="27" customHeight="1">
      <c r="A29" s="590" t="s">
        <v>41</v>
      </c>
      <c r="B29" s="590"/>
      <c r="C29" s="591">
        <v>19</v>
      </c>
      <c r="D29" s="591"/>
      <c r="E29" s="592">
        <v>20</v>
      </c>
      <c r="F29" s="592"/>
      <c r="G29" s="592">
        <v>21</v>
      </c>
      <c r="H29" s="592"/>
      <c r="I29" s="593">
        <v>22</v>
      </c>
      <c r="J29" s="593"/>
      <c r="K29" s="547">
        <v>23</v>
      </c>
      <c r="L29" s="547"/>
    </row>
    <row r="30" spans="1:12" ht="18.75" customHeight="1" thickBot="1">
      <c r="A30" s="594" t="s">
        <v>55</v>
      </c>
      <c r="B30" s="594"/>
      <c r="C30" s="595">
        <v>146</v>
      </c>
      <c r="D30" s="595"/>
      <c r="E30" s="595">
        <v>158</v>
      </c>
      <c r="F30" s="595"/>
      <c r="G30" s="595">
        <v>131</v>
      </c>
      <c r="H30" s="595"/>
      <c r="I30" s="595">
        <v>164</v>
      </c>
      <c r="J30" s="595"/>
      <c r="K30" s="596">
        <v>145</v>
      </c>
      <c r="L30" s="597"/>
    </row>
    <row r="31" spans="1:12" ht="15" customHeight="1">
      <c r="A31" s="589" t="s">
        <v>56</v>
      </c>
      <c r="B31" s="589"/>
      <c r="C31" s="589"/>
      <c r="D31" s="589"/>
      <c r="E31" s="589"/>
      <c r="F31" s="589"/>
      <c r="G31" s="589"/>
      <c r="H31" s="589"/>
      <c r="I31" s="589"/>
      <c r="J31" s="209"/>
      <c r="L31" s="206" t="s">
        <v>45</v>
      </c>
    </row>
    <row r="32" spans="1:12" ht="15" customHeight="1"/>
    <row r="33" spans="1:12" ht="15" customHeight="1">
      <c r="A33" s="589" t="s">
        <v>57</v>
      </c>
      <c r="B33" s="589"/>
      <c r="C33" s="589"/>
      <c r="D33" s="589"/>
      <c r="E33" s="589"/>
      <c r="F33" s="589"/>
      <c r="G33" s="589"/>
      <c r="H33" s="589"/>
      <c r="I33" s="589"/>
      <c r="J33" s="207"/>
      <c r="K33" s="207"/>
    </row>
    <row r="34" spans="1:12" ht="12.75" thickBot="1">
      <c r="A34" s="210"/>
      <c r="B34" s="210"/>
      <c r="C34" s="210"/>
      <c r="D34" s="210"/>
      <c r="E34" s="210"/>
      <c r="F34" s="210"/>
      <c r="G34" s="210"/>
      <c r="H34" s="210"/>
      <c r="I34" s="210"/>
      <c r="J34" s="205"/>
      <c r="K34" s="205"/>
      <c r="L34" s="206" t="s">
        <v>50</v>
      </c>
    </row>
    <row r="35" spans="1:12" ht="27" customHeight="1">
      <c r="A35" s="590" t="s">
        <v>41</v>
      </c>
      <c r="B35" s="590"/>
      <c r="C35" s="591">
        <v>19</v>
      </c>
      <c r="D35" s="591"/>
      <c r="E35" s="592">
        <v>20</v>
      </c>
      <c r="F35" s="592"/>
      <c r="G35" s="592">
        <v>21</v>
      </c>
      <c r="H35" s="592"/>
      <c r="I35" s="593">
        <v>22</v>
      </c>
      <c r="J35" s="593"/>
      <c r="K35" s="547">
        <v>23</v>
      </c>
      <c r="L35" s="547"/>
    </row>
    <row r="36" spans="1:12" ht="15" customHeight="1">
      <c r="A36" s="574" t="s">
        <v>58</v>
      </c>
      <c r="B36" s="574"/>
      <c r="C36" s="549">
        <v>6005</v>
      </c>
      <c r="D36" s="549"/>
      <c r="E36" s="549">
        <v>6130</v>
      </c>
      <c r="F36" s="549"/>
      <c r="G36" s="550">
        <v>6700</v>
      </c>
      <c r="H36" s="550"/>
      <c r="I36" s="551">
        <v>7935</v>
      </c>
      <c r="J36" s="551"/>
      <c r="K36" s="552">
        <v>7975</v>
      </c>
      <c r="L36" s="553"/>
    </row>
    <row r="37" spans="1:12" ht="15" customHeight="1" thickBot="1">
      <c r="A37" s="587" t="s">
        <v>633</v>
      </c>
      <c r="B37" s="587"/>
      <c r="C37" s="588">
        <v>223</v>
      </c>
      <c r="D37" s="588"/>
      <c r="E37" s="588">
        <v>232</v>
      </c>
      <c r="F37" s="588"/>
      <c r="G37" s="548">
        <v>264</v>
      </c>
      <c r="H37" s="548"/>
      <c r="I37" s="554">
        <v>316</v>
      </c>
      <c r="J37" s="554"/>
      <c r="K37" s="555">
        <v>313</v>
      </c>
      <c r="L37" s="556"/>
    </row>
    <row r="38" spans="1:12" ht="15" customHeight="1">
      <c r="A38" s="192" t="s">
        <v>59</v>
      </c>
      <c r="L38" s="206" t="s">
        <v>45</v>
      </c>
    </row>
    <row r="39" spans="1:12" ht="15" customHeight="1"/>
    <row r="40" spans="1:12" ht="15" customHeight="1">
      <c r="A40" s="197" t="s">
        <v>60</v>
      </c>
      <c r="B40" s="202"/>
      <c r="C40" s="202"/>
      <c r="D40" s="202"/>
      <c r="E40" s="202"/>
      <c r="F40" s="202"/>
      <c r="G40" s="198"/>
    </row>
    <row r="41" spans="1:12" ht="30" customHeight="1">
      <c r="A41" s="575" t="s">
        <v>61</v>
      </c>
      <c r="B41" s="575"/>
      <c r="C41" s="575"/>
      <c r="D41" s="575"/>
      <c r="E41" s="575"/>
      <c r="F41" s="575"/>
      <c r="G41" s="575"/>
      <c r="H41" s="575"/>
      <c r="I41" s="575"/>
      <c r="J41" s="575"/>
      <c r="K41" s="575"/>
      <c r="L41" s="575"/>
    </row>
    <row r="42" spans="1:12" ht="15" customHeight="1" thickBot="1">
      <c r="A42" s="192" t="s">
        <v>62</v>
      </c>
      <c r="E42" s="192" t="s">
        <v>527</v>
      </c>
      <c r="L42" s="206" t="s">
        <v>26</v>
      </c>
    </row>
    <row r="43" spans="1:12" ht="27" customHeight="1">
      <c r="A43" s="576" t="s">
        <v>63</v>
      </c>
      <c r="B43" s="577"/>
      <c r="C43" s="577"/>
      <c r="D43" s="578">
        <v>21</v>
      </c>
      <c r="E43" s="578"/>
      <c r="F43" s="578"/>
      <c r="G43" s="578">
        <v>22</v>
      </c>
      <c r="H43" s="578"/>
      <c r="I43" s="578"/>
      <c r="J43" s="579">
        <v>23</v>
      </c>
      <c r="K43" s="579"/>
      <c r="L43" s="580"/>
    </row>
    <row r="44" spans="1:12" ht="15" customHeight="1">
      <c r="A44" s="573" t="s">
        <v>528</v>
      </c>
      <c r="B44" s="574"/>
      <c r="C44" s="574"/>
      <c r="D44" s="584">
        <v>6735</v>
      </c>
      <c r="E44" s="584"/>
      <c r="F44" s="585"/>
      <c r="G44" s="586">
        <v>8268</v>
      </c>
      <c r="H44" s="585"/>
      <c r="I44" s="585"/>
      <c r="J44" s="581">
        <v>7444</v>
      </c>
      <c r="K44" s="582"/>
      <c r="L44" s="583"/>
    </row>
    <row r="45" spans="1:12" ht="15" customHeight="1">
      <c r="A45" s="565" t="s">
        <v>526</v>
      </c>
      <c r="B45" s="566"/>
      <c r="C45" s="566"/>
      <c r="D45" s="567">
        <v>147</v>
      </c>
      <c r="E45" s="567"/>
      <c r="F45" s="568"/>
      <c r="G45" s="569">
        <v>1694</v>
      </c>
      <c r="H45" s="568"/>
      <c r="I45" s="568"/>
      <c r="J45" s="570">
        <v>1995</v>
      </c>
      <c r="K45" s="571"/>
      <c r="L45" s="572"/>
    </row>
    <row r="46" spans="1:12" ht="15" customHeight="1" thickBot="1">
      <c r="A46" s="557" t="s">
        <v>64</v>
      </c>
      <c r="B46" s="558"/>
      <c r="C46" s="558"/>
      <c r="D46" s="559">
        <v>79</v>
      </c>
      <c r="E46" s="559"/>
      <c r="F46" s="560"/>
      <c r="G46" s="561">
        <v>108</v>
      </c>
      <c r="H46" s="560"/>
      <c r="I46" s="560"/>
      <c r="J46" s="562">
        <v>160</v>
      </c>
      <c r="K46" s="563"/>
      <c r="L46" s="564"/>
    </row>
    <row r="47" spans="1:12" ht="20.100000000000001" customHeight="1">
      <c r="L47" s="206" t="s">
        <v>65</v>
      </c>
    </row>
  </sheetData>
  <sheetProtection selectLockedCells="1" selectUnlockedCells="1"/>
  <mergeCells count="114">
    <mergeCell ref="E10:F10"/>
    <mergeCell ref="G10:H10"/>
    <mergeCell ref="I10:J10"/>
    <mergeCell ref="K10:L10"/>
    <mergeCell ref="G11:H11"/>
    <mergeCell ref="I11:J11"/>
    <mergeCell ref="G12:H12"/>
    <mergeCell ref="I12:J12"/>
    <mergeCell ref="G16:H16"/>
    <mergeCell ref="E11:F11"/>
    <mergeCell ref="K11:L11"/>
    <mergeCell ref="I16:J16"/>
    <mergeCell ref="K16:L16"/>
    <mergeCell ref="K13:L13"/>
    <mergeCell ref="A16:B16"/>
    <mergeCell ref="C16:D16"/>
    <mergeCell ref="E16:F16"/>
    <mergeCell ref="K18:L18"/>
    <mergeCell ref="I22:J22"/>
    <mergeCell ref="K22:L22"/>
    <mergeCell ref="G17:H17"/>
    <mergeCell ref="B1:L1"/>
    <mergeCell ref="A4:L4"/>
    <mergeCell ref="B5:L5"/>
    <mergeCell ref="A9:B9"/>
    <mergeCell ref="C9:D9"/>
    <mergeCell ref="E9:F9"/>
    <mergeCell ref="G9:H9"/>
    <mergeCell ref="A12:B12"/>
    <mergeCell ref="C12:D12"/>
    <mergeCell ref="E12:F12"/>
    <mergeCell ref="K9:L9"/>
    <mergeCell ref="A11:B11"/>
    <mergeCell ref="C11:D11"/>
    <mergeCell ref="I9:J9"/>
    <mergeCell ref="A10:B10"/>
    <mergeCell ref="C10:D10"/>
    <mergeCell ref="K12:L12"/>
    <mergeCell ref="G24:H24"/>
    <mergeCell ref="A22:B22"/>
    <mergeCell ref="C22:D22"/>
    <mergeCell ref="E22:F22"/>
    <mergeCell ref="I24:J24"/>
    <mergeCell ref="K24:L24"/>
    <mergeCell ref="I23:J23"/>
    <mergeCell ref="K23:L23"/>
    <mergeCell ref="I17:J17"/>
    <mergeCell ref="K17:L17"/>
    <mergeCell ref="A17:B17"/>
    <mergeCell ref="C17:D17"/>
    <mergeCell ref="E17:F17"/>
    <mergeCell ref="A23:B23"/>
    <mergeCell ref="C23:D23"/>
    <mergeCell ref="I25:J25"/>
    <mergeCell ref="K25:L25"/>
    <mergeCell ref="G22:H22"/>
    <mergeCell ref="E23:F23"/>
    <mergeCell ref="G23:H23"/>
    <mergeCell ref="A30:B30"/>
    <mergeCell ref="C30:D30"/>
    <mergeCell ref="E30:F30"/>
    <mergeCell ref="G30:H30"/>
    <mergeCell ref="K30:L30"/>
    <mergeCell ref="I29:J29"/>
    <mergeCell ref="K29:L29"/>
    <mergeCell ref="I30:J30"/>
    <mergeCell ref="A29:B29"/>
    <mergeCell ref="C29:D29"/>
    <mergeCell ref="E29:F29"/>
    <mergeCell ref="G29:H29"/>
    <mergeCell ref="A25:B25"/>
    <mergeCell ref="C25:D25"/>
    <mergeCell ref="E25:F25"/>
    <mergeCell ref="G25:H25"/>
    <mergeCell ref="A24:B24"/>
    <mergeCell ref="C24:D24"/>
    <mergeCell ref="E24:F24"/>
    <mergeCell ref="G44:I44"/>
    <mergeCell ref="A37:B37"/>
    <mergeCell ref="C37:D37"/>
    <mergeCell ref="A31:I31"/>
    <mergeCell ref="A33:I33"/>
    <mergeCell ref="A35:B35"/>
    <mergeCell ref="C35:D35"/>
    <mergeCell ref="E35:F35"/>
    <mergeCell ref="G35:H35"/>
    <mergeCell ref="A36:B36"/>
    <mergeCell ref="C36:D36"/>
    <mergeCell ref="I35:J35"/>
    <mergeCell ref="E37:F37"/>
    <mergeCell ref="K35:L35"/>
    <mergeCell ref="G37:H37"/>
    <mergeCell ref="E36:F36"/>
    <mergeCell ref="G36:H36"/>
    <mergeCell ref="I36:J36"/>
    <mergeCell ref="K36:L36"/>
    <mergeCell ref="I37:J37"/>
    <mergeCell ref="K37:L37"/>
    <mergeCell ref="A46:C46"/>
    <mergeCell ref="D46:F46"/>
    <mergeCell ref="G46:I46"/>
    <mergeCell ref="J46:L46"/>
    <mergeCell ref="A45:C45"/>
    <mergeCell ref="D45:F45"/>
    <mergeCell ref="G45:I45"/>
    <mergeCell ref="J45:L45"/>
    <mergeCell ref="A44:C44"/>
    <mergeCell ref="A41:L41"/>
    <mergeCell ref="A43:C43"/>
    <mergeCell ref="D43:F43"/>
    <mergeCell ref="G43:I43"/>
    <mergeCell ref="J43:L43"/>
    <mergeCell ref="J44:L44"/>
    <mergeCell ref="D44:F44"/>
  </mergeCells>
  <phoneticPr fontId="22"/>
  <pageMargins left="0.59055118110236227" right="0.59055118110236227" top="0.59055118110236227" bottom="0.59055118110236227" header="0.39370078740157483" footer="0.39370078740157483"/>
  <pageSetup paperSize="9" firstPageNumber="120" orientation="portrait" useFirstPageNumber="1" horizontalDpi="300" verticalDpi="300" r:id="rId1"/>
  <headerFooter alignWithMargins="0">
    <oddHeader>&amp;L社会・福祉</oddHeader>
    <oddFooter>&amp;C&amp;11－&amp;P－</oddFooter>
  </headerFooter>
  <drawing r:id="rId2"/>
</worksheet>
</file>

<file path=xl/worksheets/sheet3.xml><?xml version="1.0" encoding="utf-8"?>
<worksheet xmlns="http://schemas.openxmlformats.org/spreadsheetml/2006/main" xmlns:r="http://schemas.openxmlformats.org/officeDocument/2006/relationships">
  <dimension ref="A1:Q57"/>
  <sheetViews>
    <sheetView view="pageBreakPreview" topLeftCell="A14" zoomScaleNormal="120" zoomScaleSheetLayoutView="130" workbookViewId="0">
      <selection activeCell="J32" sqref="J32"/>
    </sheetView>
  </sheetViews>
  <sheetFormatPr defaultRowHeight="17.100000000000001" customHeight="1"/>
  <cols>
    <col min="1" max="1" width="8.5703125" style="192" customWidth="1"/>
    <col min="2" max="3" width="8.7109375" style="192" customWidth="1"/>
    <col min="4" max="4" width="10.28515625" style="192" customWidth="1"/>
    <col min="5" max="5" width="7.28515625" style="192" customWidth="1"/>
    <col min="6" max="8" width="7.140625" style="192" customWidth="1"/>
    <col min="9" max="9" width="7.7109375" style="192" customWidth="1"/>
    <col min="10" max="12" width="7.140625" style="192" customWidth="1"/>
    <col min="13" max="13" width="7.85546875" style="192" customWidth="1"/>
    <col min="14" max="14" width="7.5703125" style="192" customWidth="1"/>
    <col min="15" max="16" width="6.140625" style="192" customWidth="1"/>
    <col min="17" max="16384" width="9.140625" style="192"/>
  </cols>
  <sheetData>
    <row r="1" spans="1:14" ht="5.0999999999999996" customHeight="1">
      <c r="A1" s="207"/>
      <c r="B1" s="207"/>
      <c r="C1" s="207"/>
      <c r="D1" s="207"/>
      <c r="E1" s="207"/>
      <c r="F1" s="207"/>
      <c r="G1" s="207"/>
      <c r="H1" s="207"/>
      <c r="I1" s="207"/>
      <c r="J1" s="207"/>
      <c r="K1" s="207"/>
      <c r="L1" s="207"/>
      <c r="M1" s="206"/>
    </row>
    <row r="2" spans="1:14" ht="15" customHeight="1" thickBot="1">
      <c r="A2" s="192" t="s">
        <v>66</v>
      </c>
      <c r="M2" s="206" t="s">
        <v>67</v>
      </c>
      <c r="N2" s="217"/>
    </row>
    <row r="3" spans="1:14" ht="15" customHeight="1">
      <c r="A3" s="709" t="s">
        <v>678</v>
      </c>
      <c r="B3" s="710"/>
      <c r="C3" s="710"/>
      <c r="D3" s="687"/>
      <c r="E3" s="684" t="s">
        <v>638</v>
      </c>
      <c r="F3" s="684"/>
      <c r="G3" s="684"/>
      <c r="H3" s="684" t="s">
        <v>554</v>
      </c>
      <c r="I3" s="684"/>
      <c r="J3" s="684"/>
      <c r="K3" s="685" t="s">
        <v>582</v>
      </c>
      <c r="L3" s="685"/>
      <c r="M3" s="685"/>
    </row>
    <row r="4" spans="1:14" ht="15" customHeight="1">
      <c r="A4" s="574" t="s">
        <v>639</v>
      </c>
      <c r="B4" s="574"/>
      <c r="C4" s="574"/>
      <c r="D4" s="574"/>
      <c r="E4" s="713">
        <v>1477</v>
      </c>
      <c r="F4" s="713"/>
      <c r="G4" s="714"/>
      <c r="H4" s="715">
        <v>1815</v>
      </c>
      <c r="I4" s="714"/>
      <c r="J4" s="714"/>
      <c r="K4" s="716">
        <v>2241</v>
      </c>
      <c r="L4" s="717"/>
      <c r="M4" s="718"/>
    </row>
    <row r="5" spans="1:14" ht="15" customHeight="1" thickBot="1">
      <c r="A5" s="719" t="s">
        <v>640</v>
      </c>
      <c r="B5" s="719"/>
      <c r="C5" s="719"/>
      <c r="D5" s="719"/>
      <c r="E5" s="720">
        <v>18006</v>
      </c>
      <c r="F5" s="720"/>
      <c r="G5" s="721"/>
      <c r="H5" s="722">
        <v>19675</v>
      </c>
      <c r="I5" s="722"/>
      <c r="J5" s="722"/>
      <c r="K5" s="723">
        <v>20718</v>
      </c>
      <c r="L5" s="724"/>
      <c r="M5" s="725"/>
    </row>
    <row r="6" spans="1:14" ht="15" customHeight="1">
      <c r="A6" s="208" t="s">
        <v>70</v>
      </c>
      <c r="B6" s="218"/>
      <c r="C6" s="218"/>
      <c r="D6" s="207"/>
      <c r="E6" s="200"/>
      <c r="F6" s="200"/>
      <c r="G6" s="200"/>
      <c r="H6" s="200"/>
      <c r="I6" s="200"/>
      <c r="J6" s="200"/>
      <c r="K6" s="200"/>
      <c r="L6" s="200"/>
      <c r="M6" s="206" t="s">
        <v>65</v>
      </c>
    </row>
    <row r="7" spans="1:14" ht="15" customHeight="1">
      <c r="M7" s="207"/>
    </row>
    <row r="8" spans="1:14" ht="15" customHeight="1">
      <c r="A8" s="197" t="s">
        <v>71</v>
      </c>
      <c r="B8" s="202"/>
      <c r="C8" s="202"/>
      <c r="D8" s="202"/>
      <c r="E8" s="202"/>
      <c r="F8" s="202"/>
      <c r="G8" s="198"/>
      <c r="M8" s="206"/>
    </row>
    <row r="9" spans="1:14" ht="5.0999999999999996" customHeight="1">
      <c r="A9" s="197"/>
      <c r="B9" s="202"/>
      <c r="C9" s="202"/>
      <c r="D9" s="202"/>
      <c r="E9" s="202"/>
      <c r="F9" s="202"/>
      <c r="G9" s="198"/>
      <c r="M9" s="206"/>
    </row>
    <row r="10" spans="1:14" ht="30" customHeight="1">
      <c r="A10" s="575" t="s">
        <v>641</v>
      </c>
      <c r="B10" s="575"/>
      <c r="C10" s="575"/>
      <c r="D10" s="575"/>
      <c r="E10" s="575"/>
      <c r="F10" s="575"/>
      <c r="G10" s="575"/>
      <c r="H10" s="575"/>
      <c r="I10" s="575"/>
      <c r="J10" s="575"/>
      <c r="K10" s="575"/>
      <c r="L10" s="575"/>
      <c r="M10" s="575"/>
    </row>
    <row r="11" spans="1:14" ht="5.0999999999999996" customHeight="1">
      <c r="A11" s="211"/>
      <c r="B11" s="219"/>
      <c r="C11" s="219"/>
      <c r="D11" s="219"/>
      <c r="E11" s="219"/>
      <c r="F11" s="219"/>
      <c r="G11" s="219"/>
      <c r="H11" s="219"/>
      <c r="I11" s="219"/>
      <c r="J11" s="219"/>
      <c r="K11" s="219"/>
      <c r="L11" s="219"/>
      <c r="M11" s="220"/>
    </row>
    <row r="12" spans="1:14" ht="15" customHeight="1" thickBot="1">
      <c r="A12" s="192" t="s">
        <v>72</v>
      </c>
      <c r="M12" s="206" t="s">
        <v>73</v>
      </c>
    </row>
    <row r="13" spans="1:14" ht="15" customHeight="1">
      <c r="A13" s="726" t="s">
        <v>74</v>
      </c>
      <c r="B13" s="727"/>
      <c r="C13" s="727"/>
      <c r="D13" s="727"/>
      <c r="E13" s="727"/>
      <c r="F13" s="727"/>
      <c r="G13" s="727"/>
      <c r="H13" s="699" t="s">
        <v>553</v>
      </c>
      <c r="I13" s="699"/>
      <c r="J13" s="699" t="s">
        <v>554</v>
      </c>
      <c r="K13" s="699"/>
      <c r="L13" s="711" t="s">
        <v>582</v>
      </c>
      <c r="M13" s="712"/>
    </row>
    <row r="14" spans="1:14" ht="15" customHeight="1">
      <c r="A14" s="573" t="s">
        <v>75</v>
      </c>
      <c r="B14" s="574"/>
      <c r="C14" s="574"/>
      <c r="D14" s="574"/>
      <c r="E14" s="574"/>
      <c r="F14" s="574"/>
      <c r="G14" s="574"/>
      <c r="H14" s="703">
        <v>4225</v>
      </c>
      <c r="I14" s="704"/>
      <c r="J14" s="586">
        <v>9097</v>
      </c>
      <c r="K14" s="586"/>
      <c r="L14" s="581">
        <v>11146</v>
      </c>
      <c r="M14" s="583"/>
    </row>
    <row r="15" spans="1:14" ht="15" customHeight="1">
      <c r="A15" s="565" t="s">
        <v>76</v>
      </c>
      <c r="B15" s="700"/>
      <c r="C15" s="700"/>
      <c r="D15" s="700"/>
      <c r="E15" s="700"/>
      <c r="F15" s="700"/>
      <c r="G15" s="700"/>
      <c r="H15" s="701">
        <v>52</v>
      </c>
      <c r="I15" s="702"/>
      <c r="J15" s="569">
        <v>350</v>
      </c>
      <c r="K15" s="569"/>
      <c r="L15" s="570">
        <v>344</v>
      </c>
      <c r="M15" s="572"/>
    </row>
    <row r="16" spans="1:14" ht="15" customHeight="1">
      <c r="A16" s="565" t="s">
        <v>77</v>
      </c>
      <c r="B16" s="700"/>
      <c r="C16" s="700"/>
      <c r="D16" s="700"/>
      <c r="E16" s="700"/>
      <c r="F16" s="700"/>
      <c r="G16" s="700"/>
      <c r="H16" s="701">
        <v>31</v>
      </c>
      <c r="I16" s="702"/>
      <c r="J16" s="569">
        <v>79</v>
      </c>
      <c r="K16" s="569"/>
      <c r="L16" s="570">
        <v>42</v>
      </c>
      <c r="M16" s="572"/>
    </row>
    <row r="17" spans="1:17" ht="15" customHeight="1" thickBot="1">
      <c r="A17" s="705" t="s">
        <v>78</v>
      </c>
      <c r="B17" s="706"/>
      <c r="C17" s="706"/>
      <c r="D17" s="706"/>
      <c r="E17" s="706"/>
      <c r="F17" s="706"/>
      <c r="G17" s="706"/>
      <c r="H17" s="707">
        <f>SUM(H14:I16)</f>
        <v>4308</v>
      </c>
      <c r="I17" s="708"/>
      <c r="J17" s="561">
        <v>9526</v>
      </c>
      <c r="K17" s="561"/>
      <c r="L17" s="562">
        <v>11532</v>
      </c>
      <c r="M17" s="564"/>
    </row>
    <row r="18" spans="1:17" ht="15" customHeight="1">
      <c r="A18" s="208"/>
      <c r="B18" s="218"/>
      <c r="C18" s="218"/>
      <c r="D18" s="207"/>
      <c r="E18" s="200"/>
      <c r="F18" s="200"/>
      <c r="G18" s="200"/>
      <c r="H18" s="200"/>
      <c r="I18" s="200"/>
      <c r="J18" s="200"/>
      <c r="K18" s="200"/>
      <c r="L18" s="200"/>
      <c r="M18" s="206" t="s">
        <v>65</v>
      </c>
    </row>
    <row r="19" spans="1:17" ht="15" customHeight="1">
      <c r="A19" s="208"/>
      <c r="B19" s="218"/>
      <c r="C19" s="218"/>
      <c r="D19" s="207"/>
      <c r="E19" s="200"/>
      <c r="F19" s="200"/>
      <c r="G19" s="200"/>
      <c r="H19" s="200"/>
      <c r="I19" s="200"/>
      <c r="J19" s="200"/>
      <c r="K19" s="200"/>
      <c r="L19" s="200"/>
      <c r="M19" s="206"/>
    </row>
    <row r="20" spans="1:17" ht="15" customHeight="1" thickBot="1">
      <c r="A20" s="192" t="s">
        <v>79</v>
      </c>
      <c r="M20" s="206" t="s">
        <v>73</v>
      </c>
    </row>
    <row r="21" spans="1:17" ht="15" customHeight="1">
      <c r="A21" s="221" t="s">
        <v>637</v>
      </c>
      <c r="B21" s="684" t="s">
        <v>634</v>
      </c>
      <c r="C21" s="684"/>
      <c r="D21" s="684" t="s">
        <v>635</v>
      </c>
      <c r="E21" s="684"/>
      <c r="F21" s="694" t="s">
        <v>686</v>
      </c>
      <c r="G21" s="695"/>
      <c r="H21" s="687" t="s">
        <v>553</v>
      </c>
      <c r="I21" s="684"/>
      <c r="J21" s="684" t="s">
        <v>554</v>
      </c>
      <c r="K21" s="684"/>
      <c r="L21" s="685" t="s">
        <v>685</v>
      </c>
      <c r="M21" s="685"/>
    </row>
    <row r="22" spans="1:17" ht="15" customHeight="1">
      <c r="A22" s="262" t="s">
        <v>647</v>
      </c>
      <c r="B22" s="222" t="s">
        <v>80</v>
      </c>
      <c r="C22" s="222" t="s">
        <v>81</v>
      </c>
      <c r="D22" s="222" t="s">
        <v>80</v>
      </c>
      <c r="E22" s="222" t="s">
        <v>81</v>
      </c>
      <c r="F22" s="222" t="s">
        <v>80</v>
      </c>
      <c r="G22" s="223" t="s">
        <v>81</v>
      </c>
      <c r="H22" s="224" t="s">
        <v>80</v>
      </c>
      <c r="I22" s="222" t="s">
        <v>81</v>
      </c>
      <c r="J22" s="222" t="s">
        <v>80</v>
      </c>
      <c r="K22" s="222" t="s">
        <v>81</v>
      </c>
      <c r="L22" s="465" t="s">
        <v>80</v>
      </c>
      <c r="M22" s="466" t="s">
        <v>81</v>
      </c>
    </row>
    <row r="23" spans="1:17" ht="15" customHeight="1" thickBot="1">
      <c r="A23" s="225" t="s">
        <v>636</v>
      </c>
      <c r="B23" s="226">
        <v>418</v>
      </c>
      <c r="C23" s="226">
        <v>1944</v>
      </c>
      <c r="D23" s="226">
        <v>217</v>
      </c>
      <c r="E23" s="227">
        <v>3708</v>
      </c>
      <c r="F23" s="226">
        <v>143</v>
      </c>
      <c r="G23" s="226">
        <v>2646</v>
      </c>
      <c r="H23" s="226">
        <v>91</v>
      </c>
      <c r="I23" s="226">
        <v>2065</v>
      </c>
      <c r="J23" s="226">
        <v>279</v>
      </c>
      <c r="K23" s="227">
        <v>3206</v>
      </c>
      <c r="L23" s="228">
        <v>234</v>
      </c>
      <c r="M23" s="229">
        <v>4438</v>
      </c>
    </row>
    <row r="24" spans="1:17" ht="15" customHeight="1">
      <c r="A24" s="207"/>
      <c r="B24" s="207"/>
      <c r="C24" s="207"/>
      <c r="D24" s="207"/>
      <c r="E24" s="207"/>
      <c r="F24" s="207"/>
      <c r="G24" s="207"/>
      <c r="H24" s="207"/>
      <c r="I24" s="207"/>
      <c r="J24" s="207"/>
      <c r="K24" s="207"/>
      <c r="L24" s="207"/>
      <c r="M24" s="206" t="s">
        <v>65</v>
      </c>
    </row>
    <row r="25" spans="1:17" ht="15" customHeight="1"/>
    <row r="26" spans="1:17" ht="15" customHeight="1">
      <c r="A26" s="192" t="s">
        <v>82</v>
      </c>
    </row>
    <row r="27" spans="1:17" ht="5.0999999999999996" customHeight="1"/>
    <row r="28" spans="1:17" ht="30" customHeight="1">
      <c r="A28" s="686" t="s">
        <v>83</v>
      </c>
      <c r="B28" s="686"/>
      <c r="C28" s="686"/>
      <c r="D28" s="686"/>
      <c r="E28" s="686"/>
      <c r="F28" s="686"/>
      <c r="G28" s="686"/>
      <c r="H28" s="686"/>
      <c r="I28" s="686"/>
      <c r="J28" s="686"/>
      <c r="K28" s="686"/>
      <c r="L28" s="686"/>
      <c r="M28" s="686"/>
    </row>
    <row r="29" spans="1:17" ht="15" customHeight="1">
      <c r="C29" s="230"/>
      <c r="E29" s="230"/>
      <c r="F29" s="230"/>
      <c r="G29" s="230"/>
      <c r="H29" s="230"/>
      <c r="I29" s="230"/>
      <c r="J29" s="231"/>
      <c r="K29" s="231"/>
      <c r="L29" s="231"/>
      <c r="M29" s="231"/>
      <c r="N29" s="232"/>
      <c r="O29" s="232"/>
      <c r="P29" s="232"/>
    </row>
    <row r="30" spans="1:17" ht="15" customHeight="1" thickBot="1">
      <c r="A30" s="192" t="s">
        <v>84</v>
      </c>
      <c r="C30" s="230"/>
      <c r="K30" s="632" t="s">
        <v>26</v>
      </c>
      <c r="L30" s="632"/>
      <c r="M30" s="632"/>
      <c r="N30" s="232"/>
      <c r="O30" s="232"/>
      <c r="P30" s="232"/>
    </row>
    <row r="31" spans="1:17" ht="15" customHeight="1" thickBot="1">
      <c r="A31" s="590" t="s">
        <v>85</v>
      </c>
      <c r="B31" s="684" t="s">
        <v>86</v>
      </c>
      <c r="C31" s="684"/>
      <c r="D31" s="696"/>
      <c r="E31" s="663" t="s">
        <v>87</v>
      </c>
      <c r="F31" s="663"/>
      <c r="G31" s="663"/>
      <c r="H31" s="663"/>
      <c r="I31" s="663"/>
      <c r="J31" s="663"/>
      <c r="K31" s="663"/>
      <c r="L31" s="663"/>
      <c r="M31" s="663"/>
      <c r="N31" s="206"/>
      <c r="O31" s="232"/>
      <c r="P31" s="232"/>
      <c r="Q31" s="232"/>
    </row>
    <row r="32" spans="1:17" ht="15" customHeight="1" thickBot="1">
      <c r="A32" s="590"/>
      <c r="B32" s="233" t="s">
        <v>88</v>
      </c>
      <c r="C32" s="697" t="s">
        <v>89</v>
      </c>
      <c r="D32" s="698" t="s">
        <v>90</v>
      </c>
      <c r="E32" s="235" t="s">
        <v>91</v>
      </c>
      <c r="F32" s="236" t="s">
        <v>91</v>
      </c>
      <c r="G32" s="236" t="s">
        <v>92</v>
      </c>
      <c r="H32" s="235" t="s">
        <v>92</v>
      </c>
      <c r="I32" s="235" t="s">
        <v>92</v>
      </c>
      <c r="J32" s="235" t="s">
        <v>92</v>
      </c>
      <c r="K32" s="235" t="s">
        <v>92</v>
      </c>
      <c r="L32" s="667" t="s">
        <v>642</v>
      </c>
      <c r="M32" s="668"/>
      <c r="N32" s="206"/>
      <c r="O32" s="232"/>
      <c r="P32" s="232"/>
      <c r="Q32" s="232"/>
    </row>
    <row r="33" spans="1:17" ht="15" customHeight="1">
      <c r="A33" s="590"/>
      <c r="B33" s="237" t="s">
        <v>93</v>
      </c>
      <c r="C33" s="697"/>
      <c r="D33" s="698"/>
      <c r="E33" s="238" t="s">
        <v>94</v>
      </c>
      <c r="F33" s="238" t="s">
        <v>95</v>
      </c>
      <c r="G33" s="239" t="s">
        <v>94</v>
      </c>
      <c r="H33" s="238" t="s">
        <v>95</v>
      </c>
      <c r="I33" s="238" t="s">
        <v>96</v>
      </c>
      <c r="J33" s="238" t="s">
        <v>97</v>
      </c>
      <c r="K33" s="238" t="s">
        <v>98</v>
      </c>
      <c r="L33" s="669"/>
      <c r="M33" s="670"/>
      <c r="N33" s="206"/>
      <c r="O33" s="232"/>
      <c r="P33" s="232"/>
      <c r="Q33" s="232"/>
    </row>
    <row r="34" spans="1:17" ht="15" customHeight="1">
      <c r="A34" s="240" t="s">
        <v>643</v>
      </c>
      <c r="B34" s="201">
        <v>8834</v>
      </c>
      <c r="C34" s="201">
        <v>6687</v>
      </c>
      <c r="D34" s="199">
        <f>SUM(B34:C34)</f>
        <v>15521</v>
      </c>
      <c r="E34" s="201">
        <v>208</v>
      </c>
      <c r="F34" s="201">
        <v>241</v>
      </c>
      <c r="G34" s="201">
        <v>375</v>
      </c>
      <c r="H34" s="201">
        <v>368</v>
      </c>
      <c r="I34" s="201">
        <v>440</v>
      </c>
      <c r="J34" s="201">
        <v>383</v>
      </c>
      <c r="K34" s="201">
        <v>363</v>
      </c>
      <c r="L34" s="586">
        <f>SUM(E34:K34)</f>
        <v>2378</v>
      </c>
      <c r="M34" s="671"/>
      <c r="N34" s="206"/>
      <c r="O34" s="232"/>
      <c r="P34" s="232"/>
      <c r="Q34" s="232"/>
    </row>
    <row r="35" spans="1:17" ht="15" customHeight="1">
      <c r="A35" s="467" t="s">
        <v>687</v>
      </c>
      <c r="B35" s="241">
        <v>8434</v>
      </c>
      <c r="C35" s="242">
        <v>7062</v>
      </c>
      <c r="D35" s="242">
        <f>SUM(B35:C35)</f>
        <v>15496</v>
      </c>
      <c r="E35" s="243">
        <v>192</v>
      </c>
      <c r="F35" s="243">
        <v>264</v>
      </c>
      <c r="G35" s="243">
        <v>382</v>
      </c>
      <c r="H35" s="243">
        <v>381</v>
      </c>
      <c r="I35" s="243">
        <v>405</v>
      </c>
      <c r="J35" s="243">
        <v>393</v>
      </c>
      <c r="K35" s="243">
        <v>378</v>
      </c>
      <c r="L35" s="672">
        <f>SUM(E35:K35)</f>
        <v>2395</v>
      </c>
      <c r="M35" s="673"/>
      <c r="N35" s="206"/>
      <c r="O35" s="232"/>
      <c r="P35" s="232"/>
      <c r="Q35" s="232"/>
    </row>
    <row r="36" spans="1:17" ht="15" customHeight="1" thickBot="1">
      <c r="A36" s="468" t="s">
        <v>688</v>
      </c>
      <c r="B36" s="244">
        <v>8300</v>
      </c>
      <c r="C36" s="245">
        <v>7527</v>
      </c>
      <c r="D36" s="245">
        <v>15827</v>
      </c>
      <c r="E36" s="245">
        <v>189</v>
      </c>
      <c r="F36" s="245">
        <v>344</v>
      </c>
      <c r="G36" s="245">
        <v>342</v>
      </c>
      <c r="H36" s="245">
        <v>421</v>
      </c>
      <c r="I36" s="245">
        <v>399</v>
      </c>
      <c r="J36" s="245">
        <v>461</v>
      </c>
      <c r="K36" s="245">
        <v>383</v>
      </c>
      <c r="L36" s="674">
        <f>SUM(E36:K36)</f>
        <v>2539</v>
      </c>
      <c r="M36" s="626"/>
      <c r="N36" s="206"/>
      <c r="O36" s="232"/>
      <c r="P36" s="232"/>
      <c r="Q36" s="232"/>
    </row>
    <row r="37" spans="1:17" ht="15" customHeight="1">
      <c r="A37" s="209"/>
      <c r="B37" s="200"/>
      <c r="C37" s="200"/>
      <c r="D37" s="200"/>
      <c r="E37" s="202"/>
      <c r="F37" s="200"/>
      <c r="G37" s="200"/>
      <c r="H37" s="200"/>
      <c r="I37" s="200"/>
      <c r="J37" s="200"/>
      <c r="K37" s="664" t="s">
        <v>99</v>
      </c>
      <c r="L37" s="664"/>
      <c r="M37" s="664"/>
      <c r="N37" s="206"/>
      <c r="O37" s="232"/>
      <c r="P37" s="232"/>
      <c r="Q37" s="232"/>
    </row>
    <row r="38" spans="1:17" ht="15" customHeight="1">
      <c r="A38" s="209"/>
      <c r="B38" s="200"/>
      <c r="C38" s="200"/>
      <c r="D38" s="200"/>
      <c r="E38" s="202"/>
      <c r="F38" s="200"/>
      <c r="G38" s="200"/>
      <c r="H38" s="200"/>
      <c r="I38" s="200"/>
      <c r="J38" s="200"/>
      <c r="K38" s="200"/>
      <c r="L38" s="200"/>
      <c r="M38" s="200"/>
      <c r="N38" s="206"/>
      <c r="O38" s="232"/>
      <c r="P38" s="232"/>
      <c r="Q38" s="232"/>
    </row>
    <row r="39" spans="1:17" ht="15" customHeight="1" thickBot="1">
      <c r="A39" s="208" t="s">
        <v>100</v>
      </c>
      <c r="B39" s="208"/>
      <c r="C39" s="208"/>
      <c r="D39" s="208"/>
      <c r="E39" s="208"/>
      <c r="F39" s="208"/>
      <c r="G39" s="208"/>
      <c r="H39" s="208"/>
      <c r="I39" s="208"/>
      <c r="J39" s="208"/>
      <c r="K39" s="632" t="s">
        <v>101</v>
      </c>
      <c r="L39" s="632"/>
      <c r="M39" s="632"/>
      <c r="N39" s="206"/>
      <c r="O39" s="232"/>
      <c r="P39" s="232"/>
      <c r="Q39" s="232"/>
    </row>
    <row r="40" spans="1:17" ht="15" customHeight="1">
      <c r="A40" s="688"/>
      <c r="B40" s="689"/>
      <c r="C40" s="689"/>
      <c r="D40" s="690"/>
      <c r="E40" s="460" t="s">
        <v>91</v>
      </c>
      <c r="F40" s="473" t="s">
        <v>91</v>
      </c>
      <c r="G40" s="473" t="s">
        <v>92</v>
      </c>
      <c r="H40" s="473" t="s">
        <v>92</v>
      </c>
      <c r="I40" s="473" t="s">
        <v>92</v>
      </c>
      <c r="J40" s="473" t="s">
        <v>92</v>
      </c>
      <c r="K40" s="473" t="s">
        <v>92</v>
      </c>
      <c r="L40" s="675" t="s">
        <v>644</v>
      </c>
      <c r="M40" s="676"/>
    </row>
    <row r="41" spans="1:17" ht="15" customHeight="1">
      <c r="A41" s="691"/>
      <c r="B41" s="692"/>
      <c r="C41" s="692"/>
      <c r="D41" s="693"/>
      <c r="E41" s="239" t="s">
        <v>94</v>
      </c>
      <c r="F41" s="238" t="s">
        <v>95</v>
      </c>
      <c r="G41" s="239" t="s">
        <v>94</v>
      </c>
      <c r="H41" s="238" t="s">
        <v>95</v>
      </c>
      <c r="I41" s="238" t="s">
        <v>96</v>
      </c>
      <c r="J41" s="238" t="s">
        <v>97</v>
      </c>
      <c r="K41" s="238" t="s">
        <v>98</v>
      </c>
      <c r="L41" s="669"/>
      <c r="M41" s="677"/>
    </row>
    <row r="42" spans="1:17" ht="15" customHeight="1" thickBot="1">
      <c r="A42" s="680" t="s">
        <v>102</v>
      </c>
      <c r="B42" s="681"/>
      <c r="C42" s="681"/>
      <c r="D42" s="246" t="s">
        <v>645</v>
      </c>
      <c r="E42" s="247">
        <v>168</v>
      </c>
      <c r="F42" s="200">
        <v>181</v>
      </c>
      <c r="G42" s="200">
        <v>305</v>
      </c>
      <c r="H42" s="200">
        <v>278</v>
      </c>
      <c r="I42" s="200">
        <v>286</v>
      </c>
      <c r="J42" s="200">
        <v>191</v>
      </c>
      <c r="K42" s="200">
        <v>165</v>
      </c>
      <c r="L42" s="551">
        <f>SUM(D42:K42)</f>
        <v>1574</v>
      </c>
      <c r="M42" s="660"/>
    </row>
    <row r="43" spans="1:17" ht="15" customHeight="1" thickBot="1">
      <c r="A43" s="682"/>
      <c r="B43" s="683"/>
      <c r="C43" s="683"/>
      <c r="D43" s="469" t="s">
        <v>687</v>
      </c>
      <c r="E43" s="248">
        <v>159</v>
      </c>
      <c r="F43" s="249">
        <v>218</v>
      </c>
      <c r="G43" s="249">
        <v>306</v>
      </c>
      <c r="H43" s="249">
        <v>297</v>
      </c>
      <c r="I43" s="249">
        <v>247</v>
      </c>
      <c r="J43" s="249">
        <v>218</v>
      </c>
      <c r="K43" s="249">
        <v>165</v>
      </c>
      <c r="L43" s="661">
        <f>SUM(D43:K43)</f>
        <v>1610</v>
      </c>
      <c r="M43" s="662"/>
    </row>
    <row r="44" spans="1:17" ht="15" customHeight="1">
      <c r="A44" s="682"/>
      <c r="B44" s="683"/>
      <c r="C44" s="683"/>
      <c r="D44" s="470" t="s">
        <v>688</v>
      </c>
      <c r="E44" s="250">
        <v>145</v>
      </c>
      <c r="F44" s="251">
        <v>269</v>
      </c>
      <c r="G44" s="251">
        <v>270</v>
      </c>
      <c r="H44" s="251">
        <v>330</v>
      </c>
      <c r="I44" s="251">
        <v>255</v>
      </c>
      <c r="J44" s="251">
        <v>233</v>
      </c>
      <c r="K44" s="251">
        <v>189</v>
      </c>
      <c r="L44" s="665">
        <f>SUM(D44:K44)</f>
        <v>1691</v>
      </c>
      <c r="M44" s="666"/>
    </row>
    <row r="45" spans="1:17" ht="15" customHeight="1">
      <c r="A45" s="678" t="s">
        <v>103</v>
      </c>
      <c r="B45" s="679"/>
      <c r="C45" s="679"/>
      <c r="D45" s="252" t="s">
        <v>689</v>
      </c>
      <c r="E45" s="247">
        <v>4</v>
      </c>
      <c r="F45" s="200">
        <v>3</v>
      </c>
      <c r="G45" s="200">
        <v>17</v>
      </c>
      <c r="H45" s="200">
        <v>38</v>
      </c>
      <c r="I45" s="200">
        <v>46</v>
      </c>
      <c r="J45" s="200">
        <v>47</v>
      </c>
      <c r="K45" s="200">
        <v>38</v>
      </c>
      <c r="L45" s="606">
        <f>SUM(D45:K45)</f>
        <v>193</v>
      </c>
      <c r="M45" s="657"/>
    </row>
    <row r="46" spans="1:17" ht="15" customHeight="1">
      <c r="A46" s="678"/>
      <c r="B46" s="679"/>
      <c r="C46" s="679"/>
      <c r="D46" s="469" t="s">
        <v>687</v>
      </c>
      <c r="E46" s="248">
        <v>4</v>
      </c>
      <c r="F46" s="249">
        <v>1</v>
      </c>
      <c r="G46" s="249">
        <v>17</v>
      </c>
      <c r="H46" s="249">
        <v>30</v>
      </c>
      <c r="I46" s="249">
        <v>53</v>
      </c>
      <c r="J46" s="249">
        <v>45</v>
      </c>
      <c r="K46" s="249">
        <v>48</v>
      </c>
      <c r="L46" s="606">
        <f>SUM(D46:K46)</f>
        <v>198</v>
      </c>
      <c r="M46" s="657"/>
    </row>
    <row r="47" spans="1:17" ht="15" customHeight="1">
      <c r="A47" s="678"/>
      <c r="B47" s="679"/>
      <c r="C47" s="679"/>
      <c r="D47" s="470" t="s">
        <v>688</v>
      </c>
      <c r="E47" s="253">
        <v>1</v>
      </c>
      <c r="F47" s="254">
        <v>4</v>
      </c>
      <c r="G47" s="254">
        <v>23</v>
      </c>
      <c r="H47" s="254">
        <v>42</v>
      </c>
      <c r="I47" s="254">
        <v>44</v>
      </c>
      <c r="J47" s="254">
        <v>49</v>
      </c>
      <c r="K47" s="254">
        <v>44</v>
      </c>
      <c r="L47" s="658">
        <f>SUM(E47:K47)</f>
        <v>207</v>
      </c>
      <c r="M47" s="659"/>
    </row>
    <row r="48" spans="1:17" ht="17.25" customHeight="1" thickBot="1">
      <c r="A48" s="650" t="s">
        <v>104</v>
      </c>
      <c r="B48" s="651"/>
      <c r="C48" s="651"/>
      <c r="D48" s="654"/>
      <c r="E48" s="255" t="s">
        <v>105</v>
      </c>
      <c r="F48" s="255" t="s">
        <v>105</v>
      </c>
      <c r="G48" s="255" t="s">
        <v>106</v>
      </c>
      <c r="H48" s="655" t="s">
        <v>690</v>
      </c>
      <c r="I48" s="631" t="s">
        <v>107</v>
      </c>
      <c r="J48" s="631"/>
      <c r="K48" s="631"/>
      <c r="L48" s="638" t="s">
        <v>108</v>
      </c>
      <c r="M48" s="639"/>
    </row>
    <row r="49" spans="1:13" ht="17.25" customHeight="1" thickBot="1">
      <c r="A49" s="650"/>
      <c r="B49" s="651"/>
      <c r="C49" s="651"/>
      <c r="D49" s="654"/>
      <c r="E49" s="256" t="s">
        <v>109</v>
      </c>
      <c r="F49" s="257" t="s">
        <v>110</v>
      </c>
      <c r="G49" s="257" t="s">
        <v>111</v>
      </c>
      <c r="H49" s="656"/>
      <c r="I49" s="631"/>
      <c r="J49" s="631"/>
      <c r="K49" s="631"/>
      <c r="L49" s="638"/>
      <c r="M49" s="639"/>
    </row>
    <row r="50" spans="1:13" ht="15" customHeight="1" thickBot="1">
      <c r="A50" s="650"/>
      <c r="B50" s="651"/>
      <c r="C50" s="651"/>
      <c r="D50" s="258" t="s">
        <v>646</v>
      </c>
      <c r="E50" s="248">
        <v>175</v>
      </c>
      <c r="F50" s="249">
        <v>213</v>
      </c>
      <c r="G50" s="249">
        <v>20</v>
      </c>
      <c r="H50" s="259">
        <f>SUM(E50:G50)</f>
        <v>408</v>
      </c>
      <c r="I50" s="633">
        <v>15.3</v>
      </c>
      <c r="J50" s="634"/>
      <c r="K50" s="635"/>
      <c r="L50" s="636">
        <v>91.5</v>
      </c>
      <c r="M50" s="637"/>
    </row>
    <row r="51" spans="1:13" ht="15" customHeight="1" thickBot="1">
      <c r="A51" s="650"/>
      <c r="B51" s="651"/>
      <c r="C51" s="651"/>
      <c r="D51" s="471" t="s">
        <v>687</v>
      </c>
      <c r="E51" s="247">
        <v>177</v>
      </c>
      <c r="F51" s="200">
        <v>216</v>
      </c>
      <c r="G51" s="200">
        <v>17</v>
      </c>
      <c r="H51" s="200">
        <v>410</v>
      </c>
      <c r="I51" s="640">
        <v>15.5</v>
      </c>
      <c r="J51" s="641"/>
      <c r="K51" s="642"/>
      <c r="L51" s="648">
        <v>92.6</v>
      </c>
      <c r="M51" s="649"/>
    </row>
    <row r="52" spans="1:13" ht="15" customHeight="1" thickBot="1">
      <c r="A52" s="652"/>
      <c r="B52" s="653"/>
      <c r="C52" s="653"/>
      <c r="D52" s="472" t="s">
        <v>688</v>
      </c>
      <c r="E52" s="260">
        <v>193</v>
      </c>
      <c r="F52" s="261">
        <v>214</v>
      </c>
      <c r="G52" s="261">
        <v>14</v>
      </c>
      <c r="H52" s="261">
        <v>419</v>
      </c>
      <c r="I52" s="643">
        <v>16</v>
      </c>
      <c r="J52" s="644"/>
      <c r="K52" s="645"/>
      <c r="L52" s="646">
        <v>91.3</v>
      </c>
      <c r="M52" s="647"/>
    </row>
    <row r="53" spans="1:13" ht="15" customHeight="1">
      <c r="A53" s="589" t="s">
        <v>112</v>
      </c>
      <c r="B53" s="589"/>
      <c r="C53" s="589"/>
      <c r="D53" s="589"/>
      <c r="E53" s="589"/>
      <c r="F53" s="589"/>
      <c r="G53" s="589"/>
      <c r="H53" s="589"/>
      <c r="I53" s="589"/>
      <c r="J53" s="589"/>
      <c r="K53" s="632" t="s">
        <v>99</v>
      </c>
      <c r="L53" s="632"/>
      <c r="M53" s="632"/>
    </row>
    <row r="57" spans="1:13" ht="17.100000000000001" customHeight="1">
      <c r="D57" s="192" t="s">
        <v>113</v>
      </c>
    </row>
  </sheetData>
  <sheetProtection selectLockedCells="1" selectUnlockedCells="1"/>
  <mergeCells count="75">
    <mergeCell ref="A3:D3"/>
    <mergeCell ref="E3:G3"/>
    <mergeCell ref="H3:J3"/>
    <mergeCell ref="K3:M3"/>
    <mergeCell ref="J13:K13"/>
    <mergeCell ref="L13:M13"/>
    <mergeCell ref="A4:D4"/>
    <mergeCell ref="E4:G4"/>
    <mergeCell ref="H4:J4"/>
    <mergeCell ref="K4:M4"/>
    <mergeCell ref="A5:D5"/>
    <mergeCell ref="E5:G5"/>
    <mergeCell ref="H5:J5"/>
    <mergeCell ref="K5:M5"/>
    <mergeCell ref="A10:M10"/>
    <mergeCell ref="A13:G13"/>
    <mergeCell ref="L17:M17"/>
    <mergeCell ref="A14:G14"/>
    <mergeCell ref="H14:I14"/>
    <mergeCell ref="J14:K14"/>
    <mergeCell ref="L14:M14"/>
    <mergeCell ref="A15:G15"/>
    <mergeCell ref="H15:I15"/>
    <mergeCell ref="J15:K15"/>
    <mergeCell ref="L15:M15"/>
    <mergeCell ref="A17:G17"/>
    <mergeCell ref="H17:I17"/>
    <mergeCell ref="J17:K17"/>
    <mergeCell ref="H13:I13"/>
    <mergeCell ref="A16:G16"/>
    <mergeCell ref="H16:I16"/>
    <mergeCell ref="J16:K16"/>
    <mergeCell ref="L16:M16"/>
    <mergeCell ref="A45:C47"/>
    <mergeCell ref="A42:C44"/>
    <mergeCell ref="J21:K21"/>
    <mergeCell ref="L21:M21"/>
    <mergeCell ref="A28:M28"/>
    <mergeCell ref="H21:I21"/>
    <mergeCell ref="A40:D41"/>
    <mergeCell ref="B21:C21"/>
    <mergeCell ref="D21:E21"/>
    <mergeCell ref="F21:G21"/>
    <mergeCell ref="A31:A33"/>
    <mergeCell ref="B31:D31"/>
    <mergeCell ref="C32:C33"/>
    <mergeCell ref="D32:D33"/>
    <mergeCell ref="K30:M30"/>
    <mergeCell ref="L45:M45"/>
    <mergeCell ref="L46:M46"/>
    <mergeCell ref="L47:M47"/>
    <mergeCell ref="L42:M42"/>
    <mergeCell ref="L43:M43"/>
    <mergeCell ref="E31:M31"/>
    <mergeCell ref="K37:M37"/>
    <mergeCell ref="L44:M44"/>
    <mergeCell ref="L32:M33"/>
    <mergeCell ref="L34:M34"/>
    <mergeCell ref="L35:M35"/>
    <mergeCell ref="L36:M36"/>
    <mergeCell ref="L40:M41"/>
    <mergeCell ref="K39:M39"/>
    <mergeCell ref="A53:J53"/>
    <mergeCell ref="I48:K49"/>
    <mergeCell ref="K53:M53"/>
    <mergeCell ref="I50:K50"/>
    <mergeCell ref="L50:M50"/>
    <mergeCell ref="L48:M49"/>
    <mergeCell ref="I51:K51"/>
    <mergeCell ref="I52:K52"/>
    <mergeCell ref="L52:M52"/>
    <mergeCell ref="L51:M51"/>
    <mergeCell ref="A48:C52"/>
    <mergeCell ref="D48:D49"/>
    <mergeCell ref="H48:H49"/>
  </mergeCells>
  <phoneticPr fontId="22"/>
  <pageMargins left="0.59055118110236227" right="0.59055118110236227" top="0.59055118110236227" bottom="0.59055118110236227" header="0.39370078740157483" footer="0.39370078740157483"/>
  <pageSetup paperSize="9" scale="99" firstPageNumber="121" orientation="portrait" useFirstPageNumber="1" horizontalDpi="300" verticalDpi="300" r:id="rId1"/>
  <headerFooter alignWithMargins="0">
    <oddHeader>&amp;R社会・福祉</oddHeader>
    <oddFooter>&amp;C&amp;11－&amp;P－</oddFooter>
  </headerFooter>
  <colBreaks count="3" manualBreakCount="3">
    <brk id="13" max="1048575" man="1"/>
    <brk id="159" max="1048575" man="1"/>
    <brk id="200" max="1048575" man="1"/>
  </colBreaks>
  <ignoredErrors>
    <ignoredError sqref="E41:K41 E33:K33" numberStoredAsText="1"/>
    <ignoredError sqref="L36" formulaRange="1"/>
  </ignoredErrors>
  <drawing r:id="rId2"/>
</worksheet>
</file>

<file path=xl/worksheets/sheet4.xml><?xml version="1.0" encoding="utf-8"?>
<worksheet xmlns="http://schemas.openxmlformats.org/spreadsheetml/2006/main" xmlns:r="http://schemas.openxmlformats.org/officeDocument/2006/relationships">
  <dimension ref="A1:Q59"/>
  <sheetViews>
    <sheetView view="pageBreakPreview" zoomScale="130" zoomScaleNormal="100" zoomScaleSheetLayoutView="130" workbookViewId="0">
      <selection sqref="A1:IV65536"/>
    </sheetView>
  </sheetViews>
  <sheetFormatPr defaultColWidth="6.28515625" defaultRowHeight="17.100000000000001" customHeight="1"/>
  <cols>
    <col min="1" max="2" width="5.85546875" style="10" customWidth="1"/>
    <col min="3" max="5" width="5.7109375" style="10" customWidth="1"/>
    <col min="6" max="17" width="6" style="10" customWidth="1"/>
    <col min="18" max="16384" width="6.28515625" style="10"/>
  </cols>
  <sheetData>
    <row r="1" spans="1:17" ht="5.0999999999999996" customHeight="1">
      <c r="B1" s="263"/>
      <c r="C1" s="263"/>
      <c r="D1" s="263"/>
      <c r="E1" s="263"/>
      <c r="F1" s="263"/>
      <c r="G1" s="263"/>
      <c r="H1" s="263"/>
      <c r="I1" s="263"/>
      <c r="J1" s="263"/>
      <c r="K1" s="263"/>
      <c r="L1" s="263"/>
      <c r="M1" s="263"/>
      <c r="N1" s="263"/>
      <c r="O1" s="263"/>
      <c r="P1" s="263"/>
      <c r="Q1" s="263"/>
    </row>
    <row r="2" spans="1:17" ht="17.100000000000001" customHeight="1">
      <c r="A2" s="10" t="s">
        <v>114</v>
      </c>
      <c r="B2" s="263"/>
      <c r="C2" s="263"/>
      <c r="D2" s="263"/>
      <c r="E2" s="263"/>
      <c r="F2" s="263"/>
      <c r="G2" s="263"/>
      <c r="H2" s="263"/>
      <c r="I2" s="263"/>
      <c r="J2" s="263"/>
      <c r="K2" s="263"/>
      <c r="L2" s="263"/>
      <c r="M2" s="263"/>
      <c r="N2" s="263"/>
      <c r="O2" s="263"/>
      <c r="P2" s="263"/>
      <c r="Q2" s="263"/>
    </row>
    <row r="3" spans="1:17" ht="15" customHeight="1">
      <c r="A3" s="10" t="s">
        <v>115</v>
      </c>
      <c r="I3" s="17"/>
    </row>
    <row r="4" spans="1:17" ht="15" customHeight="1">
      <c r="A4" s="10" t="s">
        <v>116</v>
      </c>
    </row>
    <row r="5" spans="1:17" ht="15" customHeight="1" thickBot="1">
      <c r="A5" s="10" t="s">
        <v>117</v>
      </c>
      <c r="D5" s="11"/>
      <c r="E5" s="11"/>
      <c r="F5" s="11"/>
      <c r="I5" s="16"/>
      <c r="Q5" s="12" t="s">
        <v>118</v>
      </c>
    </row>
    <row r="6" spans="1:17" ht="15" customHeight="1" thickBot="1">
      <c r="A6" s="790" t="s">
        <v>119</v>
      </c>
      <c r="B6" s="790"/>
      <c r="C6" s="821" t="s">
        <v>586</v>
      </c>
      <c r="D6" s="821"/>
      <c r="E6" s="821"/>
      <c r="F6" s="822">
        <v>20</v>
      </c>
      <c r="G6" s="823"/>
      <c r="H6" s="824"/>
      <c r="I6" s="822">
        <v>21</v>
      </c>
      <c r="J6" s="823"/>
      <c r="K6" s="824"/>
      <c r="L6" s="814">
        <v>22</v>
      </c>
      <c r="M6" s="814"/>
      <c r="N6" s="814"/>
      <c r="O6" s="815">
        <v>23</v>
      </c>
      <c r="P6" s="816"/>
      <c r="Q6" s="817"/>
    </row>
    <row r="7" spans="1:17" ht="15" customHeight="1" thickBot="1">
      <c r="A7" s="790"/>
      <c r="B7" s="790"/>
      <c r="C7" s="818" t="s">
        <v>120</v>
      </c>
      <c r="D7" s="818"/>
      <c r="E7" s="818"/>
      <c r="F7" s="819" t="s">
        <v>86</v>
      </c>
      <c r="G7" s="819"/>
      <c r="H7" s="819"/>
      <c r="I7" s="819" t="s">
        <v>86</v>
      </c>
      <c r="J7" s="819"/>
      <c r="K7" s="819"/>
      <c r="L7" s="819" t="s">
        <v>86</v>
      </c>
      <c r="M7" s="819"/>
      <c r="N7" s="819"/>
      <c r="O7" s="820" t="s">
        <v>86</v>
      </c>
      <c r="P7" s="820"/>
      <c r="Q7" s="820"/>
    </row>
    <row r="8" spans="1:17" ht="15" customHeight="1">
      <c r="A8" s="790"/>
      <c r="B8" s="790"/>
      <c r="C8" s="759" t="s">
        <v>121</v>
      </c>
      <c r="D8" s="759"/>
      <c r="E8" s="759"/>
      <c r="F8" s="759" t="s">
        <v>122</v>
      </c>
      <c r="G8" s="759"/>
      <c r="H8" s="759"/>
      <c r="I8" s="759" t="s">
        <v>122</v>
      </c>
      <c r="J8" s="759"/>
      <c r="K8" s="759"/>
      <c r="L8" s="759" t="s">
        <v>122</v>
      </c>
      <c r="M8" s="759"/>
      <c r="N8" s="759"/>
      <c r="O8" s="825" t="s">
        <v>122</v>
      </c>
      <c r="P8" s="825"/>
      <c r="Q8" s="825"/>
    </row>
    <row r="9" spans="1:17" s="264" customFormat="1" ht="15" customHeight="1">
      <c r="A9" s="738" t="s">
        <v>21</v>
      </c>
      <c r="B9" s="739"/>
      <c r="C9" s="731" t="s">
        <v>541</v>
      </c>
      <c r="D9" s="732"/>
      <c r="E9" s="733"/>
      <c r="F9" s="506">
        <f>F11+F13+F15+F17+F19+F21+F23+F25+F27+F29</f>
        <v>15115</v>
      </c>
      <c r="G9" s="506"/>
      <c r="H9" s="506"/>
      <c r="I9" s="506">
        <f>I11+I13+I15+I17+I19+I21+I23+I25+I27+I29</f>
        <v>15521</v>
      </c>
      <c r="J9" s="506"/>
      <c r="K9" s="506"/>
      <c r="L9" s="506">
        <f>L11+L13+L15+L17+L19+L21+L23+L25+L27+L29</f>
        <v>15496</v>
      </c>
      <c r="M9" s="506"/>
      <c r="N9" s="506"/>
      <c r="O9" s="813">
        <v>15827</v>
      </c>
      <c r="P9" s="813"/>
      <c r="Q9" s="813"/>
    </row>
    <row r="10" spans="1:17" s="265" customFormat="1" ht="15" customHeight="1">
      <c r="A10" s="737"/>
      <c r="B10" s="532"/>
      <c r="C10" s="734"/>
      <c r="D10" s="735"/>
      <c r="E10" s="736"/>
      <c r="F10" s="804">
        <f>SUM(F12,F14,F16,F18,F20,F22,F24,F26,F28,F30)</f>
        <v>-100</v>
      </c>
      <c r="G10" s="804"/>
      <c r="H10" s="804"/>
      <c r="I10" s="804">
        <f>SUM(I12,I14,I16,I18,I20,I22,I24,I26,I28,I30)</f>
        <v>-100</v>
      </c>
      <c r="J10" s="804"/>
      <c r="K10" s="804"/>
      <c r="L10" s="804">
        <f>SUM(L12,L14,L16,L18,L20,L22,L24,L26,L28,L30)</f>
        <v>-100</v>
      </c>
      <c r="M10" s="804"/>
      <c r="N10" s="804"/>
      <c r="O10" s="809">
        <f>SUM(O12,O14,O16,O18,O20,O22,O24,O26,O28,O30)</f>
        <v>-100</v>
      </c>
      <c r="P10" s="809"/>
      <c r="Q10" s="809"/>
    </row>
    <row r="11" spans="1:17" s="264" customFormat="1" ht="14.45" customHeight="1">
      <c r="A11" s="737" t="s">
        <v>123</v>
      </c>
      <c r="B11" s="532"/>
      <c r="C11" s="728">
        <v>30000</v>
      </c>
      <c r="D11" s="729"/>
      <c r="E11" s="730"/>
      <c r="F11" s="728">
        <v>680</v>
      </c>
      <c r="G11" s="729"/>
      <c r="H11" s="729"/>
      <c r="I11" s="729">
        <v>707</v>
      </c>
      <c r="J11" s="729"/>
      <c r="K11" s="729"/>
      <c r="L11" s="802">
        <v>739</v>
      </c>
      <c r="M11" s="802"/>
      <c r="N11" s="802"/>
      <c r="O11" s="769">
        <v>816</v>
      </c>
      <c r="P11" s="769"/>
      <c r="Q11" s="803"/>
    </row>
    <row r="12" spans="1:17" s="265" customFormat="1" ht="14.45" customHeight="1">
      <c r="A12" s="737"/>
      <c r="B12" s="532"/>
      <c r="C12" s="728"/>
      <c r="D12" s="729"/>
      <c r="E12" s="730"/>
      <c r="F12" s="804">
        <f>+F11/$F$9*-100</f>
        <v>-4.4988422097254386</v>
      </c>
      <c r="G12" s="804"/>
      <c r="H12" s="804"/>
      <c r="I12" s="804">
        <f>+I11/$I$9*-100</f>
        <v>-4.5551188712067523</v>
      </c>
      <c r="J12" s="804"/>
      <c r="K12" s="804"/>
      <c r="L12" s="805">
        <f>+L11/$L$9*-100</f>
        <v>-4.7689726381001556</v>
      </c>
      <c r="M12" s="805"/>
      <c r="N12" s="805"/>
      <c r="O12" s="808">
        <f>+O11/$O$9*-100</f>
        <v>-5.1557465091299681</v>
      </c>
      <c r="P12" s="808"/>
      <c r="Q12" s="809"/>
    </row>
    <row r="13" spans="1:17" s="264" customFormat="1" ht="14.45" customHeight="1">
      <c r="A13" s="737" t="s">
        <v>124</v>
      </c>
      <c r="B13" s="532"/>
      <c r="C13" s="728">
        <v>30000</v>
      </c>
      <c r="D13" s="729"/>
      <c r="E13" s="730"/>
      <c r="F13" s="728">
        <v>3023</v>
      </c>
      <c r="G13" s="729"/>
      <c r="H13" s="729"/>
      <c r="I13" s="729">
        <v>3101</v>
      </c>
      <c r="J13" s="729"/>
      <c r="K13" s="729"/>
      <c r="L13" s="802">
        <v>3113</v>
      </c>
      <c r="M13" s="802"/>
      <c r="N13" s="802"/>
      <c r="O13" s="769">
        <v>3160</v>
      </c>
      <c r="P13" s="769"/>
      <c r="Q13" s="803"/>
    </row>
    <row r="14" spans="1:17" s="265" customFormat="1" ht="14.45" customHeight="1">
      <c r="A14" s="737"/>
      <c r="B14" s="532"/>
      <c r="C14" s="728"/>
      <c r="D14" s="729"/>
      <c r="E14" s="730"/>
      <c r="F14" s="804">
        <f>+F13/$F$9*-100</f>
        <v>-20</v>
      </c>
      <c r="G14" s="804"/>
      <c r="H14" s="804"/>
      <c r="I14" s="804">
        <f>+I13/$I$9*-100</f>
        <v>-19.979382771728627</v>
      </c>
      <c r="J14" s="804"/>
      <c r="K14" s="804"/>
      <c r="L14" s="805">
        <f>+L13/$L$9*-100</f>
        <v>-20.089055240061953</v>
      </c>
      <c r="M14" s="805"/>
      <c r="N14" s="805"/>
      <c r="O14" s="808">
        <f>+O13/$O$9*-100</f>
        <v>-19.965881089277818</v>
      </c>
      <c r="P14" s="808"/>
      <c r="Q14" s="809"/>
    </row>
    <row r="15" spans="1:17" s="264" customFormat="1" ht="14.45" customHeight="1">
      <c r="A15" s="737" t="s">
        <v>125</v>
      </c>
      <c r="B15" s="532"/>
      <c r="C15" s="728">
        <v>45000</v>
      </c>
      <c r="D15" s="729"/>
      <c r="E15" s="730"/>
      <c r="F15" s="728">
        <v>1663</v>
      </c>
      <c r="G15" s="729"/>
      <c r="H15" s="729"/>
      <c r="I15" s="729">
        <v>1811</v>
      </c>
      <c r="J15" s="729"/>
      <c r="K15" s="729"/>
      <c r="L15" s="802">
        <v>1913</v>
      </c>
      <c r="M15" s="802"/>
      <c r="N15" s="802"/>
      <c r="O15" s="769">
        <v>1986</v>
      </c>
      <c r="P15" s="769"/>
      <c r="Q15" s="803"/>
    </row>
    <row r="16" spans="1:17" s="265" customFormat="1" ht="14.45" customHeight="1">
      <c r="A16" s="737"/>
      <c r="B16" s="532"/>
      <c r="C16" s="728"/>
      <c r="D16" s="729"/>
      <c r="E16" s="730"/>
      <c r="F16" s="804">
        <f>+F15/$F$9*-100</f>
        <v>-11.002315580549125</v>
      </c>
      <c r="G16" s="804"/>
      <c r="H16" s="804"/>
      <c r="I16" s="804">
        <f>+I15/$I$9*-100</f>
        <v>-11.668062624830874</v>
      </c>
      <c r="J16" s="804"/>
      <c r="K16" s="804"/>
      <c r="L16" s="805">
        <f>+L15/$L$9*-100</f>
        <v>-12.345121321631389</v>
      </c>
      <c r="M16" s="805"/>
      <c r="N16" s="805"/>
      <c r="O16" s="808">
        <f>+O15/$O$9*-100</f>
        <v>-12.548177165603084</v>
      </c>
      <c r="P16" s="808"/>
      <c r="Q16" s="809"/>
    </row>
    <row r="17" spans="1:17" s="264" customFormat="1" ht="14.45" customHeight="1">
      <c r="A17" s="737" t="s">
        <v>126</v>
      </c>
      <c r="B17" s="532"/>
      <c r="C17" s="728">
        <v>52500</v>
      </c>
      <c r="D17" s="729"/>
      <c r="E17" s="730"/>
      <c r="F17" s="800">
        <v>0</v>
      </c>
      <c r="G17" s="801"/>
      <c r="H17" s="801"/>
      <c r="I17" s="729">
        <v>2675</v>
      </c>
      <c r="J17" s="729"/>
      <c r="K17" s="729"/>
      <c r="L17" s="802">
        <v>2495</v>
      </c>
      <c r="M17" s="802"/>
      <c r="N17" s="802"/>
      <c r="O17" s="769">
        <v>2425</v>
      </c>
      <c r="P17" s="769"/>
      <c r="Q17" s="803"/>
    </row>
    <row r="18" spans="1:17" s="265" customFormat="1" ht="14.45" customHeight="1">
      <c r="A18" s="737"/>
      <c r="B18" s="532"/>
      <c r="C18" s="728"/>
      <c r="D18" s="729"/>
      <c r="E18" s="730"/>
      <c r="F18" s="786">
        <f>+F17/$F$9*-100</f>
        <v>0</v>
      </c>
      <c r="G18" s="787"/>
      <c r="H18" s="787"/>
      <c r="I18" s="812">
        <f>+I17/$I$9*-100</f>
        <v>-17.234714258101928</v>
      </c>
      <c r="J18" s="812"/>
      <c r="K18" s="812"/>
      <c r="L18" s="805">
        <f>+L17/$L$9*-100</f>
        <v>-16.100929272070211</v>
      </c>
      <c r="M18" s="805"/>
      <c r="N18" s="805"/>
      <c r="O18" s="808">
        <f>+O17/$O$9*-100</f>
        <v>-15.321918240980603</v>
      </c>
      <c r="P18" s="808"/>
      <c r="Q18" s="809"/>
    </row>
    <row r="19" spans="1:17" s="264" customFormat="1" ht="14.45" customHeight="1">
      <c r="A19" s="737" t="s">
        <v>127</v>
      </c>
      <c r="B19" s="532"/>
      <c r="C19" s="728">
        <v>60000</v>
      </c>
      <c r="D19" s="729"/>
      <c r="E19" s="730"/>
      <c r="F19" s="728">
        <v>4398</v>
      </c>
      <c r="G19" s="729"/>
      <c r="H19" s="729"/>
      <c r="I19" s="729">
        <v>1755</v>
      </c>
      <c r="J19" s="729"/>
      <c r="K19" s="729"/>
      <c r="L19" s="802">
        <v>1726</v>
      </c>
      <c r="M19" s="802"/>
      <c r="N19" s="802"/>
      <c r="O19" s="769">
        <v>1748</v>
      </c>
      <c r="P19" s="769"/>
      <c r="Q19" s="803"/>
    </row>
    <row r="20" spans="1:17" s="265" customFormat="1" ht="14.45" customHeight="1">
      <c r="A20" s="737"/>
      <c r="B20" s="532"/>
      <c r="C20" s="728"/>
      <c r="D20" s="729"/>
      <c r="E20" s="730"/>
      <c r="F20" s="811">
        <f>+F19/$F$9*-100</f>
        <v>-29.096923585841878</v>
      </c>
      <c r="G20" s="811"/>
      <c r="H20" s="811"/>
      <c r="I20" s="804">
        <f>+I19/$I$9*-100</f>
        <v>-11.307261130081825</v>
      </c>
      <c r="J20" s="804"/>
      <c r="K20" s="804"/>
      <c r="L20" s="805">
        <f>+L19/$L$9*-100</f>
        <v>-11.138358286009293</v>
      </c>
      <c r="M20" s="805"/>
      <c r="N20" s="805"/>
      <c r="O20" s="808">
        <f>+O19/$O$9*-100</f>
        <v>-11.044417767106843</v>
      </c>
      <c r="P20" s="808"/>
      <c r="Q20" s="809"/>
    </row>
    <row r="21" spans="1:17" s="264" customFormat="1" ht="14.45" customHeight="1">
      <c r="A21" s="737" t="s">
        <v>128</v>
      </c>
      <c r="B21" s="532"/>
      <c r="C21" s="728">
        <v>67500</v>
      </c>
      <c r="D21" s="729"/>
      <c r="E21" s="730"/>
      <c r="F21" s="800">
        <v>0</v>
      </c>
      <c r="G21" s="801"/>
      <c r="H21" s="801"/>
      <c r="I21" s="729">
        <v>1893</v>
      </c>
      <c r="J21" s="729"/>
      <c r="K21" s="729"/>
      <c r="L21" s="802">
        <v>1918</v>
      </c>
      <c r="M21" s="802"/>
      <c r="N21" s="802"/>
      <c r="O21" s="769">
        <v>2007</v>
      </c>
      <c r="P21" s="769"/>
      <c r="Q21" s="803"/>
    </row>
    <row r="22" spans="1:17" s="265" customFormat="1" ht="14.45" customHeight="1">
      <c r="A22" s="737"/>
      <c r="B22" s="532"/>
      <c r="C22" s="728"/>
      <c r="D22" s="729"/>
      <c r="E22" s="730"/>
      <c r="F22" s="786">
        <f>+F21/$F$9*-100</f>
        <v>0</v>
      </c>
      <c r="G22" s="787"/>
      <c r="H22" s="787"/>
      <c r="I22" s="804">
        <f>+I21/$I$9*-100</f>
        <v>-12.19637909928484</v>
      </c>
      <c r="J22" s="804"/>
      <c r="K22" s="804"/>
      <c r="L22" s="805">
        <f>+L21/$L$9*-100</f>
        <v>-12.377387712958182</v>
      </c>
      <c r="M22" s="805"/>
      <c r="N22" s="805"/>
      <c r="O22" s="808">
        <f>+O21/$O$9*-100</f>
        <v>-12.680861818411577</v>
      </c>
      <c r="P22" s="808"/>
      <c r="Q22" s="809"/>
    </row>
    <row r="23" spans="1:17" s="264" customFormat="1" ht="14.45" customHeight="1">
      <c r="A23" s="742" t="s">
        <v>129</v>
      </c>
      <c r="B23" s="742"/>
      <c r="C23" s="728">
        <v>75000</v>
      </c>
      <c r="D23" s="729"/>
      <c r="E23" s="730"/>
      <c r="F23" s="728">
        <v>3280</v>
      </c>
      <c r="G23" s="729"/>
      <c r="H23" s="729"/>
      <c r="I23" s="729">
        <v>1548</v>
      </c>
      <c r="J23" s="729"/>
      <c r="K23" s="729"/>
      <c r="L23" s="802">
        <v>1591</v>
      </c>
      <c r="M23" s="802"/>
      <c r="N23" s="802"/>
      <c r="O23" s="769">
        <v>1606</v>
      </c>
      <c r="P23" s="769"/>
      <c r="Q23" s="803"/>
    </row>
    <row r="24" spans="1:17" s="265" customFormat="1" ht="14.45" customHeight="1">
      <c r="A24" s="810" t="s">
        <v>130</v>
      </c>
      <c r="B24" s="810"/>
      <c r="C24" s="728"/>
      <c r="D24" s="729"/>
      <c r="E24" s="730"/>
      <c r="F24" s="811">
        <f>+F23/$F$9*-100</f>
        <v>-21.700297717499172</v>
      </c>
      <c r="G24" s="811"/>
      <c r="H24" s="811"/>
      <c r="I24" s="804">
        <f>+I23/$I$9*-100</f>
        <v>-9.973584176277301</v>
      </c>
      <c r="J24" s="804"/>
      <c r="K24" s="804"/>
      <c r="L24" s="805">
        <f>+L23/$L$9*-100</f>
        <v>-10.267165720185854</v>
      </c>
      <c r="M24" s="805"/>
      <c r="N24" s="805"/>
      <c r="O24" s="808">
        <f>+O23/$O$9*-100</f>
        <v>-10.147216781449423</v>
      </c>
      <c r="P24" s="808"/>
      <c r="Q24" s="809"/>
    </row>
    <row r="25" spans="1:17" s="264" customFormat="1" ht="14.45" customHeight="1">
      <c r="A25" s="742" t="s">
        <v>131</v>
      </c>
      <c r="B25" s="742"/>
      <c r="C25" s="728">
        <v>90000</v>
      </c>
      <c r="D25" s="729"/>
      <c r="E25" s="730"/>
      <c r="F25" s="728">
        <v>2071</v>
      </c>
      <c r="G25" s="729"/>
      <c r="H25" s="729"/>
      <c r="I25" s="729">
        <v>1196</v>
      </c>
      <c r="J25" s="729"/>
      <c r="K25" s="729"/>
      <c r="L25" s="802">
        <v>1207</v>
      </c>
      <c r="M25" s="802"/>
      <c r="N25" s="802"/>
      <c r="O25" s="769">
        <v>1256</v>
      </c>
      <c r="P25" s="769"/>
      <c r="Q25" s="803"/>
    </row>
    <row r="26" spans="1:17" s="265" customFormat="1" ht="14.45" customHeight="1">
      <c r="A26" s="810" t="s">
        <v>132</v>
      </c>
      <c r="B26" s="810"/>
      <c r="C26" s="728"/>
      <c r="D26" s="729"/>
      <c r="E26" s="730"/>
      <c r="F26" s="811">
        <f>+F25/$F$9*-100</f>
        <v>-13.701620906384388</v>
      </c>
      <c r="G26" s="811"/>
      <c r="H26" s="811"/>
      <c r="I26" s="804">
        <f>+I25/$I$9*-100</f>
        <v>-7.7056890664261326</v>
      </c>
      <c r="J26" s="804"/>
      <c r="K26" s="804"/>
      <c r="L26" s="805">
        <f>+L25/$L$9*-100</f>
        <v>-7.7891068662880745</v>
      </c>
      <c r="M26" s="805"/>
      <c r="N26" s="805"/>
      <c r="O26" s="808">
        <f>+O25/$O$9*-100</f>
        <v>-7.9358059013078925</v>
      </c>
      <c r="P26" s="808"/>
      <c r="Q26" s="809"/>
    </row>
    <row r="27" spans="1:17" s="264" customFormat="1" ht="14.45" customHeight="1">
      <c r="A27" s="737" t="s">
        <v>133</v>
      </c>
      <c r="B27" s="532"/>
      <c r="C27" s="728">
        <v>97500</v>
      </c>
      <c r="D27" s="729"/>
      <c r="E27" s="730"/>
      <c r="F27" s="800">
        <v>0</v>
      </c>
      <c r="G27" s="801"/>
      <c r="H27" s="801"/>
      <c r="I27" s="729">
        <v>323</v>
      </c>
      <c r="J27" s="729"/>
      <c r="K27" s="729"/>
      <c r="L27" s="802">
        <v>323</v>
      </c>
      <c r="M27" s="802"/>
      <c r="N27" s="802"/>
      <c r="O27" s="769">
        <v>338</v>
      </c>
      <c r="P27" s="769"/>
      <c r="Q27" s="803"/>
    </row>
    <row r="28" spans="1:17" s="265" customFormat="1" ht="14.45" customHeight="1">
      <c r="A28" s="737"/>
      <c r="B28" s="532"/>
      <c r="C28" s="728"/>
      <c r="D28" s="729"/>
      <c r="E28" s="730"/>
      <c r="F28" s="786">
        <f>+F27/$F$9*-100</f>
        <v>0</v>
      </c>
      <c r="G28" s="787"/>
      <c r="H28" s="787"/>
      <c r="I28" s="804">
        <f>+I27/$I$9*-100</f>
        <v>-2.0810514786418399</v>
      </c>
      <c r="J28" s="804"/>
      <c r="K28" s="804"/>
      <c r="L28" s="805">
        <f>+L27/$L$9*-100</f>
        <v>-2.0844088797108933</v>
      </c>
      <c r="M28" s="805"/>
      <c r="N28" s="805"/>
      <c r="O28" s="808">
        <f>+O27/$O$9*-100</f>
        <v>-2.1355910785366778</v>
      </c>
      <c r="P28" s="808"/>
      <c r="Q28" s="809"/>
    </row>
    <row r="29" spans="1:17" s="264" customFormat="1" ht="14.45" customHeight="1">
      <c r="A29" s="737" t="s">
        <v>134</v>
      </c>
      <c r="B29" s="532"/>
      <c r="C29" s="728">
        <v>105000</v>
      </c>
      <c r="D29" s="729"/>
      <c r="E29" s="730"/>
      <c r="F29" s="800">
        <v>0</v>
      </c>
      <c r="G29" s="801"/>
      <c r="H29" s="801"/>
      <c r="I29" s="729">
        <v>512</v>
      </c>
      <c r="J29" s="729"/>
      <c r="K29" s="729"/>
      <c r="L29" s="802">
        <v>471</v>
      </c>
      <c r="M29" s="802"/>
      <c r="N29" s="802"/>
      <c r="O29" s="769">
        <v>485</v>
      </c>
      <c r="P29" s="769"/>
      <c r="Q29" s="803"/>
    </row>
    <row r="30" spans="1:17" s="265" customFormat="1" ht="14.45" customHeight="1" thickBot="1">
      <c r="A30" s="740"/>
      <c r="B30" s="741"/>
      <c r="C30" s="743"/>
      <c r="D30" s="744"/>
      <c r="E30" s="745"/>
      <c r="F30" s="806">
        <f>+F29/$F$9*-100</f>
        <v>0</v>
      </c>
      <c r="G30" s="807"/>
      <c r="H30" s="807"/>
      <c r="I30" s="799">
        <f>+I29/$I$9*-100</f>
        <v>-3.298756523419883</v>
      </c>
      <c r="J30" s="799"/>
      <c r="K30" s="799"/>
      <c r="L30" s="799">
        <f>+L29/$L$9*-100</f>
        <v>-3.0394940629839962</v>
      </c>
      <c r="M30" s="799"/>
      <c r="N30" s="799"/>
      <c r="O30" s="796">
        <f>+O29/$O$9*-100</f>
        <v>-3.0643836481961206</v>
      </c>
      <c r="P30" s="796"/>
      <c r="Q30" s="796"/>
    </row>
    <row r="31" spans="1:17" ht="15" customHeight="1">
      <c r="F31" s="16"/>
      <c r="G31" s="16"/>
      <c r="H31" s="16"/>
      <c r="L31" s="16"/>
      <c r="M31" s="16"/>
      <c r="Q31" s="12" t="s">
        <v>99</v>
      </c>
    </row>
    <row r="32" spans="1:17" ht="15" customHeight="1"/>
    <row r="33" spans="1:17" ht="15" customHeight="1" thickBot="1">
      <c r="A33" s="266" t="s">
        <v>135</v>
      </c>
      <c r="B33" s="267"/>
      <c r="C33" s="267"/>
      <c r="D33" s="267"/>
      <c r="E33" s="267"/>
      <c r="F33" s="267"/>
      <c r="G33" s="267"/>
      <c r="I33" s="72"/>
      <c r="J33" s="72"/>
      <c r="K33" s="72"/>
      <c r="L33" s="72"/>
      <c r="M33" s="72"/>
      <c r="N33" s="72"/>
      <c r="O33" s="72"/>
      <c r="P33" s="72"/>
      <c r="Q33" s="12" t="s">
        <v>136</v>
      </c>
    </row>
    <row r="34" spans="1:17" ht="15" customHeight="1" thickBot="1">
      <c r="A34" s="527" t="s">
        <v>137</v>
      </c>
      <c r="B34" s="788"/>
      <c r="C34" s="788"/>
      <c r="D34" s="791" t="s">
        <v>542</v>
      </c>
      <c r="E34" s="507"/>
      <c r="F34" s="507"/>
      <c r="G34" s="507"/>
      <c r="H34" s="507" t="s">
        <v>139</v>
      </c>
      <c r="I34" s="507"/>
      <c r="J34" s="507"/>
      <c r="K34" s="507" t="s">
        <v>140</v>
      </c>
      <c r="L34" s="507"/>
      <c r="M34" s="507"/>
      <c r="N34" s="507" t="s">
        <v>141</v>
      </c>
      <c r="O34" s="507"/>
      <c r="P34" s="524" t="s">
        <v>142</v>
      </c>
      <c r="Q34" s="525"/>
    </row>
    <row r="35" spans="1:17" ht="15" customHeight="1">
      <c r="A35" s="789"/>
      <c r="B35" s="790"/>
      <c r="C35" s="790"/>
      <c r="D35" s="792"/>
      <c r="E35" s="792"/>
      <c r="F35" s="793"/>
      <c r="G35" s="793"/>
      <c r="H35" s="793"/>
      <c r="I35" s="793"/>
      <c r="J35" s="793"/>
      <c r="K35" s="793"/>
      <c r="L35" s="793"/>
      <c r="M35" s="793"/>
      <c r="N35" s="793"/>
      <c r="O35" s="793"/>
      <c r="P35" s="794"/>
      <c r="Q35" s="795"/>
    </row>
    <row r="36" spans="1:17" ht="14.45" customHeight="1">
      <c r="A36" s="774">
        <v>20</v>
      </c>
      <c r="B36" s="775"/>
      <c r="C36" s="775"/>
      <c r="D36" s="268"/>
      <c r="E36" s="268"/>
      <c r="F36" s="777" t="s">
        <v>143</v>
      </c>
      <c r="G36" s="778"/>
      <c r="H36" s="779">
        <v>728321600</v>
      </c>
      <c r="I36" s="779"/>
      <c r="J36" s="779"/>
      <c r="K36" s="779">
        <v>728321600</v>
      </c>
      <c r="L36" s="779"/>
      <c r="M36" s="779"/>
      <c r="N36" s="797">
        <f t="shared" ref="N36:N55" si="0">+K36/H36*100</f>
        <v>100</v>
      </c>
      <c r="O36" s="797"/>
      <c r="P36" s="797">
        <f>+K36/$K$40*100</f>
        <v>88.13002538306624</v>
      </c>
      <c r="Q36" s="798"/>
    </row>
    <row r="37" spans="1:17" ht="14.45" customHeight="1">
      <c r="A37" s="776"/>
      <c r="B37" s="775"/>
      <c r="C37" s="775"/>
      <c r="D37" s="269"/>
      <c r="E37" s="269"/>
      <c r="F37" s="772" t="s">
        <v>144</v>
      </c>
      <c r="G37" s="773"/>
      <c r="H37" s="729">
        <v>124921700</v>
      </c>
      <c r="I37" s="729"/>
      <c r="J37" s="729"/>
      <c r="K37" s="729">
        <v>88168900</v>
      </c>
      <c r="L37" s="729"/>
      <c r="M37" s="729"/>
      <c r="N37" s="751">
        <f t="shared" si="0"/>
        <v>70.579330892871297</v>
      </c>
      <c r="O37" s="751"/>
      <c r="P37" s="751">
        <f>+K37/$K$40*100</f>
        <v>10.668813605139583</v>
      </c>
      <c r="Q37" s="756"/>
    </row>
    <row r="38" spans="1:17" ht="14.45" customHeight="1">
      <c r="A38" s="776"/>
      <c r="B38" s="775"/>
      <c r="C38" s="775"/>
      <c r="D38" s="269"/>
      <c r="E38" s="759" t="s">
        <v>145</v>
      </c>
      <c r="F38" s="759"/>
      <c r="G38" s="760"/>
      <c r="H38" s="729">
        <f>SUM(H36:J37)</f>
        <v>853243300</v>
      </c>
      <c r="I38" s="729"/>
      <c r="J38" s="729"/>
      <c r="K38" s="729">
        <f>SUM(K36:M37)</f>
        <v>816490500</v>
      </c>
      <c r="L38" s="729"/>
      <c r="M38" s="729"/>
      <c r="N38" s="751">
        <f t="shared" si="0"/>
        <v>95.692576783198874</v>
      </c>
      <c r="O38" s="751"/>
      <c r="P38" s="751">
        <f>+K38/$K$40*100</f>
        <v>98.798838988205844</v>
      </c>
      <c r="Q38" s="756"/>
    </row>
    <row r="39" spans="1:17" ht="14.45" customHeight="1">
      <c r="A39" s="776"/>
      <c r="B39" s="775"/>
      <c r="C39" s="775"/>
      <c r="D39" s="269"/>
      <c r="E39" s="757" t="s">
        <v>146</v>
      </c>
      <c r="F39" s="757"/>
      <c r="G39" s="758"/>
      <c r="H39" s="729">
        <v>77876830</v>
      </c>
      <c r="I39" s="729"/>
      <c r="J39" s="729"/>
      <c r="K39" s="729">
        <v>9926600</v>
      </c>
      <c r="L39" s="729"/>
      <c r="M39" s="729"/>
      <c r="N39" s="751">
        <f t="shared" si="0"/>
        <v>12.746538347798698</v>
      </c>
      <c r="O39" s="751"/>
      <c r="P39" s="751">
        <f>+K39/$K$40*100</f>
        <v>1.2011610117941653</v>
      </c>
      <c r="Q39" s="756"/>
    </row>
    <row r="40" spans="1:17" ht="14.45" customHeight="1">
      <c r="A40" s="776"/>
      <c r="B40" s="775"/>
      <c r="C40" s="775"/>
      <c r="D40" s="759" t="s">
        <v>147</v>
      </c>
      <c r="E40" s="759"/>
      <c r="F40" s="759"/>
      <c r="G40" s="760"/>
      <c r="H40" s="729">
        <f>SUM(H38,H39)</f>
        <v>931120130</v>
      </c>
      <c r="I40" s="729"/>
      <c r="J40" s="729"/>
      <c r="K40" s="729">
        <f>SUM(K38,K39)</f>
        <v>826417100</v>
      </c>
      <c r="L40" s="729"/>
      <c r="M40" s="729"/>
      <c r="N40" s="751">
        <f t="shared" si="0"/>
        <v>88.755153430095007</v>
      </c>
      <c r="O40" s="751"/>
      <c r="P40" s="751">
        <f>SUM(P38,P39)</f>
        <v>100.00000000000001</v>
      </c>
      <c r="Q40" s="756"/>
    </row>
    <row r="41" spans="1:17" ht="14.45" customHeight="1">
      <c r="A41" s="783" t="s">
        <v>583</v>
      </c>
      <c r="B41" s="784"/>
      <c r="C41" s="784"/>
      <c r="D41" s="268"/>
      <c r="E41" s="268"/>
      <c r="F41" s="772" t="s">
        <v>143</v>
      </c>
      <c r="G41" s="773"/>
      <c r="H41" s="729">
        <v>746079600</v>
      </c>
      <c r="I41" s="729"/>
      <c r="J41" s="729"/>
      <c r="K41" s="729">
        <v>746079600</v>
      </c>
      <c r="L41" s="729"/>
      <c r="M41" s="729"/>
      <c r="N41" s="751">
        <f t="shared" si="0"/>
        <v>100</v>
      </c>
      <c r="O41" s="751"/>
      <c r="P41" s="751">
        <f>+K41/$K$45*100</f>
        <v>88.446503339447659</v>
      </c>
      <c r="Q41" s="756"/>
    </row>
    <row r="42" spans="1:17" ht="14.45" customHeight="1">
      <c r="A42" s="785"/>
      <c r="B42" s="784"/>
      <c r="C42" s="784"/>
      <c r="D42" s="269"/>
      <c r="E42" s="269"/>
      <c r="F42" s="772" t="s">
        <v>144</v>
      </c>
      <c r="G42" s="773"/>
      <c r="H42" s="729">
        <v>122854900</v>
      </c>
      <c r="I42" s="729"/>
      <c r="J42" s="729"/>
      <c r="K42" s="729">
        <v>87761700</v>
      </c>
      <c r="L42" s="729"/>
      <c r="M42" s="729"/>
      <c r="N42" s="751">
        <f t="shared" si="0"/>
        <v>71.435245969025246</v>
      </c>
      <c r="O42" s="751"/>
      <c r="P42" s="751">
        <f>+K42/$K$45*100</f>
        <v>10.404004468324295</v>
      </c>
      <c r="Q42" s="756"/>
    </row>
    <row r="43" spans="1:17" ht="14.45" customHeight="1">
      <c r="A43" s="785"/>
      <c r="B43" s="784"/>
      <c r="C43" s="784"/>
      <c r="D43" s="269"/>
      <c r="E43" s="759" t="s">
        <v>145</v>
      </c>
      <c r="F43" s="759"/>
      <c r="G43" s="760"/>
      <c r="H43" s="729">
        <f>SUM(H41:J42)</f>
        <v>868934500</v>
      </c>
      <c r="I43" s="729"/>
      <c r="J43" s="729"/>
      <c r="K43" s="729">
        <f>SUM(K41:M42)</f>
        <v>833841300</v>
      </c>
      <c r="L43" s="729"/>
      <c r="M43" s="729"/>
      <c r="N43" s="751">
        <f t="shared" si="0"/>
        <v>95.961352668124007</v>
      </c>
      <c r="O43" s="751"/>
      <c r="P43" s="751">
        <f>+K43/$K$45*100</f>
        <v>98.850507807771962</v>
      </c>
      <c r="Q43" s="756"/>
    </row>
    <row r="44" spans="1:17" ht="14.45" customHeight="1">
      <c r="A44" s="785"/>
      <c r="B44" s="784"/>
      <c r="C44" s="784"/>
      <c r="D44" s="269"/>
      <c r="E44" s="757" t="s">
        <v>146</v>
      </c>
      <c r="F44" s="757"/>
      <c r="G44" s="758"/>
      <c r="H44" s="729">
        <v>79454300</v>
      </c>
      <c r="I44" s="729"/>
      <c r="J44" s="729"/>
      <c r="K44" s="729">
        <v>9696400</v>
      </c>
      <c r="L44" s="729"/>
      <c r="M44" s="729"/>
      <c r="N44" s="751">
        <f t="shared" si="0"/>
        <v>12.203744794177283</v>
      </c>
      <c r="O44" s="751"/>
      <c r="P44" s="751">
        <f>+K44/$K$45*100</f>
        <v>1.1494921922280414</v>
      </c>
      <c r="Q44" s="756"/>
    </row>
    <row r="45" spans="1:17" ht="14.45" customHeight="1">
      <c r="A45" s="785"/>
      <c r="B45" s="784"/>
      <c r="C45" s="784"/>
      <c r="D45" s="759" t="s">
        <v>147</v>
      </c>
      <c r="E45" s="759"/>
      <c r="F45" s="759"/>
      <c r="G45" s="760"/>
      <c r="H45" s="729">
        <f>SUM(H43,H44)</f>
        <v>948388800</v>
      </c>
      <c r="I45" s="729"/>
      <c r="J45" s="729"/>
      <c r="K45" s="729">
        <f>SUM(K43,K44)</f>
        <v>843537700</v>
      </c>
      <c r="L45" s="729"/>
      <c r="M45" s="729"/>
      <c r="N45" s="751">
        <f t="shared" si="0"/>
        <v>88.944291623857225</v>
      </c>
      <c r="O45" s="751"/>
      <c r="P45" s="751">
        <f>SUM(P43,P44)</f>
        <v>100</v>
      </c>
      <c r="Q45" s="756"/>
    </row>
    <row r="46" spans="1:17" ht="14.45" customHeight="1">
      <c r="A46" s="780" t="s">
        <v>584</v>
      </c>
      <c r="B46" s="781"/>
      <c r="C46" s="781"/>
      <c r="D46" s="268"/>
      <c r="E46" s="268"/>
      <c r="F46" s="772" t="s">
        <v>143</v>
      </c>
      <c r="G46" s="773"/>
      <c r="H46" s="754">
        <v>763507800</v>
      </c>
      <c r="I46" s="754"/>
      <c r="J46" s="754"/>
      <c r="K46" s="754">
        <v>763507800</v>
      </c>
      <c r="L46" s="754"/>
      <c r="M46" s="754"/>
      <c r="N46" s="751">
        <f t="shared" si="0"/>
        <v>100</v>
      </c>
      <c r="O46" s="751"/>
      <c r="P46" s="751">
        <f>+K46/$K$50*100</f>
        <v>89.515072437295245</v>
      </c>
      <c r="Q46" s="756"/>
    </row>
    <row r="47" spans="1:17" ht="14.45" customHeight="1">
      <c r="A47" s="782"/>
      <c r="B47" s="781"/>
      <c r="C47" s="781"/>
      <c r="D47" s="269"/>
      <c r="E47" s="269"/>
      <c r="F47" s="772" t="s">
        <v>144</v>
      </c>
      <c r="G47" s="773"/>
      <c r="H47" s="754">
        <v>113938800</v>
      </c>
      <c r="I47" s="754"/>
      <c r="J47" s="754"/>
      <c r="K47" s="754">
        <v>79729300</v>
      </c>
      <c r="L47" s="754"/>
      <c r="M47" s="754"/>
      <c r="N47" s="751">
        <f t="shared" si="0"/>
        <v>69.975548276794214</v>
      </c>
      <c r="O47" s="751"/>
      <c r="P47" s="751">
        <f>+K47/$K$50*100</f>
        <v>9.3476112030222129</v>
      </c>
      <c r="Q47" s="756"/>
    </row>
    <row r="48" spans="1:17" ht="14.45" customHeight="1">
      <c r="A48" s="782"/>
      <c r="B48" s="781"/>
      <c r="C48" s="781"/>
      <c r="D48" s="269"/>
      <c r="E48" s="759" t="s">
        <v>145</v>
      </c>
      <c r="F48" s="759"/>
      <c r="G48" s="760"/>
      <c r="H48" s="729">
        <f>SUM(H46:J47)</f>
        <v>877446600</v>
      </c>
      <c r="I48" s="729"/>
      <c r="J48" s="729"/>
      <c r="K48" s="729">
        <f>SUM(K46:M47)</f>
        <v>843237100</v>
      </c>
      <c r="L48" s="729"/>
      <c r="M48" s="729"/>
      <c r="N48" s="751">
        <f t="shared" si="0"/>
        <v>96.101244223865024</v>
      </c>
      <c r="O48" s="751"/>
      <c r="P48" s="751">
        <f>+K48/$K$50*100</f>
        <v>98.862683640317456</v>
      </c>
      <c r="Q48" s="756"/>
    </row>
    <row r="49" spans="1:17" ht="14.45" customHeight="1">
      <c r="A49" s="782"/>
      <c r="B49" s="781"/>
      <c r="C49" s="781"/>
      <c r="D49" s="269"/>
      <c r="E49" s="757" t="s">
        <v>146</v>
      </c>
      <c r="F49" s="757"/>
      <c r="G49" s="758"/>
      <c r="H49" s="754">
        <v>76597400</v>
      </c>
      <c r="I49" s="754"/>
      <c r="J49" s="754"/>
      <c r="K49" s="754">
        <v>9700600</v>
      </c>
      <c r="L49" s="754"/>
      <c r="M49" s="754"/>
      <c r="N49" s="751">
        <f t="shared" si="0"/>
        <v>12.664398530498424</v>
      </c>
      <c r="O49" s="751"/>
      <c r="P49" s="751">
        <f>+K49/$K$50*100</f>
        <v>1.137316359682542</v>
      </c>
      <c r="Q49" s="756"/>
    </row>
    <row r="50" spans="1:17" ht="14.45" customHeight="1">
      <c r="A50" s="782"/>
      <c r="B50" s="781"/>
      <c r="C50" s="781"/>
      <c r="D50" s="759" t="s">
        <v>147</v>
      </c>
      <c r="E50" s="759"/>
      <c r="F50" s="759"/>
      <c r="G50" s="760"/>
      <c r="H50" s="729">
        <f>SUM(H48,H49)</f>
        <v>954044000</v>
      </c>
      <c r="I50" s="729"/>
      <c r="J50" s="729"/>
      <c r="K50" s="729">
        <f>SUM(K48,K49)</f>
        <v>852937700</v>
      </c>
      <c r="L50" s="729"/>
      <c r="M50" s="729"/>
      <c r="N50" s="751">
        <f t="shared" si="0"/>
        <v>89.402344126685989</v>
      </c>
      <c r="O50" s="751"/>
      <c r="P50" s="751">
        <f>+K50/$K$50*100</f>
        <v>100</v>
      </c>
      <c r="Q50" s="756"/>
    </row>
    <row r="51" spans="1:17" ht="14.45" customHeight="1" thickBot="1">
      <c r="A51" s="761" t="s">
        <v>597</v>
      </c>
      <c r="B51" s="762"/>
      <c r="C51" s="762"/>
      <c r="D51" s="270"/>
      <c r="E51" s="270"/>
      <c r="F51" s="765" t="s">
        <v>143</v>
      </c>
      <c r="G51" s="766"/>
      <c r="H51" s="752">
        <v>771260600</v>
      </c>
      <c r="I51" s="752"/>
      <c r="J51" s="752"/>
      <c r="K51" s="752">
        <v>771260600</v>
      </c>
      <c r="L51" s="752"/>
      <c r="M51" s="752"/>
      <c r="N51" s="746">
        <f t="shared" si="0"/>
        <v>100</v>
      </c>
      <c r="O51" s="746"/>
      <c r="P51" s="746">
        <f>+K51/$K$55*100</f>
        <v>89.368581555574792</v>
      </c>
      <c r="Q51" s="755"/>
    </row>
    <row r="52" spans="1:17" ht="14.45" customHeight="1" thickBot="1">
      <c r="A52" s="761"/>
      <c r="B52" s="762"/>
      <c r="C52" s="762"/>
      <c r="D52" s="271"/>
      <c r="E52" s="271"/>
      <c r="F52" s="765" t="s">
        <v>144</v>
      </c>
      <c r="G52" s="766"/>
      <c r="H52" s="752">
        <v>111123800</v>
      </c>
      <c r="I52" s="752"/>
      <c r="J52" s="752"/>
      <c r="K52" s="752">
        <v>80424800</v>
      </c>
      <c r="L52" s="752"/>
      <c r="M52" s="752"/>
      <c r="N52" s="746">
        <f t="shared" si="0"/>
        <v>72.37405488293237</v>
      </c>
      <c r="O52" s="746"/>
      <c r="P52" s="746">
        <f>+K52/$K$55*100</f>
        <v>9.3190943474757972</v>
      </c>
      <c r="Q52" s="755"/>
    </row>
    <row r="53" spans="1:17" ht="14.45" customHeight="1" thickBot="1">
      <c r="A53" s="761"/>
      <c r="B53" s="762"/>
      <c r="C53" s="762"/>
      <c r="D53" s="271"/>
      <c r="E53" s="767" t="s">
        <v>145</v>
      </c>
      <c r="F53" s="767"/>
      <c r="G53" s="768"/>
      <c r="H53" s="769">
        <f>SUM(H51:H52)</f>
        <v>882384400</v>
      </c>
      <c r="I53" s="769"/>
      <c r="J53" s="769"/>
      <c r="K53" s="769">
        <f>SUM(K51:M52)</f>
        <v>851685400</v>
      </c>
      <c r="L53" s="769"/>
      <c r="M53" s="769"/>
      <c r="N53" s="746">
        <f t="shared" si="0"/>
        <v>96.520904041367913</v>
      </c>
      <c r="O53" s="746"/>
      <c r="P53" s="746">
        <f>+K53/$K$55*100</f>
        <v>98.687675903050589</v>
      </c>
      <c r="Q53" s="755"/>
    </row>
    <row r="54" spans="1:17" ht="14.45" customHeight="1" thickBot="1">
      <c r="A54" s="761"/>
      <c r="B54" s="762"/>
      <c r="C54" s="762"/>
      <c r="D54" s="271"/>
      <c r="E54" s="770" t="s">
        <v>146</v>
      </c>
      <c r="F54" s="770"/>
      <c r="G54" s="771"/>
      <c r="H54" s="752">
        <v>72689500</v>
      </c>
      <c r="I54" s="752"/>
      <c r="J54" s="752"/>
      <c r="K54" s="752">
        <v>11325500</v>
      </c>
      <c r="L54" s="752"/>
      <c r="M54" s="752"/>
      <c r="N54" s="746">
        <f t="shared" si="0"/>
        <v>15.580654702536128</v>
      </c>
      <c r="O54" s="746"/>
      <c r="P54" s="746">
        <f>+K54/$K$55*100</f>
        <v>1.3123240969494128</v>
      </c>
      <c r="Q54" s="755"/>
    </row>
    <row r="55" spans="1:17" ht="14.45" customHeight="1" thickBot="1">
      <c r="A55" s="763"/>
      <c r="B55" s="764"/>
      <c r="C55" s="764"/>
      <c r="D55" s="747" t="s">
        <v>147</v>
      </c>
      <c r="E55" s="747"/>
      <c r="F55" s="747"/>
      <c r="G55" s="748"/>
      <c r="H55" s="749">
        <f>SUM(H53:H54)</f>
        <v>955073900</v>
      </c>
      <c r="I55" s="749"/>
      <c r="J55" s="749"/>
      <c r="K55" s="749">
        <f>SUM(K53:K54)</f>
        <v>863010900</v>
      </c>
      <c r="L55" s="749"/>
      <c r="M55" s="749"/>
      <c r="N55" s="750">
        <f t="shared" si="0"/>
        <v>90.36064120273835</v>
      </c>
      <c r="O55" s="750"/>
      <c r="P55" s="750">
        <f>+K55/$K$55*100</f>
        <v>100</v>
      </c>
      <c r="Q55" s="753"/>
    </row>
    <row r="56" spans="1:17" ht="16.5" customHeight="1">
      <c r="A56" s="72"/>
      <c r="B56" s="72"/>
      <c r="C56" s="72"/>
      <c r="D56" s="72"/>
      <c r="E56" s="72"/>
      <c r="F56" s="72"/>
      <c r="G56" s="72"/>
      <c r="H56" s="72"/>
      <c r="I56" s="72"/>
      <c r="J56" s="72"/>
      <c r="K56" s="72"/>
      <c r="L56" s="72"/>
      <c r="M56" s="72"/>
      <c r="N56" s="72"/>
      <c r="O56" s="72"/>
      <c r="P56" s="72"/>
      <c r="Q56" s="12" t="s">
        <v>99</v>
      </c>
    </row>
    <row r="57" spans="1:17" ht="17.100000000000001" customHeight="1">
      <c r="A57" s="272"/>
      <c r="B57" s="272"/>
      <c r="C57" s="272"/>
      <c r="D57" s="272"/>
      <c r="E57" s="272"/>
      <c r="F57" s="272"/>
      <c r="G57" s="272"/>
      <c r="H57" s="272"/>
      <c r="I57" s="272"/>
      <c r="J57" s="272"/>
      <c r="K57" s="272"/>
      <c r="L57" s="272"/>
      <c r="M57" s="272"/>
      <c r="N57" s="272"/>
      <c r="O57" s="272"/>
      <c r="P57" s="272"/>
      <c r="Q57" s="273"/>
    </row>
    <row r="58" spans="1:17" ht="17.100000000000001" customHeight="1">
      <c r="A58" s="272"/>
      <c r="B58" s="272"/>
      <c r="C58" s="272"/>
      <c r="D58" s="272"/>
      <c r="E58" s="272"/>
      <c r="F58" s="272"/>
      <c r="G58" s="272"/>
      <c r="H58" s="272"/>
      <c r="I58" s="272"/>
      <c r="J58" s="272"/>
      <c r="K58" s="272"/>
      <c r="L58" s="272"/>
      <c r="M58" s="272"/>
      <c r="N58" s="272"/>
      <c r="O58" s="272"/>
      <c r="P58" s="272"/>
      <c r="Q58" s="272"/>
    </row>
    <row r="59" spans="1:17" ht="17.100000000000001" customHeight="1">
      <c r="A59" s="272"/>
      <c r="B59" s="272"/>
      <c r="C59" s="272"/>
      <c r="D59" s="272"/>
      <c r="E59" s="272"/>
      <c r="F59" s="272"/>
      <c r="G59" s="272"/>
      <c r="H59" s="272"/>
      <c r="I59" s="272"/>
      <c r="J59" s="272"/>
      <c r="K59" s="272"/>
      <c r="L59" s="272"/>
      <c r="M59" s="272"/>
      <c r="N59" s="272"/>
      <c r="O59" s="272"/>
      <c r="P59" s="272"/>
      <c r="Q59" s="272"/>
    </row>
  </sheetData>
  <sheetProtection selectLockedCells="1" selectUnlockedCells="1"/>
  <mergeCells count="238">
    <mergeCell ref="L6:N6"/>
    <mergeCell ref="O6:Q6"/>
    <mergeCell ref="C7:E7"/>
    <mergeCell ref="F7:H7"/>
    <mergeCell ref="I7:K7"/>
    <mergeCell ref="L7:N7"/>
    <mergeCell ref="O7:Q7"/>
    <mergeCell ref="A6:B8"/>
    <mergeCell ref="C6:E6"/>
    <mergeCell ref="F6:H6"/>
    <mergeCell ref="I6:K6"/>
    <mergeCell ref="C8:E8"/>
    <mergeCell ref="F8:H8"/>
    <mergeCell ref="I8:K8"/>
    <mergeCell ref="L8:N8"/>
    <mergeCell ref="O8:Q8"/>
    <mergeCell ref="F9:H9"/>
    <mergeCell ref="I9:K9"/>
    <mergeCell ref="L9:N9"/>
    <mergeCell ref="O9:Q9"/>
    <mergeCell ref="O10:Q10"/>
    <mergeCell ref="F11:H11"/>
    <mergeCell ref="I11:K11"/>
    <mergeCell ref="L11:N11"/>
    <mergeCell ref="F10:H10"/>
    <mergeCell ref="I10:K10"/>
    <mergeCell ref="L10:N10"/>
    <mergeCell ref="O11:Q11"/>
    <mergeCell ref="F14:H14"/>
    <mergeCell ref="I14:K14"/>
    <mergeCell ref="L14:N14"/>
    <mergeCell ref="O13:Q13"/>
    <mergeCell ref="O14:Q14"/>
    <mergeCell ref="L13:N13"/>
    <mergeCell ref="I12:K12"/>
    <mergeCell ref="L12:N12"/>
    <mergeCell ref="O12:Q12"/>
    <mergeCell ref="F13:H13"/>
    <mergeCell ref="I13:K13"/>
    <mergeCell ref="F12:H12"/>
    <mergeCell ref="O17:Q17"/>
    <mergeCell ref="O15:Q15"/>
    <mergeCell ref="O16:Q16"/>
    <mergeCell ref="L16:N16"/>
    <mergeCell ref="L17:N17"/>
    <mergeCell ref="L15:N15"/>
    <mergeCell ref="I17:K17"/>
    <mergeCell ref="F17:H17"/>
    <mergeCell ref="A17:B18"/>
    <mergeCell ref="F16:H16"/>
    <mergeCell ref="I16:K16"/>
    <mergeCell ref="A15:B16"/>
    <mergeCell ref="C15:E16"/>
    <mergeCell ref="F15:H15"/>
    <mergeCell ref="I15:K15"/>
    <mergeCell ref="O18:Q18"/>
    <mergeCell ref="F19:H19"/>
    <mergeCell ref="I19:K19"/>
    <mergeCell ref="L19:N19"/>
    <mergeCell ref="L18:N18"/>
    <mergeCell ref="I18:K18"/>
    <mergeCell ref="F18:H18"/>
    <mergeCell ref="L21:N21"/>
    <mergeCell ref="O21:Q21"/>
    <mergeCell ref="O19:Q19"/>
    <mergeCell ref="F20:H20"/>
    <mergeCell ref="I20:K20"/>
    <mergeCell ref="L20:N20"/>
    <mergeCell ref="O20:Q20"/>
    <mergeCell ref="I21:K21"/>
    <mergeCell ref="F21:H21"/>
    <mergeCell ref="L22:N22"/>
    <mergeCell ref="L25:N25"/>
    <mergeCell ref="O25:Q25"/>
    <mergeCell ref="O23:Q23"/>
    <mergeCell ref="O24:Q24"/>
    <mergeCell ref="O22:Q22"/>
    <mergeCell ref="L23:N23"/>
    <mergeCell ref="F22:H22"/>
    <mergeCell ref="I22:K22"/>
    <mergeCell ref="I26:K26"/>
    <mergeCell ref="L26:N26"/>
    <mergeCell ref="I30:K30"/>
    <mergeCell ref="F30:H30"/>
    <mergeCell ref="O26:Q26"/>
    <mergeCell ref="L27:N27"/>
    <mergeCell ref="F27:H27"/>
    <mergeCell ref="I27:K27"/>
    <mergeCell ref="A24:B24"/>
    <mergeCell ref="F24:H24"/>
    <mergeCell ref="I24:K24"/>
    <mergeCell ref="C23:E24"/>
    <mergeCell ref="F23:H23"/>
    <mergeCell ref="O27:Q27"/>
    <mergeCell ref="L24:N24"/>
    <mergeCell ref="A26:B26"/>
    <mergeCell ref="F26:H26"/>
    <mergeCell ref="I25:K25"/>
    <mergeCell ref="I23:K23"/>
    <mergeCell ref="O28:Q28"/>
    <mergeCell ref="C25:E26"/>
    <mergeCell ref="F25:H25"/>
    <mergeCell ref="L28:N28"/>
    <mergeCell ref="I28:K28"/>
    <mergeCell ref="A34:C35"/>
    <mergeCell ref="D34:G35"/>
    <mergeCell ref="H34:J35"/>
    <mergeCell ref="K34:M35"/>
    <mergeCell ref="F37:G37"/>
    <mergeCell ref="P34:Q35"/>
    <mergeCell ref="O30:Q30"/>
    <mergeCell ref="P36:Q36"/>
    <mergeCell ref="I29:K29"/>
    <mergeCell ref="L30:N30"/>
    <mergeCell ref="F29:H29"/>
    <mergeCell ref="N36:O36"/>
    <mergeCell ref="N34:O35"/>
    <mergeCell ref="L29:N29"/>
    <mergeCell ref="H37:J37"/>
    <mergeCell ref="K37:M37"/>
    <mergeCell ref="N37:O37"/>
    <mergeCell ref="P37:Q37"/>
    <mergeCell ref="O29:Q29"/>
    <mergeCell ref="F28:H28"/>
    <mergeCell ref="K38:M38"/>
    <mergeCell ref="K39:M39"/>
    <mergeCell ref="K44:M44"/>
    <mergeCell ref="N38:O38"/>
    <mergeCell ref="P38:Q38"/>
    <mergeCell ref="P39:Q39"/>
    <mergeCell ref="N39:O39"/>
    <mergeCell ref="N40:O40"/>
    <mergeCell ref="P40:Q40"/>
    <mergeCell ref="N42:O42"/>
    <mergeCell ref="P41:Q41"/>
    <mergeCell ref="P43:Q43"/>
    <mergeCell ref="N43:O43"/>
    <mergeCell ref="K41:M41"/>
    <mergeCell ref="K43:M43"/>
    <mergeCell ref="N41:O41"/>
    <mergeCell ref="P42:Q42"/>
    <mergeCell ref="E39:G39"/>
    <mergeCell ref="H39:J39"/>
    <mergeCell ref="K40:M40"/>
    <mergeCell ref="K42:M42"/>
    <mergeCell ref="D40:G40"/>
    <mergeCell ref="H40:J40"/>
    <mergeCell ref="N44:O44"/>
    <mergeCell ref="P44:Q44"/>
    <mergeCell ref="A36:C40"/>
    <mergeCell ref="F36:G36"/>
    <mergeCell ref="H36:J36"/>
    <mergeCell ref="K36:M36"/>
    <mergeCell ref="E38:G38"/>
    <mergeCell ref="H38:J38"/>
    <mergeCell ref="N47:O47"/>
    <mergeCell ref="A46:C50"/>
    <mergeCell ref="H47:J47"/>
    <mergeCell ref="A41:C45"/>
    <mergeCell ref="F41:G41"/>
    <mergeCell ref="H41:J41"/>
    <mergeCell ref="E43:G43"/>
    <mergeCell ref="H43:J43"/>
    <mergeCell ref="F42:G42"/>
    <mergeCell ref="H42:J42"/>
    <mergeCell ref="E44:G44"/>
    <mergeCell ref="H44:J44"/>
    <mergeCell ref="K47:M47"/>
    <mergeCell ref="K48:M48"/>
    <mergeCell ref="N48:O48"/>
    <mergeCell ref="P45:Q45"/>
    <mergeCell ref="K46:M46"/>
    <mergeCell ref="D45:G45"/>
    <mergeCell ref="N45:O45"/>
    <mergeCell ref="N46:O46"/>
    <mergeCell ref="H45:J45"/>
    <mergeCell ref="K45:M45"/>
    <mergeCell ref="P46:Q46"/>
    <mergeCell ref="P47:Q47"/>
    <mergeCell ref="P48:Q48"/>
    <mergeCell ref="F46:G46"/>
    <mergeCell ref="H46:J46"/>
    <mergeCell ref="E48:G48"/>
    <mergeCell ref="H48:J48"/>
    <mergeCell ref="F47:G47"/>
    <mergeCell ref="A51:C55"/>
    <mergeCell ref="F51:G51"/>
    <mergeCell ref="H51:J51"/>
    <mergeCell ref="K51:M51"/>
    <mergeCell ref="E53:G53"/>
    <mergeCell ref="H53:J53"/>
    <mergeCell ref="K53:M53"/>
    <mergeCell ref="K54:M54"/>
    <mergeCell ref="F52:G52"/>
    <mergeCell ref="K52:M52"/>
    <mergeCell ref="E54:G54"/>
    <mergeCell ref="H54:J54"/>
    <mergeCell ref="N54:O54"/>
    <mergeCell ref="D55:G55"/>
    <mergeCell ref="H55:J55"/>
    <mergeCell ref="K55:M55"/>
    <mergeCell ref="N55:O55"/>
    <mergeCell ref="N53:O53"/>
    <mergeCell ref="N49:O49"/>
    <mergeCell ref="H52:J52"/>
    <mergeCell ref="P55:Q55"/>
    <mergeCell ref="K49:M49"/>
    <mergeCell ref="P52:Q52"/>
    <mergeCell ref="P49:Q49"/>
    <mergeCell ref="P50:Q50"/>
    <mergeCell ref="K50:M50"/>
    <mergeCell ref="N50:O50"/>
    <mergeCell ref="P53:Q53"/>
    <mergeCell ref="P54:Q54"/>
    <mergeCell ref="P51:Q51"/>
    <mergeCell ref="N52:O52"/>
    <mergeCell ref="N51:O51"/>
    <mergeCell ref="E49:G49"/>
    <mergeCell ref="H49:J49"/>
    <mergeCell ref="D50:G50"/>
    <mergeCell ref="H50:J50"/>
    <mergeCell ref="C11:E12"/>
    <mergeCell ref="C9:E10"/>
    <mergeCell ref="A13:B14"/>
    <mergeCell ref="A11:B12"/>
    <mergeCell ref="A9:B10"/>
    <mergeCell ref="C13:E14"/>
    <mergeCell ref="C19:E20"/>
    <mergeCell ref="C17:E18"/>
    <mergeCell ref="A29:B30"/>
    <mergeCell ref="A27:B28"/>
    <mergeCell ref="A21:B22"/>
    <mergeCell ref="A19:B20"/>
    <mergeCell ref="A25:B25"/>
    <mergeCell ref="A23:B23"/>
    <mergeCell ref="C29:E30"/>
    <mergeCell ref="C27:E28"/>
    <mergeCell ref="C21:E22"/>
  </mergeCells>
  <phoneticPr fontId="22"/>
  <pageMargins left="0.59055118110236227" right="0.59055118110236227" top="0.59055118110236227" bottom="0.59055118110236227" header="0.39370078740157483" footer="0.39370078740157483"/>
  <pageSetup paperSize="9" firstPageNumber="122" orientation="portrait" useFirstPageNumber="1" horizontalDpi="300" verticalDpi="300" r:id="rId1"/>
  <headerFooter alignWithMargins="0">
    <oddHeader>&amp;L社会・福祉</oddHeader>
    <oddFooter>&amp;C&amp;11－&amp;P－</oddFooter>
  </headerFooter>
  <ignoredErrors>
    <ignoredError sqref="N51:Q55 P10:Q30 O10 O12 O14 O16 O18 O20 O22 O24 O26 O28 O30" evalError="1"/>
  </ignoredErrors>
</worksheet>
</file>

<file path=xl/worksheets/sheet5.xml><?xml version="1.0" encoding="utf-8"?>
<worksheet xmlns="http://schemas.openxmlformats.org/spreadsheetml/2006/main" xmlns:r="http://schemas.openxmlformats.org/officeDocument/2006/relationships">
  <dimension ref="A1:F65"/>
  <sheetViews>
    <sheetView tabSelected="1" view="pageBreakPreview" zoomScale="115" zoomScaleNormal="100" zoomScaleSheetLayoutView="130" workbookViewId="0">
      <selection activeCell="E70" sqref="E70"/>
    </sheetView>
  </sheetViews>
  <sheetFormatPr defaultRowHeight="14.1" customHeight="1"/>
  <cols>
    <col min="1" max="1" width="3.28515625" style="10" customWidth="1"/>
    <col min="2" max="2" width="34.85546875" style="10" customWidth="1"/>
    <col min="3" max="6" width="15.7109375" style="10" customWidth="1"/>
    <col min="7" max="16384" width="9.140625" style="10"/>
  </cols>
  <sheetData>
    <row r="1" spans="1:6" ht="5.0999999999999996" customHeight="1">
      <c r="F1" s="16"/>
    </row>
    <row r="2" spans="1:6" ht="12.75" customHeight="1" thickBot="1">
      <c r="A2" s="530" t="s">
        <v>555</v>
      </c>
      <c r="B2" s="530"/>
      <c r="C2" s="274"/>
      <c r="D2" s="274"/>
      <c r="E2" s="274"/>
      <c r="F2" s="275" t="s">
        <v>148</v>
      </c>
    </row>
    <row r="3" spans="1:6" s="274" customFormat="1" ht="11.25" customHeight="1">
      <c r="A3" s="830" t="s">
        <v>544</v>
      </c>
      <c r="B3" s="831"/>
      <c r="C3" s="834" t="s">
        <v>543</v>
      </c>
      <c r="D3" s="834"/>
      <c r="E3" s="835" t="s">
        <v>587</v>
      </c>
      <c r="F3" s="836"/>
    </row>
    <row r="4" spans="1:6" s="274" customFormat="1" ht="11.25" customHeight="1">
      <c r="A4" s="832"/>
      <c r="B4" s="833"/>
      <c r="C4" s="276">
        <v>22</v>
      </c>
      <c r="D4" s="277">
        <v>23</v>
      </c>
      <c r="E4" s="278" t="s">
        <v>149</v>
      </c>
      <c r="F4" s="279" t="s">
        <v>150</v>
      </c>
    </row>
    <row r="5" spans="1:6" s="274" customFormat="1" ht="15" customHeight="1">
      <c r="A5" s="828" t="s">
        <v>545</v>
      </c>
      <c r="B5" s="829"/>
      <c r="C5" s="71">
        <f>SUM(C6:C19)</f>
        <v>1979016</v>
      </c>
      <c r="D5" s="99">
        <f>SUM(D6:D19)</f>
        <v>2122405</v>
      </c>
      <c r="E5" s="99">
        <f>SUM(E6:E19)</f>
        <v>540301</v>
      </c>
      <c r="F5" s="100">
        <f>SUM(F6:F19)</f>
        <v>31934</v>
      </c>
    </row>
    <row r="6" spans="1:6" s="274" customFormat="1" ht="11.25" customHeight="1">
      <c r="A6" s="280"/>
      <c r="B6" s="102" t="s">
        <v>151</v>
      </c>
      <c r="C6" s="71">
        <v>181628</v>
      </c>
      <c r="D6" s="71">
        <v>177255</v>
      </c>
      <c r="E6" s="71">
        <v>47074</v>
      </c>
      <c r="F6" s="91">
        <v>3316</v>
      </c>
    </row>
    <row r="7" spans="1:6" s="274" customFormat="1" ht="11.25" customHeight="1">
      <c r="A7" s="280"/>
      <c r="B7" s="102" t="s">
        <v>152</v>
      </c>
      <c r="C7" s="71">
        <v>13038</v>
      </c>
      <c r="D7" s="71">
        <v>12611</v>
      </c>
      <c r="E7" s="71">
        <v>1121</v>
      </c>
      <c r="F7" s="91">
        <v>228</v>
      </c>
    </row>
    <row r="8" spans="1:6" s="274" customFormat="1" ht="11.25" customHeight="1">
      <c r="A8" s="280"/>
      <c r="B8" s="102" t="s">
        <v>153</v>
      </c>
      <c r="C8" s="71">
        <v>48944</v>
      </c>
      <c r="D8" s="71">
        <v>46827</v>
      </c>
      <c r="E8" s="71">
        <v>6697</v>
      </c>
      <c r="F8" s="91">
        <v>1227</v>
      </c>
    </row>
    <row r="9" spans="1:6" s="274" customFormat="1" ht="11.25" customHeight="1">
      <c r="A9" s="280"/>
      <c r="B9" s="102" t="s">
        <v>154</v>
      </c>
      <c r="C9" s="71">
        <v>11342</v>
      </c>
      <c r="D9" s="71">
        <v>15162</v>
      </c>
      <c r="E9" s="71">
        <v>2648</v>
      </c>
      <c r="F9" s="91">
        <v>412</v>
      </c>
    </row>
    <row r="10" spans="1:6" s="274" customFormat="1" ht="11.25" customHeight="1">
      <c r="A10" s="280"/>
      <c r="B10" s="102" t="s">
        <v>155</v>
      </c>
      <c r="C10" s="71">
        <v>1079776</v>
      </c>
      <c r="D10" s="71">
        <v>1190721</v>
      </c>
      <c r="E10" s="71">
        <v>168479</v>
      </c>
      <c r="F10" s="91">
        <v>10609</v>
      </c>
    </row>
    <row r="11" spans="1:6" s="274" customFormat="1" ht="11.25" customHeight="1">
      <c r="A11" s="280"/>
      <c r="B11" s="102" t="s">
        <v>156</v>
      </c>
      <c r="C11" s="71">
        <v>357548</v>
      </c>
      <c r="D11" s="71">
        <v>373956</v>
      </c>
      <c r="E11" s="71">
        <v>42105</v>
      </c>
      <c r="F11" s="91">
        <v>3578</v>
      </c>
    </row>
    <row r="12" spans="1:6" s="274" customFormat="1" ht="11.25" customHeight="1">
      <c r="A12" s="280"/>
      <c r="B12" s="102" t="s">
        <v>157</v>
      </c>
      <c r="C12" s="71">
        <v>102321</v>
      </c>
      <c r="D12" s="71">
        <v>109824</v>
      </c>
      <c r="E12" s="71">
        <v>243920</v>
      </c>
      <c r="F12" s="91">
        <v>8493</v>
      </c>
    </row>
    <row r="13" spans="1:6" s="274" customFormat="1" ht="11.25" customHeight="1">
      <c r="A13" s="280"/>
      <c r="B13" s="102" t="s">
        <v>158</v>
      </c>
      <c r="C13" s="71">
        <v>55472</v>
      </c>
      <c r="D13" s="71">
        <v>65481</v>
      </c>
      <c r="E13" s="71">
        <v>7470</v>
      </c>
      <c r="F13" s="91">
        <v>906</v>
      </c>
    </row>
    <row r="14" spans="1:6" s="274" customFormat="1" ht="11.25" customHeight="1">
      <c r="A14" s="280"/>
      <c r="B14" s="102" t="s">
        <v>159</v>
      </c>
      <c r="C14" s="71">
        <v>42022</v>
      </c>
      <c r="D14" s="71">
        <v>33144</v>
      </c>
      <c r="E14" s="71">
        <v>3308</v>
      </c>
      <c r="F14" s="91">
        <v>373</v>
      </c>
    </row>
    <row r="15" spans="1:6" s="274" customFormat="1" ht="11.25" customHeight="1">
      <c r="A15" s="280"/>
      <c r="B15" s="102" t="s">
        <v>160</v>
      </c>
      <c r="C15" s="71">
        <v>2096</v>
      </c>
      <c r="D15" s="71">
        <v>628</v>
      </c>
      <c r="E15" s="71">
        <v>342</v>
      </c>
      <c r="F15" s="91">
        <v>39</v>
      </c>
    </row>
    <row r="16" spans="1:6" s="274" customFormat="1" ht="11.25" customHeight="1">
      <c r="A16" s="280"/>
      <c r="B16" s="102" t="s">
        <v>161</v>
      </c>
      <c r="C16" s="71">
        <v>10202</v>
      </c>
      <c r="D16" s="71">
        <v>12008</v>
      </c>
      <c r="E16" s="71">
        <v>4292</v>
      </c>
      <c r="F16" s="91">
        <v>2300</v>
      </c>
    </row>
    <row r="17" spans="1:6" s="274" customFormat="1" ht="11.25" customHeight="1">
      <c r="A17" s="280"/>
      <c r="B17" s="102" t="s">
        <v>162</v>
      </c>
      <c r="C17" s="71">
        <v>74434</v>
      </c>
      <c r="D17" s="71">
        <v>84732</v>
      </c>
      <c r="E17" s="71">
        <v>12845</v>
      </c>
      <c r="F17" s="91">
        <v>444</v>
      </c>
    </row>
    <row r="18" spans="1:6" s="274" customFormat="1" ht="11.25" customHeight="1">
      <c r="A18" s="280"/>
      <c r="B18" s="102" t="s">
        <v>163</v>
      </c>
      <c r="C18" s="71">
        <v>193</v>
      </c>
      <c r="D18" s="71">
        <v>56</v>
      </c>
      <c r="E18" s="92">
        <v>0</v>
      </c>
      <c r="F18" s="91">
        <v>9</v>
      </c>
    </row>
    <row r="19" spans="1:6" s="274" customFormat="1" ht="11.25" customHeight="1">
      <c r="A19" s="280"/>
      <c r="B19" s="102" t="s">
        <v>538</v>
      </c>
      <c r="C19" s="92">
        <v>0</v>
      </c>
      <c r="D19" s="92">
        <v>0</v>
      </c>
      <c r="E19" s="92">
        <v>0</v>
      </c>
      <c r="F19" s="281">
        <v>0</v>
      </c>
    </row>
    <row r="20" spans="1:6" s="274" customFormat="1" ht="15" customHeight="1">
      <c r="A20" s="826" t="s">
        <v>164</v>
      </c>
      <c r="B20" s="827"/>
      <c r="C20" s="71">
        <f>SUM(C21:C26)</f>
        <v>1299027</v>
      </c>
      <c r="D20" s="71">
        <f>SUM(D21:D26)</f>
        <v>1316246</v>
      </c>
      <c r="E20" s="71">
        <f>SUM(E21:E26)</f>
        <v>145341</v>
      </c>
      <c r="F20" s="91">
        <f>SUM(F21:F26)</f>
        <v>5699</v>
      </c>
    </row>
    <row r="21" spans="1:6" s="274" customFormat="1" ht="12" customHeight="1">
      <c r="A21" s="280"/>
      <c r="B21" s="102" t="s">
        <v>165</v>
      </c>
      <c r="C21" s="71">
        <v>520266</v>
      </c>
      <c r="D21" s="71">
        <v>545015</v>
      </c>
      <c r="E21" s="71">
        <v>64467</v>
      </c>
      <c r="F21" s="91">
        <v>2207</v>
      </c>
    </row>
    <row r="22" spans="1:6" s="274" customFormat="1" ht="12" customHeight="1">
      <c r="A22" s="280"/>
      <c r="B22" s="102" t="s">
        <v>166</v>
      </c>
      <c r="C22" s="71">
        <v>715693</v>
      </c>
      <c r="D22" s="71">
        <v>713226</v>
      </c>
      <c r="E22" s="71">
        <v>74826</v>
      </c>
      <c r="F22" s="91">
        <v>2623</v>
      </c>
    </row>
    <row r="23" spans="1:6" s="274" customFormat="1" ht="12" customHeight="1">
      <c r="A23" s="280"/>
      <c r="B23" s="282" t="s">
        <v>167</v>
      </c>
      <c r="C23" s="71">
        <v>56041</v>
      </c>
      <c r="D23" s="71">
        <v>51173</v>
      </c>
      <c r="E23" s="71">
        <v>6048</v>
      </c>
      <c r="F23" s="91">
        <v>208</v>
      </c>
    </row>
    <row r="24" spans="1:6" s="274" customFormat="1" ht="12" customHeight="1">
      <c r="A24" s="280"/>
      <c r="B24" s="102" t="s">
        <v>163</v>
      </c>
      <c r="C24" s="71">
        <v>2804</v>
      </c>
      <c r="D24" s="71">
        <v>2860</v>
      </c>
      <c r="E24" s="92">
        <v>0</v>
      </c>
      <c r="F24" s="91">
        <v>192</v>
      </c>
    </row>
    <row r="25" spans="1:6" s="274" customFormat="1" ht="12" customHeight="1">
      <c r="A25" s="280"/>
      <c r="B25" s="102" t="s">
        <v>538</v>
      </c>
      <c r="C25" s="71">
        <v>4223</v>
      </c>
      <c r="D25" s="71">
        <v>3972</v>
      </c>
      <c r="E25" s="92">
        <v>0</v>
      </c>
      <c r="F25" s="281">
        <v>469</v>
      </c>
    </row>
    <row r="26" spans="1:6" s="274" customFormat="1" ht="12" customHeight="1">
      <c r="A26" s="280"/>
      <c r="B26" s="102" t="s">
        <v>168</v>
      </c>
      <c r="C26" s="92">
        <v>0</v>
      </c>
      <c r="D26" s="92">
        <v>0</v>
      </c>
      <c r="E26" s="92">
        <v>0</v>
      </c>
      <c r="F26" s="281">
        <v>0</v>
      </c>
    </row>
    <row r="27" spans="1:6" s="274" customFormat="1" ht="15" customHeight="1">
      <c r="A27" s="826" t="s">
        <v>169</v>
      </c>
      <c r="B27" s="827"/>
      <c r="C27" s="71">
        <f>SUM(C28:C31)</f>
        <v>463879</v>
      </c>
      <c r="D27" s="71">
        <f>SUM(D28:D31)</f>
        <v>472585</v>
      </c>
      <c r="E27" s="71">
        <f>SUM(E28:E31)</f>
        <v>57500</v>
      </c>
      <c r="F27" s="91">
        <f>SUM(F28:F31)</f>
        <v>2408</v>
      </c>
    </row>
    <row r="28" spans="1:6" s="274" customFormat="1" ht="12" customHeight="1">
      <c r="A28" s="280"/>
      <c r="B28" s="102" t="s">
        <v>170</v>
      </c>
      <c r="C28" s="71">
        <v>121262</v>
      </c>
      <c r="D28" s="71">
        <v>131644</v>
      </c>
      <c r="E28" s="71">
        <v>16679</v>
      </c>
      <c r="F28" s="91">
        <v>573</v>
      </c>
    </row>
    <row r="29" spans="1:6" s="274" customFormat="1" ht="12" customHeight="1">
      <c r="A29" s="280"/>
      <c r="B29" s="102" t="s">
        <v>171</v>
      </c>
      <c r="C29" s="71">
        <v>87209</v>
      </c>
      <c r="D29" s="71">
        <v>82828</v>
      </c>
      <c r="E29" s="71">
        <v>8525</v>
      </c>
      <c r="F29" s="91">
        <v>476</v>
      </c>
    </row>
    <row r="30" spans="1:6" s="274" customFormat="1" ht="12" customHeight="1">
      <c r="A30" s="280"/>
      <c r="B30" s="102" t="s">
        <v>172</v>
      </c>
      <c r="C30" s="71">
        <v>194364</v>
      </c>
      <c r="D30" s="71">
        <v>200197</v>
      </c>
      <c r="E30" s="71">
        <v>23743</v>
      </c>
      <c r="F30" s="91">
        <v>1066</v>
      </c>
    </row>
    <row r="31" spans="1:6" s="274" customFormat="1" ht="12" customHeight="1">
      <c r="A31" s="280"/>
      <c r="B31" s="102" t="s">
        <v>162</v>
      </c>
      <c r="C31" s="71">
        <v>61044</v>
      </c>
      <c r="D31" s="71">
        <v>57916</v>
      </c>
      <c r="E31" s="71">
        <v>8553</v>
      </c>
      <c r="F31" s="91">
        <v>293</v>
      </c>
    </row>
    <row r="32" spans="1:6" s="274" customFormat="1" ht="15" customHeight="1">
      <c r="A32" s="826" t="s">
        <v>173</v>
      </c>
      <c r="B32" s="827"/>
      <c r="C32" s="71">
        <v>3688</v>
      </c>
      <c r="D32" s="71">
        <v>3105</v>
      </c>
      <c r="E32" s="92">
        <v>0</v>
      </c>
      <c r="F32" s="91">
        <v>123</v>
      </c>
    </row>
    <row r="33" spans="1:6" s="274" customFormat="1" ht="15" customHeight="1">
      <c r="A33" s="826" t="s">
        <v>174</v>
      </c>
      <c r="B33" s="827"/>
      <c r="C33" s="71">
        <v>10694</v>
      </c>
      <c r="D33" s="71">
        <v>11022</v>
      </c>
      <c r="E33" s="92">
        <v>0</v>
      </c>
      <c r="F33" s="91">
        <v>106</v>
      </c>
    </row>
    <row r="34" spans="1:6" s="274" customFormat="1" ht="15" customHeight="1">
      <c r="A34" s="826" t="s">
        <v>175</v>
      </c>
      <c r="B34" s="827"/>
      <c r="C34" s="71">
        <v>189338</v>
      </c>
      <c r="D34" s="71">
        <v>193334</v>
      </c>
      <c r="E34" s="92">
        <v>0</v>
      </c>
      <c r="F34" s="91">
        <v>14099</v>
      </c>
    </row>
    <row r="35" spans="1:6" s="274" customFormat="1" ht="15" customHeight="1">
      <c r="A35" s="826" t="s">
        <v>176</v>
      </c>
      <c r="B35" s="827"/>
      <c r="C35" s="71">
        <v>82093</v>
      </c>
      <c r="D35" s="71">
        <v>87979</v>
      </c>
      <c r="E35" s="92">
        <v>0</v>
      </c>
      <c r="F35" s="91">
        <v>8932</v>
      </c>
    </row>
    <row r="36" spans="1:6" s="274" customFormat="1" ht="15" customHeight="1">
      <c r="A36" s="826" t="s">
        <v>177</v>
      </c>
      <c r="B36" s="827"/>
      <c r="C36" s="71">
        <v>109430</v>
      </c>
      <c r="D36" s="71">
        <v>112747</v>
      </c>
      <c r="E36" s="71">
        <v>108304</v>
      </c>
      <c r="F36" s="91">
        <v>4007</v>
      </c>
    </row>
    <row r="37" spans="1:6" s="274" customFormat="1" ht="15" customHeight="1">
      <c r="A37" s="826" t="s">
        <v>529</v>
      </c>
      <c r="B37" s="827"/>
      <c r="C37" s="71">
        <v>9071</v>
      </c>
      <c r="D37" s="71">
        <v>5600</v>
      </c>
      <c r="E37" s="92">
        <v>0</v>
      </c>
      <c r="F37" s="91">
        <v>180</v>
      </c>
    </row>
    <row r="38" spans="1:6" s="274" customFormat="1" ht="15" customHeight="1">
      <c r="A38" s="280"/>
      <c r="B38" s="474" t="s">
        <v>539</v>
      </c>
      <c r="C38" s="475">
        <f>SUM(C5,C20,C27,C32,C33,C34,C35,C36,C37)</f>
        <v>4146236</v>
      </c>
      <c r="D38" s="475">
        <f>SUM(D5,D20,D27,D32,D33,D34,D35,D36,D37)</f>
        <v>4325023</v>
      </c>
      <c r="E38" s="475">
        <f>SUM(E5,E20,E27,E32:E37)</f>
        <v>851446</v>
      </c>
      <c r="F38" s="476">
        <f>SUM(F5,F20,F27,F32:F37)</f>
        <v>67488</v>
      </c>
    </row>
    <row r="39" spans="1:6" s="274" customFormat="1" ht="15" customHeight="1">
      <c r="A39" s="826" t="s">
        <v>530</v>
      </c>
      <c r="B39" s="827"/>
      <c r="C39" s="71">
        <f>SUM(C40:C52)</f>
        <v>154072</v>
      </c>
      <c r="D39" s="71">
        <f>SUM(D40:D52)</f>
        <v>174720</v>
      </c>
      <c r="E39" s="71">
        <f>SUM(E40:E52)</f>
        <v>66511</v>
      </c>
      <c r="F39" s="91">
        <v>6543</v>
      </c>
    </row>
    <row r="40" spans="1:6" s="274" customFormat="1" ht="12" customHeight="1">
      <c r="A40" s="280"/>
      <c r="B40" s="102" t="s">
        <v>151</v>
      </c>
      <c r="C40" s="71">
        <v>30036</v>
      </c>
      <c r="D40" s="71">
        <v>30607</v>
      </c>
      <c r="E40" s="71">
        <v>11094</v>
      </c>
      <c r="F40" s="91">
        <v>1641</v>
      </c>
    </row>
    <row r="41" spans="1:6" s="274" customFormat="1" ht="12" customHeight="1">
      <c r="A41" s="280"/>
      <c r="B41" s="102" t="s">
        <v>152</v>
      </c>
      <c r="C41" s="71">
        <v>46</v>
      </c>
      <c r="D41" s="283">
        <v>0</v>
      </c>
      <c r="E41" s="283">
        <v>0</v>
      </c>
      <c r="F41" s="284">
        <v>0</v>
      </c>
    </row>
    <row r="42" spans="1:6" s="274" customFormat="1" ht="12" customHeight="1">
      <c r="A42" s="280"/>
      <c r="B42" s="102" t="s">
        <v>153</v>
      </c>
      <c r="C42" s="71">
        <v>1104</v>
      </c>
      <c r="D42" s="71">
        <v>1235</v>
      </c>
      <c r="E42" s="71">
        <v>257</v>
      </c>
      <c r="F42" s="91">
        <v>58</v>
      </c>
    </row>
    <row r="43" spans="1:6" s="274" customFormat="1" ht="12" customHeight="1">
      <c r="A43" s="280"/>
      <c r="B43" s="102" t="s">
        <v>154</v>
      </c>
      <c r="C43" s="71">
        <v>1533</v>
      </c>
      <c r="D43" s="71">
        <v>3285</v>
      </c>
      <c r="E43" s="71">
        <v>596</v>
      </c>
      <c r="F43" s="91">
        <v>88</v>
      </c>
    </row>
    <row r="44" spans="1:6" s="274" customFormat="1" ht="12" customHeight="1">
      <c r="A44" s="280"/>
      <c r="B44" s="102" t="s">
        <v>155</v>
      </c>
      <c r="C44" s="71">
        <v>72148</v>
      </c>
      <c r="D44" s="71">
        <v>86453</v>
      </c>
      <c r="E44" s="71">
        <v>16631</v>
      </c>
      <c r="F44" s="91">
        <v>2536</v>
      </c>
    </row>
    <row r="45" spans="1:6" s="274" customFormat="1" ht="12" customHeight="1">
      <c r="A45" s="280"/>
      <c r="B45" s="102" t="s">
        <v>156</v>
      </c>
      <c r="C45" s="71">
        <v>42051</v>
      </c>
      <c r="D45" s="71">
        <v>43773</v>
      </c>
      <c r="E45" s="71">
        <v>7290</v>
      </c>
      <c r="F45" s="91">
        <v>1097</v>
      </c>
    </row>
    <row r="46" spans="1:6" s="274" customFormat="1" ht="12" customHeight="1">
      <c r="A46" s="280"/>
      <c r="B46" s="102" t="s">
        <v>157</v>
      </c>
      <c r="C46" s="71">
        <v>4097</v>
      </c>
      <c r="D46" s="71">
        <v>4812</v>
      </c>
      <c r="E46" s="71">
        <v>28963</v>
      </c>
      <c r="F46" s="91">
        <v>1020</v>
      </c>
    </row>
    <row r="47" spans="1:6" s="274" customFormat="1" ht="12" customHeight="1">
      <c r="A47" s="280"/>
      <c r="B47" s="102" t="s">
        <v>158</v>
      </c>
      <c r="C47" s="71">
        <v>935</v>
      </c>
      <c r="D47" s="71">
        <v>740</v>
      </c>
      <c r="E47" s="71">
        <v>112</v>
      </c>
      <c r="F47" s="91">
        <v>21</v>
      </c>
    </row>
    <row r="48" spans="1:6" s="274" customFormat="1" ht="12" customHeight="1">
      <c r="A48" s="280"/>
      <c r="B48" s="102" t="s">
        <v>178</v>
      </c>
      <c r="C48" s="71">
        <v>226</v>
      </c>
      <c r="D48" s="71">
        <v>500</v>
      </c>
      <c r="E48" s="71">
        <v>71</v>
      </c>
      <c r="F48" s="91">
        <v>10</v>
      </c>
    </row>
    <row r="49" spans="1:6" s="274" customFormat="1" ht="12" customHeight="1">
      <c r="A49" s="280"/>
      <c r="B49" s="102" t="s">
        <v>179</v>
      </c>
      <c r="C49" s="92">
        <v>0</v>
      </c>
      <c r="D49" s="92">
        <v>0</v>
      </c>
      <c r="E49" s="92">
        <v>0</v>
      </c>
      <c r="F49" s="281">
        <v>0</v>
      </c>
    </row>
    <row r="50" spans="1:6" s="274" customFormat="1" ht="12" customHeight="1">
      <c r="A50" s="280"/>
      <c r="B50" s="102" t="s">
        <v>161</v>
      </c>
      <c r="C50" s="71">
        <v>119</v>
      </c>
      <c r="D50" s="71">
        <v>113</v>
      </c>
      <c r="E50" s="71">
        <v>33</v>
      </c>
      <c r="F50" s="91">
        <v>21</v>
      </c>
    </row>
    <row r="51" spans="1:6" s="274" customFormat="1" ht="12" customHeight="1">
      <c r="A51" s="280"/>
      <c r="B51" s="102" t="s">
        <v>162</v>
      </c>
      <c r="C51" s="71">
        <v>1777</v>
      </c>
      <c r="D51" s="71">
        <v>3202</v>
      </c>
      <c r="E51" s="71">
        <v>1464</v>
      </c>
      <c r="F51" s="91">
        <v>51</v>
      </c>
    </row>
    <row r="52" spans="1:6" s="274" customFormat="1" ht="12" customHeight="1">
      <c r="A52" s="280"/>
      <c r="B52" s="102" t="s">
        <v>163</v>
      </c>
      <c r="C52" s="92">
        <v>0</v>
      </c>
      <c r="D52" s="92">
        <v>0</v>
      </c>
      <c r="E52" s="92">
        <v>0</v>
      </c>
      <c r="F52" s="281">
        <v>0</v>
      </c>
    </row>
    <row r="53" spans="1:6" s="274" customFormat="1" ht="15" customHeight="1">
      <c r="A53" s="826" t="s">
        <v>531</v>
      </c>
      <c r="B53" s="827"/>
      <c r="C53" s="71">
        <f>SUM(C54:C56)</f>
        <v>3584</v>
      </c>
      <c r="D53" s="71">
        <f>SUM(D54:D56)</f>
        <v>3118</v>
      </c>
      <c r="E53" s="71">
        <f>SUM(E54:E56)</f>
        <v>686</v>
      </c>
      <c r="F53" s="91">
        <f>SUM(F54:F56)</f>
        <v>55</v>
      </c>
    </row>
    <row r="54" spans="1:6" s="274" customFormat="1" ht="12" customHeight="1">
      <c r="A54" s="280"/>
      <c r="B54" s="102" t="s">
        <v>180</v>
      </c>
      <c r="C54" s="92">
        <v>0</v>
      </c>
      <c r="D54" s="92">
        <v>0</v>
      </c>
      <c r="E54" s="92">
        <v>0</v>
      </c>
      <c r="F54" s="281">
        <v>0</v>
      </c>
    </row>
    <row r="55" spans="1:6" s="274" customFormat="1" ht="12" customHeight="1">
      <c r="A55" s="280"/>
      <c r="B55" s="285" t="s">
        <v>181</v>
      </c>
      <c r="C55" s="92">
        <v>7</v>
      </c>
      <c r="D55" s="92">
        <v>0</v>
      </c>
      <c r="E55" s="92">
        <v>0</v>
      </c>
      <c r="F55" s="281">
        <v>0</v>
      </c>
    </row>
    <row r="56" spans="1:6" s="274" customFormat="1" ht="12" customHeight="1">
      <c r="A56" s="280"/>
      <c r="B56" s="282" t="s">
        <v>182</v>
      </c>
      <c r="C56" s="71">
        <v>3577</v>
      </c>
      <c r="D56" s="71">
        <v>3118</v>
      </c>
      <c r="E56" s="71">
        <v>686</v>
      </c>
      <c r="F56" s="91">
        <v>55</v>
      </c>
    </row>
    <row r="57" spans="1:6" s="274" customFormat="1" ht="15" customHeight="1">
      <c r="A57" s="826" t="s">
        <v>532</v>
      </c>
      <c r="B57" s="827"/>
      <c r="C57" s="71">
        <v>753</v>
      </c>
      <c r="D57" s="71">
        <v>816</v>
      </c>
      <c r="E57" s="92">
        <v>0</v>
      </c>
      <c r="F57" s="91">
        <v>47</v>
      </c>
    </row>
    <row r="58" spans="1:6" s="274" customFormat="1" ht="15" customHeight="1">
      <c r="A58" s="826" t="s">
        <v>533</v>
      </c>
      <c r="B58" s="827"/>
      <c r="C58" s="71">
        <v>3220</v>
      </c>
      <c r="D58" s="71">
        <v>4328</v>
      </c>
      <c r="E58" s="92">
        <v>0</v>
      </c>
      <c r="F58" s="91">
        <v>50</v>
      </c>
    </row>
    <row r="59" spans="1:6" s="274" customFormat="1" ht="15" customHeight="1">
      <c r="A59" s="826" t="s">
        <v>534</v>
      </c>
      <c r="B59" s="827"/>
      <c r="C59" s="71">
        <v>18501</v>
      </c>
      <c r="D59" s="71">
        <v>19557</v>
      </c>
      <c r="E59" s="92">
        <v>0</v>
      </c>
      <c r="F59" s="91">
        <v>4599</v>
      </c>
    </row>
    <row r="60" spans="1:6" s="286" customFormat="1" ht="15" customHeight="1">
      <c r="A60" s="826" t="s">
        <v>535</v>
      </c>
      <c r="B60" s="827"/>
      <c r="C60" s="71">
        <v>36</v>
      </c>
      <c r="D60" s="71">
        <v>150</v>
      </c>
      <c r="E60" s="92">
        <v>0</v>
      </c>
      <c r="F60" s="91">
        <v>124</v>
      </c>
    </row>
    <row r="61" spans="1:6" s="286" customFormat="1" ht="15" customHeight="1">
      <c r="A61" s="826" t="s">
        <v>536</v>
      </c>
      <c r="B61" s="827"/>
      <c r="C61" s="71">
        <v>69</v>
      </c>
      <c r="D61" s="71">
        <v>12</v>
      </c>
      <c r="E61" s="71">
        <v>18</v>
      </c>
      <c r="F61" s="91">
        <v>3</v>
      </c>
    </row>
    <row r="62" spans="1:6" s="286" customFormat="1" ht="15" customHeight="1">
      <c r="A62" s="826" t="s">
        <v>537</v>
      </c>
      <c r="B62" s="827"/>
      <c r="C62" s="71">
        <v>69</v>
      </c>
      <c r="D62" s="71">
        <v>35</v>
      </c>
      <c r="E62" s="92">
        <v>0</v>
      </c>
      <c r="F62" s="91">
        <v>5</v>
      </c>
    </row>
    <row r="63" spans="1:6" s="286" customFormat="1" ht="15" customHeight="1">
      <c r="A63" s="477"/>
      <c r="B63" s="478" t="s">
        <v>540</v>
      </c>
      <c r="C63" s="479">
        <f>SUM(C39,C53,C57,C58,C59,C60,C61,C62)</f>
        <v>180304</v>
      </c>
      <c r="D63" s="479">
        <f>SUM(D39,D53,D57,D58,D59,D60,D61,D62)</f>
        <v>202736</v>
      </c>
      <c r="E63" s="479">
        <f>SUM(E39,E53,E57,E58,E59,E60,E61,E62)</f>
        <v>67215</v>
      </c>
      <c r="F63" s="480">
        <f>SUM(F39,F53,F57,F58,F59,F60,F61,F62)</f>
        <v>11426</v>
      </c>
    </row>
    <row r="64" spans="1:6" s="67" customFormat="1" ht="15" customHeight="1" thickBot="1">
      <c r="A64" s="837" t="s">
        <v>598</v>
      </c>
      <c r="B64" s="838"/>
      <c r="C64" s="93">
        <f>SUM(C38,C63)</f>
        <v>4326540</v>
      </c>
      <c r="D64" s="93">
        <f>SUM(D38,D63)</f>
        <v>4527759</v>
      </c>
      <c r="E64" s="93">
        <f>SUM(E38,E63)</f>
        <v>918661</v>
      </c>
      <c r="F64" s="101">
        <f>SUM(F38,F63)</f>
        <v>78914</v>
      </c>
    </row>
    <row r="65" spans="3:6" ht="12" customHeight="1">
      <c r="C65" s="274"/>
      <c r="D65" s="274"/>
      <c r="E65" s="274"/>
      <c r="F65" s="287" t="s">
        <v>99</v>
      </c>
    </row>
  </sheetData>
  <sheetProtection selectLockedCells="1" selectUnlockedCells="1"/>
  <mergeCells count="22">
    <mergeCell ref="A58:B58"/>
    <mergeCell ref="A64:B64"/>
    <mergeCell ref="A62:B62"/>
    <mergeCell ref="A61:B61"/>
    <mergeCell ref="A60:B60"/>
    <mergeCell ref="A59:B59"/>
    <mergeCell ref="C3:D3"/>
    <mergeCell ref="E3:F3"/>
    <mergeCell ref="A33:B33"/>
    <mergeCell ref="A57:B57"/>
    <mergeCell ref="A53:B53"/>
    <mergeCell ref="A35:B35"/>
    <mergeCell ref="A34:B34"/>
    <mergeCell ref="A39:B39"/>
    <mergeCell ref="A37:B37"/>
    <mergeCell ref="A36:B36"/>
    <mergeCell ref="A2:B2"/>
    <mergeCell ref="A32:B32"/>
    <mergeCell ref="A27:B27"/>
    <mergeCell ref="A20:B20"/>
    <mergeCell ref="A5:B5"/>
    <mergeCell ref="A3:B4"/>
  </mergeCells>
  <phoneticPr fontId="22"/>
  <pageMargins left="0.59055118110236227" right="0.59055118110236227" top="0.59055118110236227" bottom="0.59055118110236227" header="0.39370078740157483" footer="0.39370078740157483"/>
  <pageSetup paperSize="9" scale="99" firstPageNumber="123" orientation="portrait" useFirstPageNumber="1" verticalDpi="300" r:id="rId1"/>
  <headerFooter alignWithMargins="0">
    <oddHeader>&amp;R社会・福祉</oddHeader>
    <oddFooter>&amp;C&amp;11－&amp;P－</oddFooter>
  </headerFooter>
  <rowBreaks count="1" manualBreakCount="1">
    <brk id="65" max="5" man="1"/>
  </rowBreaks>
  <ignoredErrors>
    <ignoredError sqref="E27:F27 E38:F38" formulaRange="1"/>
  </ignoredErrors>
</worksheet>
</file>

<file path=xl/worksheets/sheet6.xml><?xml version="1.0" encoding="utf-8"?>
<worksheet xmlns="http://schemas.openxmlformats.org/spreadsheetml/2006/main" xmlns:r="http://schemas.openxmlformats.org/officeDocument/2006/relationships">
  <dimension ref="A1:O57"/>
  <sheetViews>
    <sheetView view="pageBreakPreview" zoomScaleNormal="100" zoomScaleSheetLayoutView="130" workbookViewId="0">
      <selection activeCell="M16" sqref="M16:N16"/>
    </sheetView>
  </sheetViews>
  <sheetFormatPr defaultRowHeight="16.5" customHeight="1"/>
  <cols>
    <col min="1" max="1" width="1" style="65" customWidth="1"/>
    <col min="2" max="2" width="10.7109375" style="65" customWidth="1"/>
    <col min="3" max="3" width="0.85546875" style="65" customWidth="1"/>
    <col min="4" max="4" width="9.7109375" style="65" customWidth="1"/>
    <col min="5" max="5" width="1" style="65" customWidth="1"/>
    <col min="6" max="6" width="8.140625" style="288" customWidth="1"/>
    <col min="7" max="12" width="8.5703125" style="65" customWidth="1"/>
    <col min="13" max="14" width="8.85546875" style="65" customWidth="1"/>
    <col min="15" max="16384" width="9.140625" style="65"/>
  </cols>
  <sheetData>
    <row r="1" spans="1:14" ht="5.0999999999999996" customHeight="1">
      <c r="N1" s="66"/>
    </row>
    <row r="2" spans="1:14" ht="15" customHeight="1" thickBot="1">
      <c r="A2" s="65" t="s">
        <v>602</v>
      </c>
      <c r="N2" s="66" t="s">
        <v>183</v>
      </c>
    </row>
    <row r="3" spans="1:14" ht="14.25" customHeight="1" thickBot="1">
      <c r="A3" s="289"/>
      <c r="B3" s="518" t="s">
        <v>184</v>
      </c>
      <c r="C3" s="518"/>
      <c r="D3" s="518"/>
      <c r="E3" s="88"/>
      <c r="F3" s="859" t="s">
        <v>185</v>
      </c>
      <c r="G3" s="859" t="s">
        <v>186</v>
      </c>
      <c r="H3" s="507" t="s">
        <v>187</v>
      </c>
      <c r="I3" s="507"/>
      <c r="J3" s="507"/>
      <c r="K3" s="507"/>
      <c r="L3" s="507"/>
      <c r="M3" s="524" t="s">
        <v>188</v>
      </c>
      <c r="N3" s="525"/>
    </row>
    <row r="4" spans="1:14" ht="14.25" customHeight="1">
      <c r="A4" s="290"/>
      <c r="B4" s="858"/>
      <c r="C4" s="858"/>
      <c r="D4" s="858"/>
      <c r="E4" s="214"/>
      <c r="F4" s="860"/>
      <c r="G4" s="860"/>
      <c r="H4" s="162" t="s">
        <v>3</v>
      </c>
      <c r="I4" s="162" t="s">
        <v>189</v>
      </c>
      <c r="J4" s="162" t="s">
        <v>190</v>
      </c>
      <c r="K4" s="162" t="s">
        <v>191</v>
      </c>
      <c r="L4" s="291" t="s">
        <v>192</v>
      </c>
      <c r="M4" s="854"/>
      <c r="N4" s="855"/>
    </row>
    <row r="5" spans="1:14" ht="14.25" customHeight="1">
      <c r="A5" s="292"/>
      <c r="B5" s="856">
        <v>20</v>
      </c>
      <c r="C5" s="857"/>
      <c r="D5" s="857"/>
      <c r="E5" s="16"/>
      <c r="F5" s="293">
        <v>21</v>
      </c>
      <c r="G5" s="25">
        <v>547</v>
      </c>
      <c r="H5" s="25">
        <v>2571</v>
      </c>
      <c r="I5" s="25">
        <v>676</v>
      </c>
      <c r="J5" s="25">
        <v>481</v>
      </c>
      <c r="K5" s="25">
        <v>512</v>
      </c>
      <c r="L5" s="25">
        <v>902</v>
      </c>
      <c r="M5" s="864" t="s">
        <v>193</v>
      </c>
      <c r="N5" s="865"/>
    </row>
    <row r="6" spans="1:14" ht="14.25" customHeight="1">
      <c r="A6" s="292"/>
      <c r="B6" s="861">
        <v>21</v>
      </c>
      <c r="C6" s="861"/>
      <c r="D6" s="861"/>
      <c r="E6" s="16"/>
      <c r="F6" s="294">
        <v>22</v>
      </c>
      <c r="G6" s="295">
        <v>461</v>
      </c>
      <c r="H6" s="295">
        <v>2686</v>
      </c>
      <c r="I6" s="295">
        <v>720</v>
      </c>
      <c r="J6" s="295">
        <v>505</v>
      </c>
      <c r="K6" s="295">
        <v>527</v>
      </c>
      <c r="L6" s="295">
        <v>934</v>
      </c>
      <c r="M6" s="839" t="s">
        <v>193</v>
      </c>
      <c r="N6" s="840"/>
    </row>
    <row r="7" spans="1:14" ht="14.25" customHeight="1">
      <c r="A7" s="292"/>
      <c r="B7" s="861">
        <v>22</v>
      </c>
      <c r="C7" s="861"/>
      <c r="D7" s="861"/>
      <c r="E7" s="16"/>
      <c r="F7" s="294">
        <v>23</v>
      </c>
      <c r="G7" s="295">
        <v>478</v>
      </c>
      <c r="H7" s="295">
        <v>2745</v>
      </c>
      <c r="I7" s="295">
        <v>751</v>
      </c>
      <c r="J7" s="295">
        <v>516</v>
      </c>
      <c r="K7" s="295">
        <v>553</v>
      </c>
      <c r="L7" s="295">
        <v>925</v>
      </c>
      <c r="M7" s="839" t="s">
        <v>193</v>
      </c>
      <c r="N7" s="840"/>
    </row>
    <row r="8" spans="1:14" ht="14.25" customHeight="1">
      <c r="A8" s="292"/>
      <c r="B8" s="862">
        <v>23</v>
      </c>
      <c r="C8" s="862"/>
      <c r="D8" s="862"/>
      <c r="E8" s="296"/>
      <c r="F8" s="116">
        <v>25</v>
      </c>
      <c r="G8" s="117">
        <v>518</v>
      </c>
      <c r="H8" s="117">
        <v>2945</v>
      </c>
      <c r="I8" s="117">
        <v>824</v>
      </c>
      <c r="J8" s="117">
        <v>563</v>
      </c>
      <c r="K8" s="117">
        <v>574</v>
      </c>
      <c r="L8" s="117">
        <v>984</v>
      </c>
      <c r="M8" s="839" t="s">
        <v>193</v>
      </c>
      <c r="N8" s="840"/>
    </row>
    <row r="9" spans="1:14" s="10" customFormat="1" ht="14.25" customHeight="1">
      <c r="A9" s="297"/>
      <c r="B9" s="863">
        <v>24</v>
      </c>
      <c r="C9" s="863"/>
      <c r="D9" s="863"/>
      <c r="E9" s="103"/>
      <c r="F9" s="298">
        <f t="shared" ref="F9:L9" si="0">SUM(F11,F16)</f>
        <v>26</v>
      </c>
      <c r="G9" s="299">
        <f t="shared" si="0"/>
        <v>543</v>
      </c>
      <c r="H9" s="299">
        <f t="shared" si="0"/>
        <v>3044</v>
      </c>
      <c r="I9" s="299">
        <f t="shared" si="0"/>
        <v>855</v>
      </c>
      <c r="J9" s="299">
        <f t="shared" si="0"/>
        <v>569</v>
      </c>
      <c r="K9" s="299">
        <f t="shared" si="0"/>
        <v>617</v>
      </c>
      <c r="L9" s="299">
        <f t="shared" si="0"/>
        <v>1003</v>
      </c>
      <c r="M9" s="839" t="s">
        <v>193</v>
      </c>
      <c r="N9" s="840"/>
    </row>
    <row r="10" spans="1:14" ht="12" customHeight="1">
      <c r="A10" s="292"/>
      <c r="B10" s="16"/>
      <c r="C10" s="16"/>
      <c r="D10" s="16"/>
      <c r="E10" s="16"/>
      <c r="F10" s="300"/>
      <c r="G10" s="295"/>
      <c r="H10" s="295"/>
      <c r="I10" s="843"/>
      <c r="J10" s="843"/>
      <c r="K10" s="295"/>
      <c r="L10" s="295"/>
      <c r="M10" s="295"/>
      <c r="N10" s="301"/>
    </row>
    <row r="11" spans="1:14" ht="14.25" customHeight="1">
      <c r="A11" s="292"/>
      <c r="B11" s="488" t="s">
        <v>194</v>
      </c>
      <c r="C11" s="488"/>
      <c r="D11" s="488"/>
      <c r="E11" s="302"/>
      <c r="F11" s="303">
        <f>SUM(F12:F15)</f>
        <v>4</v>
      </c>
      <c r="G11" s="304">
        <f t="shared" ref="G11:L11" si="1">SUM(G12:G15)</f>
        <v>84</v>
      </c>
      <c r="H11" s="304">
        <f t="shared" si="1"/>
        <v>448</v>
      </c>
      <c r="I11" s="304">
        <f t="shared" si="1"/>
        <v>96</v>
      </c>
      <c r="J11" s="304">
        <f t="shared" si="1"/>
        <v>84</v>
      </c>
      <c r="K11" s="304">
        <f t="shared" si="1"/>
        <v>107</v>
      </c>
      <c r="L11" s="304">
        <f t="shared" si="1"/>
        <v>161</v>
      </c>
      <c r="M11" s="839" t="s">
        <v>193</v>
      </c>
      <c r="N11" s="840"/>
    </row>
    <row r="12" spans="1:14" ht="14.25" customHeight="1">
      <c r="A12" s="292"/>
      <c r="B12" s="488" t="s">
        <v>195</v>
      </c>
      <c r="C12" s="488"/>
      <c r="D12" s="488"/>
      <c r="E12" s="305"/>
      <c r="F12" s="104">
        <v>1</v>
      </c>
      <c r="G12" s="304">
        <v>14</v>
      </c>
      <c r="H12" s="304">
        <f>SUM(I12:L12)</f>
        <v>62</v>
      </c>
      <c r="I12" s="304">
        <v>12</v>
      </c>
      <c r="J12" s="304">
        <v>13</v>
      </c>
      <c r="K12" s="304">
        <v>15</v>
      </c>
      <c r="L12" s="304">
        <v>22</v>
      </c>
      <c r="M12" s="850" t="s">
        <v>196</v>
      </c>
      <c r="N12" s="840"/>
    </row>
    <row r="13" spans="1:14" ht="14.25" customHeight="1">
      <c r="A13" s="292"/>
      <c r="B13" s="488" t="s">
        <v>197</v>
      </c>
      <c r="C13" s="488"/>
      <c r="D13" s="488"/>
      <c r="E13" s="305"/>
      <c r="F13" s="104">
        <v>1</v>
      </c>
      <c r="G13" s="304">
        <v>24</v>
      </c>
      <c r="H13" s="304">
        <f>SUM(I13:L13)</f>
        <v>126</v>
      </c>
      <c r="I13" s="304">
        <v>27</v>
      </c>
      <c r="J13" s="304">
        <v>24</v>
      </c>
      <c r="K13" s="304">
        <v>28</v>
      </c>
      <c r="L13" s="304">
        <v>47</v>
      </c>
      <c r="M13" s="850" t="s">
        <v>198</v>
      </c>
      <c r="N13" s="840"/>
    </row>
    <row r="14" spans="1:14" ht="14.25" customHeight="1">
      <c r="A14" s="292"/>
      <c r="B14" s="488" t="s">
        <v>199</v>
      </c>
      <c r="C14" s="488"/>
      <c r="D14" s="488"/>
      <c r="E14" s="305"/>
      <c r="F14" s="104">
        <v>1</v>
      </c>
      <c r="G14" s="304">
        <v>22</v>
      </c>
      <c r="H14" s="304">
        <f>SUM(I14:L14)</f>
        <v>131</v>
      </c>
      <c r="I14" s="304">
        <v>29</v>
      </c>
      <c r="J14" s="304">
        <v>24</v>
      </c>
      <c r="K14" s="304">
        <v>32</v>
      </c>
      <c r="L14" s="304">
        <v>46</v>
      </c>
      <c r="M14" s="850" t="s">
        <v>200</v>
      </c>
      <c r="N14" s="840"/>
    </row>
    <row r="15" spans="1:14" ht="14.25" customHeight="1">
      <c r="A15" s="292"/>
      <c r="B15" s="488" t="s">
        <v>201</v>
      </c>
      <c r="C15" s="488"/>
      <c r="D15" s="488"/>
      <c r="E15" s="306"/>
      <c r="F15" s="104">
        <v>1</v>
      </c>
      <c r="G15" s="304">
        <v>24</v>
      </c>
      <c r="H15" s="304">
        <f>SUM(I15:L15)</f>
        <v>129</v>
      </c>
      <c r="I15" s="304">
        <v>28</v>
      </c>
      <c r="J15" s="304">
        <v>23</v>
      </c>
      <c r="K15" s="304">
        <v>32</v>
      </c>
      <c r="L15" s="304">
        <v>46</v>
      </c>
      <c r="M15" s="850" t="s">
        <v>202</v>
      </c>
      <c r="N15" s="840"/>
    </row>
    <row r="16" spans="1:14" ht="14.25" customHeight="1">
      <c r="A16" s="292"/>
      <c r="B16" s="488" t="s">
        <v>203</v>
      </c>
      <c r="C16" s="488"/>
      <c r="D16" s="488"/>
      <c r="E16" s="307"/>
      <c r="F16" s="303">
        <f>SUM(F17:F38)</f>
        <v>22</v>
      </c>
      <c r="G16" s="304">
        <f t="shared" ref="G16:L16" si="2">SUM(G17:G38)</f>
        <v>459</v>
      </c>
      <c r="H16" s="304">
        <f>SUM(H17:H38)</f>
        <v>2596</v>
      </c>
      <c r="I16" s="304">
        <f t="shared" si="2"/>
        <v>759</v>
      </c>
      <c r="J16" s="304">
        <f t="shared" si="2"/>
        <v>485</v>
      </c>
      <c r="K16" s="304">
        <f t="shared" si="2"/>
        <v>510</v>
      </c>
      <c r="L16" s="304">
        <f t="shared" si="2"/>
        <v>842</v>
      </c>
      <c r="M16" s="839" t="s">
        <v>193</v>
      </c>
      <c r="N16" s="840"/>
    </row>
    <row r="17" spans="1:15" ht="14.25" customHeight="1">
      <c r="A17" s="292"/>
      <c r="B17" s="488" t="s">
        <v>204</v>
      </c>
      <c r="C17" s="488"/>
      <c r="D17" s="488"/>
      <c r="E17" s="305"/>
      <c r="F17" s="104">
        <v>1</v>
      </c>
      <c r="G17" s="105">
        <v>22</v>
      </c>
      <c r="H17" s="304">
        <f t="shared" ref="H17:H34" si="3">SUM(I17:L17)</f>
        <v>138</v>
      </c>
      <c r="I17" s="105">
        <v>36</v>
      </c>
      <c r="J17" s="105">
        <v>24</v>
      </c>
      <c r="K17" s="105">
        <v>28</v>
      </c>
      <c r="L17" s="105">
        <v>50</v>
      </c>
      <c r="M17" s="850" t="s">
        <v>205</v>
      </c>
      <c r="N17" s="840"/>
    </row>
    <row r="18" spans="1:15" ht="14.25" customHeight="1">
      <c r="A18" s="292"/>
      <c r="B18" s="488" t="s">
        <v>206</v>
      </c>
      <c r="C18" s="488"/>
      <c r="D18" s="488"/>
      <c r="E18" s="305"/>
      <c r="F18" s="104">
        <v>1</v>
      </c>
      <c r="G18" s="105">
        <v>25</v>
      </c>
      <c r="H18" s="304">
        <f t="shared" si="3"/>
        <v>139</v>
      </c>
      <c r="I18" s="105">
        <v>36</v>
      </c>
      <c r="J18" s="105">
        <v>24</v>
      </c>
      <c r="K18" s="105">
        <v>30</v>
      </c>
      <c r="L18" s="105">
        <v>49</v>
      </c>
      <c r="M18" s="850" t="s">
        <v>207</v>
      </c>
      <c r="N18" s="840"/>
    </row>
    <row r="19" spans="1:15" ht="14.25" customHeight="1">
      <c r="A19" s="292"/>
      <c r="B19" s="488" t="s">
        <v>208</v>
      </c>
      <c r="C19" s="488"/>
      <c r="D19" s="488"/>
      <c r="E19" s="305"/>
      <c r="F19" s="104">
        <v>1</v>
      </c>
      <c r="G19" s="105">
        <v>26</v>
      </c>
      <c r="H19" s="304">
        <f t="shared" si="3"/>
        <v>162</v>
      </c>
      <c r="I19" s="105">
        <v>46</v>
      </c>
      <c r="J19" s="105">
        <v>30</v>
      </c>
      <c r="K19" s="105">
        <v>29</v>
      </c>
      <c r="L19" s="105">
        <v>57</v>
      </c>
      <c r="M19" s="850" t="s">
        <v>209</v>
      </c>
      <c r="N19" s="840"/>
    </row>
    <row r="20" spans="1:15" ht="14.25" customHeight="1">
      <c r="A20" s="292"/>
      <c r="B20" s="488" t="s">
        <v>210</v>
      </c>
      <c r="C20" s="488"/>
      <c r="D20" s="488"/>
      <c r="E20" s="305"/>
      <c r="F20" s="104">
        <v>1</v>
      </c>
      <c r="G20" s="105">
        <v>32</v>
      </c>
      <c r="H20" s="304">
        <f t="shared" si="3"/>
        <v>179</v>
      </c>
      <c r="I20" s="105">
        <v>56</v>
      </c>
      <c r="J20" s="105">
        <v>37</v>
      </c>
      <c r="K20" s="105">
        <v>35</v>
      </c>
      <c r="L20" s="105">
        <v>51</v>
      </c>
      <c r="M20" s="850" t="s">
        <v>209</v>
      </c>
      <c r="N20" s="840"/>
      <c r="O20" s="308"/>
    </row>
    <row r="21" spans="1:15" ht="14.25" customHeight="1">
      <c r="A21" s="292"/>
      <c r="B21" s="488" t="s">
        <v>211</v>
      </c>
      <c r="C21" s="488"/>
      <c r="D21" s="488"/>
      <c r="E21" s="307"/>
      <c r="F21" s="104">
        <v>1</v>
      </c>
      <c r="G21" s="105">
        <v>17</v>
      </c>
      <c r="H21" s="304">
        <f t="shared" si="3"/>
        <v>109</v>
      </c>
      <c r="I21" s="105">
        <v>29</v>
      </c>
      <c r="J21" s="105">
        <v>18</v>
      </c>
      <c r="K21" s="105">
        <v>22</v>
      </c>
      <c r="L21" s="105">
        <v>40</v>
      </c>
      <c r="M21" s="850" t="s">
        <v>209</v>
      </c>
      <c r="N21" s="840"/>
      <c r="O21" s="308"/>
    </row>
    <row r="22" spans="1:15" ht="14.25" customHeight="1">
      <c r="A22" s="292"/>
      <c r="B22" s="488" t="s">
        <v>212</v>
      </c>
      <c r="C22" s="488"/>
      <c r="D22" s="488"/>
      <c r="E22" s="307"/>
      <c r="F22" s="104">
        <v>1</v>
      </c>
      <c r="G22" s="105">
        <v>19</v>
      </c>
      <c r="H22" s="304">
        <f t="shared" si="3"/>
        <v>123</v>
      </c>
      <c r="I22" s="105">
        <v>34</v>
      </c>
      <c r="J22" s="105">
        <v>23</v>
      </c>
      <c r="K22" s="105">
        <v>23</v>
      </c>
      <c r="L22" s="105">
        <v>43</v>
      </c>
      <c r="M22" s="850" t="s">
        <v>209</v>
      </c>
      <c r="N22" s="840"/>
      <c r="O22" s="308"/>
    </row>
    <row r="23" spans="1:15" ht="14.25" customHeight="1">
      <c r="A23" s="292"/>
      <c r="B23" s="488" t="s">
        <v>213</v>
      </c>
      <c r="C23" s="488"/>
      <c r="D23" s="488"/>
      <c r="E23" s="309"/>
      <c r="F23" s="104">
        <v>1</v>
      </c>
      <c r="G23" s="105">
        <v>24</v>
      </c>
      <c r="H23" s="304">
        <f t="shared" si="3"/>
        <v>144</v>
      </c>
      <c r="I23" s="105">
        <v>45</v>
      </c>
      <c r="J23" s="105">
        <v>24</v>
      </c>
      <c r="K23" s="105">
        <v>31</v>
      </c>
      <c r="L23" s="105">
        <v>44</v>
      </c>
      <c r="M23" s="850" t="s">
        <v>214</v>
      </c>
      <c r="N23" s="840"/>
    </row>
    <row r="24" spans="1:15" ht="14.25" customHeight="1">
      <c r="A24" s="292"/>
      <c r="B24" s="488" t="s">
        <v>215</v>
      </c>
      <c r="C24" s="488"/>
      <c r="D24" s="488"/>
      <c r="E24" s="307"/>
      <c r="F24" s="104">
        <v>1</v>
      </c>
      <c r="G24" s="105">
        <v>19</v>
      </c>
      <c r="H24" s="304">
        <f t="shared" si="3"/>
        <v>107</v>
      </c>
      <c r="I24" s="105">
        <v>29</v>
      </c>
      <c r="J24" s="105">
        <v>23</v>
      </c>
      <c r="K24" s="105">
        <v>20</v>
      </c>
      <c r="L24" s="105">
        <v>35</v>
      </c>
      <c r="M24" s="850" t="s">
        <v>216</v>
      </c>
      <c r="N24" s="840"/>
    </row>
    <row r="25" spans="1:15" ht="14.25" customHeight="1">
      <c r="A25" s="292"/>
      <c r="B25" s="488" t="s">
        <v>217</v>
      </c>
      <c r="C25" s="488"/>
      <c r="D25" s="488"/>
      <c r="E25" s="307"/>
      <c r="F25" s="104">
        <v>1</v>
      </c>
      <c r="G25" s="105">
        <v>22</v>
      </c>
      <c r="H25" s="304">
        <f>SUM(I25:L25)</f>
        <v>141</v>
      </c>
      <c r="I25" s="105">
        <v>35</v>
      </c>
      <c r="J25" s="105">
        <v>24</v>
      </c>
      <c r="K25" s="105">
        <v>28</v>
      </c>
      <c r="L25" s="105">
        <v>54</v>
      </c>
      <c r="M25" s="850" t="s">
        <v>218</v>
      </c>
      <c r="N25" s="840"/>
    </row>
    <row r="26" spans="1:15" ht="14.25" customHeight="1">
      <c r="A26" s="292"/>
      <c r="B26" s="488" t="s">
        <v>219</v>
      </c>
      <c r="C26" s="488"/>
      <c r="D26" s="488"/>
      <c r="E26" s="305"/>
      <c r="F26" s="104">
        <v>1</v>
      </c>
      <c r="G26" s="105">
        <v>22</v>
      </c>
      <c r="H26" s="304">
        <f t="shared" si="3"/>
        <v>108</v>
      </c>
      <c r="I26" s="105">
        <v>27</v>
      </c>
      <c r="J26" s="105">
        <v>24</v>
      </c>
      <c r="K26" s="105">
        <v>22</v>
      </c>
      <c r="L26" s="105">
        <v>35</v>
      </c>
      <c r="M26" s="850" t="s">
        <v>220</v>
      </c>
      <c r="N26" s="840"/>
    </row>
    <row r="27" spans="1:15" ht="14.25" customHeight="1">
      <c r="A27" s="292"/>
      <c r="B27" s="488" t="s">
        <v>221</v>
      </c>
      <c r="C27" s="488"/>
      <c r="D27" s="488"/>
      <c r="E27" s="307"/>
      <c r="F27" s="104">
        <v>1</v>
      </c>
      <c r="G27" s="105">
        <v>22</v>
      </c>
      <c r="H27" s="304">
        <f t="shared" si="3"/>
        <v>159</v>
      </c>
      <c r="I27" s="105">
        <v>42</v>
      </c>
      <c r="J27" s="105">
        <v>29</v>
      </c>
      <c r="K27" s="105">
        <v>28</v>
      </c>
      <c r="L27" s="105">
        <v>60</v>
      </c>
      <c r="M27" s="850" t="s">
        <v>222</v>
      </c>
      <c r="N27" s="840"/>
    </row>
    <row r="28" spans="1:15" ht="14.25" customHeight="1">
      <c r="A28" s="292"/>
      <c r="B28" s="488" t="s">
        <v>223</v>
      </c>
      <c r="C28" s="488"/>
      <c r="D28" s="488"/>
      <c r="E28" s="305"/>
      <c r="F28" s="104">
        <v>1</v>
      </c>
      <c r="G28" s="105">
        <v>21</v>
      </c>
      <c r="H28" s="304">
        <f t="shared" si="3"/>
        <v>116</v>
      </c>
      <c r="I28" s="105">
        <v>33</v>
      </c>
      <c r="J28" s="105">
        <v>23</v>
      </c>
      <c r="K28" s="105">
        <v>21</v>
      </c>
      <c r="L28" s="105">
        <v>39</v>
      </c>
      <c r="M28" s="850" t="s">
        <v>224</v>
      </c>
      <c r="N28" s="840"/>
    </row>
    <row r="29" spans="1:15" ht="14.25" customHeight="1">
      <c r="A29" s="292"/>
      <c r="B29" s="488" t="s">
        <v>225</v>
      </c>
      <c r="C29" s="488"/>
      <c r="D29" s="488"/>
      <c r="E29" s="305"/>
      <c r="F29" s="104">
        <v>1</v>
      </c>
      <c r="G29" s="105">
        <v>25</v>
      </c>
      <c r="H29" s="304">
        <f t="shared" si="3"/>
        <v>143</v>
      </c>
      <c r="I29" s="105">
        <v>49</v>
      </c>
      <c r="J29" s="105">
        <v>25</v>
      </c>
      <c r="K29" s="105">
        <v>25</v>
      </c>
      <c r="L29" s="105">
        <v>44</v>
      </c>
      <c r="M29" s="850" t="s">
        <v>226</v>
      </c>
      <c r="N29" s="840"/>
    </row>
    <row r="30" spans="1:15" ht="14.25" customHeight="1">
      <c r="A30" s="292"/>
      <c r="B30" s="488" t="s">
        <v>227</v>
      </c>
      <c r="C30" s="488"/>
      <c r="D30" s="488"/>
      <c r="E30" s="305"/>
      <c r="F30" s="104">
        <v>1</v>
      </c>
      <c r="G30" s="105">
        <v>19</v>
      </c>
      <c r="H30" s="304">
        <f t="shared" si="3"/>
        <v>106</v>
      </c>
      <c r="I30" s="105">
        <v>33</v>
      </c>
      <c r="J30" s="105">
        <v>18</v>
      </c>
      <c r="K30" s="105">
        <v>23</v>
      </c>
      <c r="L30" s="105">
        <v>32</v>
      </c>
      <c r="M30" s="850" t="s">
        <v>228</v>
      </c>
      <c r="N30" s="840"/>
    </row>
    <row r="31" spans="1:15" ht="14.25" customHeight="1">
      <c r="A31" s="292"/>
      <c r="B31" s="488" t="s">
        <v>229</v>
      </c>
      <c r="C31" s="488"/>
      <c r="D31" s="488"/>
      <c r="E31" s="305"/>
      <c r="F31" s="104">
        <v>1</v>
      </c>
      <c r="G31" s="105">
        <v>22</v>
      </c>
      <c r="H31" s="304">
        <f t="shared" si="3"/>
        <v>101</v>
      </c>
      <c r="I31" s="105">
        <v>33</v>
      </c>
      <c r="J31" s="105">
        <v>18</v>
      </c>
      <c r="K31" s="105">
        <v>18</v>
      </c>
      <c r="L31" s="105">
        <v>32</v>
      </c>
      <c r="M31" s="850" t="s">
        <v>230</v>
      </c>
      <c r="N31" s="840"/>
    </row>
    <row r="32" spans="1:15" ht="14.25" customHeight="1">
      <c r="A32" s="292"/>
      <c r="B32" s="488" t="s">
        <v>231</v>
      </c>
      <c r="C32" s="488"/>
      <c r="D32" s="488"/>
      <c r="E32" s="305"/>
      <c r="F32" s="104">
        <v>1</v>
      </c>
      <c r="G32" s="310">
        <v>26</v>
      </c>
      <c r="H32" s="304">
        <f t="shared" si="3"/>
        <v>104</v>
      </c>
      <c r="I32" s="105">
        <v>33</v>
      </c>
      <c r="J32" s="105">
        <v>18</v>
      </c>
      <c r="K32" s="310">
        <v>18</v>
      </c>
      <c r="L32" s="310">
        <v>35</v>
      </c>
      <c r="M32" s="850" t="s">
        <v>232</v>
      </c>
      <c r="N32" s="840"/>
    </row>
    <row r="33" spans="1:15" ht="14.25" customHeight="1">
      <c r="A33" s="292"/>
      <c r="B33" s="488" t="s">
        <v>233</v>
      </c>
      <c r="C33" s="488"/>
      <c r="D33" s="488"/>
      <c r="E33" s="16"/>
      <c r="F33" s="104">
        <v>1</v>
      </c>
      <c r="G33" s="310">
        <v>15</v>
      </c>
      <c r="H33" s="304">
        <f t="shared" si="3"/>
        <v>98</v>
      </c>
      <c r="I33" s="105">
        <v>27</v>
      </c>
      <c r="J33" s="105">
        <v>18</v>
      </c>
      <c r="K33" s="310">
        <v>20</v>
      </c>
      <c r="L33" s="310">
        <v>33</v>
      </c>
      <c r="M33" s="850" t="s">
        <v>234</v>
      </c>
      <c r="N33" s="840"/>
    </row>
    <row r="34" spans="1:15" ht="14.25" customHeight="1">
      <c r="A34" s="292"/>
      <c r="B34" s="488" t="s">
        <v>235</v>
      </c>
      <c r="C34" s="488"/>
      <c r="D34" s="488"/>
      <c r="E34" s="311"/>
      <c r="F34" s="104">
        <v>1</v>
      </c>
      <c r="G34" s="310">
        <v>18</v>
      </c>
      <c r="H34" s="304">
        <f t="shared" si="3"/>
        <v>108</v>
      </c>
      <c r="I34" s="105">
        <v>36</v>
      </c>
      <c r="J34" s="105">
        <v>21</v>
      </c>
      <c r="K34" s="310">
        <v>20</v>
      </c>
      <c r="L34" s="310">
        <v>31</v>
      </c>
      <c r="M34" s="850" t="s">
        <v>236</v>
      </c>
      <c r="N34" s="840"/>
    </row>
    <row r="35" spans="1:15" ht="14.25" customHeight="1">
      <c r="A35" s="292"/>
      <c r="B35" s="488" t="s">
        <v>237</v>
      </c>
      <c r="C35" s="488"/>
      <c r="D35" s="488"/>
      <c r="E35" s="312"/>
      <c r="F35" s="105">
        <v>1</v>
      </c>
      <c r="G35" s="310">
        <v>17</v>
      </c>
      <c r="H35" s="304">
        <f>SUM(I35:L35)</f>
        <v>90</v>
      </c>
      <c r="I35" s="105">
        <v>33</v>
      </c>
      <c r="J35" s="105">
        <v>18</v>
      </c>
      <c r="K35" s="310">
        <v>20</v>
      </c>
      <c r="L35" s="310">
        <v>19</v>
      </c>
      <c r="M35" s="850" t="s">
        <v>238</v>
      </c>
      <c r="N35" s="840"/>
      <c r="O35" s="311"/>
    </row>
    <row r="36" spans="1:15" ht="14.25" customHeight="1">
      <c r="A36" s="292"/>
      <c r="B36" s="853" t="s">
        <v>556</v>
      </c>
      <c r="C36" s="853"/>
      <c r="D36" s="853"/>
      <c r="E36" s="312"/>
      <c r="F36" s="105">
        <v>1</v>
      </c>
      <c r="G36" s="310">
        <v>14</v>
      </c>
      <c r="H36" s="304">
        <f>SUM(I36:L36)</f>
        <v>80</v>
      </c>
      <c r="I36" s="105">
        <v>18</v>
      </c>
      <c r="J36" s="105">
        <v>18</v>
      </c>
      <c r="K36" s="310">
        <v>18</v>
      </c>
      <c r="L36" s="310">
        <v>26</v>
      </c>
      <c r="M36" s="843" t="s">
        <v>558</v>
      </c>
      <c r="N36" s="840"/>
    </row>
    <row r="37" spans="1:15" ht="14.25" customHeight="1">
      <c r="A37" s="292"/>
      <c r="B37" s="853" t="s">
        <v>557</v>
      </c>
      <c r="C37" s="853"/>
      <c r="D37" s="853"/>
      <c r="E37" s="312"/>
      <c r="F37" s="105">
        <v>1</v>
      </c>
      <c r="G37" s="105">
        <v>14</v>
      </c>
      <c r="H37" s="304">
        <f>SUM(I37:L37)</f>
        <v>76</v>
      </c>
      <c r="I37" s="105">
        <v>26</v>
      </c>
      <c r="J37" s="105">
        <v>16</v>
      </c>
      <c r="K37" s="105">
        <v>16</v>
      </c>
      <c r="L37" s="105">
        <v>18</v>
      </c>
      <c r="M37" s="843" t="s">
        <v>558</v>
      </c>
      <c r="N37" s="844"/>
    </row>
    <row r="38" spans="1:15" ht="14.25" customHeight="1" thickBot="1">
      <c r="A38" s="314"/>
      <c r="B38" s="852" t="s">
        <v>603</v>
      </c>
      <c r="C38" s="852"/>
      <c r="D38" s="852"/>
      <c r="E38" s="315"/>
      <c r="F38" s="316">
        <v>1</v>
      </c>
      <c r="G38" s="317">
        <v>18</v>
      </c>
      <c r="H38" s="318">
        <f>SUM(I38:L38)</f>
        <v>65</v>
      </c>
      <c r="I38" s="316">
        <v>23</v>
      </c>
      <c r="J38" s="316">
        <v>12</v>
      </c>
      <c r="K38" s="317">
        <v>15</v>
      </c>
      <c r="L38" s="317">
        <v>15</v>
      </c>
      <c r="M38" s="841" t="s">
        <v>604</v>
      </c>
      <c r="N38" s="842"/>
    </row>
    <row r="39" spans="1:15" ht="14.25" customHeight="1">
      <c r="A39" s="319" t="s">
        <v>605</v>
      </c>
      <c r="N39" s="66" t="s">
        <v>239</v>
      </c>
    </row>
    <row r="40" spans="1:15" ht="15" customHeight="1">
      <c r="N40" s="66"/>
    </row>
    <row r="41" spans="1:15" ht="15" customHeight="1" thickBot="1">
      <c r="A41" s="320" t="s">
        <v>600</v>
      </c>
      <c r="J41" s="321" t="s">
        <v>626</v>
      </c>
    </row>
    <row r="42" spans="1:15" ht="15" customHeight="1">
      <c r="A42" s="212"/>
      <c r="B42" s="168"/>
      <c r="C42" s="168"/>
      <c r="D42" s="851" t="s">
        <v>624</v>
      </c>
      <c r="E42" s="845" t="s">
        <v>623</v>
      </c>
      <c r="F42" s="846"/>
      <c r="G42" s="846"/>
      <c r="H42" s="847"/>
      <c r="I42" s="848" t="s">
        <v>240</v>
      </c>
      <c r="J42" s="849"/>
      <c r="K42" s="16"/>
    </row>
    <row r="43" spans="1:15" ht="15" customHeight="1">
      <c r="A43" s="322"/>
      <c r="B43" s="323" t="s">
        <v>625</v>
      </c>
      <c r="C43" s="14"/>
      <c r="D43" s="818"/>
      <c r="E43" s="819" t="s">
        <v>241</v>
      </c>
      <c r="F43" s="819"/>
      <c r="G43" s="324" t="s">
        <v>242</v>
      </c>
      <c r="H43" s="19" t="s">
        <v>243</v>
      </c>
      <c r="I43" s="324" t="s">
        <v>241</v>
      </c>
      <c r="J43" s="325" t="s">
        <v>244</v>
      </c>
    </row>
    <row r="44" spans="1:15" ht="15" customHeight="1">
      <c r="A44" s="213"/>
      <c r="B44" s="214"/>
      <c r="C44" s="214"/>
      <c r="D44" s="759"/>
      <c r="E44" s="759" t="s">
        <v>245</v>
      </c>
      <c r="F44" s="759"/>
      <c r="G44" s="163" t="s">
        <v>246</v>
      </c>
      <c r="H44" s="20" t="s">
        <v>247</v>
      </c>
      <c r="I44" s="163" t="s">
        <v>245</v>
      </c>
      <c r="J44" s="326" t="s">
        <v>248</v>
      </c>
    </row>
    <row r="45" spans="1:15" ht="15" customHeight="1">
      <c r="A45" s="322"/>
      <c r="B45" s="313" t="s">
        <v>249</v>
      </c>
      <c r="C45" s="14"/>
      <c r="D45" s="107">
        <f t="shared" ref="D45:D55" si="4">SUM(F45,I45)</f>
        <v>71</v>
      </c>
      <c r="E45" s="108"/>
      <c r="F45" s="108">
        <v>11</v>
      </c>
      <c r="G45" s="327">
        <v>907</v>
      </c>
      <c r="H45" s="327">
        <v>913</v>
      </c>
      <c r="I45" s="108">
        <v>60</v>
      </c>
      <c r="J45" s="328">
        <v>5984</v>
      </c>
    </row>
    <row r="46" spans="1:15" ht="15" customHeight="1">
      <c r="A46" s="322"/>
      <c r="B46" s="313" t="s">
        <v>250</v>
      </c>
      <c r="C46" s="14"/>
      <c r="D46" s="109">
        <f t="shared" si="4"/>
        <v>31</v>
      </c>
      <c r="E46" s="110"/>
      <c r="F46" s="110">
        <v>5</v>
      </c>
      <c r="G46" s="329">
        <v>330</v>
      </c>
      <c r="H46" s="329">
        <v>320</v>
      </c>
      <c r="I46" s="110">
        <v>26</v>
      </c>
      <c r="J46" s="330">
        <v>1943</v>
      </c>
    </row>
    <row r="47" spans="1:15" ht="15" customHeight="1">
      <c r="A47" s="322"/>
      <c r="B47" s="313" t="s">
        <v>251</v>
      </c>
      <c r="C47" s="14"/>
      <c r="D47" s="109">
        <f t="shared" si="4"/>
        <v>14</v>
      </c>
      <c r="E47" s="110"/>
      <c r="F47" s="110">
        <v>2</v>
      </c>
      <c r="G47" s="329">
        <v>120</v>
      </c>
      <c r="H47" s="329">
        <v>154</v>
      </c>
      <c r="I47" s="110">
        <v>12</v>
      </c>
      <c r="J47" s="330">
        <v>1010</v>
      </c>
    </row>
    <row r="48" spans="1:15" ht="15" customHeight="1">
      <c r="A48" s="322"/>
      <c r="B48" s="313" t="s">
        <v>252</v>
      </c>
      <c r="C48" s="14"/>
      <c r="D48" s="109">
        <f t="shared" si="4"/>
        <v>40</v>
      </c>
      <c r="E48" s="110"/>
      <c r="F48" s="110">
        <v>10</v>
      </c>
      <c r="G48" s="329">
        <v>630</v>
      </c>
      <c r="H48" s="329">
        <v>656</v>
      </c>
      <c r="I48" s="110">
        <v>30</v>
      </c>
      <c r="J48" s="330">
        <v>2370</v>
      </c>
    </row>
    <row r="49" spans="1:14" ht="15" customHeight="1">
      <c r="A49" s="322"/>
      <c r="B49" s="155" t="s">
        <v>253</v>
      </c>
      <c r="C49" s="115"/>
      <c r="D49" s="109">
        <f t="shared" si="4"/>
        <v>20</v>
      </c>
      <c r="E49" s="110"/>
      <c r="F49" s="110">
        <v>3</v>
      </c>
      <c r="G49" s="329">
        <v>320</v>
      </c>
      <c r="H49" s="329">
        <v>325</v>
      </c>
      <c r="I49" s="110">
        <v>17</v>
      </c>
      <c r="J49" s="330">
        <v>1715</v>
      </c>
    </row>
    <row r="50" spans="1:14" ht="15" customHeight="1">
      <c r="A50" s="322"/>
      <c r="B50" s="313" t="s">
        <v>254</v>
      </c>
      <c r="C50" s="14"/>
      <c r="D50" s="109">
        <f t="shared" si="4"/>
        <v>22</v>
      </c>
      <c r="E50" s="110"/>
      <c r="F50" s="110">
        <v>10</v>
      </c>
      <c r="G50" s="329">
        <v>815</v>
      </c>
      <c r="H50" s="329">
        <v>646</v>
      </c>
      <c r="I50" s="110">
        <v>12</v>
      </c>
      <c r="J50" s="330">
        <v>855</v>
      </c>
    </row>
    <row r="51" spans="1:14" ht="15" customHeight="1">
      <c r="A51" s="322"/>
      <c r="B51" s="313" t="s">
        <v>255</v>
      </c>
      <c r="C51" s="14"/>
      <c r="D51" s="109">
        <f t="shared" si="4"/>
        <v>14</v>
      </c>
      <c r="E51" s="110"/>
      <c r="F51" s="110">
        <v>5</v>
      </c>
      <c r="G51" s="329">
        <v>360</v>
      </c>
      <c r="H51" s="329">
        <v>406</v>
      </c>
      <c r="I51" s="110">
        <v>9</v>
      </c>
      <c r="J51" s="330">
        <v>670</v>
      </c>
    </row>
    <row r="52" spans="1:14" s="10" customFormat="1" ht="15" customHeight="1">
      <c r="A52" s="331"/>
      <c r="B52" s="332" t="s">
        <v>256</v>
      </c>
      <c r="C52" s="333"/>
      <c r="D52" s="111">
        <f t="shared" si="4"/>
        <v>26</v>
      </c>
      <c r="E52" s="112"/>
      <c r="F52" s="112">
        <v>4</v>
      </c>
      <c r="G52" s="8">
        <v>430</v>
      </c>
      <c r="H52" s="8">
        <v>448</v>
      </c>
      <c r="I52" s="112">
        <v>22</v>
      </c>
      <c r="J52" s="334">
        <v>2267</v>
      </c>
    </row>
    <row r="53" spans="1:14" ht="15" customHeight="1">
      <c r="A53" s="322"/>
      <c r="B53" s="313" t="s">
        <v>257</v>
      </c>
      <c r="C53" s="14"/>
      <c r="D53" s="109">
        <f t="shared" si="4"/>
        <v>28</v>
      </c>
      <c r="E53" s="110"/>
      <c r="F53" s="110">
        <v>4</v>
      </c>
      <c r="G53" s="329">
        <v>280</v>
      </c>
      <c r="H53" s="329">
        <v>292</v>
      </c>
      <c r="I53" s="110">
        <v>24</v>
      </c>
      <c r="J53" s="330">
        <v>1994</v>
      </c>
    </row>
    <row r="54" spans="1:14" ht="15" customHeight="1">
      <c r="A54" s="322"/>
      <c r="B54" s="313" t="s">
        <v>258</v>
      </c>
      <c r="C54" s="14"/>
      <c r="D54" s="109">
        <f t="shared" si="4"/>
        <v>16</v>
      </c>
      <c r="E54" s="110"/>
      <c r="F54" s="110">
        <v>2</v>
      </c>
      <c r="G54" s="329">
        <v>120</v>
      </c>
      <c r="H54" s="329">
        <v>137</v>
      </c>
      <c r="I54" s="110">
        <v>14</v>
      </c>
      <c r="J54" s="330">
        <v>1428</v>
      </c>
    </row>
    <row r="55" spans="1:14" ht="15" customHeight="1" thickBot="1">
      <c r="A55" s="335"/>
      <c r="B55" s="336" t="s">
        <v>259</v>
      </c>
      <c r="C55" s="337"/>
      <c r="D55" s="113">
        <f t="shared" si="4"/>
        <v>20</v>
      </c>
      <c r="E55" s="114"/>
      <c r="F55" s="114">
        <v>5</v>
      </c>
      <c r="G55" s="338">
        <v>360</v>
      </c>
      <c r="H55" s="338">
        <v>377</v>
      </c>
      <c r="I55" s="114">
        <v>15</v>
      </c>
      <c r="J55" s="339">
        <v>1315</v>
      </c>
    </row>
    <row r="56" spans="1:14" ht="15" customHeight="1">
      <c r="A56" s="320"/>
      <c r="B56" s="215" t="s">
        <v>601</v>
      </c>
      <c r="C56" s="340"/>
      <c r="D56" s="28"/>
      <c r="E56" s="329"/>
      <c r="F56" s="341"/>
      <c r="G56" s="27"/>
      <c r="H56" s="27"/>
      <c r="I56" s="27"/>
      <c r="J56" s="27"/>
      <c r="K56" s="342"/>
      <c r="L56" s="28"/>
      <c r="M56" s="27"/>
      <c r="N56" s="27"/>
    </row>
    <row r="57" spans="1:14" ht="15" customHeight="1">
      <c r="A57" s="65" t="s">
        <v>627</v>
      </c>
      <c r="N57" s="321"/>
    </row>
  </sheetData>
  <sheetProtection selectLockedCells="1" selectUnlockedCells="1"/>
  <mergeCells count="77">
    <mergeCell ref="M3:N4"/>
    <mergeCell ref="B5:D5"/>
    <mergeCell ref="I10:J10"/>
    <mergeCell ref="B11:D11"/>
    <mergeCell ref="B3:D4"/>
    <mergeCell ref="F3:F4"/>
    <mergeCell ref="G3:G4"/>
    <mergeCell ref="H3:L3"/>
    <mergeCell ref="B6:D6"/>
    <mergeCell ref="B7:D7"/>
    <mergeCell ref="B8:D8"/>
    <mergeCell ref="B9:D9"/>
    <mergeCell ref="M8:N8"/>
    <mergeCell ref="M7:N7"/>
    <mergeCell ref="M6:N6"/>
    <mergeCell ref="M5:N5"/>
    <mergeCell ref="B12:D12"/>
    <mergeCell ref="M12:N12"/>
    <mergeCell ref="B13:D13"/>
    <mergeCell ref="M13:N13"/>
    <mergeCell ref="B14:D14"/>
    <mergeCell ref="M14:N14"/>
    <mergeCell ref="B21:D21"/>
    <mergeCell ref="M21:N21"/>
    <mergeCell ref="B15:D15"/>
    <mergeCell ref="M15:N15"/>
    <mergeCell ref="B16:D16"/>
    <mergeCell ref="M16:N16"/>
    <mergeCell ref="B18:D18"/>
    <mergeCell ref="M18:N18"/>
    <mergeCell ref="B19:D19"/>
    <mergeCell ref="M19:N19"/>
    <mergeCell ref="B20:D20"/>
    <mergeCell ref="M20:N20"/>
    <mergeCell ref="B17:D17"/>
    <mergeCell ref="M17:N17"/>
    <mergeCell ref="B24:D24"/>
    <mergeCell ref="M24:N24"/>
    <mergeCell ref="B25:D25"/>
    <mergeCell ref="M25:N25"/>
    <mergeCell ref="B26:D26"/>
    <mergeCell ref="M26:N26"/>
    <mergeCell ref="D42:D44"/>
    <mergeCell ref="B22:D22"/>
    <mergeCell ref="M22:N22"/>
    <mergeCell ref="B23:D23"/>
    <mergeCell ref="M23:N23"/>
    <mergeCell ref="B27:D27"/>
    <mergeCell ref="M27:N27"/>
    <mergeCell ref="B28:D28"/>
    <mergeCell ref="B32:D32"/>
    <mergeCell ref="M32:N32"/>
    <mergeCell ref="B38:D38"/>
    <mergeCell ref="B36:D36"/>
    <mergeCell ref="B35:D35"/>
    <mergeCell ref="M35:N35"/>
    <mergeCell ref="B37:D37"/>
    <mergeCell ref="B29:D29"/>
    <mergeCell ref="B34:D34"/>
    <mergeCell ref="M34:N34"/>
    <mergeCell ref="B30:D30"/>
    <mergeCell ref="M30:N30"/>
    <mergeCell ref="B31:D31"/>
    <mergeCell ref="M31:N31"/>
    <mergeCell ref="B33:D33"/>
    <mergeCell ref="M33:N33"/>
    <mergeCell ref="E43:F43"/>
    <mergeCell ref="E44:F44"/>
    <mergeCell ref="M9:N9"/>
    <mergeCell ref="M38:N38"/>
    <mergeCell ref="M36:N36"/>
    <mergeCell ref="M11:N11"/>
    <mergeCell ref="M37:N37"/>
    <mergeCell ref="E42:H42"/>
    <mergeCell ref="I42:J42"/>
    <mergeCell ref="M28:N28"/>
    <mergeCell ref="M29:N29"/>
  </mergeCells>
  <phoneticPr fontId="22"/>
  <pageMargins left="0.59055118110236227" right="0.59055118110236227" top="0.59055118110236227" bottom="0.59055118110236227" header="0.39370078740157483" footer="0.39370078740157483"/>
  <pageSetup paperSize="9" firstPageNumber="124" orientation="portrait" useFirstPageNumber="1" horizontalDpi="300" verticalDpi="300" r:id="rId1"/>
  <headerFooter alignWithMargins="0">
    <oddHeader>&amp;L社会・福祉</oddHeader>
    <oddFooter>&amp;C&amp;11－&amp;P－</oddFooter>
  </headerFooter>
  <ignoredErrors>
    <ignoredError sqref="H16" formula="1"/>
  </ignoredErrors>
</worksheet>
</file>

<file path=xl/worksheets/sheet7.xml><?xml version="1.0" encoding="utf-8"?>
<worksheet xmlns="http://schemas.openxmlformats.org/spreadsheetml/2006/main" xmlns:r="http://schemas.openxmlformats.org/officeDocument/2006/relationships">
  <dimension ref="A1:AA46"/>
  <sheetViews>
    <sheetView view="pageBreakPreview" zoomScaleNormal="100" zoomScaleSheetLayoutView="130" workbookViewId="0">
      <selection activeCell="A18" sqref="A18"/>
    </sheetView>
  </sheetViews>
  <sheetFormatPr defaultRowHeight="20.100000000000001" customHeight="1"/>
  <cols>
    <col min="1" max="1" width="10.7109375" style="34" customWidth="1"/>
    <col min="2" max="26" width="3.5703125" style="34" customWidth="1"/>
    <col min="27" max="33" width="4.28515625" style="34" customWidth="1"/>
    <col min="34" max="16384" width="9.140625" style="34"/>
  </cols>
  <sheetData>
    <row r="1" spans="1:27" ht="5.0999999999999996" customHeight="1">
      <c r="A1" s="65"/>
      <c r="B1" s="65"/>
      <c r="C1" s="65"/>
      <c r="D1" s="65"/>
      <c r="E1" s="65"/>
      <c r="F1" s="65"/>
      <c r="G1" s="65"/>
      <c r="H1" s="65"/>
      <c r="I1" s="65"/>
      <c r="J1" s="65"/>
      <c r="K1" s="65"/>
      <c r="L1" s="65"/>
      <c r="M1" s="65"/>
      <c r="N1" s="65"/>
      <c r="O1" s="65"/>
      <c r="P1" s="67"/>
      <c r="Q1" s="65"/>
      <c r="R1" s="65"/>
      <c r="S1" s="65"/>
      <c r="T1" s="65"/>
      <c r="U1" s="955"/>
      <c r="V1" s="955"/>
      <c r="W1" s="955"/>
      <c r="X1" s="955"/>
      <c r="Y1" s="955"/>
      <c r="Z1" s="955"/>
    </row>
    <row r="2" spans="1:27" ht="15" customHeight="1" thickBot="1">
      <c r="A2" s="530" t="s">
        <v>559</v>
      </c>
      <c r="B2" s="530"/>
      <c r="C2" s="530"/>
      <c r="D2" s="530"/>
      <c r="E2" s="530"/>
      <c r="F2" s="530"/>
      <c r="G2" s="530"/>
      <c r="H2" s="530"/>
      <c r="I2" s="530"/>
      <c r="J2" s="530"/>
      <c r="K2" s="530"/>
      <c r="L2" s="530"/>
      <c r="M2" s="530"/>
      <c r="N2" s="530"/>
      <c r="O2" s="530"/>
      <c r="P2" s="530"/>
      <c r="Q2" s="530"/>
      <c r="R2" s="530"/>
      <c r="S2" s="530"/>
      <c r="T2" s="530"/>
      <c r="U2" s="861" t="s">
        <v>260</v>
      </c>
      <c r="V2" s="861"/>
      <c r="W2" s="861"/>
      <c r="X2" s="861"/>
      <c r="Y2" s="861"/>
      <c r="Z2" s="861"/>
    </row>
    <row r="3" spans="1:27" ht="20.100000000000001" customHeight="1">
      <c r="A3" s="527" t="s">
        <v>261</v>
      </c>
      <c r="B3" s="961" t="s">
        <v>561</v>
      </c>
      <c r="C3" s="956"/>
      <c r="D3" s="956"/>
      <c r="E3" s="956"/>
      <c r="F3" s="956"/>
      <c r="G3" s="956"/>
      <c r="H3" s="956"/>
      <c r="I3" s="956"/>
      <c r="J3" s="961" t="s">
        <v>563</v>
      </c>
      <c r="K3" s="956"/>
      <c r="L3" s="956"/>
      <c r="M3" s="956"/>
      <c r="N3" s="956"/>
      <c r="O3" s="956"/>
      <c r="P3" s="956"/>
      <c r="Q3" s="956" t="s">
        <v>262</v>
      </c>
      <c r="R3" s="956"/>
      <c r="S3" s="956"/>
      <c r="T3" s="956"/>
      <c r="U3" s="957" t="s">
        <v>263</v>
      </c>
      <c r="V3" s="957"/>
      <c r="W3" s="957"/>
      <c r="X3" s="957"/>
      <c r="Y3" s="957"/>
      <c r="Z3" s="516"/>
      <c r="AA3" s="343"/>
    </row>
    <row r="4" spans="1:27" ht="20.100000000000001" customHeight="1">
      <c r="A4" s="785"/>
      <c r="B4" s="962" t="s">
        <v>562</v>
      </c>
      <c r="C4" s="759"/>
      <c r="D4" s="759"/>
      <c r="E4" s="759"/>
      <c r="F4" s="759"/>
      <c r="G4" s="759"/>
      <c r="H4" s="759"/>
      <c r="I4" s="759"/>
      <c r="J4" s="962" t="s">
        <v>560</v>
      </c>
      <c r="K4" s="759"/>
      <c r="L4" s="759"/>
      <c r="M4" s="759"/>
      <c r="N4" s="759"/>
      <c r="O4" s="759"/>
      <c r="P4" s="759"/>
      <c r="Q4" s="958" t="s">
        <v>264</v>
      </c>
      <c r="R4" s="958"/>
      <c r="S4" s="958"/>
      <c r="T4" s="958"/>
      <c r="U4" s="959" t="s">
        <v>564</v>
      </c>
      <c r="V4" s="958"/>
      <c r="W4" s="958"/>
      <c r="X4" s="958"/>
      <c r="Y4" s="958"/>
      <c r="Z4" s="960"/>
      <c r="AA4" s="343"/>
    </row>
    <row r="5" spans="1:27" s="72" customFormat="1" ht="17.25" customHeight="1">
      <c r="A5" s="122" t="s">
        <v>588</v>
      </c>
      <c r="B5" s="936">
        <v>33252</v>
      </c>
      <c r="C5" s="936"/>
      <c r="D5" s="936"/>
      <c r="E5" s="936"/>
      <c r="F5" s="936"/>
      <c r="G5" s="936"/>
      <c r="H5" s="936"/>
      <c r="I5" s="936"/>
      <c r="J5" s="937">
        <v>198711</v>
      </c>
      <c r="K5" s="937"/>
      <c r="L5" s="937"/>
      <c r="M5" s="937"/>
      <c r="N5" s="937"/>
      <c r="O5" s="937"/>
      <c r="P5" s="937"/>
      <c r="Q5" s="937">
        <v>1762</v>
      </c>
      <c r="R5" s="937"/>
      <c r="S5" s="937"/>
      <c r="T5" s="937"/>
      <c r="U5" s="948">
        <v>364</v>
      </c>
      <c r="V5" s="948"/>
      <c r="W5" s="948"/>
      <c r="X5" s="948"/>
      <c r="Y5" s="948"/>
      <c r="Z5" s="949"/>
      <c r="AA5" s="30"/>
    </row>
    <row r="6" spans="1:27" s="72" customFormat="1" ht="17.25" customHeight="1" thickBot="1">
      <c r="A6" s="144">
        <v>23</v>
      </c>
      <c r="B6" s="947">
        <v>81</v>
      </c>
      <c r="C6" s="947"/>
      <c r="D6" s="947"/>
      <c r="E6" s="947"/>
      <c r="F6" s="947"/>
      <c r="G6" s="947"/>
      <c r="H6" s="947"/>
      <c r="I6" s="947"/>
      <c r="J6" s="496">
        <v>239338</v>
      </c>
      <c r="K6" s="496"/>
      <c r="L6" s="496"/>
      <c r="M6" s="496"/>
      <c r="N6" s="496"/>
      <c r="O6" s="496"/>
      <c r="P6" s="496"/>
      <c r="Q6" s="496">
        <v>1831</v>
      </c>
      <c r="R6" s="496"/>
      <c r="S6" s="496"/>
      <c r="T6" s="496"/>
      <c r="U6" s="945">
        <v>379</v>
      </c>
      <c r="V6" s="945"/>
      <c r="W6" s="945"/>
      <c r="X6" s="945"/>
      <c r="Y6" s="945"/>
      <c r="Z6" s="946"/>
      <c r="AA6" s="30"/>
    </row>
    <row r="7" spans="1:27" ht="15" customHeight="1">
      <c r="A7" s="65" t="s">
        <v>691</v>
      </c>
      <c r="B7" s="73"/>
      <c r="C7" s="73"/>
      <c r="D7" s="73"/>
      <c r="E7" s="73"/>
      <c r="F7" s="16"/>
      <c r="G7" s="16"/>
      <c r="H7" s="73"/>
      <c r="I7" s="73"/>
      <c r="J7" s="73"/>
      <c r="K7" s="73"/>
      <c r="L7" s="73"/>
      <c r="M7" s="73"/>
      <c r="N7" s="73"/>
      <c r="O7" s="73"/>
      <c r="P7" s="73"/>
      <c r="Q7" s="73"/>
      <c r="R7" s="73"/>
      <c r="S7" s="65"/>
      <c r="U7" s="12"/>
      <c r="V7" s="15" t="s">
        <v>265</v>
      </c>
      <c r="X7" s="12"/>
      <c r="Y7" s="12"/>
      <c r="Z7" s="12"/>
    </row>
    <row r="8" spans="1:27" ht="15" customHeight="1">
      <c r="A8" s="74" t="s">
        <v>692</v>
      </c>
      <c r="B8" s="30"/>
      <c r="C8" s="30"/>
      <c r="D8" s="30"/>
      <c r="E8" s="30"/>
      <c r="F8" s="16"/>
      <c r="G8" s="16"/>
      <c r="H8" s="30"/>
      <c r="I8" s="30"/>
      <c r="J8" s="30"/>
      <c r="K8" s="30"/>
      <c r="L8" s="30"/>
      <c r="M8" s="30"/>
      <c r="N8" s="30"/>
      <c r="O8" s="30"/>
      <c r="P8" s="30"/>
      <c r="Q8" s="30"/>
      <c r="R8" s="30"/>
      <c r="S8" s="30"/>
      <c r="T8" s="30"/>
      <c r="U8" s="16"/>
      <c r="V8" s="16"/>
      <c r="W8" s="30"/>
    </row>
    <row r="9" spans="1:27" ht="15" customHeight="1">
      <c r="A9" s="65"/>
      <c r="B9" s="65"/>
      <c r="C9" s="65"/>
      <c r="D9" s="65"/>
      <c r="E9" s="65"/>
      <c r="F9" s="65"/>
      <c r="G9" s="65"/>
      <c r="H9" s="65"/>
      <c r="I9" s="65"/>
      <c r="J9" s="65"/>
      <c r="K9" s="65"/>
      <c r="L9" s="65"/>
      <c r="M9" s="65"/>
      <c r="N9" s="65"/>
      <c r="O9" s="65"/>
      <c r="P9" s="65"/>
      <c r="Q9" s="65"/>
      <c r="R9" s="65"/>
      <c r="S9" s="65"/>
      <c r="T9" s="65"/>
      <c r="U9" s="65"/>
      <c r="V9" s="65"/>
      <c r="W9" s="65"/>
    </row>
    <row r="10" spans="1:27" ht="15" customHeight="1" thickBot="1">
      <c r="A10" s="65" t="s">
        <v>266</v>
      </c>
      <c r="B10" s="65"/>
      <c r="C10" s="65"/>
      <c r="D10" s="65"/>
      <c r="E10" s="65"/>
      <c r="F10" s="65"/>
      <c r="G10" s="65"/>
      <c r="H10" s="65"/>
      <c r="I10" s="65"/>
      <c r="J10" s="65"/>
      <c r="K10" s="65"/>
      <c r="L10" s="65"/>
      <c r="M10" s="65"/>
      <c r="N10" s="65"/>
      <c r="O10" s="65"/>
      <c r="P10" s="65"/>
      <c r="Q10" s="65"/>
      <c r="R10" s="65"/>
      <c r="S10" s="65"/>
      <c r="T10" s="65"/>
      <c r="U10" s="65"/>
      <c r="V10" s="486" t="s">
        <v>50</v>
      </c>
      <c r="W10" s="486"/>
      <c r="X10" s="486"/>
      <c r="Y10" s="486"/>
      <c r="Z10" s="486"/>
    </row>
    <row r="11" spans="1:27" ht="20.100000000000001" customHeight="1" thickBot="1">
      <c r="A11" s="527" t="s">
        <v>261</v>
      </c>
      <c r="B11" s="507" t="s">
        <v>267</v>
      </c>
      <c r="C11" s="507"/>
      <c r="D11" s="507"/>
      <c r="E11" s="507"/>
      <c r="F11" s="507"/>
      <c r="G11" s="507" t="s">
        <v>268</v>
      </c>
      <c r="H11" s="507"/>
      <c r="I11" s="507"/>
      <c r="J11" s="507"/>
      <c r="K11" s="507" t="s">
        <v>269</v>
      </c>
      <c r="L11" s="507"/>
      <c r="M11" s="507"/>
      <c r="N11" s="507"/>
      <c r="O11" s="523" t="s">
        <v>270</v>
      </c>
      <c r="P11" s="523"/>
      <c r="Q11" s="523"/>
      <c r="R11" s="523"/>
      <c r="S11" s="507" t="s">
        <v>271</v>
      </c>
      <c r="T11" s="507"/>
      <c r="U11" s="507"/>
      <c r="V11" s="507"/>
      <c r="W11" s="524" t="s">
        <v>272</v>
      </c>
      <c r="X11" s="524"/>
      <c r="Y11" s="524"/>
      <c r="Z11" s="525"/>
    </row>
    <row r="12" spans="1:27" ht="20.100000000000001" customHeight="1">
      <c r="A12" s="789"/>
      <c r="B12" s="772" t="s">
        <v>273</v>
      </c>
      <c r="C12" s="772"/>
      <c r="D12" s="772"/>
      <c r="E12" s="942" t="s">
        <v>274</v>
      </c>
      <c r="F12" s="943"/>
      <c r="G12" s="772" t="s">
        <v>273</v>
      </c>
      <c r="H12" s="772"/>
      <c r="I12" s="772" t="s">
        <v>274</v>
      </c>
      <c r="J12" s="772"/>
      <c r="K12" s="772" t="s">
        <v>273</v>
      </c>
      <c r="L12" s="772"/>
      <c r="M12" s="772" t="s">
        <v>274</v>
      </c>
      <c r="N12" s="772"/>
      <c r="O12" s="772" t="s">
        <v>275</v>
      </c>
      <c r="P12" s="772"/>
      <c r="Q12" s="772" t="s">
        <v>274</v>
      </c>
      <c r="R12" s="772"/>
      <c r="S12" s="772" t="s">
        <v>275</v>
      </c>
      <c r="T12" s="772"/>
      <c r="U12" s="772" t="s">
        <v>274</v>
      </c>
      <c r="V12" s="772"/>
      <c r="W12" s="772" t="s">
        <v>275</v>
      </c>
      <c r="X12" s="772"/>
      <c r="Y12" s="953" t="s">
        <v>274</v>
      </c>
      <c r="Z12" s="954"/>
    </row>
    <row r="13" spans="1:27" ht="16.5" customHeight="1">
      <c r="A13" s="122" t="s">
        <v>589</v>
      </c>
      <c r="B13" s="940" t="s">
        <v>277</v>
      </c>
      <c r="C13" s="941"/>
      <c r="D13" s="941"/>
      <c r="E13" s="944">
        <v>11502</v>
      </c>
      <c r="F13" s="944"/>
      <c r="G13" s="935" t="s">
        <v>278</v>
      </c>
      <c r="H13" s="935"/>
      <c r="I13" s="928">
        <v>6102</v>
      </c>
      <c r="J13" s="928"/>
      <c r="K13" s="935" t="s">
        <v>276</v>
      </c>
      <c r="L13" s="935"/>
      <c r="M13" s="928">
        <v>3700</v>
      </c>
      <c r="N13" s="928"/>
      <c r="O13" s="935" t="s">
        <v>279</v>
      </c>
      <c r="P13" s="935"/>
      <c r="Q13" s="928">
        <v>1440</v>
      </c>
      <c r="R13" s="928"/>
      <c r="S13" s="951" t="s">
        <v>566</v>
      </c>
      <c r="T13" s="951"/>
      <c r="U13" s="941">
        <v>260</v>
      </c>
      <c r="V13" s="941"/>
      <c r="W13" s="952" t="s">
        <v>565</v>
      </c>
      <c r="X13" s="952"/>
      <c r="Y13" s="897">
        <v>0</v>
      </c>
      <c r="Z13" s="950"/>
    </row>
    <row r="14" spans="1:27" s="72" customFormat="1" ht="16.5" customHeight="1">
      <c r="A14" s="76">
        <v>20</v>
      </c>
      <c r="B14" s="939" t="s">
        <v>280</v>
      </c>
      <c r="C14" s="486"/>
      <c r="D14" s="486"/>
      <c r="E14" s="930">
        <v>9074</v>
      </c>
      <c r="F14" s="930"/>
      <c r="G14" s="729" t="s">
        <v>281</v>
      </c>
      <c r="H14" s="729"/>
      <c r="I14" s="931">
        <v>5304</v>
      </c>
      <c r="J14" s="931"/>
      <c r="K14" s="729" t="s">
        <v>282</v>
      </c>
      <c r="L14" s="729"/>
      <c r="M14" s="931">
        <v>3290</v>
      </c>
      <c r="N14" s="931"/>
      <c r="O14" s="882">
        <v>0</v>
      </c>
      <c r="P14" s="882"/>
      <c r="Q14" s="918">
        <v>0</v>
      </c>
      <c r="R14" s="918"/>
      <c r="S14" s="920" t="s">
        <v>568</v>
      </c>
      <c r="T14" s="920"/>
      <c r="U14" s="882">
        <v>0</v>
      </c>
      <c r="V14" s="882"/>
      <c r="W14" s="485" t="s">
        <v>566</v>
      </c>
      <c r="X14" s="485"/>
      <c r="Y14" s="882">
        <v>0</v>
      </c>
      <c r="Z14" s="917"/>
    </row>
    <row r="15" spans="1:27" ht="16.5" customHeight="1">
      <c r="A15" s="76">
        <v>21</v>
      </c>
      <c r="B15" s="939" t="s">
        <v>283</v>
      </c>
      <c r="C15" s="486"/>
      <c r="D15" s="486"/>
      <c r="E15" s="930">
        <v>11522</v>
      </c>
      <c r="F15" s="930"/>
      <c r="G15" s="729" t="s">
        <v>284</v>
      </c>
      <c r="H15" s="729"/>
      <c r="I15" s="931">
        <v>7236</v>
      </c>
      <c r="J15" s="931"/>
      <c r="K15" s="729" t="s">
        <v>285</v>
      </c>
      <c r="L15" s="729"/>
      <c r="M15" s="931">
        <v>1900</v>
      </c>
      <c r="N15" s="931"/>
      <c r="O15" s="729" t="s">
        <v>279</v>
      </c>
      <c r="P15" s="729"/>
      <c r="Q15" s="918">
        <v>600</v>
      </c>
      <c r="R15" s="918"/>
      <c r="S15" s="919" t="s">
        <v>566</v>
      </c>
      <c r="T15" s="919"/>
      <c r="U15" s="882">
        <v>260</v>
      </c>
      <c r="V15" s="882"/>
      <c r="W15" s="485" t="s">
        <v>567</v>
      </c>
      <c r="X15" s="485"/>
      <c r="Y15" s="921">
        <v>1526</v>
      </c>
      <c r="Z15" s="922"/>
    </row>
    <row r="16" spans="1:27" s="72" customFormat="1" ht="16.5" customHeight="1">
      <c r="A16" s="118">
        <v>22</v>
      </c>
      <c r="B16" s="938" t="s">
        <v>576</v>
      </c>
      <c r="C16" s="878"/>
      <c r="D16" s="878"/>
      <c r="E16" s="934">
        <v>9621</v>
      </c>
      <c r="F16" s="934"/>
      <c r="G16" s="927" t="s">
        <v>577</v>
      </c>
      <c r="H16" s="927"/>
      <c r="I16" s="929">
        <v>4776</v>
      </c>
      <c r="J16" s="929"/>
      <c r="K16" s="927" t="s">
        <v>577</v>
      </c>
      <c r="L16" s="927"/>
      <c r="M16" s="929">
        <v>1130</v>
      </c>
      <c r="N16" s="929"/>
      <c r="O16" s="933" t="s">
        <v>300</v>
      </c>
      <c r="P16" s="933"/>
      <c r="Q16" s="932" t="s">
        <v>300</v>
      </c>
      <c r="R16" s="932"/>
      <c r="S16" s="933" t="s">
        <v>300</v>
      </c>
      <c r="T16" s="933"/>
      <c r="U16" s="926" t="s">
        <v>300</v>
      </c>
      <c r="V16" s="926"/>
      <c r="W16" s="927" t="s">
        <v>578</v>
      </c>
      <c r="X16" s="927"/>
      <c r="Y16" s="924">
        <v>3715</v>
      </c>
      <c r="Z16" s="925"/>
    </row>
    <row r="17" spans="1:26" s="72" customFormat="1" ht="16.5" customHeight="1" thickBot="1">
      <c r="A17" s="144">
        <v>23</v>
      </c>
      <c r="B17" s="907" t="s">
        <v>591</v>
      </c>
      <c r="C17" s="908"/>
      <c r="D17" s="908"/>
      <c r="E17" s="911">
        <v>9096</v>
      </c>
      <c r="F17" s="911"/>
      <c r="G17" s="909" t="s">
        <v>592</v>
      </c>
      <c r="H17" s="909"/>
      <c r="I17" s="910">
        <v>4346</v>
      </c>
      <c r="J17" s="910"/>
      <c r="K17" s="909" t="s">
        <v>593</v>
      </c>
      <c r="L17" s="909"/>
      <c r="M17" s="910">
        <v>3118</v>
      </c>
      <c r="N17" s="910"/>
      <c r="O17" s="912">
        <v>0</v>
      </c>
      <c r="P17" s="912"/>
      <c r="Q17" s="913">
        <v>0</v>
      </c>
      <c r="R17" s="913"/>
      <c r="S17" s="916" t="s">
        <v>594</v>
      </c>
      <c r="T17" s="916"/>
      <c r="U17" s="923">
        <v>0</v>
      </c>
      <c r="V17" s="923"/>
      <c r="W17" s="909" t="s">
        <v>595</v>
      </c>
      <c r="X17" s="909"/>
      <c r="Y17" s="914">
        <v>1632</v>
      </c>
      <c r="Z17" s="915"/>
    </row>
    <row r="18" spans="1:26" ht="15" customHeight="1">
      <c r="A18" s="65" t="s">
        <v>693</v>
      </c>
      <c r="B18" s="10"/>
      <c r="C18" s="10"/>
      <c r="D18" s="10"/>
      <c r="E18" s="10"/>
      <c r="F18" s="10"/>
      <c r="G18" s="10"/>
      <c r="H18" s="10"/>
      <c r="I18" s="10"/>
      <c r="J18" s="10"/>
      <c r="K18" s="10"/>
      <c r="L18" s="10"/>
      <c r="M18" s="10"/>
      <c r="N18" s="10"/>
      <c r="O18" s="10"/>
      <c r="P18" s="10"/>
      <c r="Q18" s="10"/>
      <c r="R18" s="10"/>
      <c r="S18" s="10"/>
      <c r="T18" s="10"/>
      <c r="U18" s="10"/>
      <c r="V18" s="486" t="s">
        <v>265</v>
      </c>
      <c r="W18" s="486"/>
      <c r="X18" s="486"/>
      <c r="Y18" s="486"/>
      <c r="Z18" s="486"/>
    </row>
    <row r="19" spans="1:26" ht="15" customHeight="1">
      <c r="A19" s="65"/>
      <c r="B19" s="65"/>
      <c r="C19" s="65"/>
      <c r="D19" s="65"/>
      <c r="E19" s="65"/>
      <c r="F19" s="65"/>
      <c r="G19" s="65"/>
      <c r="H19" s="65"/>
      <c r="I19" s="65"/>
      <c r="J19" s="65"/>
      <c r="K19" s="65"/>
      <c r="L19" s="65"/>
      <c r="M19" s="65"/>
      <c r="N19" s="65"/>
      <c r="O19" s="65"/>
      <c r="P19" s="65"/>
      <c r="Q19" s="65"/>
      <c r="R19" s="65"/>
      <c r="S19" s="65"/>
      <c r="T19" s="65"/>
      <c r="U19" s="65"/>
      <c r="V19" s="66"/>
      <c r="W19" s="66"/>
    </row>
    <row r="20" spans="1:26" ht="15" customHeight="1">
      <c r="A20" s="65"/>
      <c r="B20" s="65"/>
      <c r="C20" s="65"/>
      <c r="D20" s="65"/>
      <c r="E20" s="65"/>
      <c r="F20" s="65"/>
      <c r="G20" s="65"/>
      <c r="H20" s="65"/>
      <c r="I20" s="65"/>
      <c r="J20" s="65"/>
      <c r="K20" s="65"/>
      <c r="L20" s="65"/>
      <c r="M20" s="65"/>
      <c r="N20" s="65"/>
      <c r="O20" s="65"/>
      <c r="P20" s="65"/>
      <c r="Q20" s="65"/>
      <c r="R20" s="65"/>
      <c r="S20" s="65"/>
      <c r="T20" s="65"/>
      <c r="U20" s="65"/>
      <c r="V20" s="66"/>
      <c r="W20" s="66"/>
    </row>
    <row r="21" spans="1:26" ht="15" customHeight="1" thickBot="1">
      <c r="A21" s="65" t="s">
        <v>628</v>
      </c>
      <c r="B21" s="65"/>
      <c r="C21" s="65"/>
      <c r="D21" s="65"/>
      <c r="E21" s="65"/>
      <c r="F21" s="65"/>
      <c r="G21" s="65"/>
      <c r="H21" s="65"/>
      <c r="I21" s="65"/>
      <c r="J21" s="65"/>
      <c r="K21" s="65"/>
      <c r="L21" s="65"/>
      <c r="M21" s="65"/>
      <c r="N21" s="65"/>
      <c r="O21" s="65"/>
      <c r="P21" s="65"/>
      <c r="Q21" s="486" t="s">
        <v>286</v>
      </c>
      <c r="R21" s="486"/>
      <c r="S21" s="486"/>
      <c r="T21" s="486"/>
      <c r="U21" s="486"/>
      <c r="V21" s="486"/>
      <c r="W21" s="486"/>
      <c r="X21" s="486"/>
      <c r="Y21" s="486"/>
      <c r="Z21" s="486"/>
    </row>
    <row r="22" spans="1:26" ht="20.100000000000001" customHeight="1">
      <c r="A22" s="790" t="s">
        <v>261</v>
      </c>
      <c r="B22" s="792"/>
      <c r="C22" s="866" t="s">
        <v>21</v>
      </c>
      <c r="D22" s="866"/>
      <c r="E22" s="866"/>
      <c r="F22" s="866"/>
      <c r="G22" s="866"/>
      <c r="H22" s="866"/>
      <c r="I22" s="792" t="s">
        <v>287</v>
      </c>
      <c r="J22" s="792"/>
      <c r="K22" s="792"/>
      <c r="L22" s="792"/>
      <c r="M22" s="792"/>
      <c r="N22" s="792"/>
      <c r="O22" s="792" t="s">
        <v>288</v>
      </c>
      <c r="P22" s="792"/>
      <c r="Q22" s="792"/>
      <c r="R22" s="792"/>
      <c r="S22" s="792"/>
      <c r="T22" s="792"/>
      <c r="U22" s="792" t="s">
        <v>289</v>
      </c>
      <c r="V22" s="792"/>
      <c r="W22" s="792"/>
      <c r="X22" s="792"/>
      <c r="Y22" s="792"/>
      <c r="Z22" s="854"/>
    </row>
    <row r="23" spans="1:26" ht="20.100000000000001" customHeight="1">
      <c r="A23" s="784"/>
      <c r="B23" s="772"/>
      <c r="C23" s="757" t="s">
        <v>292</v>
      </c>
      <c r="D23" s="757"/>
      <c r="E23" s="757" t="s">
        <v>291</v>
      </c>
      <c r="F23" s="757"/>
      <c r="G23" s="757"/>
      <c r="H23" s="757"/>
      <c r="I23" s="872" t="s">
        <v>293</v>
      </c>
      <c r="J23" s="757"/>
      <c r="K23" s="757" t="s">
        <v>294</v>
      </c>
      <c r="L23" s="757"/>
      <c r="M23" s="757"/>
      <c r="N23" s="757"/>
      <c r="O23" s="757" t="s">
        <v>293</v>
      </c>
      <c r="P23" s="757"/>
      <c r="Q23" s="757" t="s">
        <v>294</v>
      </c>
      <c r="R23" s="757"/>
      <c r="S23" s="757"/>
      <c r="T23" s="757"/>
      <c r="U23" s="757" t="s">
        <v>293</v>
      </c>
      <c r="V23" s="757"/>
      <c r="W23" s="757" t="s">
        <v>294</v>
      </c>
      <c r="X23" s="757"/>
      <c r="Y23" s="757"/>
      <c r="Z23" s="904"/>
    </row>
    <row r="24" spans="1:26" s="348" customFormat="1" ht="16.5" customHeight="1">
      <c r="A24" s="867" t="s">
        <v>629</v>
      </c>
      <c r="B24" s="532"/>
      <c r="C24" s="868">
        <v>92.6</v>
      </c>
      <c r="D24" s="869"/>
      <c r="E24" s="729">
        <v>240893</v>
      </c>
      <c r="F24" s="729"/>
      <c r="G24" s="729"/>
      <c r="H24" s="730"/>
      <c r="I24" s="486">
        <v>292</v>
      </c>
      <c r="J24" s="486"/>
      <c r="K24" s="729">
        <v>14319</v>
      </c>
      <c r="L24" s="729"/>
      <c r="M24" s="729"/>
      <c r="N24" s="729"/>
      <c r="O24" s="486">
        <v>292</v>
      </c>
      <c r="P24" s="486"/>
      <c r="Q24" s="729">
        <v>22795</v>
      </c>
      <c r="R24" s="729"/>
      <c r="S24" s="729"/>
      <c r="T24" s="729"/>
      <c r="U24" s="486">
        <v>292</v>
      </c>
      <c r="V24" s="486"/>
      <c r="W24" s="729">
        <v>27205</v>
      </c>
      <c r="X24" s="729"/>
      <c r="Y24" s="729"/>
      <c r="Z24" s="890"/>
    </row>
    <row r="25" spans="1:26" s="72" customFormat="1" ht="16.5" customHeight="1">
      <c r="A25" s="737">
        <v>20</v>
      </c>
      <c r="B25" s="532"/>
      <c r="C25" s="870">
        <v>87.8</v>
      </c>
      <c r="D25" s="871"/>
      <c r="E25" s="729">
        <v>230761</v>
      </c>
      <c r="F25" s="729"/>
      <c r="G25" s="729"/>
      <c r="H25" s="730"/>
      <c r="I25" s="486">
        <v>293</v>
      </c>
      <c r="J25" s="486"/>
      <c r="K25" s="729">
        <v>15792</v>
      </c>
      <c r="L25" s="729"/>
      <c r="M25" s="729"/>
      <c r="N25" s="729"/>
      <c r="O25" s="486">
        <v>292</v>
      </c>
      <c r="P25" s="486"/>
      <c r="Q25" s="729">
        <v>20501</v>
      </c>
      <c r="R25" s="729"/>
      <c r="S25" s="729"/>
      <c r="T25" s="729"/>
      <c r="U25" s="486">
        <v>292</v>
      </c>
      <c r="V25" s="486"/>
      <c r="W25" s="729">
        <v>22794</v>
      </c>
      <c r="X25" s="729"/>
      <c r="Y25" s="729"/>
      <c r="Z25" s="890"/>
    </row>
    <row r="26" spans="1:26" s="348" customFormat="1" ht="16.5" customHeight="1">
      <c r="A26" s="737">
        <v>21</v>
      </c>
      <c r="B26" s="532"/>
      <c r="C26" s="870">
        <v>75.2</v>
      </c>
      <c r="D26" s="871"/>
      <c r="E26" s="729">
        <v>192972</v>
      </c>
      <c r="F26" s="729"/>
      <c r="G26" s="729"/>
      <c r="H26" s="730"/>
      <c r="I26" s="486">
        <v>290</v>
      </c>
      <c r="J26" s="486"/>
      <c r="K26" s="729">
        <v>15761</v>
      </c>
      <c r="L26" s="729"/>
      <c r="M26" s="729"/>
      <c r="N26" s="729"/>
      <c r="O26" s="486">
        <v>286</v>
      </c>
      <c r="P26" s="486"/>
      <c r="Q26" s="729">
        <v>16756</v>
      </c>
      <c r="R26" s="729"/>
      <c r="S26" s="729"/>
      <c r="T26" s="729"/>
      <c r="U26" s="486">
        <v>279</v>
      </c>
      <c r="V26" s="486"/>
      <c r="W26" s="729">
        <v>17104</v>
      </c>
      <c r="X26" s="729"/>
      <c r="Y26" s="729"/>
      <c r="Z26" s="890"/>
    </row>
    <row r="27" spans="1:26" s="72" customFormat="1" ht="16.5" customHeight="1">
      <c r="A27" s="874">
        <v>22</v>
      </c>
      <c r="B27" s="536"/>
      <c r="C27" s="905">
        <v>76.400000000000006</v>
      </c>
      <c r="D27" s="906"/>
      <c r="E27" s="802">
        <v>243390</v>
      </c>
      <c r="F27" s="802"/>
      <c r="G27" s="802"/>
      <c r="H27" s="901"/>
      <c r="I27" s="878">
        <v>291</v>
      </c>
      <c r="J27" s="878"/>
      <c r="K27" s="802">
        <v>14714</v>
      </c>
      <c r="L27" s="802"/>
      <c r="M27" s="802"/>
      <c r="N27" s="802"/>
      <c r="O27" s="878">
        <v>291</v>
      </c>
      <c r="P27" s="878"/>
      <c r="Q27" s="802">
        <v>15256</v>
      </c>
      <c r="R27" s="802"/>
      <c r="S27" s="802"/>
      <c r="T27" s="802"/>
      <c r="U27" s="878">
        <v>290</v>
      </c>
      <c r="V27" s="878"/>
      <c r="W27" s="802">
        <v>21714</v>
      </c>
      <c r="X27" s="802"/>
      <c r="Y27" s="802"/>
      <c r="Z27" s="881"/>
    </row>
    <row r="28" spans="1:26" s="72" customFormat="1" ht="16.5" customHeight="1" thickBot="1">
      <c r="A28" s="875">
        <v>23</v>
      </c>
      <c r="B28" s="876"/>
      <c r="C28" s="899">
        <v>80.400000000000006</v>
      </c>
      <c r="D28" s="900"/>
      <c r="E28" s="879">
        <v>252949</v>
      </c>
      <c r="F28" s="879"/>
      <c r="G28" s="879"/>
      <c r="H28" s="902"/>
      <c r="I28" s="894">
        <v>293</v>
      </c>
      <c r="J28" s="894"/>
      <c r="K28" s="879">
        <v>16628</v>
      </c>
      <c r="L28" s="879"/>
      <c r="M28" s="879"/>
      <c r="N28" s="879"/>
      <c r="O28" s="894">
        <v>291</v>
      </c>
      <c r="P28" s="894"/>
      <c r="Q28" s="879">
        <v>14375</v>
      </c>
      <c r="R28" s="879"/>
      <c r="S28" s="879"/>
      <c r="T28" s="879"/>
      <c r="U28" s="894">
        <v>293</v>
      </c>
      <c r="V28" s="894"/>
      <c r="W28" s="879">
        <v>23155</v>
      </c>
      <c r="X28" s="879"/>
      <c r="Y28" s="879"/>
      <c r="Z28" s="880"/>
    </row>
    <row r="29" spans="1:26" ht="15" customHeight="1" thickBot="1">
      <c r="A29" s="65"/>
      <c r="B29" s="10"/>
      <c r="C29" s="10"/>
      <c r="D29" s="10"/>
      <c r="E29" s="10"/>
      <c r="F29" s="10"/>
      <c r="G29" s="10"/>
      <c r="H29" s="10"/>
      <c r="I29" s="10"/>
      <c r="L29" s="10"/>
      <c r="M29" s="10"/>
      <c r="O29" s="10"/>
      <c r="P29" s="10"/>
      <c r="Q29" s="485"/>
      <c r="R29" s="485"/>
      <c r="S29" s="485"/>
      <c r="T29" s="485"/>
      <c r="U29" s="485"/>
      <c r="V29" s="485"/>
      <c r="W29" s="12"/>
    </row>
    <row r="30" spans="1:26" ht="20.100000000000001" customHeight="1">
      <c r="A30" s="790" t="s">
        <v>261</v>
      </c>
      <c r="B30" s="792"/>
      <c r="C30" s="792" t="s">
        <v>290</v>
      </c>
      <c r="D30" s="792"/>
      <c r="E30" s="792"/>
      <c r="F30" s="792"/>
      <c r="G30" s="792"/>
      <c r="H30" s="792"/>
      <c r="I30" s="893" t="s">
        <v>295</v>
      </c>
      <c r="J30" s="893"/>
      <c r="K30" s="893"/>
      <c r="L30" s="893"/>
      <c r="M30" s="893"/>
      <c r="N30" s="893"/>
      <c r="O30" s="893" t="s">
        <v>296</v>
      </c>
      <c r="P30" s="893"/>
      <c r="Q30" s="893"/>
      <c r="R30" s="893"/>
      <c r="S30" s="893"/>
      <c r="T30" s="893"/>
      <c r="U30" s="893" t="s">
        <v>297</v>
      </c>
      <c r="V30" s="893"/>
      <c r="W30" s="893"/>
      <c r="X30" s="893"/>
      <c r="Y30" s="893"/>
      <c r="Z30" s="903"/>
    </row>
    <row r="31" spans="1:26" ht="20.100000000000001" customHeight="1">
      <c r="A31" s="784"/>
      <c r="B31" s="772"/>
      <c r="C31" s="757" t="s">
        <v>293</v>
      </c>
      <c r="D31" s="757"/>
      <c r="E31" s="772" t="s">
        <v>294</v>
      </c>
      <c r="F31" s="772"/>
      <c r="G31" s="772"/>
      <c r="H31" s="772"/>
      <c r="I31" s="757" t="s">
        <v>293</v>
      </c>
      <c r="J31" s="757"/>
      <c r="K31" s="757" t="s">
        <v>294</v>
      </c>
      <c r="L31" s="757"/>
      <c r="M31" s="757"/>
      <c r="N31" s="757"/>
      <c r="O31" s="757" t="s">
        <v>293</v>
      </c>
      <c r="P31" s="757"/>
      <c r="Q31" s="757" t="s">
        <v>294</v>
      </c>
      <c r="R31" s="757"/>
      <c r="S31" s="757"/>
      <c r="T31" s="757"/>
      <c r="U31" s="757" t="s">
        <v>293</v>
      </c>
      <c r="V31" s="757"/>
      <c r="W31" s="757" t="s">
        <v>294</v>
      </c>
      <c r="X31" s="757"/>
      <c r="Y31" s="757"/>
      <c r="Z31" s="904"/>
    </row>
    <row r="32" spans="1:26" s="348" customFormat="1" ht="17.25" customHeight="1">
      <c r="A32" s="867" t="s">
        <v>589</v>
      </c>
      <c r="B32" s="877"/>
      <c r="C32" s="486">
        <v>292</v>
      </c>
      <c r="D32" s="486"/>
      <c r="E32" s="729">
        <v>25894</v>
      </c>
      <c r="F32" s="729"/>
      <c r="G32" s="729"/>
      <c r="H32" s="729"/>
      <c r="I32" s="729">
        <v>292</v>
      </c>
      <c r="J32" s="729"/>
      <c r="K32" s="729">
        <v>35538</v>
      </c>
      <c r="L32" s="729"/>
      <c r="M32" s="729"/>
      <c r="N32" s="729"/>
      <c r="O32" s="729">
        <v>292</v>
      </c>
      <c r="P32" s="729"/>
      <c r="Q32" s="729">
        <v>27739</v>
      </c>
      <c r="R32" s="729"/>
      <c r="S32" s="729"/>
      <c r="T32" s="729"/>
      <c r="U32" s="729">
        <v>292</v>
      </c>
      <c r="V32" s="729"/>
      <c r="W32" s="729">
        <v>38475</v>
      </c>
      <c r="X32" s="729"/>
      <c r="Y32" s="729"/>
      <c r="Z32" s="890"/>
    </row>
    <row r="33" spans="1:26" s="348" customFormat="1" ht="17.25" customHeight="1">
      <c r="A33" s="737">
        <v>20</v>
      </c>
      <c r="B33" s="532"/>
      <c r="C33" s="486">
        <v>292</v>
      </c>
      <c r="D33" s="486"/>
      <c r="E33" s="729">
        <v>28803</v>
      </c>
      <c r="F33" s="729"/>
      <c r="G33" s="729"/>
      <c r="H33" s="729"/>
      <c r="I33" s="729">
        <v>292</v>
      </c>
      <c r="J33" s="729"/>
      <c r="K33" s="729">
        <v>40814</v>
      </c>
      <c r="L33" s="729"/>
      <c r="M33" s="729"/>
      <c r="N33" s="729"/>
      <c r="O33" s="729">
        <v>292</v>
      </c>
      <c r="P33" s="729"/>
      <c r="Q33" s="729">
        <v>28549</v>
      </c>
      <c r="R33" s="729"/>
      <c r="S33" s="729"/>
      <c r="T33" s="729"/>
      <c r="U33" s="729">
        <v>292</v>
      </c>
      <c r="V33" s="729"/>
      <c r="W33" s="729">
        <v>28827</v>
      </c>
      <c r="X33" s="729"/>
      <c r="Y33" s="729"/>
      <c r="Z33" s="890"/>
    </row>
    <row r="34" spans="1:26" s="348" customFormat="1" ht="17.25" customHeight="1">
      <c r="A34" s="737">
        <v>21</v>
      </c>
      <c r="B34" s="532"/>
      <c r="C34" s="486">
        <v>289</v>
      </c>
      <c r="D34" s="486"/>
      <c r="E34" s="729">
        <v>25263</v>
      </c>
      <c r="F34" s="729"/>
      <c r="G34" s="729"/>
      <c r="H34" s="729"/>
      <c r="I34" s="729">
        <v>290</v>
      </c>
      <c r="J34" s="729"/>
      <c r="K34" s="729">
        <v>26502</v>
      </c>
      <c r="L34" s="729"/>
      <c r="M34" s="729"/>
      <c r="N34" s="729"/>
      <c r="O34" s="729">
        <v>291</v>
      </c>
      <c r="P34" s="729"/>
      <c r="Q34" s="729">
        <v>23487</v>
      </c>
      <c r="R34" s="729"/>
      <c r="S34" s="729"/>
      <c r="T34" s="729"/>
      <c r="U34" s="729">
        <v>290</v>
      </c>
      <c r="V34" s="729"/>
      <c r="W34" s="729">
        <v>23365</v>
      </c>
      <c r="X34" s="729"/>
      <c r="Y34" s="729"/>
      <c r="Z34" s="890"/>
    </row>
    <row r="35" spans="1:26" s="72" customFormat="1" ht="17.25" customHeight="1">
      <c r="A35" s="874">
        <v>22</v>
      </c>
      <c r="B35" s="536"/>
      <c r="C35" s="878">
        <v>289</v>
      </c>
      <c r="D35" s="878"/>
      <c r="E35" s="802">
        <v>25126</v>
      </c>
      <c r="F35" s="802"/>
      <c r="G35" s="802"/>
      <c r="H35" s="802"/>
      <c r="I35" s="802">
        <v>291</v>
      </c>
      <c r="J35" s="898"/>
      <c r="K35" s="802">
        <v>24839</v>
      </c>
      <c r="L35" s="802"/>
      <c r="M35" s="802"/>
      <c r="N35" s="802"/>
      <c r="O35" s="802">
        <v>291</v>
      </c>
      <c r="P35" s="802"/>
      <c r="Q35" s="802">
        <v>17299</v>
      </c>
      <c r="R35" s="802"/>
      <c r="S35" s="802"/>
      <c r="T35" s="802"/>
      <c r="U35" s="802">
        <v>291</v>
      </c>
      <c r="V35" s="802"/>
      <c r="W35" s="802">
        <v>27918</v>
      </c>
      <c r="X35" s="802"/>
      <c r="Y35" s="802"/>
      <c r="Z35" s="881"/>
    </row>
    <row r="36" spans="1:26" s="72" customFormat="1" ht="17.25" customHeight="1" thickBot="1">
      <c r="A36" s="875">
        <v>23</v>
      </c>
      <c r="B36" s="876"/>
      <c r="C36" s="894">
        <v>289</v>
      </c>
      <c r="D36" s="894"/>
      <c r="E36" s="879">
        <v>24202</v>
      </c>
      <c r="F36" s="879"/>
      <c r="G36" s="879"/>
      <c r="H36" s="879"/>
      <c r="I36" s="879">
        <v>291</v>
      </c>
      <c r="J36" s="892"/>
      <c r="K36" s="879">
        <v>24276</v>
      </c>
      <c r="L36" s="879"/>
      <c r="M36" s="879"/>
      <c r="N36" s="879"/>
      <c r="O36" s="879">
        <v>291</v>
      </c>
      <c r="P36" s="879"/>
      <c r="Q36" s="879">
        <v>18497</v>
      </c>
      <c r="R36" s="879"/>
      <c r="S36" s="879"/>
      <c r="T36" s="879"/>
      <c r="U36" s="879">
        <v>292</v>
      </c>
      <c r="V36" s="879"/>
      <c r="W36" s="879">
        <v>28879</v>
      </c>
      <c r="X36" s="879"/>
      <c r="Y36" s="879"/>
      <c r="Z36" s="880"/>
    </row>
    <row r="37" spans="1:26" ht="15" customHeight="1" thickBot="1">
      <c r="A37" s="891"/>
      <c r="B37" s="891"/>
      <c r="C37" s="891"/>
      <c r="D37" s="891"/>
      <c r="E37" s="891"/>
      <c r="F37" s="891"/>
      <c r="G37" s="891"/>
      <c r="H37" s="891"/>
      <c r="I37" s="891"/>
      <c r="J37" s="891"/>
      <c r="K37" s="891"/>
      <c r="L37" s="891"/>
      <c r="M37" s="891"/>
      <c r="N37" s="891"/>
      <c r="O37" s="891"/>
      <c r="P37" s="891"/>
      <c r="Q37" s="891"/>
      <c r="R37" s="891"/>
      <c r="S37" s="891"/>
      <c r="T37" s="891"/>
      <c r="U37" s="891"/>
      <c r="V37" s="891"/>
      <c r="W37" s="891"/>
      <c r="X37" s="891"/>
      <c r="Y37" s="891"/>
      <c r="Z37" s="891"/>
    </row>
    <row r="38" spans="1:26" ht="20.100000000000001" customHeight="1">
      <c r="A38" s="790" t="s">
        <v>261</v>
      </c>
      <c r="B38" s="792"/>
      <c r="C38" s="893" t="s">
        <v>298</v>
      </c>
      <c r="D38" s="893"/>
      <c r="E38" s="893"/>
      <c r="F38" s="893"/>
      <c r="G38" s="893"/>
      <c r="H38" s="893"/>
      <c r="I38" s="893" t="s">
        <v>299</v>
      </c>
      <c r="J38" s="893"/>
      <c r="K38" s="893"/>
      <c r="L38" s="893"/>
      <c r="M38" s="893"/>
      <c r="N38" s="893"/>
      <c r="O38" s="893" t="s">
        <v>301</v>
      </c>
      <c r="P38" s="893"/>
      <c r="Q38" s="893"/>
      <c r="R38" s="893"/>
      <c r="S38" s="893"/>
      <c r="T38" s="893"/>
      <c r="U38" s="885" t="s">
        <v>569</v>
      </c>
      <c r="V38" s="885"/>
      <c r="W38" s="885"/>
      <c r="X38" s="885"/>
      <c r="Y38" s="885"/>
      <c r="Z38" s="886"/>
    </row>
    <row r="39" spans="1:26" ht="20.100000000000001" customHeight="1">
      <c r="A39" s="784"/>
      <c r="B39" s="772"/>
      <c r="C39" s="757" t="s">
        <v>293</v>
      </c>
      <c r="D39" s="757"/>
      <c r="E39" s="757" t="s">
        <v>294</v>
      </c>
      <c r="F39" s="757"/>
      <c r="G39" s="757"/>
      <c r="H39" s="757"/>
      <c r="I39" s="757" t="s">
        <v>293</v>
      </c>
      <c r="J39" s="757"/>
      <c r="K39" s="757" t="s">
        <v>294</v>
      </c>
      <c r="L39" s="757"/>
      <c r="M39" s="757"/>
      <c r="N39" s="757"/>
      <c r="O39" s="757" t="s">
        <v>293</v>
      </c>
      <c r="P39" s="757"/>
      <c r="Q39" s="757" t="s">
        <v>294</v>
      </c>
      <c r="R39" s="757"/>
      <c r="S39" s="757"/>
      <c r="T39" s="757"/>
      <c r="U39" s="770" t="s">
        <v>570</v>
      </c>
      <c r="V39" s="770"/>
      <c r="W39" s="888" t="s">
        <v>571</v>
      </c>
      <c r="X39" s="888"/>
      <c r="Y39" s="888"/>
      <c r="Z39" s="889"/>
    </row>
    <row r="40" spans="1:26" ht="16.5" customHeight="1">
      <c r="A40" s="873" t="s">
        <v>552</v>
      </c>
      <c r="B40" s="739"/>
      <c r="C40" s="729">
        <v>292</v>
      </c>
      <c r="D40" s="729"/>
      <c r="E40" s="729">
        <v>22048</v>
      </c>
      <c r="F40" s="729"/>
      <c r="G40" s="729"/>
      <c r="H40" s="729"/>
      <c r="I40" s="729">
        <v>265</v>
      </c>
      <c r="J40" s="729"/>
      <c r="K40" s="729">
        <v>26880</v>
      </c>
      <c r="L40" s="729"/>
      <c r="M40" s="729"/>
      <c r="N40" s="729"/>
      <c r="O40" s="897">
        <v>0</v>
      </c>
      <c r="P40" s="897"/>
      <c r="Q40" s="882">
        <v>0</v>
      </c>
      <c r="R40" s="882"/>
      <c r="S40" s="882"/>
      <c r="T40" s="882"/>
      <c r="U40" s="801">
        <v>0</v>
      </c>
      <c r="V40" s="801"/>
      <c r="W40" s="883">
        <v>0</v>
      </c>
      <c r="X40" s="883"/>
      <c r="Y40" s="883"/>
      <c r="Z40" s="884"/>
    </row>
    <row r="41" spans="1:26" ht="16.5" customHeight="1">
      <c r="A41" s="737">
        <v>20</v>
      </c>
      <c r="B41" s="532"/>
      <c r="C41" s="729">
        <v>292</v>
      </c>
      <c r="D41" s="729"/>
      <c r="E41" s="729">
        <v>19590</v>
      </c>
      <c r="F41" s="729"/>
      <c r="G41" s="729"/>
      <c r="H41" s="729"/>
      <c r="I41" s="729">
        <v>292</v>
      </c>
      <c r="J41" s="729"/>
      <c r="K41" s="729">
        <v>25091</v>
      </c>
      <c r="L41" s="729"/>
      <c r="M41" s="729"/>
      <c r="N41" s="729"/>
      <c r="O41" s="882">
        <v>0</v>
      </c>
      <c r="P41" s="882"/>
      <c r="Q41" s="882">
        <v>0</v>
      </c>
      <c r="R41" s="882"/>
      <c r="S41" s="882"/>
      <c r="T41" s="882"/>
      <c r="U41" s="801">
        <v>0</v>
      </c>
      <c r="V41" s="801"/>
      <c r="W41" s="801">
        <v>0</v>
      </c>
      <c r="X41" s="801"/>
      <c r="Y41" s="801"/>
      <c r="Z41" s="887"/>
    </row>
    <row r="42" spans="1:26" ht="16.5" customHeight="1">
      <c r="A42" s="737">
        <v>21</v>
      </c>
      <c r="B42" s="532"/>
      <c r="C42" s="729">
        <v>286</v>
      </c>
      <c r="D42" s="729"/>
      <c r="E42" s="729">
        <v>14373</v>
      </c>
      <c r="F42" s="729"/>
      <c r="G42" s="729"/>
      <c r="H42" s="729"/>
      <c r="I42" s="729">
        <v>290</v>
      </c>
      <c r="J42" s="729"/>
      <c r="K42" s="729">
        <v>22457</v>
      </c>
      <c r="L42" s="729"/>
      <c r="M42" s="729"/>
      <c r="N42" s="729"/>
      <c r="O42" s="882">
        <v>72</v>
      </c>
      <c r="P42" s="882"/>
      <c r="Q42" s="882">
        <v>7904</v>
      </c>
      <c r="R42" s="882"/>
      <c r="S42" s="882"/>
      <c r="T42" s="882"/>
      <c r="U42" s="801">
        <v>0</v>
      </c>
      <c r="V42" s="801"/>
      <c r="W42" s="801">
        <v>0</v>
      </c>
      <c r="X42" s="801"/>
      <c r="Y42" s="801"/>
      <c r="Z42" s="887"/>
    </row>
    <row r="43" spans="1:26" ht="16.5" customHeight="1">
      <c r="A43" s="874">
        <v>22</v>
      </c>
      <c r="B43" s="536"/>
      <c r="C43" s="802">
        <v>291</v>
      </c>
      <c r="D43" s="802"/>
      <c r="E43" s="802">
        <v>30028</v>
      </c>
      <c r="F43" s="802"/>
      <c r="G43" s="802"/>
      <c r="H43" s="802"/>
      <c r="I43" s="802">
        <v>291</v>
      </c>
      <c r="J43" s="802"/>
      <c r="K43" s="802">
        <v>19935</v>
      </c>
      <c r="L43" s="802"/>
      <c r="M43" s="802"/>
      <c r="N43" s="802"/>
      <c r="O43" s="802">
        <v>291</v>
      </c>
      <c r="P43" s="802"/>
      <c r="Q43" s="802">
        <v>25180</v>
      </c>
      <c r="R43" s="802"/>
      <c r="S43" s="802"/>
      <c r="T43" s="802"/>
      <c r="U43" s="802">
        <v>265</v>
      </c>
      <c r="V43" s="802"/>
      <c r="W43" s="802">
        <v>21381</v>
      </c>
      <c r="X43" s="802"/>
      <c r="Y43" s="802"/>
      <c r="Z43" s="881"/>
    </row>
    <row r="44" spans="1:26" ht="16.5" customHeight="1" thickBot="1">
      <c r="A44" s="875">
        <v>23</v>
      </c>
      <c r="B44" s="876"/>
      <c r="C44" s="879">
        <v>292</v>
      </c>
      <c r="D44" s="879"/>
      <c r="E44" s="879">
        <v>32279</v>
      </c>
      <c r="F44" s="879"/>
      <c r="G44" s="879"/>
      <c r="H44" s="879"/>
      <c r="I44" s="879">
        <v>290</v>
      </c>
      <c r="J44" s="879"/>
      <c r="K44" s="879">
        <v>22768</v>
      </c>
      <c r="L44" s="879"/>
      <c r="M44" s="879"/>
      <c r="N44" s="879"/>
      <c r="O44" s="879">
        <v>290</v>
      </c>
      <c r="P44" s="879"/>
      <c r="Q44" s="879">
        <v>28925</v>
      </c>
      <c r="R44" s="879"/>
      <c r="S44" s="879"/>
      <c r="T44" s="879"/>
      <c r="U44" s="879">
        <v>292</v>
      </c>
      <c r="V44" s="879"/>
      <c r="W44" s="879">
        <v>18965</v>
      </c>
      <c r="X44" s="879"/>
      <c r="Y44" s="879"/>
      <c r="Z44" s="880"/>
    </row>
    <row r="45" spans="1:26" ht="16.5" customHeight="1">
      <c r="A45" s="895" t="s">
        <v>302</v>
      </c>
      <c r="B45" s="895"/>
      <c r="C45" s="895"/>
      <c r="D45" s="895"/>
      <c r="E45" s="895"/>
      <c r="F45" s="895"/>
      <c r="G45" s="895"/>
      <c r="H45" s="895"/>
      <c r="I45" s="895"/>
      <c r="J45" s="895"/>
      <c r="K45" s="895"/>
      <c r="L45" s="895"/>
      <c r="M45" s="895"/>
      <c r="N45" s="896" t="s">
        <v>303</v>
      </c>
      <c r="O45" s="896"/>
      <c r="P45" s="896"/>
      <c r="Q45" s="896"/>
      <c r="R45" s="896"/>
      <c r="S45" s="896"/>
      <c r="T45" s="896"/>
      <c r="U45" s="896"/>
      <c r="V45" s="896"/>
      <c r="W45" s="896"/>
      <c r="X45" s="896"/>
      <c r="Y45" s="896"/>
      <c r="Z45" s="896"/>
    </row>
    <row r="46" spans="1:26" ht="16.5" customHeight="1">
      <c r="A46" s="34" t="s">
        <v>572</v>
      </c>
    </row>
  </sheetData>
  <sheetProtection selectLockedCells="1" selectUnlockedCells="1"/>
  <mergeCells count="280">
    <mergeCell ref="U1:Z1"/>
    <mergeCell ref="U2:Z2"/>
    <mergeCell ref="A2:T2"/>
    <mergeCell ref="A3:A4"/>
    <mergeCell ref="Q3:T3"/>
    <mergeCell ref="U3:Z3"/>
    <mergeCell ref="Q4:T4"/>
    <mergeCell ref="U4:Z4"/>
    <mergeCell ref="B3:I3"/>
    <mergeCell ref="J3:P3"/>
    <mergeCell ref="B4:I4"/>
    <mergeCell ref="J4:P4"/>
    <mergeCell ref="U6:Z6"/>
    <mergeCell ref="B6:I6"/>
    <mergeCell ref="J6:P6"/>
    <mergeCell ref="Q5:T5"/>
    <mergeCell ref="U5:Z5"/>
    <mergeCell ref="S11:V11"/>
    <mergeCell ref="Y13:Z13"/>
    <mergeCell ref="U13:V13"/>
    <mergeCell ref="S13:T13"/>
    <mergeCell ref="W13:X13"/>
    <mergeCell ref="B12:D12"/>
    <mergeCell ref="U12:V12"/>
    <mergeCell ref="W12:X12"/>
    <mergeCell ref="Y12:Z12"/>
    <mergeCell ref="W11:Z11"/>
    <mergeCell ref="I12:J12"/>
    <mergeCell ref="K12:L12"/>
    <mergeCell ref="Q6:T6"/>
    <mergeCell ref="Q12:R12"/>
    <mergeCell ref="S12:T12"/>
    <mergeCell ref="V10:Z10"/>
    <mergeCell ref="O11:R11"/>
    <mergeCell ref="Q13:R13"/>
    <mergeCell ref="M12:N12"/>
    <mergeCell ref="O12:P12"/>
    <mergeCell ref="M13:N13"/>
    <mergeCell ref="O13:P13"/>
    <mergeCell ref="M14:N14"/>
    <mergeCell ref="O14:P14"/>
    <mergeCell ref="B5:I5"/>
    <mergeCell ref="J5:P5"/>
    <mergeCell ref="B16:D16"/>
    <mergeCell ref="A11:A12"/>
    <mergeCell ref="B11:F11"/>
    <mergeCell ref="G11:J11"/>
    <mergeCell ref="K11:N11"/>
    <mergeCell ref="G12:H12"/>
    <mergeCell ref="B14:D14"/>
    <mergeCell ref="B13:D13"/>
    <mergeCell ref="K13:L13"/>
    <mergeCell ref="B15:D15"/>
    <mergeCell ref="G15:H15"/>
    <mergeCell ref="I15:J15"/>
    <mergeCell ref="K14:L14"/>
    <mergeCell ref="E12:F12"/>
    <mergeCell ref="E13:F13"/>
    <mergeCell ref="E14:F14"/>
    <mergeCell ref="G13:H13"/>
    <mergeCell ref="I13:J13"/>
    <mergeCell ref="M16:N16"/>
    <mergeCell ref="K15:L15"/>
    <mergeCell ref="E15:F15"/>
    <mergeCell ref="W14:X14"/>
    <mergeCell ref="M15:N15"/>
    <mergeCell ref="O15:P15"/>
    <mergeCell ref="U15:V15"/>
    <mergeCell ref="G14:H14"/>
    <mergeCell ref="I14:J14"/>
    <mergeCell ref="G16:H16"/>
    <mergeCell ref="I16:J16"/>
    <mergeCell ref="K16:L16"/>
    <mergeCell ref="Q16:R16"/>
    <mergeCell ref="S16:T16"/>
    <mergeCell ref="O16:P16"/>
    <mergeCell ref="E16:F16"/>
    <mergeCell ref="Y14:Z14"/>
    <mergeCell ref="Q15:R15"/>
    <mergeCell ref="S15:T15"/>
    <mergeCell ref="W15:X15"/>
    <mergeCell ref="Q14:R14"/>
    <mergeCell ref="S14:T14"/>
    <mergeCell ref="U14:V14"/>
    <mergeCell ref="Y15:Z15"/>
    <mergeCell ref="W17:X17"/>
    <mergeCell ref="U17:V17"/>
    <mergeCell ref="Y16:Z16"/>
    <mergeCell ref="U16:V16"/>
    <mergeCell ref="W16:X16"/>
    <mergeCell ref="Q17:R17"/>
    <mergeCell ref="Q28:T28"/>
    <mergeCell ref="U25:V25"/>
    <mergeCell ref="O22:T22"/>
    <mergeCell ref="V18:Z18"/>
    <mergeCell ref="Q21:Z21"/>
    <mergeCell ref="Y17:Z17"/>
    <mergeCell ref="M17:N17"/>
    <mergeCell ref="S17:T17"/>
    <mergeCell ref="U27:V27"/>
    <mergeCell ref="U26:V26"/>
    <mergeCell ref="O23:P23"/>
    <mergeCell ref="U24:V24"/>
    <mergeCell ref="U23:V23"/>
    <mergeCell ref="O27:P27"/>
    <mergeCell ref="Q26:T26"/>
    <mergeCell ref="Q27:T27"/>
    <mergeCell ref="K27:N27"/>
    <mergeCell ref="I27:J27"/>
    <mergeCell ref="I26:J26"/>
    <mergeCell ref="I28:J28"/>
    <mergeCell ref="B17:D17"/>
    <mergeCell ref="G17:H17"/>
    <mergeCell ref="I17:J17"/>
    <mergeCell ref="K17:L17"/>
    <mergeCell ref="E17:F17"/>
    <mergeCell ref="O17:P17"/>
    <mergeCell ref="O30:T30"/>
    <mergeCell ref="I30:N30"/>
    <mergeCell ref="U30:Z30"/>
    <mergeCell ref="W31:Z31"/>
    <mergeCell ref="W32:Z32"/>
    <mergeCell ref="C27:D27"/>
    <mergeCell ref="O31:P31"/>
    <mergeCell ref="U22:Z22"/>
    <mergeCell ref="K28:N28"/>
    <mergeCell ref="Q29:V29"/>
    <mergeCell ref="W23:Z23"/>
    <mergeCell ref="W24:Z24"/>
    <mergeCell ref="W25:Z25"/>
    <mergeCell ref="W26:Z26"/>
    <mergeCell ref="W27:Z27"/>
    <mergeCell ref="W28:Z28"/>
    <mergeCell ref="I22:N22"/>
    <mergeCell ref="U28:V28"/>
    <mergeCell ref="Q23:T23"/>
    <mergeCell ref="O24:P24"/>
    <mergeCell ref="O28:P28"/>
    <mergeCell ref="Q25:T25"/>
    <mergeCell ref="O26:P26"/>
    <mergeCell ref="K26:N26"/>
    <mergeCell ref="K33:N33"/>
    <mergeCell ref="U33:V33"/>
    <mergeCell ref="Q33:T33"/>
    <mergeCell ref="K32:N32"/>
    <mergeCell ref="I32:J32"/>
    <mergeCell ref="C31:D31"/>
    <mergeCell ref="E33:H33"/>
    <mergeCell ref="E32:H32"/>
    <mergeCell ref="I33:J33"/>
    <mergeCell ref="O33:P33"/>
    <mergeCell ref="K31:N31"/>
    <mergeCell ref="Q31:T31"/>
    <mergeCell ref="Q32:T32"/>
    <mergeCell ref="I31:J31"/>
    <mergeCell ref="O32:P32"/>
    <mergeCell ref="E31:H31"/>
    <mergeCell ref="C32:D32"/>
    <mergeCell ref="U32:V32"/>
    <mergeCell ref="U31:V31"/>
    <mergeCell ref="E34:H34"/>
    <mergeCell ref="I34:J34"/>
    <mergeCell ref="I41:J41"/>
    <mergeCell ref="O39:P39"/>
    <mergeCell ref="E35:H35"/>
    <mergeCell ref="O35:P35"/>
    <mergeCell ref="I40:J40"/>
    <mergeCell ref="O34:P34"/>
    <mergeCell ref="K34:N34"/>
    <mergeCell ref="I38:N38"/>
    <mergeCell ref="K39:N39"/>
    <mergeCell ref="O38:T38"/>
    <mergeCell ref="E39:H39"/>
    <mergeCell ref="K35:N35"/>
    <mergeCell ref="I35:J35"/>
    <mergeCell ref="A45:M45"/>
    <mergeCell ref="N45:Z45"/>
    <mergeCell ref="O40:P40"/>
    <mergeCell ref="Q43:T43"/>
    <mergeCell ref="O41:P41"/>
    <mergeCell ref="O42:P42"/>
    <mergeCell ref="C44:D44"/>
    <mergeCell ref="I44:J44"/>
    <mergeCell ref="I43:J43"/>
    <mergeCell ref="I42:J42"/>
    <mergeCell ref="E43:H43"/>
    <mergeCell ref="E44:H44"/>
    <mergeCell ref="K40:N40"/>
    <mergeCell ref="K41:N41"/>
    <mergeCell ref="K42:N42"/>
    <mergeCell ref="K43:N43"/>
    <mergeCell ref="K44:N44"/>
    <mergeCell ref="A44:B44"/>
    <mergeCell ref="E40:H40"/>
    <mergeCell ref="E41:H41"/>
    <mergeCell ref="E42:H42"/>
    <mergeCell ref="A42:B42"/>
    <mergeCell ref="A43:B43"/>
    <mergeCell ref="C43:D43"/>
    <mergeCell ref="W33:Z33"/>
    <mergeCell ref="A37:Z37"/>
    <mergeCell ref="I36:J36"/>
    <mergeCell ref="O36:P36"/>
    <mergeCell ref="C40:D40"/>
    <mergeCell ref="C42:D42"/>
    <mergeCell ref="Q35:T35"/>
    <mergeCell ref="Q36:T36"/>
    <mergeCell ref="C38:H38"/>
    <mergeCell ref="E36:H36"/>
    <mergeCell ref="Q39:T39"/>
    <mergeCell ref="C41:D41"/>
    <mergeCell ref="C39:D39"/>
    <mergeCell ref="I39:J39"/>
    <mergeCell ref="C36:D36"/>
    <mergeCell ref="A35:B35"/>
    <mergeCell ref="A36:B36"/>
    <mergeCell ref="W34:Z34"/>
    <mergeCell ref="W35:Z35"/>
    <mergeCell ref="Q34:T34"/>
    <mergeCell ref="U34:V34"/>
    <mergeCell ref="U35:V35"/>
    <mergeCell ref="U36:V36"/>
    <mergeCell ref="K36:N36"/>
    <mergeCell ref="W36:Z36"/>
    <mergeCell ref="W43:Z43"/>
    <mergeCell ref="W44:Z44"/>
    <mergeCell ref="O43:P43"/>
    <mergeCell ref="Q40:T40"/>
    <mergeCell ref="Q41:T41"/>
    <mergeCell ref="Q42:T42"/>
    <mergeCell ref="O44:P44"/>
    <mergeCell ref="U40:V40"/>
    <mergeCell ref="W40:Z40"/>
    <mergeCell ref="U43:V43"/>
    <mergeCell ref="U39:V39"/>
    <mergeCell ref="U38:Z38"/>
    <mergeCell ref="W41:Z41"/>
    <mergeCell ref="W42:Z42"/>
    <mergeCell ref="W39:Z39"/>
    <mergeCell ref="U41:V41"/>
    <mergeCell ref="U42:V42"/>
    <mergeCell ref="U44:V44"/>
    <mergeCell ref="Q44:T44"/>
    <mergeCell ref="A40:B40"/>
    <mergeCell ref="A38:B39"/>
    <mergeCell ref="A30:B31"/>
    <mergeCell ref="A41:B41"/>
    <mergeCell ref="C34:D34"/>
    <mergeCell ref="A27:B27"/>
    <mergeCell ref="A28:B28"/>
    <mergeCell ref="A32:B32"/>
    <mergeCell ref="A33:B33"/>
    <mergeCell ref="A34:B34"/>
    <mergeCell ref="C35:D35"/>
    <mergeCell ref="C33:D33"/>
    <mergeCell ref="C28:D28"/>
    <mergeCell ref="C30:H30"/>
    <mergeCell ref="E27:H27"/>
    <mergeCell ref="E28:H28"/>
    <mergeCell ref="C22:H22"/>
    <mergeCell ref="A26:B26"/>
    <mergeCell ref="I24:J24"/>
    <mergeCell ref="Q24:T24"/>
    <mergeCell ref="A22:B23"/>
    <mergeCell ref="A24:B24"/>
    <mergeCell ref="E23:H23"/>
    <mergeCell ref="E24:H24"/>
    <mergeCell ref="E25:H25"/>
    <mergeCell ref="E26:H26"/>
    <mergeCell ref="C23:D23"/>
    <mergeCell ref="C24:D24"/>
    <mergeCell ref="C26:D26"/>
    <mergeCell ref="A25:B25"/>
    <mergeCell ref="C25:D25"/>
    <mergeCell ref="I23:J23"/>
    <mergeCell ref="I25:J25"/>
    <mergeCell ref="O25:P25"/>
    <mergeCell ref="K23:N23"/>
    <mergeCell ref="K24:N24"/>
    <mergeCell ref="K25:N25"/>
  </mergeCells>
  <phoneticPr fontId="22"/>
  <pageMargins left="0.59055118110236227" right="0.59055118110236227" top="0.59055118110236227" bottom="0.59055118110236227" header="0.39370078740157483" footer="0.39370078740157483"/>
  <pageSetup paperSize="9" firstPageNumber="125" orientation="portrait" useFirstPageNumber="1" horizontalDpi="300" verticalDpi="300" r:id="rId1"/>
  <headerFooter alignWithMargins="0">
    <oddHeader>&amp;R社会・福祉</oddHeader>
    <oddFooter>&amp;C&amp;11－&amp;P－</oddFooter>
  </headerFooter>
</worksheet>
</file>

<file path=xl/worksheets/sheet8.xml><?xml version="1.0" encoding="utf-8"?>
<worksheet xmlns="http://schemas.openxmlformats.org/spreadsheetml/2006/main" xmlns:r="http://schemas.openxmlformats.org/officeDocument/2006/relationships">
  <dimension ref="A1:AT53"/>
  <sheetViews>
    <sheetView view="pageBreakPreview" topLeftCell="A31" zoomScaleNormal="100" zoomScaleSheetLayoutView="100" workbookViewId="0">
      <selection activeCell="Q43" sqref="Q43"/>
    </sheetView>
  </sheetViews>
  <sheetFormatPr defaultRowHeight="15.95" customHeight="1"/>
  <cols>
    <col min="1" max="1" width="11" style="198" customWidth="1"/>
    <col min="2" max="2" width="4.140625" style="198" customWidth="1"/>
    <col min="3" max="3" width="9.140625" style="198"/>
    <col min="4" max="4" width="10" style="198" customWidth="1"/>
    <col min="5" max="5" width="4" style="198" customWidth="1"/>
    <col min="6" max="6" width="3.5703125" style="198" customWidth="1"/>
    <col min="7" max="7" width="4" style="198" customWidth="1"/>
    <col min="8" max="8" width="5.5703125" style="198" customWidth="1"/>
    <col min="9" max="9" width="3.140625" style="198" customWidth="1"/>
    <col min="10" max="10" width="4" style="198" customWidth="1"/>
    <col min="11" max="11" width="8.140625" style="198" customWidth="1"/>
    <col min="12" max="12" width="2" style="198" customWidth="1"/>
    <col min="13" max="13" width="5.85546875" style="198" customWidth="1"/>
    <col min="14" max="14" width="2.140625" style="198" customWidth="1"/>
    <col min="15" max="15" width="5" style="198" customWidth="1"/>
    <col min="16" max="16" width="4" style="198" customWidth="1"/>
    <col min="17" max="17" width="6.85546875" style="198" customWidth="1"/>
    <col min="18" max="18" width="7.85546875" style="198" customWidth="1"/>
    <col min="19" max="19" width="0.5703125" style="198" customWidth="1"/>
    <col min="20" max="20" width="1.7109375" style="198" customWidth="1"/>
    <col min="21" max="21" width="5.7109375" style="198" customWidth="1"/>
    <col min="22" max="22" width="1.42578125" style="198" customWidth="1"/>
    <col min="23" max="23" width="5.7109375" style="198" customWidth="1"/>
    <col min="24" max="24" width="2.7109375" style="198" customWidth="1"/>
    <col min="25" max="26" width="1.28515625" style="198" customWidth="1"/>
    <col min="27" max="27" width="3.140625" style="198" customWidth="1"/>
    <col min="28" max="28" width="3.42578125" style="198" customWidth="1"/>
    <col min="29" max="29" width="6.7109375" style="198" customWidth="1"/>
    <col min="30" max="30" width="2.7109375" style="198" customWidth="1"/>
    <col min="31" max="31" width="4.85546875" style="198" customWidth="1"/>
    <col min="32" max="32" width="4.7109375" style="198" customWidth="1"/>
    <col min="33" max="33" width="5.85546875" style="198" customWidth="1"/>
    <col min="34" max="34" width="9.7109375" style="198" customWidth="1"/>
    <col min="35" max="35" width="1.7109375" style="198" customWidth="1"/>
    <col min="36" max="36" width="4.28515625" style="198" customWidth="1"/>
    <col min="37" max="37" width="3.85546875" style="198" customWidth="1"/>
    <col min="38" max="38" width="5" style="198" customWidth="1"/>
    <col min="39" max="39" width="2.7109375" style="198" customWidth="1"/>
    <col min="40" max="40" width="4.85546875" style="198" customWidth="1"/>
    <col min="41" max="41" width="5.140625" style="198" customWidth="1"/>
    <col min="42" max="42" width="3.85546875" style="198" customWidth="1"/>
    <col min="43" max="43" width="2.85546875" style="198" customWidth="1"/>
    <col min="44" max="44" width="2.28515625" style="198" customWidth="1"/>
    <col min="45" max="45" width="5.7109375" style="198" customWidth="1"/>
    <col min="46" max="16384" width="9.140625" style="198"/>
  </cols>
  <sheetData>
    <row r="1" spans="1:46" ht="5.0999999999999996" customHeight="1">
      <c r="B1" s="1087"/>
      <c r="C1" s="1087"/>
      <c r="D1" s="1087"/>
      <c r="E1" s="1087"/>
      <c r="F1" s="1087"/>
      <c r="G1" s="1087"/>
      <c r="H1" s="1087"/>
      <c r="I1" s="1087"/>
      <c r="J1" s="1087"/>
      <c r="K1" s="1087"/>
      <c r="L1" s="1087"/>
      <c r="M1" s="1087"/>
      <c r="N1" s="1087"/>
      <c r="O1" s="1087"/>
      <c r="P1" s="1087"/>
      <c r="Q1" s="1087"/>
      <c r="R1" s="1087"/>
      <c r="U1" s="192"/>
      <c r="V1" s="192"/>
      <c r="W1" s="192"/>
      <c r="X1" s="192"/>
      <c r="Y1" s="192"/>
      <c r="Z1" s="192"/>
      <c r="AA1" s="192"/>
      <c r="AB1" s="192"/>
      <c r="AC1" s="192"/>
      <c r="AD1" s="192"/>
      <c r="AE1" s="192"/>
      <c r="AF1" s="192"/>
      <c r="AG1" s="192"/>
      <c r="AH1" s="192"/>
      <c r="AI1" s="192"/>
      <c r="AJ1" s="192"/>
      <c r="AK1" s="192"/>
      <c r="AL1" s="192"/>
      <c r="AM1" s="192"/>
      <c r="AN1" s="192"/>
      <c r="AP1" s="349"/>
      <c r="AQ1" s="192"/>
      <c r="AS1" s="349"/>
      <c r="AT1" s="192"/>
    </row>
    <row r="2" spans="1:46" ht="19.5" customHeight="1">
      <c r="A2" s="350" t="s">
        <v>304</v>
      </c>
      <c r="B2" s="351"/>
      <c r="C2" s="351"/>
      <c r="D2" s="351"/>
      <c r="E2" s="351"/>
      <c r="F2" s="351"/>
      <c r="G2" s="351"/>
      <c r="H2" s="351"/>
      <c r="I2" s="351"/>
      <c r="J2" s="351"/>
      <c r="K2" s="351"/>
      <c r="L2" s="351"/>
      <c r="M2" s="351"/>
      <c r="N2" s="351"/>
      <c r="O2" s="351"/>
      <c r="P2" s="351"/>
      <c r="Q2" s="351"/>
      <c r="R2" s="351"/>
      <c r="U2" s="192"/>
      <c r="V2" s="192"/>
      <c r="W2" s="192"/>
      <c r="X2" s="192"/>
      <c r="Y2" s="192"/>
      <c r="Z2" s="192"/>
      <c r="AA2" s="192"/>
      <c r="AB2" s="192"/>
      <c r="AC2" s="192"/>
      <c r="AD2" s="192"/>
      <c r="AE2" s="192"/>
      <c r="AF2" s="192"/>
      <c r="AG2" s="192"/>
      <c r="AH2" s="192"/>
      <c r="AI2" s="192"/>
      <c r="AJ2" s="192"/>
      <c r="AK2" s="192"/>
      <c r="AL2" s="192"/>
      <c r="AM2" s="192"/>
      <c r="AN2" s="192"/>
      <c r="AP2" s="349"/>
      <c r="AQ2" s="192"/>
      <c r="AS2" s="349"/>
      <c r="AT2" s="192"/>
    </row>
    <row r="3" spans="1:46" ht="5.0999999999999996" customHeight="1">
      <c r="R3" s="351"/>
      <c r="U3" s="192"/>
      <c r="V3" s="192"/>
      <c r="W3" s="192"/>
      <c r="X3" s="192"/>
      <c r="Y3" s="192"/>
      <c r="Z3" s="192"/>
      <c r="AA3" s="192"/>
      <c r="AB3" s="192"/>
      <c r="AC3" s="192"/>
      <c r="AD3" s="192"/>
      <c r="AE3" s="192"/>
      <c r="AF3" s="192"/>
      <c r="AG3" s="192"/>
      <c r="AH3" s="192"/>
      <c r="AI3" s="192"/>
      <c r="AJ3" s="192"/>
      <c r="AK3" s="192"/>
      <c r="AL3" s="192"/>
      <c r="AM3" s="192"/>
      <c r="AN3" s="192"/>
      <c r="AP3" s="349"/>
      <c r="AQ3" s="192"/>
      <c r="AS3" s="349"/>
      <c r="AT3" s="192"/>
    </row>
    <row r="4" spans="1:46" ht="15" customHeight="1" thickBot="1">
      <c r="A4" s="589" t="s">
        <v>305</v>
      </c>
      <c r="B4" s="589"/>
      <c r="C4" s="589"/>
      <c r="D4" s="589"/>
      <c r="E4" s="589"/>
      <c r="F4" s="589"/>
      <c r="G4" s="589"/>
      <c r="H4" s="589"/>
      <c r="I4" s="589"/>
      <c r="J4" s="589"/>
      <c r="K4" s="589"/>
      <c r="L4" s="589"/>
      <c r="M4" s="589"/>
      <c r="N4" s="589"/>
      <c r="O4" s="589"/>
      <c r="P4" s="589"/>
      <c r="Q4" s="589"/>
      <c r="R4" s="589"/>
      <c r="U4" s="192" t="s">
        <v>648</v>
      </c>
      <c r="V4" s="192"/>
      <c r="W4" s="192"/>
      <c r="X4" s="192"/>
      <c r="Y4" s="192"/>
      <c r="Z4" s="192"/>
      <c r="AA4" s="192"/>
      <c r="AB4" s="192"/>
      <c r="AC4" s="192"/>
      <c r="AD4" s="192"/>
      <c r="AE4" s="192"/>
      <c r="AF4" s="192"/>
      <c r="AG4" s="192"/>
      <c r="AH4" s="192"/>
      <c r="AI4" s="192"/>
      <c r="AJ4" s="192"/>
      <c r="AK4" s="192"/>
      <c r="AL4" s="192"/>
      <c r="AM4" s="192"/>
      <c r="AO4" s="349"/>
      <c r="AP4" s="192"/>
      <c r="AR4" s="349" t="s">
        <v>306</v>
      </c>
      <c r="AS4" s="192"/>
      <c r="AT4" s="192"/>
    </row>
    <row r="5" spans="1:46" ht="15" customHeight="1" thickBot="1">
      <c r="A5" s="589" t="s">
        <v>695</v>
      </c>
      <c r="B5" s="589"/>
      <c r="C5" s="589"/>
      <c r="D5" s="589"/>
      <c r="E5" s="589"/>
      <c r="F5" s="589"/>
      <c r="G5" s="589"/>
      <c r="H5" s="589"/>
      <c r="I5" s="589"/>
      <c r="J5" s="589"/>
      <c r="K5" s="589"/>
      <c r="L5" s="589"/>
      <c r="M5" s="589"/>
      <c r="N5" s="589"/>
      <c r="O5" s="589"/>
      <c r="P5" s="589"/>
      <c r="Q5" s="589"/>
      <c r="R5" s="589"/>
      <c r="S5" s="352"/>
      <c r="T5" s="1090" t="s">
        <v>308</v>
      </c>
      <c r="U5" s="995"/>
      <c r="V5" s="995"/>
      <c r="W5" s="995"/>
      <c r="X5" s="995"/>
      <c r="Y5" s="995"/>
      <c r="Z5" s="995"/>
      <c r="AA5" s="1091"/>
      <c r="AB5" s="687" t="s">
        <v>309</v>
      </c>
      <c r="AC5" s="684"/>
      <c r="AD5" s="684"/>
      <c r="AE5" s="684"/>
      <c r="AF5" s="684"/>
      <c r="AG5" s="1012" t="s">
        <v>310</v>
      </c>
      <c r="AH5" s="1012"/>
      <c r="AI5" s="1012"/>
      <c r="AJ5" s="1012"/>
      <c r="AK5" s="1012"/>
      <c r="AL5" s="1012"/>
      <c r="AM5" s="1012"/>
      <c r="AN5" s="1012"/>
      <c r="AO5" s="1008" t="s">
        <v>311</v>
      </c>
      <c r="AP5" s="1008"/>
      <c r="AQ5" s="1008"/>
      <c r="AR5" s="1009"/>
      <c r="AS5" s="192"/>
      <c r="AT5" s="192"/>
    </row>
    <row r="6" spans="1:46" ht="15" customHeight="1">
      <c r="A6" s="1085" t="s">
        <v>694</v>
      </c>
      <c r="B6" s="1085"/>
      <c r="C6" s="1085"/>
      <c r="D6" s="1085"/>
      <c r="E6" s="1085"/>
      <c r="F6" s="1085"/>
      <c r="G6" s="1085"/>
      <c r="H6" s="1085"/>
      <c r="I6" s="1085"/>
      <c r="J6" s="1085"/>
      <c r="K6" s="1085"/>
      <c r="L6" s="1085"/>
      <c r="M6" s="1085"/>
      <c r="N6" s="1085"/>
      <c r="O6" s="1085"/>
      <c r="P6" s="1085"/>
      <c r="Q6" s="1085"/>
      <c r="R6" s="1085"/>
      <c r="S6" s="352"/>
      <c r="T6" s="1092"/>
      <c r="U6" s="1093"/>
      <c r="V6" s="1093"/>
      <c r="W6" s="1093"/>
      <c r="X6" s="1093"/>
      <c r="Y6" s="1093"/>
      <c r="Z6" s="1093"/>
      <c r="AA6" s="1094"/>
      <c r="AB6" s="1088"/>
      <c r="AC6" s="1089"/>
      <c r="AD6" s="1089"/>
      <c r="AE6" s="1089"/>
      <c r="AF6" s="1089"/>
      <c r="AG6" s="697" t="s">
        <v>313</v>
      </c>
      <c r="AH6" s="697"/>
      <c r="AI6" s="697"/>
      <c r="AJ6" s="697"/>
      <c r="AK6" s="697" t="s">
        <v>314</v>
      </c>
      <c r="AL6" s="697"/>
      <c r="AM6" s="697"/>
      <c r="AN6" s="697"/>
      <c r="AO6" s="1010" t="s">
        <v>315</v>
      </c>
      <c r="AP6" s="1010"/>
      <c r="AQ6" s="1010"/>
      <c r="AR6" s="1011"/>
      <c r="AS6" s="192"/>
      <c r="AT6" s="192"/>
    </row>
    <row r="7" spans="1:46" ht="15" customHeight="1">
      <c r="A7" s="589" t="s">
        <v>649</v>
      </c>
      <c r="B7" s="589"/>
      <c r="C7" s="589"/>
      <c r="D7" s="589"/>
      <c r="E7" s="589"/>
      <c r="F7" s="589"/>
      <c r="G7" s="589"/>
      <c r="H7" s="589"/>
      <c r="I7" s="589"/>
      <c r="J7" s="589"/>
      <c r="K7" s="589"/>
      <c r="L7" s="589"/>
      <c r="M7" s="589"/>
      <c r="N7" s="589"/>
      <c r="O7" s="589"/>
      <c r="P7" s="589"/>
      <c r="Q7" s="589"/>
      <c r="R7" s="589"/>
      <c r="S7" s="352"/>
      <c r="T7" s="1022" t="s">
        <v>650</v>
      </c>
      <c r="U7" s="1023"/>
      <c r="V7" s="1023"/>
      <c r="W7" s="1023"/>
      <c r="X7" s="1023"/>
      <c r="Y7" s="1023"/>
      <c r="Z7" s="1023"/>
      <c r="AA7" s="1024"/>
      <c r="AB7" s="569">
        <v>1427032</v>
      </c>
      <c r="AC7" s="568"/>
      <c r="AD7" s="568"/>
      <c r="AE7" s="568"/>
      <c r="AF7" s="568"/>
      <c r="AG7" s="569">
        <v>22245</v>
      </c>
      <c r="AH7" s="569"/>
      <c r="AI7" s="569"/>
      <c r="AJ7" s="569"/>
      <c r="AK7" s="569">
        <v>31721</v>
      </c>
      <c r="AL7" s="569"/>
      <c r="AM7" s="569"/>
      <c r="AN7" s="569"/>
      <c r="AO7" s="987">
        <f t="shared" ref="AO7:AO20" si="0">AK7/AB7*1000</f>
        <v>22.228653597116253</v>
      </c>
      <c r="AP7" s="987"/>
      <c r="AQ7" s="987"/>
      <c r="AR7" s="988"/>
      <c r="AS7" s="192"/>
      <c r="AT7" s="192"/>
    </row>
    <row r="8" spans="1:46" ht="15" customHeight="1">
      <c r="A8" s="589" t="s">
        <v>651</v>
      </c>
      <c r="B8" s="589"/>
      <c r="C8" s="589"/>
      <c r="D8" s="589"/>
      <c r="E8" s="589"/>
      <c r="F8" s="589"/>
      <c r="G8" s="589"/>
      <c r="H8" s="589"/>
      <c r="I8" s="589"/>
      <c r="J8" s="589"/>
      <c r="K8" s="589"/>
      <c r="L8" s="589"/>
      <c r="M8" s="589"/>
      <c r="N8" s="589"/>
      <c r="O8" s="589"/>
      <c r="P8" s="589"/>
      <c r="Q8" s="589"/>
      <c r="R8" s="589"/>
      <c r="S8" s="352"/>
      <c r="T8" s="1022" t="s">
        <v>316</v>
      </c>
      <c r="U8" s="1023"/>
      <c r="V8" s="1023"/>
      <c r="W8" s="1023"/>
      <c r="X8" s="1023"/>
      <c r="Y8" s="1023"/>
      <c r="Z8" s="1023"/>
      <c r="AA8" s="1024"/>
      <c r="AB8" s="569">
        <v>322991</v>
      </c>
      <c r="AC8" s="568"/>
      <c r="AD8" s="568"/>
      <c r="AE8" s="568"/>
      <c r="AF8" s="568"/>
      <c r="AG8" s="569">
        <v>3421</v>
      </c>
      <c r="AH8" s="569"/>
      <c r="AI8" s="569"/>
      <c r="AJ8" s="569"/>
      <c r="AK8" s="569">
        <v>5005</v>
      </c>
      <c r="AL8" s="569"/>
      <c r="AM8" s="569"/>
      <c r="AN8" s="569"/>
      <c r="AO8" s="987">
        <f t="shared" si="0"/>
        <v>15.495787808329023</v>
      </c>
      <c r="AP8" s="987"/>
      <c r="AQ8" s="987"/>
      <c r="AR8" s="988"/>
      <c r="AS8" s="192"/>
      <c r="AT8" s="192"/>
    </row>
    <row r="9" spans="1:46" ht="15" customHeight="1">
      <c r="A9" s="589" t="s">
        <v>652</v>
      </c>
      <c r="B9" s="589"/>
      <c r="C9" s="589"/>
      <c r="D9" s="589"/>
      <c r="E9" s="589"/>
      <c r="F9" s="589"/>
      <c r="G9" s="589"/>
      <c r="H9" s="589"/>
      <c r="I9" s="589"/>
      <c r="J9" s="589"/>
      <c r="K9" s="589"/>
      <c r="L9" s="589"/>
      <c r="M9" s="589"/>
      <c r="N9" s="589"/>
      <c r="O9" s="589"/>
      <c r="P9" s="589"/>
      <c r="Q9" s="589"/>
      <c r="R9" s="589"/>
      <c r="S9" s="352"/>
      <c r="T9" s="1022" t="s">
        <v>546</v>
      </c>
      <c r="U9" s="1023"/>
      <c r="V9" s="1023"/>
      <c r="W9" s="1023"/>
      <c r="X9" s="1023"/>
      <c r="Y9" s="1023"/>
      <c r="Z9" s="1023"/>
      <c r="AA9" s="1024"/>
      <c r="AB9" s="569">
        <v>1104041</v>
      </c>
      <c r="AC9" s="568"/>
      <c r="AD9" s="568"/>
      <c r="AE9" s="568"/>
      <c r="AF9" s="568"/>
      <c r="AG9" s="569">
        <v>18824</v>
      </c>
      <c r="AH9" s="569"/>
      <c r="AI9" s="569"/>
      <c r="AJ9" s="569"/>
      <c r="AK9" s="569">
        <v>26716</v>
      </c>
      <c r="AL9" s="569"/>
      <c r="AM9" s="569"/>
      <c r="AN9" s="569"/>
      <c r="AO9" s="987">
        <f t="shared" si="0"/>
        <v>24.198376690720725</v>
      </c>
      <c r="AP9" s="987"/>
      <c r="AQ9" s="987"/>
      <c r="AR9" s="988"/>
      <c r="AS9" s="192"/>
      <c r="AT9" s="192"/>
    </row>
    <row r="10" spans="1:46" ht="15" customHeight="1">
      <c r="A10" s="589" t="s">
        <v>653</v>
      </c>
      <c r="B10" s="589"/>
      <c r="C10" s="589"/>
      <c r="D10" s="589"/>
      <c r="E10" s="589"/>
      <c r="F10" s="589"/>
      <c r="G10" s="589"/>
      <c r="H10" s="589"/>
      <c r="I10" s="589"/>
      <c r="J10" s="589"/>
      <c r="K10" s="589"/>
      <c r="L10" s="589"/>
      <c r="M10" s="589"/>
      <c r="N10" s="589"/>
      <c r="O10" s="589"/>
      <c r="P10" s="589"/>
      <c r="Q10" s="589"/>
      <c r="R10" s="589"/>
      <c r="S10" s="352"/>
      <c r="T10" s="1022" t="s">
        <v>317</v>
      </c>
      <c r="U10" s="1023"/>
      <c r="V10" s="1023"/>
      <c r="W10" s="1023"/>
      <c r="X10" s="1023"/>
      <c r="Y10" s="1023"/>
      <c r="Z10" s="1023"/>
      <c r="AA10" s="1024"/>
      <c r="AB10" s="569">
        <v>318685</v>
      </c>
      <c r="AC10" s="568"/>
      <c r="AD10" s="568"/>
      <c r="AE10" s="568"/>
      <c r="AF10" s="568"/>
      <c r="AG10" s="569">
        <v>7828</v>
      </c>
      <c r="AH10" s="569"/>
      <c r="AI10" s="569"/>
      <c r="AJ10" s="569"/>
      <c r="AK10" s="569">
        <v>10911</v>
      </c>
      <c r="AL10" s="569"/>
      <c r="AM10" s="569"/>
      <c r="AN10" s="569"/>
      <c r="AO10" s="987">
        <f t="shared" si="0"/>
        <v>34.237570014277424</v>
      </c>
      <c r="AP10" s="987"/>
      <c r="AQ10" s="987"/>
      <c r="AR10" s="988"/>
      <c r="AS10" s="192"/>
      <c r="AT10" s="192"/>
    </row>
    <row r="11" spans="1:46" ht="15" customHeight="1">
      <c r="A11" s="1086" t="s">
        <v>679</v>
      </c>
      <c r="B11" s="589"/>
      <c r="C11" s="589"/>
      <c r="D11" s="589"/>
      <c r="E11" s="589"/>
      <c r="F11" s="589"/>
      <c r="G11" s="589"/>
      <c r="H11" s="589"/>
      <c r="I11" s="589"/>
      <c r="J11" s="589"/>
      <c r="K11" s="589"/>
      <c r="L11" s="589"/>
      <c r="M11" s="589"/>
      <c r="N11" s="589"/>
      <c r="O11" s="589"/>
      <c r="P11" s="589"/>
      <c r="Q11" s="589"/>
      <c r="R11" s="589"/>
      <c r="T11" s="1022" t="s">
        <v>547</v>
      </c>
      <c r="U11" s="1023"/>
      <c r="V11" s="1023"/>
      <c r="W11" s="1023"/>
      <c r="X11" s="1023"/>
      <c r="Y11" s="1023"/>
      <c r="Z11" s="1023"/>
      <c r="AA11" s="1024"/>
      <c r="AB11" s="569">
        <v>136613</v>
      </c>
      <c r="AC11" s="568"/>
      <c r="AD11" s="568"/>
      <c r="AE11" s="568"/>
      <c r="AF11" s="568"/>
      <c r="AG11" s="569">
        <v>2963</v>
      </c>
      <c r="AH11" s="569"/>
      <c r="AI11" s="569"/>
      <c r="AJ11" s="569"/>
      <c r="AK11" s="569">
        <v>4134</v>
      </c>
      <c r="AL11" s="569"/>
      <c r="AM11" s="569"/>
      <c r="AN11" s="569"/>
      <c r="AO11" s="987">
        <f t="shared" si="0"/>
        <v>30.26066333365053</v>
      </c>
      <c r="AP11" s="987"/>
      <c r="AQ11" s="987"/>
      <c r="AR11" s="988"/>
      <c r="AS11" s="192"/>
      <c r="AT11" s="192"/>
    </row>
    <row r="12" spans="1:46" ht="15" customHeight="1">
      <c r="A12" s="411" t="s">
        <v>680</v>
      </c>
      <c r="T12" s="1022" t="s">
        <v>318</v>
      </c>
      <c r="U12" s="1023"/>
      <c r="V12" s="1023"/>
      <c r="W12" s="1023"/>
      <c r="X12" s="1023"/>
      <c r="Y12" s="1023"/>
      <c r="Z12" s="1023"/>
      <c r="AA12" s="1024"/>
      <c r="AB12" s="569">
        <v>48503</v>
      </c>
      <c r="AC12" s="568"/>
      <c r="AD12" s="568"/>
      <c r="AE12" s="568"/>
      <c r="AF12" s="568"/>
      <c r="AG12" s="569">
        <v>782</v>
      </c>
      <c r="AH12" s="569"/>
      <c r="AI12" s="569"/>
      <c r="AJ12" s="569"/>
      <c r="AK12" s="569">
        <v>1173</v>
      </c>
      <c r="AL12" s="569"/>
      <c r="AM12" s="569"/>
      <c r="AN12" s="569"/>
      <c r="AO12" s="987">
        <f t="shared" si="0"/>
        <v>24.184071088386286</v>
      </c>
      <c r="AP12" s="987"/>
      <c r="AQ12" s="987"/>
      <c r="AR12" s="988"/>
      <c r="AS12" s="192"/>
      <c r="AT12" s="192"/>
    </row>
    <row r="13" spans="1:46" ht="15" customHeight="1">
      <c r="A13" s="589"/>
      <c r="B13" s="589"/>
      <c r="C13" s="589"/>
      <c r="D13" s="589"/>
      <c r="E13" s="589"/>
      <c r="F13" s="589"/>
      <c r="G13" s="589"/>
      <c r="H13" s="589"/>
      <c r="I13" s="589"/>
      <c r="J13" s="589"/>
      <c r="K13" s="589"/>
      <c r="L13" s="589"/>
      <c r="M13" s="589"/>
      <c r="N13" s="589"/>
      <c r="O13" s="589"/>
      <c r="P13" s="589"/>
      <c r="Q13" s="589"/>
      <c r="R13" s="589"/>
      <c r="S13" s="207"/>
      <c r="T13" s="1022" t="s">
        <v>319</v>
      </c>
      <c r="U13" s="1023"/>
      <c r="V13" s="1023"/>
      <c r="W13" s="1023"/>
      <c r="X13" s="1023"/>
      <c r="Y13" s="1023"/>
      <c r="Z13" s="1023"/>
      <c r="AA13" s="1024"/>
      <c r="AB13" s="569">
        <v>54453</v>
      </c>
      <c r="AC13" s="568"/>
      <c r="AD13" s="568"/>
      <c r="AE13" s="568"/>
      <c r="AF13" s="568"/>
      <c r="AG13" s="569">
        <v>759</v>
      </c>
      <c r="AH13" s="569"/>
      <c r="AI13" s="569"/>
      <c r="AJ13" s="569"/>
      <c r="AK13" s="569">
        <v>1072</v>
      </c>
      <c r="AL13" s="569"/>
      <c r="AM13" s="569"/>
      <c r="AN13" s="569"/>
      <c r="AO13" s="987">
        <f t="shared" si="0"/>
        <v>19.68670229372119</v>
      </c>
      <c r="AP13" s="987"/>
      <c r="AQ13" s="987"/>
      <c r="AR13" s="988"/>
      <c r="AS13" s="192"/>
      <c r="AT13" s="192"/>
    </row>
    <row r="14" spans="1:46" ht="15" customHeight="1">
      <c r="A14" s="192"/>
      <c r="B14" s="192"/>
      <c r="C14" s="192"/>
      <c r="D14" s="192"/>
      <c r="E14" s="192"/>
      <c r="F14" s="192"/>
      <c r="G14" s="192"/>
      <c r="H14" s="192"/>
      <c r="I14" s="192"/>
      <c r="J14" s="192"/>
      <c r="K14" s="192"/>
      <c r="L14" s="192"/>
      <c r="M14" s="192"/>
      <c r="N14" s="192"/>
      <c r="O14" s="192"/>
      <c r="P14" s="192"/>
      <c r="T14" s="1022" t="s">
        <v>320</v>
      </c>
      <c r="U14" s="1023"/>
      <c r="V14" s="1023"/>
      <c r="W14" s="1023"/>
      <c r="X14" s="1023"/>
      <c r="Y14" s="1023"/>
      <c r="Z14" s="1023"/>
      <c r="AA14" s="1024"/>
      <c r="AB14" s="569">
        <v>59210</v>
      </c>
      <c r="AC14" s="568"/>
      <c r="AD14" s="568"/>
      <c r="AE14" s="568"/>
      <c r="AF14" s="568"/>
      <c r="AG14" s="569">
        <v>709</v>
      </c>
      <c r="AH14" s="569"/>
      <c r="AI14" s="569"/>
      <c r="AJ14" s="569"/>
      <c r="AK14" s="569">
        <v>1022</v>
      </c>
      <c r="AL14" s="569"/>
      <c r="AM14" s="569"/>
      <c r="AN14" s="569"/>
      <c r="AO14" s="987">
        <f t="shared" si="0"/>
        <v>17.260597871981084</v>
      </c>
      <c r="AP14" s="987"/>
      <c r="AQ14" s="987"/>
      <c r="AR14" s="988"/>
      <c r="AS14" s="192"/>
      <c r="AT14" s="192"/>
    </row>
    <row r="15" spans="1:46" ht="15" customHeight="1">
      <c r="A15" s="192"/>
      <c r="B15" s="192"/>
      <c r="C15" s="192"/>
      <c r="D15" s="192"/>
      <c r="E15" s="192"/>
      <c r="F15" s="192"/>
      <c r="G15" s="192"/>
      <c r="H15" s="192"/>
      <c r="I15" s="192"/>
      <c r="J15" s="192"/>
      <c r="K15" s="192"/>
      <c r="L15" s="192"/>
      <c r="M15" s="192"/>
      <c r="N15" s="192"/>
      <c r="O15" s="192"/>
      <c r="P15" s="192"/>
      <c r="T15" s="1022" t="s">
        <v>548</v>
      </c>
      <c r="U15" s="1023"/>
      <c r="V15" s="1023"/>
      <c r="W15" s="1023"/>
      <c r="X15" s="1023"/>
      <c r="Y15" s="1023"/>
      <c r="Z15" s="1023"/>
      <c r="AA15" s="1024"/>
      <c r="AB15" s="569">
        <v>119558</v>
      </c>
      <c r="AC15" s="568"/>
      <c r="AD15" s="568"/>
      <c r="AE15" s="568"/>
      <c r="AF15" s="568"/>
      <c r="AG15" s="569">
        <v>1494</v>
      </c>
      <c r="AH15" s="569"/>
      <c r="AI15" s="569"/>
      <c r="AJ15" s="569"/>
      <c r="AK15" s="569">
        <v>2157</v>
      </c>
      <c r="AL15" s="569"/>
      <c r="AM15" s="569"/>
      <c r="AN15" s="569"/>
      <c r="AO15" s="987">
        <f t="shared" si="0"/>
        <v>18.041452684052928</v>
      </c>
      <c r="AP15" s="987"/>
      <c r="AQ15" s="987"/>
      <c r="AR15" s="988"/>
      <c r="AS15" s="192"/>
      <c r="AT15" s="192"/>
    </row>
    <row r="16" spans="1:46" ht="15" customHeight="1">
      <c r="A16" s="192"/>
      <c r="B16" s="192"/>
      <c r="C16" s="192"/>
      <c r="D16" s="192"/>
      <c r="E16" s="192"/>
      <c r="F16" s="192"/>
      <c r="G16" s="192"/>
      <c r="H16" s="207"/>
      <c r="I16" s="192"/>
      <c r="J16" s="192"/>
      <c r="K16" s="192"/>
      <c r="L16" s="192"/>
      <c r="M16" s="192"/>
      <c r="N16" s="192"/>
      <c r="O16" s="192"/>
      <c r="P16" s="192"/>
      <c r="T16" s="1022" t="s">
        <v>321</v>
      </c>
      <c r="U16" s="1023"/>
      <c r="V16" s="1023"/>
      <c r="W16" s="1023"/>
      <c r="X16" s="1023"/>
      <c r="Y16" s="1023"/>
      <c r="Z16" s="1023"/>
      <c r="AA16" s="1024"/>
      <c r="AB16" s="569">
        <v>93765</v>
      </c>
      <c r="AC16" s="568"/>
      <c r="AD16" s="568"/>
      <c r="AE16" s="568"/>
      <c r="AF16" s="568"/>
      <c r="AG16" s="569">
        <v>1369</v>
      </c>
      <c r="AH16" s="569"/>
      <c r="AI16" s="569"/>
      <c r="AJ16" s="569"/>
      <c r="AK16" s="569">
        <v>1981</v>
      </c>
      <c r="AL16" s="569"/>
      <c r="AM16" s="569"/>
      <c r="AN16" s="569"/>
      <c r="AO16" s="987">
        <f t="shared" si="0"/>
        <v>21.127286300858529</v>
      </c>
      <c r="AP16" s="987"/>
      <c r="AQ16" s="987"/>
      <c r="AR16" s="988"/>
      <c r="AS16" s="192"/>
      <c r="AT16" s="192"/>
    </row>
    <row r="17" spans="1:46" ht="15" customHeight="1">
      <c r="A17" s="192"/>
      <c r="B17" s="192"/>
      <c r="C17" s="192"/>
      <c r="D17" s="192"/>
      <c r="E17" s="192"/>
      <c r="F17" s="192"/>
      <c r="G17" s="192"/>
      <c r="H17" s="192"/>
      <c r="I17" s="192"/>
      <c r="J17" s="192"/>
      <c r="K17" s="192"/>
      <c r="L17" s="192"/>
      <c r="M17" s="192"/>
      <c r="N17" s="192"/>
      <c r="O17" s="192"/>
      <c r="P17" s="192"/>
      <c r="T17" s="1095" t="s">
        <v>654</v>
      </c>
      <c r="U17" s="1096"/>
      <c r="V17" s="1096"/>
      <c r="W17" s="1096"/>
      <c r="X17" s="1096"/>
      <c r="Y17" s="1096"/>
      <c r="Z17" s="1096"/>
      <c r="AA17" s="1097"/>
      <c r="AB17" s="1003">
        <v>112474</v>
      </c>
      <c r="AC17" s="1098"/>
      <c r="AD17" s="1098"/>
      <c r="AE17" s="1098"/>
      <c r="AF17" s="1098"/>
      <c r="AG17" s="1003">
        <v>1397</v>
      </c>
      <c r="AH17" s="1003"/>
      <c r="AI17" s="1003"/>
      <c r="AJ17" s="1003"/>
      <c r="AK17" s="1003">
        <v>2039</v>
      </c>
      <c r="AL17" s="1003"/>
      <c r="AM17" s="1003"/>
      <c r="AN17" s="1003"/>
      <c r="AO17" s="1004">
        <f t="shared" si="0"/>
        <v>18.128634173231145</v>
      </c>
      <c r="AP17" s="1004"/>
      <c r="AQ17" s="1004"/>
      <c r="AR17" s="1005"/>
      <c r="AS17" s="192"/>
      <c r="AT17" s="192"/>
    </row>
    <row r="18" spans="1:46" ht="15" customHeight="1">
      <c r="A18" s="192"/>
      <c r="B18" s="192"/>
      <c r="C18" s="192"/>
      <c r="D18" s="192"/>
      <c r="E18" s="192"/>
      <c r="F18" s="192"/>
      <c r="G18" s="192"/>
      <c r="H18" s="192"/>
      <c r="I18" s="192"/>
      <c r="J18" s="192"/>
      <c r="K18" s="192"/>
      <c r="L18" s="192"/>
      <c r="M18" s="192"/>
      <c r="N18" s="192"/>
      <c r="O18" s="192"/>
      <c r="P18" s="192"/>
      <c r="T18" s="1022" t="s">
        <v>322</v>
      </c>
      <c r="U18" s="1023"/>
      <c r="V18" s="1023"/>
      <c r="W18" s="1023"/>
      <c r="X18" s="1023"/>
      <c r="Y18" s="1023"/>
      <c r="Z18" s="1023"/>
      <c r="AA18" s="1024"/>
      <c r="AB18" s="569">
        <v>59010</v>
      </c>
      <c r="AC18" s="568"/>
      <c r="AD18" s="568"/>
      <c r="AE18" s="568"/>
      <c r="AF18" s="568"/>
      <c r="AG18" s="569">
        <v>417</v>
      </c>
      <c r="AH18" s="569"/>
      <c r="AI18" s="569"/>
      <c r="AJ18" s="569"/>
      <c r="AK18" s="569">
        <v>610</v>
      </c>
      <c r="AL18" s="569"/>
      <c r="AM18" s="569"/>
      <c r="AN18" s="569"/>
      <c r="AO18" s="987">
        <f t="shared" si="0"/>
        <v>10.337230977800372</v>
      </c>
      <c r="AP18" s="987"/>
      <c r="AQ18" s="987"/>
      <c r="AR18" s="988"/>
      <c r="AS18" s="192"/>
      <c r="AT18" s="192"/>
    </row>
    <row r="19" spans="1:46" ht="15" customHeight="1">
      <c r="A19" s="192"/>
      <c r="B19" s="192"/>
      <c r="C19" s="192"/>
      <c r="D19" s="192"/>
      <c r="E19" s="192"/>
      <c r="F19" s="192"/>
      <c r="G19" s="192"/>
      <c r="H19" s="192"/>
      <c r="I19" s="192"/>
      <c r="J19" s="192"/>
      <c r="K19" s="192"/>
      <c r="L19" s="192"/>
      <c r="M19" s="192"/>
      <c r="N19" s="192"/>
      <c r="O19" s="192"/>
      <c r="P19" s="192"/>
      <c r="T19" s="1022" t="s">
        <v>323</v>
      </c>
      <c r="U19" s="1023"/>
      <c r="V19" s="1023"/>
      <c r="W19" s="1023"/>
      <c r="X19" s="1023"/>
      <c r="Y19" s="1023"/>
      <c r="Z19" s="1023"/>
      <c r="AA19" s="1024"/>
      <c r="AB19" s="569">
        <v>60912</v>
      </c>
      <c r="AC19" s="568"/>
      <c r="AD19" s="568"/>
      <c r="AE19" s="568"/>
      <c r="AF19" s="568"/>
      <c r="AG19" s="569">
        <v>879</v>
      </c>
      <c r="AH19" s="569"/>
      <c r="AI19" s="569"/>
      <c r="AJ19" s="569"/>
      <c r="AK19" s="569">
        <v>1264</v>
      </c>
      <c r="AL19" s="569"/>
      <c r="AM19" s="569"/>
      <c r="AN19" s="569"/>
      <c r="AO19" s="987">
        <f t="shared" si="0"/>
        <v>20.75124770160231</v>
      </c>
      <c r="AP19" s="987"/>
      <c r="AQ19" s="987"/>
      <c r="AR19" s="988"/>
      <c r="AS19" s="192"/>
      <c r="AT19" s="192"/>
    </row>
    <row r="20" spans="1:46" ht="15" customHeight="1" thickBot="1">
      <c r="A20" s="192"/>
      <c r="B20" s="192"/>
      <c r="C20" s="192"/>
      <c r="D20" s="192"/>
      <c r="E20" s="192"/>
      <c r="F20" s="192"/>
      <c r="G20" s="192"/>
      <c r="H20" s="192"/>
      <c r="I20" s="192"/>
      <c r="J20" s="192"/>
      <c r="K20" s="192"/>
      <c r="L20" s="192"/>
      <c r="M20" s="192"/>
      <c r="N20" s="192"/>
      <c r="O20" s="192"/>
      <c r="P20" s="192"/>
      <c r="T20" s="1019" t="s">
        <v>324</v>
      </c>
      <c r="U20" s="1020"/>
      <c r="V20" s="1020"/>
      <c r="W20" s="1020"/>
      <c r="X20" s="1020"/>
      <c r="Y20" s="1020"/>
      <c r="Z20" s="1020"/>
      <c r="AA20" s="1021"/>
      <c r="AB20" s="561">
        <v>40858</v>
      </c>
      <c r="AC20" s="560"/>
      <c r="AD20" s="560"/>
      <c r="AE20" s="560"/>
      <c r="AF20" s="560"/>
      <c r="AG20" s="561">
        <v>227</v>
      </c>
      <c r="AH20" s="561"/>
      <c r="AI20" s="561"/>
      <c r="AJ20" s="561"/>
      <c r="AK20" s="561">
        <v>353</v>
      </c>
      <c r="AL20" s="561"/>
      <c r="AM20" s="561"/>
      <c r="AN20" s="561"/>
      <c r="AO20" s="993">
        <f t="shared" si="0"/>
        <v>8.6396788878554993</v>
      </c>
      <c r="AP20" s="993"/>
      <c r="AQ20" s="993"/>
      <c r="AR20" s="994"/>
      <c r="AS20" s="192"/>
      <c r="AT20" s="192"/>
    </row>
    <row r="21" spans="1:46" ht="15" customHeight="1">
      <c r="A21" s="192"/>
      <c r="B21" s="192"/>
      <c r="C21" s="192"/>
      <c r="D21" s="192"/>
      <c r="E21" s="192"/>
      <c r="F21" s="192"/>
      <c r="G21" s="192"/>
      <c r="H21" s="192"/>
      <c r="I21" s="192"/>
      <c r="J21" s="192"/>
      <c r="K21" s="192"/>
      <c r="L21" s="192"/>
      <c r="M21" s="192"/>
      <c r="N21" s="192"/>
      <c r="O21" s="192"/>
      <c r="P21" s="192"/>
      <c r="Q21" s="192"/>
      <c r="R21" s="192"/>
      <c r="T21" s="352"/>
      <c r="U21" s="207" t="s">
        <v>325</v>
      </c>
      <c r="V21" s="207"/>
      <c r="W21" s="207"/>
      <c r="X21" s="207"/>
      <c r="Y21" s="207"/>
      <c r="Z21" s="207"/>
      <c r="AA21" s="207"/>
      <c r="AB21" s="192"/>
      <c r="AC21" s="192"/>
      <c r="AD21" s="192"/>
      <c r="AE21" s="192"/>
      <c r="AF21" s="192"/>
      <c r="AG21" s="192"/>
      <c r="AH21" s="192"/>
      <c r="AI21" s="192"/>
      <c r="AJ21" s="192"/>
      <c r="AK21" s="192"/>
      <c r="AL21" s="192"/>
      <c r="AO21" s="349"/>
      <c r="AP21" s="192"/>
      <c r="AQ21" s="192"/>
      <c r="AR21" s="349" t="s">
        <v>326</v>
      </c>
      <c r="AS21" s="192"/>
      <c r="AT21" s="192"/>
    </row>
    <row r="22" spans="1:46" ht="15" customHeight="1" thickBot="1">
      <c r="A22" s="192" t="s">
        <v>327</v>
      </c>
      <c r="B22" s="192"/>
      <c r="C22" s="192"/>
      <c r="D22" s="192"/>
      <c r="E22" s="192"/>
      <c r="F22" s="192"/>
      <c r="G22" s="192"/>
      <c r="H22" s="192"/>
      <c r="I22" s="192"/>
      <c r="J22" s="192"/>
      <c r="K22" s="192"/>
      <c r="L22" s="192"/>
      <c r="M22" s="192"/>
      <c r="N22" s="192"/>
      <c r="O22" s="192"/>
      <c r="P22" s="192"/>
      <c r="Q22" s="192"/>
      <c r="R22" s="205"/>
      <c r="S22" s="353"/>
      <c r="T22" s="352"/>
      <c r="W22" s="192"/>
      <c r="X22" s="192"/>
      <c r="Y22" s="192"/>
      <c r="Z22" s="192"/>
      <c r="AA22" s="192"/>
      <c r="AB22" s="192"/>
      <c r="AC22" s="192"/>
      <c r="AD22" s="192"/>
      <c r="AE22" s="192"/>
      <c r="AF22" s="192"/>
      <c r="AG22" s="192"/>
      <c r="AH22" s="192"/>
      <c r="AI22" s="192"/>
      <c r="AJ22" s="192"/>
      <c r="AK22" s="192"/>
      <c r="AL22" s="192"/>
      <c r="AM22" s="192"/>
      <c r="AO22" s="206"/>
      <c r="AP22" s="192"/>
      <c r="AQ22" s="192"/>
      <c r="AR22" s="206" t="s">
        <v>306</v>
      </c>
      <c r="AS22" s="192"/>
      <c r="AT22" s="192"/>
    </row>
    <row r="23" spans="1:46" ht="20.100000000000001" customHeight="1" thickBot="1">
      <c r="A23" s="590" t="s">
        <v>328</v>
      </c>
      <c r="B23" s="684" t="s">
        <v>329</v>
      </c>
      <c r="C23" s="684"/>
      <c r="D23" s="684" t="s">
        <v>330</v>
      </c>
      <c r="E23" s="684"/>
      <c r="F23" s="684"/>
      <c r="G23" s="684" t="s">
        <v>331</v>
      </c>
      <c r="H23" s="684"/>
      <c r="I23" s="684"/>
      <c r="J23" s="684"/>
      <c r="K23" s="684"/>
      <c r="L23" s="684" t="s">
        <v>332</v>
      </c>
      <c r="M23" s="684"/>
      <c r="N23" s="684"/>
      <c r="O23" s="684" t="s">
        <v>333</v>
      </c>
      <c r="P23" s="684"/>
      <c r="Q23" s="684"/>
      <c r="R23" s="684"/>
      <c r="S23" s="684"/>
      <c r="T23" s="684" t="s">
        <v>334</v>
      </c>
      <c r="U23" s="684"/>
      <c r="V23" s="684"/>
      <c r="W23" s="684"/>
      <c r="X23" s="684"/>
      <c r="Y23" s="684"/>
      <c r="Z23" s="684"/>
      <c r="AA23" s="684"/>
      <c r="AB23" s="684" t="s">
        <v>335</v>
      </c>
      <c r="AC23" s="684"/>
      <c r="AD23" s="684"/>
      <c r="AE23" s="684"/>
      <c r="AF23" s="684" t="s">
        <v>336</v>
      </c>
      <c r="AG23" s="684"/>
      <c r="AH23" s="684"/>
      <c r="AI23" s="684"/>
      <c r="AJ23" s="675" t="s">
        <v>337</v>
      </c>
      <c r="AK23" s="995"/>
      <c r="AL23" s="995"/>
      <c r="AM23" s="995"/>
      <c r="AN23" s="996"/>
      <c r="AO23" s="989" t="s">
        <v>661</v>
      </c>
      <c r="AP23" s="990"/>
      <c r="AQ23" s="991"/>
      <c r="AR23" s="992"/>
      <c r="AS23" s="207"/>
    </row>
    <row r="24" spans="1:46" ht="20.100000000000001" customHeight="1">
      <c r="A24" s="590"/>
      <c r="B24" s="684"/>
      <c r="C24" s="684"/>
      <c r="D24" s="684"/>
      <c r="E24" s="684"/>
      <c r="F24" s="684"/>
      <c r="G24" s="697" t="s">
        <v>338</v>
      </c>
      <c r="H24" s="697"/>
      <c r="I24" s="697"/>
      <c r="J24" s="697" t="s">
        <v>339</v>
      </c>
      <c r="K24" s="697"/>
      <c r="L24" s="684"/>
      <c r="M24" s="684"/>
      <c r="N24" s="684"/>
      <c r="O24" s="697" t="s">
        <v>338</v>
      </c>
      <c r="P24" s="697"/>
      <c r="Q24" s="697"/>
      <c r="R24" s="697" t="s">
        <v>340</v>
      </c>
      <c r="S24" s="697"/>
      <c r="T24" s="998" t="s">
        <v>662</v>
      </c>
      <c r="U24" s="998"/>
      <c r="V24" s="998"/>
      <c r="W24" s="998" t="s">
        <v>663</v>
      </c>
      <c r="X24" s="998"/>
      <c r="Y24" s="998"/>
      <c r="Z24" s="998"/>
      <c r="AA24" s="998"/>
      <c r="AB24" s="998" t="s">
        <v>662</v>
      </c>
      <c r="AC24" s="998"/>
      <c r="AD24" s="998" t="s">
        <v>663</v>
      </c>
      <c r="AE24" s="998"/>
      <c r="AF24" s="998" t="s">
        <v>662</v>
      </c>
      <c r="AG24" s="998"/>
      <c r="AH24" s="998" t="s">
        <v>663</v>
      </c>
      <c r="AI24" s="998"/>
      <c r="AJ24" s="998" t="s">
        <v>662</v>
      </c>
      <c r="AK24" s="998"/>
      <c r="AL24" s="998" t="s">
        <v>663</v>
      </c>
      <c r="AM24" s="998"/>
      <c r="AN24" s="998"/>
      <c r="AO24" s="998" t="s">
        <v>662</v>
      </c>
      <c r="AP24" s="998"/>
      <c r="AQ24" s="999" t="s">
        <v>663</v>
      </c>
      <c r="AR24" s="1000"/>
      <c r="AS24" s="207"/>
    </row>
    <row r="25" spans="1:46" s="350" customFormat="1" ht="17.100000000000001" customHeight="1">
      <c r="A25" s="354" t="s">
        <v>655</v>
      </c>
      <c r="B25" s="1018">
        <v>109373</v>
      </c>
      <c r="C25" s="1007"/>
      <c r="D25" s="1007">
        <v>109512</v>
      </c>
      <c r="E25" s="1007"/>
      <c r="F25" s="1007"/>
      <c r="G25" s="1016">
        <v>962</v>
      </c>
      <c r="H25" s="1016"/>
      <c r="I25" s="1016"/>
      <c r="J25" s="1007">
        <v>1390</v>
      </c>
      <c r="K25" s="1007"/>
      <c r="L25" s="1006">
        <v>12.69</v>
      </c>
      <c r="M25" s="1006"/>
      <c r="N25" s="1006"/>
      <c r="O25" s="1016">
        <v>872</v>
      </c>
      <c r="P25" s="1016"/>
      <c r="Q25" s="1016"/>
      <c r="R25" s="355">
        <v>1289</v>
      </c>
      <c r="S25" s="355"/>
      <c r="T25" s="997">
        <v>815</v>
      </c>
      <c r="U25" s="997"/>
      <c r="V25" s="997"/>
      <c r="W25" s="997">
        <v>1186</v>
      </c>
      <c r="X25" s="997"/>
      <c r="Y25" s="997"/>
      <c r="Z25" s="997"/>
      <c r="AA25" s="997"/>
      <c r="AB25" s="997">
        <v>80</v>
      </c>
      <c r="AC25" s="997"/>
      <c r="AD25" s="997">
        <v>143</v>
      </c>
      <c r="AE25" s="997"/>
      <c r="AF25" s="997">
        <v>189</v>
      </c>
      <c r="AG25" s="997"/>
      <c r="AH25" s="997">
        <v>189</v>
      </c>
      <c r="AI25" s="997"/>
      <c r="AJ25" s="975">
        <v>663</v>
      </c>
      <c r="AK25" s="975"/>
      <c r="AL25" s="975">
        <v>765</v>
      </c>
      <c r="AM25" s="975"/>
      <c r="AN25" s="975"/>
      <c r="AO25" s="973">
        <v>52</v>
      </c>
      <c r="AP25" s="973"/>
      <c r="AQ25" s="1001">
        <v>59</v>
      </c>
      <c r="AR25" s="1002"/>
      <c r="AS25" s="379"/>
    </row>
    <row r="26" spans="1:46" ht="17.100000000000001" customHeight="1">
      <c r="A26" s="356">
        <v>20</v>
      </c>
      <c r="B26" s="1013">
        <v>110285</v>
      </c>
      <c r="C26" s="1014"/>
      <c r="D26" s="1014">
        <v>110234</v>
      </c>
      <c r="E26" s="1014"/>
      <c r="F26" s="1014"/>
      <c r="G26" s="1017">
        <v>1054</v>
      </c>
      <c r="H26" s="1017"/>
      <c r="I26" s="1017"/>
      <c r="J26" s="1014">
        <v>1501</v>
      </c>
      <c r="K26" s="1014"/>
      <c r="L26" s="1015">
        <v>13.62</v>
      </c>
      <c r="M26" s="1015"/>
      <c r="N26" s="1015"/>
      <c r="O26" s="1017">
        <v>930</v>
      </c>
      <c r="P26" s="1017"/>
      <c r="Q26" s="1017"/>
      <c r="R26" s="355">
        <v>1354</v>
      </c>
      <c r="S26" s="355"/>
      <c r="T26" s="975">
        <v>909</v>
      </c>
      <c r="U26" s="975"/>
      <c r="V26" s="975"/>
      <c r="W26" s="975">
        <v>1308</v>
      </c>
      <c r="X26" s="975"/>
      <c r="Y26" s="975"/>
      <c r="Z26" s="975"/>
      <c r="AA26" s="975"/>
      <c r="AB26" s="975">
        <v>80</v>
      </c>
      <c r="AC26" s="975"/>
      <c r="AD26" s="975">
        <v>142</v>
      </c>
      <c r="AE26" s="975"/>
      <c r="AF26" s="975">
        <v>201</v>
      </c>
      <c r="AG26" s="975"/>
      <c r="AH26" s="975">
        <v>201</v>
      </c>
      <c r="AI26" s="975"/>
      <c r="AJ26" s="975">
        <v>699</v>
      </c>
      <c r="AK26" s="975"/>
      <c r="AL26" s="975">
        <v>818</v>
      </c>
      <c r="AM26" s="975"/>
      <c r="AN26" s="975"/>
      <c r="AO26" s="973">
        <v>55</v>
      </c>
      <c r="AP26" s="973"/>
      <c r="AQ26" s="973">
        <v>62</v>
      </c>
      <c r="AR26" s="974"/>
      <c r="AS26" s="379"/>
    </row>
    <row r="27" spans="1:46" ht="17.100000000000001" customHeight="1">
      <c r="A27" s="356">
        <v>21</v>
      </c>
      <c r="B27" s="1013">
        <v>110894</v>
      </c>
      <c r="C27" s="1014"/>
      <c r="D27" s="1014">
        <v>110840</v>
      </c>
      <c r="E27" s="1014"/>
      <c r="F27" s="1014"/>
      <c r="G27" s="1017">
        <v>1169</v>
      </c>
      <c r="H27" s="1017"/>
      <c r="I27" s="1017"/>
      <c r="J27" s="1014">
        <v>1691</v>
      </c>
      <c r="K27" s="1014"/>
      <c r="L27" s="1015">
        <v>15.25</v>
      </c>
      <c r="M27" s="1015"/>
      <c r="N27" s="1015"/>
      <c r="O27" s="1017">
        <v>1044</v>
      </c>
      <c r="P27" s="1017"/>
      <c r="Q27" s="1017"/>
      <c r="R27" s="355">
        <v>1542</v>
      </c>
      <c r="S27" s="355"/>
      <c r="T27" s="975">
        <v>1024</v>
      </c>
      <c r="U27" s="975"/>
      <c r="V27" s="975"/>
      <c r="W27" s="975">
        <v>1497</v>
      </c>
      <c r="X27" s="975"/>
      <c r="Y27" s="975"/>
      <c r="Z27" s="975"/>
      <c r="AA27" s="975"/>
      <c r="AB27" s="975">
        <v>83</v>
      </c>
      <c r="AC27" s="975"/>
      <c r="AD27" s="975">
        <v>143</v>
      </c>
      <c r="AE27" s="975"/>
      <c r="AF27" s="975">
        <v>218</v>
      </c>
      <c r="AG27" s="975"/>
      <c r="AH27" s="975">
        <v>218</v>
      </c>
      <c r="AI27" s="975"/>
      <c r="AJ27" s="975">
        <v>767</v>
      </c>
      <c r="AK27" s="975"/>
      <c r="AL27" s="975">
        <v>888</v>
      </c>
      <c r="AM27" s="975"/>
      <c r="AN27" s="975"/>
      <c r="AO27" s="973">
        <v>47</v>
      </c>
      <c r="AP27" s="973"/>
      <c r="AQ27" s="973">
        <v>57</v>
      </c>
      <c r="AR27" s="974"/>
      <c r="AS27" s="379"/>
    </row>
    <row r="28" spans="1:46" ht="17.100000000000001" customHeight="1">
      <c r="A28" s="357">
        <v>22</v>
      </c>
      <c r="B28" s="1083">
        <v>111463</v>
      </c>
      <c r="C28" s="1083"/>
      <c r="D28" s="1084">
        <v>111575</v>
      </c>
      <c r="E28" s="1084"/>
      <c r="F28" s="1084"/>
      <c r="G28" s="1017">
        <v>1286</v>
      </c>
      <c r="H28" s="1017"/>
      <c r="I28" s="1017"/>
      <c r="J28" s="1084">
        <v>1875</v>
      </c>
      <c r="K28" s="1084"/>
      <c r="L28" s="1015">
        <v>16.8</v>
      </c>
      <c r="M28" s="1015"/>
      <c r="N28" s="1015"/>
      <c r="O28" s="1017">
        <v>1208</v>
      </c>
      <c r="P28" s="1017"/>
      <c r="Q28" s="1017"/>
      <c r="R28" s="355">
        <v>1773</v>
      </c>
      <c r="S28" s="358"/>
      <c r="T28" s="975">
        <v>1099</v>
      </c>
      <c r="U28" s="975"/>
      <c r="V28" s="975"/>
      <c r="W28" s="975">
        <v>1629</v>
      </c>
      <c r="X28" s="975"/>
      <c r="Y28" s="975"/>
      <c r="Z28" s="975"/>
      <c r="AA28" s="975"/>
      <c r="AB28" s="975">
        <v>97</v>
      </c>
      <c r="AC28" s="975"/>
      <c r="AD28" s="975">
        <v>165</v>
      </c>
      <c r="AE28" s="975"/>
      <c r="AF28" s="975">
        <v>217</v>
      </c>
      <c r="AG28" s="975"/>
      <c r="AH28" s="975">
        <v>217</v>
      </c>
      <c r="AI28" s="975"/>
      <c r="AJ28" s="975">
        <v>1008</v>
      </c>
      <c r="AK28" s="975"/>
      <c r="AL28" s="975">
        <v>1335</v>
      </c>
      <c r="AM28" s="975"/>
      <c r="AN28" s="975"/>
      <c r="AO28" s="973">
        <v>67</v>
      </c>
      <c r="AP28" s="973"/>
      <c r="AQ28" s="973">
        <v>78</v>
      </c>
      <c r="AR28" s="974"/>
      <c r="AS28" s="379"/>
    </row>
    <row r="29" spans="1:46" ht="17.100000000000001" customHeight="1" thickBot="1">
      <c r="A29" s="359">
        <v>23</v>
      </c>
      <c r="B29" s="1080">
        <v>112474</v>
      </c>
      <c r="C29" s="1080"/>
      <c r="D29" s="1081">
        <v>112474</v>
      </c>
      <c r="E29" s="1081"/>
      <c r="F29" s="1081"/>
      <c r="G29" s="1079">
        <v>1397</v>
      </c>
      <c r="H29" s="1079"/>
      <c r="I29" s="1079"/>
      <c r="J29" s="1081">
        <v>2039</v>
      </c>
      <c r="K29" s="1081"/>
      <c r="L29" s="1077">
        <v>18.13</v>
      </c>
      <c r="M29" s="1077"/>
      <c r="N29" s="1077"/>
      <c r="O29" s="1079">
        <v>1302</v>
      </c>
      <c r="P29" s="1079"/>
      <c r="Q29" s="1079"/>
      <c r="R29" s="360">
        <v>1856</v>
      </c>
      <c r="S29" s="361"/>
      <c r="T29" s="978">
        <v>1191</v>
      </c>
      <c r="U29" s="978"/>
      <c r="V29" s="978"/>
      <c r="W29" s="978">
        <v>1774</v>
      </c>
      <c r="X29" s="978"/>
      <c r="Y29" s="978"/>
      <c r="Z29" s="978"/>
      <c r="AA29" s="978"/>
      <c r="AB29" s="978">
        <v>100</v>
      </c>
      <c r="AC29" s="978"/>
      <c r="AD29" s="978">
        <v>174</v>
      </c>
      <c r="AE29" s="978"/>
      <c r="AF29" s="978">
        <v>254</v>
      </c>
      <c r="AG29" s="978"/>
      <c r="AH29" s="978">
        <v>257</v>
      </c>
      <c r="AI29" s="978"/>
      <c r="AJ29" s="977">
        <v>1166</v>
      </c>
      <c r="AK29" s="977"/>
      <c r="AL29" s="977">
        <v>1552</v>
      </c>
      <c r="AM29" s="977"/>
      <c r="AN29" s="977"/>
      <c r="AO29" s="976">
        <v>68</v>
      </c>
      <c r="AP29" s="976"/>
      <c r="AQ29" s="976">
        <v>85</v>
      </c>
      <c r="AR29" s="979"/>
      <c r="AS29" s="380"/>
    </row>
    <row r="30" spans="1:46" ht="15" customHeight="1">
      <c r="A30" s="192" t="s">
        <v>341</v>
      </c>
      <c r="B30" s="362"/>
      <c r="C30" s="362"/>
      <c r="D30" s="362"/>
      <c r="E30" s="362"/>
      <c r="F30" s="362"/>
      <c r="G30" s="362"/>
      <c r="H30" s="363"/>
      <c r="I30" s="363"/>
      <c r="J30" s="363"/>
      <c r="K30" s="362"/>
      <c r="L30" s="362"/>
      <c r="M30" s="362"/>
      <c r="N30" s="362"/>
      <c r="O30" s="362"/>
      <c r="P30" s="362"/>
      <c r="Q30" s="362"/>
      <c r="R30" s="362"/>
      <c r="S30" s="352"/>
      <c r="T30" s="352"/>
      <c r="U30" s="207"/>
      <c r="V30" s="207"/>
      <c r="AA30" s="192"/>
      <c r="AB30" s="192"/>
      <c r="AC30" s="349"/>
      <c r="AD30" s="192"/>
      <c r="AE30" s="192"/>
      <c r="AF30" s="192"/>
      <c r="AG30" s="192"/>
      <c r="AH30" s="192"/>
      <c r="AJ30" s="192"/>
      <c r="AK30" s="192"/>
      <c r="AN30" s="632" t="s">
        <v>326</v>
      </c>
      <c r="AO30" s="632"/>
      <c r="AP30" s="632"/>
      <c r="AQ30" s="632"/>
      <c r="AR30" s="632"/>
      <c r="AS30" s="352"/>
    </row>
    <row r="31" spans="1:46" ht="9.75" customHeight="1">
      <c r="A31" s="192" t="s">
        <v>342</v>
      </c>
      <c r="B31" s="192"/>
      <c r="C31" s="192"/>
      <c r="D31" s="192"/>
      <c r="E31" s="192"/>
      <c r="F31" s="192"/>
      <c r="G31" s="192"/>
      <c r="H31" s="192"/>
      <c r="I31" s="192"/>
      <c r="J31" s="192"/>
      <c r="K31" s="192"/>
      <c r="L31" s="192"/>
      <c r="M31" s="192"/>
      <c r="N31" s="192"/>
      <c r="O31" s="192"/>
      <c r="P31" s="192"/>
      <c r="Q31" s="192"/>
      <c r="R31" s="192"/>
      <c r="S31" s="352"/>
      <c r="T31" s="352"/>
      <c r="U31" s="192"/>
      <c r="V31" s="192"/>
      <c r="W31" s="192"/>
      <c r="X31" s="192"/>
      <c r="Y31" s="192"/>
      <c r="Z31" s="192"/>
      <c r="AC31" s="192"/>
      <c r="AD31" s="192"/>
      <c r="AE31" s="192"/>
      <c r="AF31" s="192"/>
      <c r="AG31" s="192"/>
      <c r="AH31" s="192"/>
      <c r="AI31" s="192"/>
      <c r="AJ31" s="192"/>
      <c r="AK31" s="192"/>
      <c r="AL31" s="192"/>
      <c r="AM31" s="192"/>
      <c r="AN31" s="192"/>
      <c r="AO31" s="192"/>
      <c r="AP31" s="192"/>
      <c r="AQ31" s="192"/>
      <c r="AR31" s="192"/>
      <c r="AS31" s="192"/>
      <c r="AT31" s="192"/>
    </row>
    <row r="32" spans="1:46" ht="9.75" customHeight="1">
      <c r="A32" s="192"/>
      <c r="B32" s="192"/>
      <c r="C32" s="192"/>
      <c r="D32" s="192"/>
      <c r="E32" s="192"/>
      <c r="F32" s="192"/>
      <c r="G32" s="192"/>
      <c r="H32" s="192"/>
      <c r="I32" s="192"/>
      <c r="J32" s="192"/>
      <c r="K32" s="192"/>
      <c r="L32" s="192"/>
      <c r="M32" s="192"/>
      <c r="N32" s="192"/>
      <c r="O32" s="192"/>
      <c r="P32" s="192"/>
      <c r="Q32" s="192"/>
      <c r="R32" s="192"/>
      <c r="S32" s="352"/>
      <c r="T32" s="352"/>
      <c r="U32" s="192"/>
      <c r="V32" s="192"/>
      <c r="W32" s="192"/>
      <c r="X32" s="192"/>
      <c r="Y32" s="192"/>
      <c r="Z32" s="192"/>
      <c r="AC32" s="192"/>
      <c r="AD32" s="192"/>
      <c r="AE32" s="192"/>
      <c r="AF32" s="192"/>
      <c r="AG32" s="192"/>
      <c r="AH32" s="192"/>
      <c r="AI32" s="192"/>
      <c r="AJ32" s="192"/>
      <c r="AK32" s="192"/>
      <c r="AL32" s="192"/>
      <c r="AM32" s="192"/>
      <c r="AN32" s="192"/>
      <c r="AO32" s="192"/>
      <c r="AP32" s="192"/>
      <c r="AQ32" s="192"/>
      <c r="AR32" s="192"/>
      <c r="AS32" s="192"/>
      <c r="AT32" s="192"/>
    </row>
    <row r="33" spans="1:46" ht="15" customHeight="1" thickBot="1">
      <c r="A33" s="192" t="s">
        <v>343</v>
      </c>
      <c r="B33" s="192"/>
      <c r="C33" s="192"/>
      <c r="D33" s="192"/>
      <c r="E33" s="192"/>
      <c r="F33" s="192"/>
      <c r="G33" s="192"/>
      <c r="H33" s="192"/>
      <c r="I33" s="192"/>
      <c r="J33" s="192"/>
      <c r="K33" s="192"/>
      <c r="L33" s="192"/>
      <c r="M33" s="192"/>
      <c r="N33" s="192"/>
      <c r="O33" s="192"/>
      <c r="P33" s="192"/>
      <c r="R33" s="205"/>
      <c r="S33" s="353"/>
      <c r="T33" s="374"/>
      <c r="U33" s="373"/>
      <c r="V33" s="373"/>
      <c r="W33" s="373"/>
      <c r="X33" s="373"/>
      <c r="Y33" s="373"/>
      <c r="Z33" s="373"/>
      <c r="AA33" s="373"/>
      <c r="AB33" s="373"/>
      <c r="AC33" s="373"/>
      <c r="AD33" s="373"/>
      <c r="AE33" s="373"/>
      <c r="AF33" s="373"/>
      <c r="AG33" s="373"/>
      <c r="AH33" s="373"/>
      <c r="AI33" s="373"/>
      <c r="AJ33" s="373"/>
      <c r="AK33" s="373"/>
      <c r="AL33" s="373"/>
      <c r="AM33" s="373"/>
      <c r="AN33" s="374"/>
      <c r="AO33" s="381"/>
      <c r="AP33" s="373"/>
      <c r="AQ33" s="373"/>
      <c r="AR33" s="381" t="s">
        <v>260</v>
      </c>
      <c r="AS33" s="192"/>
      <c r="AT33" s="192"/>
    </row>
    <row r="34" spans="1:46" ht="20.100000000000001" customHeight="1" thickBot="1">
      <c r="A34" s="590" t="s">
        <v>344</v>
      </c>
      <c r="B34" s="590"/>
      <c r="C34" s="696" t="s">
        <v>345</v>
      </c>
      <c r="D34" s="696"/>
      <c r="E34" s="1082" t="s">
        <v>346</v>
      </c>
      <c r="F34" s="1082"/>
      <c r="G34" s="1082"/>
      <c r="H34" s="1082"/>
      <c r="I34" s="684" t="s">
        <v>347</v>
      </c>
      <c r="J34" s="684"/>
      <c r="K34" s="684"/>
      <c r="L34" s="684" t="s">
        <v>348</v>
      </c>
      <c r="M34" s="684"/>
      <c r="N34" s="684"/>
      <c r="O34" s="684"/>
      <c r="P34" s="684"/>
      <c r="Q34" s="684" t="s">
        <v>349</v>
      </c>
      <c r="R34" s="684"/>
      <c r="S34" s="684"/>
      <c r="T34" s="1078" t="s">
        <v>350</v>
      </c>
      <c r="U34" s="1078"/>
      <c r="V34" s="1078"/>
      <c r="W34" s="1078"/>
      <c r="X34" s="982" t="s">
        <v>351</v>
      </c>
      <c r="Y34" s="982"/>
      <c r="Z34" s="982"/>
      <c r="AA34" s="982"/>
      <c r="AB34" s="982"/>
      <c r="AC34" s="982"/>
      <c r="AD34" s="982" t="s">
        <v>352</v>
      </c>
      <c r="AE34" s="982"/>
      <c r="AF34" s="982"/>
      <c r="AG34" s="982"/>
      <c r="AH34" s="669" t="s">
        <v>353</v>
      </c>
      <c r="AI34" s="669"/>
      <c r="AJ34" s="669"/>
      <c r="AK34" s="982" t="s">
        <v>354</v>
      </c>
      <c r="AL34" s="982"/>
      <c r="AM34" s="982"/>
      <c r="AN34" s="982"/>
      <c r="AO34" s="983" t="s">
        <v>355</v>
      </c>
      <c r="AP34" s="983"/>
      <c r="AQ34" s="983"/>
      <c r="AR34" s="984"/>
    </row>
    <row r="35" spans="1:46" ht="20.100000000000001" customHeight="1">
      <c r="A35" s="590"/>
      <c r="B35" s="590"/>
      <c r="C35" s="234" t="s">
        <v>356</v>
      </c>
      <c r="D35" s="234" t="s">
        <v>357</v>
      </c>
      <c r="E35" s="697" t="s">
        <v>356</v>
      </c>
      <c r="F35" s="697"/>
      <c r="G35" s="1043" t="s">
        <v>357</v>
      </c>
      <c r="H35" s="1043"/>
      <c r="I35" s="697" t="s">
        <v>356</v>
      </c>
      <c r="J35" s="697"/>
      <c r="K35" s="364" t="s">
        <v>357</v>
      </c>
      <c r="L35" s="697" t="s">
        <v>356</v>
      </c>
      <c r="M35" s="697"/>
      <c r="N35" s="1043" t="s">
        <v>357</v>
      </c>
      <c r="O35" s="1043"/>
      <c r="P35" s="1043"/>
      <c r="Q35" s="222" t="s">
        <v>358</v>
      </c>
      <c r="R35" s="697" t="s">
        <v>357</v>
      </c>
      <c r="S35" s="697"/>
      <c r="T35" s="1075" t="s">
        <v>664</v>
      </c>
      <c r="U35" s="1076"/>
      <c r="V35" s="980" t="s">
        <v>357</v>
      </c>
      <c r="W35" s="986"/>
      <c r="X35" s="965" t="s">
        <v>664</v>
      </c>
      <c r="Y35" s="965"/>
      <c r="Z35" s="965"/>
      <c r="AA35" s="965"/>
      <c r="AB35" s="698" t="s">
        <v>357</v>
      </c>
      <c r="AC35" s="968"/>
      <c r="AD35" s="965" t="s">
        <v>664</v>
      </c>
      <c r="AE35" s="965"/>
      <c r="AF35" s="698" t="s">
        <v>357</v>
      </c>
      <c r="AG35" s="968"/>
      <c r="AH35" s="382" t="s">
        <v>664</v>
      </c>
      <c r="AI35" s="980" t="s">
        <v>357</v>
      </c>
      <c r="AJ35" s="986"/>
      <c r="AK35" s="965" t="s">
        <v>664</v>
      </c>
      <c r="AL35" s="965"/>
      <c r="AM35" s="965" t="s">
        <v>357</v>
      </c>
      <c r="AN35" s="965"/>
      <c r="AO35" s="965" t="s">
        <v>664</v>
      </c>
      <c r="AP35" s="965"/>
      <c r="AQ35" s="980" t="s">
        <v>357</v>
      </c>
      <c r="AR35" s="981"/>
    </row>
    <row r="36" spans="1:46" s="350" customFormat="1" ht="17.100000000000001" customHeight="1">
      <c r="A36" s="1070" t="s">
        <v>656</v>
      </c>
      <c r="B36" s="1070"/>
      <c r="C36" s="365">
        <v>12</v>
      </c>
      <c r="D36" s="200">
        <v>4477</v>
      </c>
      <c r="E36" s="1073" t="s">
        <v>657</v>
      </c>
      <c r="F36" s="1073"/>
      <c r="G36" s="966">
        <v>0</v>
      </c>
      <c r="H36" s="966"/>
      <c r="I36" s="966" t="s">
        <v>300</v>
      </c>
      <c r="J36" s="966"/>
      <c r="K36" s="249">
        <v>0</v>
      </c>
      <c r="L36" s="1073" t="s">
        <v>300</v>
      </c>
      <c r="M36" s="1073"/>
      <c r="N36" s="1073" t="s">
        <v>300</v>
      </c>
      <c r="O36" s="1073"/>
      <c r="P36" s="1073"/>
      <c r="Q36" s="366" t="s">
        <v>300</v>
      </c>
      <c r="R36" s="1073" t="s">
        <v>300</v>
      </c>
      <c r="S36" s="1073"/>
      <c r="T36" s="966" t="s">
        <v>300</v>
      </c>
      <c r="U36" s="966"/>
      <c r="V36" s="1074">
        <v>0</v>
      </c>
      <c r="W36" s="1074"/>
      <c r="X36" s="966">
        <v>8</v>
      </c>
      <c r="Y36" s="966"/>
      <c r="Z36" s="966"/>
      <c r="AA36" s="966"/>
      <c r="AB36" s="966">
        <v>4302</v>
      </c>
      <c r="AC36" s="966"/>
      <c r="AD36" s="966" t="s">
        <v>300</v>
      </c>
      <c r="AE36" s="966"/>
      <c r="AF36" s="966">
        <v>0</v>
      </c>
      <c r="AG36" s="966"/>
      <c r="AH36" s="259" t="s">
        <v>300</v>
      </c>
      <c r="AI36" s="966">
        <v>0</v>
      </c>
      <c r="AJ36" s="966"/>
      <c r="AK36" s="966">
        <v>4</v>
      </c>
      <c r="AL36" s="966"/>
      <c r="AM36" s="966">
        <v>175</v>
      </c>
      <c r="AN36" s="966"/>
      <c r="AO36" s="966" t="s">
        <v>300</v>
      </c>
      <c r="AP36" s="966"/>
      <c r="AQ36" s="966">
        <v>0</v>
      </c>
      <c r="AR36" s="985"/>
    </row>
    <row r="37" spans="1:46" ht="17.100000000000001" customHeight="1">
      <c r="A37" s="1070">
        <v>20</v>
      </c>
      <c r="B37" s="1071"/>
      <c r="C37" s="367">
        <v>21</v>
      </c>
      <c r="D37" s="200">
        <v>8543</v>
      </c>
      <c r="E37" s="1067" t="s">
        <v>300</v>
      </c>
      <c r="F37" s="1067"/>
      <c r="G37" s="967">
        <v>0</v>
      </c>
      <c r="H37" s="967"/>
      <c r="I37" s="967" t="s">
        <v>300</v>
      </c>
      <c r="J37" s="967"/>
      <c r="K37" s="249">
        <v>0</v>
      </c>
      <c r="L37" s="1017">
        <v>1</v>
      </c>
      <c r="M37" s="1017"/>
      <c r="N37" s="1017">
        <v>800</v>
      </c>
      <c r="O37" s="1017"/>
      <c r="P37" s="1017"/>
      <c r="Q37" s="355">
        <v>1</v>
      </c>
      <c r="R37" s="1017">
        <v>800</v>
      </c>
      <c r="S37" s="1017"/>
      <c r="T37" s="967" t="s">
        <v>300</v>
      </c>
      <c r="U37" s="967"/>
      <c r="V37" s="1068">
        <v>0</v>
      </c>
      <c r="W37" s="1068"/>
      <c r="X37" s="967">
        <v>10</v>
      </c>
      <c r="Y37" s="967"/>
      <c r="Z37" s="967"/>
      <c r="AA37" s="967"/>
      <c r="AB37" s="967">
        <v>5498</v>
      </c>
      <c r="AC37" s="967"/>
      <c r="AD37" s="967">
        <v>3</v>
      </c>
      <c r="AE37" s="967"/>
      <c r="AF37" s="967">
        <v>1040</v>
      </c>
      <c r="AG37" s="967"/>
      <c r="AH37" s="249" t="s">
        <v>300</v>
      </c>
      <c r="AI37" s="967">
        <v>0</v>
      </c>
      <c r="AJ37" s="967"/>
      <c r="AK37" s="967">
        <v>6</v>
      </c>
      <c r="AL37" s="967"/>
      <c r="AM37" s="967">
        <v>405</v>
      </c>
      <c r="AN37" s="967"/>
      <c r="AO37" s="967" t="s">
        <v>300</v>
      </c>
      <c r="AP37" s="967"/>
      <c r="AQ37" s="967">
        <v>0</v>
      </c>
      <c r="AR37" s="971"/>
    </row>
    <row r="38" spans="1:46" ht="17.100000000000001" customHeight="1">
      <c r="A38" s="1070">
        <v>21</v>
      </c>
      <c r="B38" s="1071"/>
      <c r="C38" s="367">
        <v>119</v>
      </c>
      <c r="D38" s="200">
        <v>30008</v>
      </c>
      <c r="E38" s="1067" t="s">
        <v>300</v>
      </c>
      <c r="F38" s="1067"/>
      <c r="G38" s="967">
        <v>0</v>
      </c>
      <c r="H38" s="967"/>
      <c r="I38" s="967" t="s">
        <v>300</v>
      </c>
      <c r="J38" s="967"/>
      <c r="K38" s="249">
        <v>0</v>
      </c>
      <c r="L38" s="1017">
        <v>2</v>
      </c>
      <c r="M38" s="1017"/>
      <c r="N38" s="1017">
        <v>1767</v>
      </c>
      <c r="O38" s="1017"/>
      <c r="P38" s="1017"/>
      <c r="Q38" s="355">
        <v>5</v>
      </c>
      <c r="R38" s="1069">
        <v>1178</v>
      </c>
      <c r="S38" s="1069"/>
      <c r="T38" s="967">
        <v>2</v>
      </c>
      <c r="U38" s="967"/>
      <c r="V38" s="1072">
        <v>2100</v>
      </c>
      <c r="W38" s="1072"/>
      <c r="X38" s="967">
        <v>21</v>
      </c>
      <c r="Y38" s="967"/>
      <c r="Z38" s="967"/>
      <c r="AA38" s="967"/>
      <c r="AB38" s="967">
        <v>11847</v>
      </c>
      <c r="AC38" s="967"/>
      <c r="AD38" s="967">
        <v>18</v>
      </c>
      <c r="AE38" s="967"/>
      <c r="AF38" s="967">
        <v>7117</v>
      </c>
      <c r="AG38" s="967"/>
      <c r="AH38" s="249">
        <v>1</v>
      </c>
      <c r="AI38" s="967">
        <v>430</v>
      </c>
      <c r="AJ38" s="967"/>
      <c r="AK38" s="967">
        <v>47</v>
      </c>
      <c r="AL38" s="967"/>
      <c r="AM38" s="967">
        <v>3389</v>
      </c>
      <c r="AN38" s="967"/>
      <c r="AO38" s="967">
        <v>23</v>
      </c>
      <c r="AP38" s="967"/>
      <c r="AQ38" s="969">
        <v>2180</v>
      </c>
      <c r="AR38" s="970"/>
    </row>
    <row r="39" spans="1:46" s="352" customFormat="1" ht="17.100000000000001" customHeight="1">
      <c r="A39" s="1066">
        <v>22</v>
      </c>
      <c r="B39" s="1066"/>
      <c r="C39" s="365">
        <v>200</v>
      </c>
      <c r="D39" s="200">
        <v>55779</v>
      </c>
      <c r="E39" s="1067">
        <v>0</v>
      </c>
      <c r="F39" s="1067"/>
      <c r="G39" s="967">
        <v>0</v>
      </c>
      <c r="H39" s="967"/>
      <c r="I39" s="967">
        <v>0</v>
      </c>
      <c r="J39" s="967"/>
      <c r="K39" s="249">
        <v>0</v>
      </c>
      <c r="L39" s="1017">
        <v>3</v>
      </c>
      <c r="M39" s="1017"/>
      <c r="N39" s="1017">
        <v>380</v>
      </c>
      <c r="O39" s="1017"/>
      <c r="P39" s="1017"/>
      <c r="Q39" s="355">
        <v>11</v>
      </c>
      <c r="R39" s="1017">
        <v>6581</v>
      </c>
      <c r="S39" s="1017"/>
      <c r="T39" s="967">
        <v>0</v>
      </c>
      <c r="U39" s="967"/>
      <c r="V39" s="1068">
        <v>0</v>
      </c>
      <c r="W39" s="1068"/>
      <c r="X39" s="967">
        <v>38</v>
      </c>
      <c r="Y39" s="967"/>
      <c r="Z39" s="967"/>
      <c r="AA39" s="967"/>
      <c r="AB39" s="967">
        <v>23341</v>
      </c>
      <c r="AC39" s="967"/>
      <c r="AD39" s="967">
        <v>83</v>
      </c>
      <c r="AE39" s="967"/>
      <c r="AF39" s="967">
        <v>20570</v>
      </c>
      <c r="AG39" s="967"/>
      <c r="AH39" s="249">
        <v>0</v>
      </c>
      <c r="AI39" s="967">
        <v>0</v>
      </c>
      <c r="AJ39" s="967"/>
      <c r="AK39" s="967">
        <v>58</v>
      </c>
      <c r="AL39" s="967"/>
      <c r="AM39" s="967">
        <v>4331</v>
      </c>
      <c r="AN39" s="967"/>
      <c r="AO39" s="967">
        <v>7</v>
      </c>
      <c r="AP39" s="967"/>
      <c r="AQ39" s="972">
        <v>576</v>
      </c>
      <c r="AR39" s="971"/>
    </row>
    <row r="40" spans="1:46" s="352" customFormat="1" ht="17.100000000000001" customHeight="1" thickBot="1">
      <c r="A40" s="1061">
        <v>23</v>
      </c>
      <c r="B40" s="1061"/>
      <c r="C40" s="369">
        <v>113</v>
      </c>
      <c r="D40" s="370">
        <v>38042</v>
      </c>
      <c r="E40" s="1062">
        <v>0</v>
      </c>
      <c r="F40" s="1062"/>
      <c r="G40" s="1063">
        <v>0</v>
      </c>
      <c r="H40" s="1063"/>
      <c r="I40" s="1063">
        <v>0</v>
      </c>
      <c r="J40" s="1063"/>
      <c r="K40" s="371">
        <v>0</v>
      </c>
      <c r="L40" s="1063">
        <v>0</v>
      </c>
      <c r="M40" s="1063"/>
      <c r="N40" s="1063">
        <v>0</v>
      </c>
      <c r="O40" s="1063"/>
      <c r="P40" s="1063"/>
      <c r="Q40" s="372">
        <v>8</v>
      </c>
      <c r="R40" s="1064">
        <v>7332</v>
      </c>
      <c r="S40" s="1064"/>
      <c r="T40" s="964">
        <v>0</v>
      </c>
      <c r="U40" s="964"/>
      <c r="V40" s="1065">
        <v>0</v>
      </c>
      <c r="W40" s="1065"/>
      <c r="X40" s="964">
        <v>7</v>
      </c>
      <c r="Y40" s="964"/>
      <c r="Z40" s="964"/>
      <c r="AA40" s="964"/>
      <c r="AB40" s="964">
        <v>7443</v>
      </c>
      <c r="AC40" s="964"/>
      <c r="AD40" s="964">
        <v>47</v>
      </c>
      <c r="AE40" s="964"/>
      <c r="AF40" s="964">
        <v>19668</v>
      </c>
      <c r="AG40" s="964"/>
      <c r="AH40" s="261">
        <v>0</v>
      </c>
      <c r="AI40" s="964">
        <v>0</v>
      </c>
      <c r="AJ40" s="964"/>
      <c r="AK40" s="964">
        <v>45</v>
      </c>
      <c r="AL40" s="964"/>
      <c r="AM40" s="964">
        <v>3129</v>
      </c>
      <c r="AN40" s="964"/>
      <c r="AO40" s="964">
        <v>6</v>
      </c>
      <c r="AP40" s="964"/>
      <c r="AQ40" s="1055">
        <v>470</v>
      </c>
      <c r="AR40" s="1030"/>
    </row>
    <row r="41" spans="1:46" ht="15" customHeight="1">
      <c r="A41" s="192" t="s">
        <v>359</v>
      </c>
      <c r="B41" s="192"/>
      <c r="C41" s="192"/>
      <c r="D41" s="192"/>
      <c r="E41" s="192"/>
      <c r="F41" s="192"/>
      <c r="G41" s="192"/>
      <c r="H41" s="192"/>
      <c r="I41" s="192"/>
      <c r="J41" s="192"/>
      <c r="K41" s="192"/>
      <c r="L41" s="192"/>
      <c r="M41" s="192"/>
      <c r="N41" s="192"/>
      <c r="O41" s="192"/>
      <c r="P41" s="192"/>
      <c r="Q41" s="352"/>
      <c r="R41" s="207"/>
      <c r="S41" s="352"/>
      <c r="T41" s="352"/>
      <c r="U41" s="207"/>
      <c r="V41" s="207"/>
      <c r="W41" s="192"/>
      <c r="X41" s="192"/>
      <c r="Y41" s="192"/>
      <c r="Z41" s="192"/>
      <c r="AA41" s="192"/>
      <c r="AB41" s="192"/>
      <c r="AC41" s="192"/>
      <c r="AD41" s="192"/>
      <c r="AE41" s="192"/>
      <c r="AF41" s="192"/>
      <c r="AG41" s="192"/>
      <c r="AH41" s="192"/>
      <c r="AI41" s="192"/>
      <c r="AJ41" s="192"/>
      <c r="AK41" s="192"/>
      <c r="AL41" s="192"/>
      <c r="AM41" s="192"/>
      <c r="AO41" s="349"/>
      <c r="AP41" s="192"/>
      <c r="AQ41" s="192"/>
      <c r="AR41" s="349" t="s">
        <v>360</v>
      </c>
      <c r="AS41" s="192"/>
      <c r="AT41" s="192"/>
    </row>
    <row r="42" spans="1:46" ht="15" customHeight="1">
      <c r="A42" s="192" t="s">
        <v>361</v>
      </c>
      <c r="B42" s="192"/>
      <c r="C42" s="192"/>
      <c r="D42" s="192"/>
      <c r="E42" s="192"/>
      <c r="F42" s="192"/>
      <c r="G42" s="192"/>
      <c r="H42" s="192"/>
      <c r="I42" s="192"/>
      <c r="J42" s="192"/>
      <c r="K42" s="192"/>
      <c r="L42" s="192"/>
      <c r="M42" s="192"/>
      <c r="N42" s="192"/>
      <c r="O42" s="192"/>
      <c r="P42" s="192"/>
      <c r="Q42" s="192"/>
      <c r="R42" s="192"/>
      <c r="S42" s="352"/>
      <c r="T42" s="352"/>
      <c r="U42" s="192"/>
      <c r="V42" s="192"/>
      <c r="W42" s="192"/>
      <c r="X42" s="192"/>
      <c r="Y42" s="192"/>
      <c r="Z42" s="192"/>
      <c r="AC42" s="192"/>
      <c r="AD42" s="192"/>
      <c r="AE42" s="192"/>
      <c r="AF42" s="192"/>
      <c r="AG42" s="192"/>
      <c r="AH42" s="192"/>
      <c r="AI42" s="192"/>
      <c r="AJ42" s="192"/>
      <c r="AK42" s="192"/>
      <c r="AL42" s="192"/>
      <c r="AM42" s="192"/>
      <c r="AN42" s="192"/>
      <c r="AO42" s="192"/>
      <c r="AP42" s="192"/>
      <c r="AQ42" s="192"/>
      <c r="AR42" s="192"/>
      <c r="AS42" s="192"/>
      <c r="AT42" s="192"/>
    </row>
    <row r="43" spans="1:46" ht="9.75" customHeight="1">
      <c r="A43" s="192"/>
      <c r="B43" s="192"/>
      <c r="C43" s="192"/>
      <c r="D43" s="192"/>
      <c r="E43" s="192"/>
      <c r="F43" s="192"/>
      <c r="G43" s="192"/>
      <c r="H43" s="192"/>
      <c r="I43" s="192"/>
      <c r="J43" s="192"/>
      <c r="K43" s="192"/>
      <c r="L43" s="192"/>
      <c r="M43" s="192"/>
      <c r="N43" s="192"/>
      <c r="O43" s="192"/>
      <c r="P43" s="192"/>
      <c r="Q43" s="192"/>
      <c r="R43" s="192"/>
      <c r="S43" s="352"/>
      <c r="T43" s="35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row>
    <row r="44" spans="1:46" ht="15" customHeight="1" thickBot="1">
      <c r="A44" s="192" t="s">
        <v>362</v>
      </c>
      <c r="B44" s="192"/>
      <c r="C44" s="192"/>
      <c r="D44" s="192"/>
      <c r="E44" s="192"/>
      <c r="F44" s="192"/>
      <c r="G44" s="192"/>
      <c r="H44" s="192"/>
      <c r="I44" s="192"/>
      <c r="J44" s="192"/>
      <c r="K44" s="192"/>
      <c r="L44" s="192"/>
      <c r="M44" s="192"/>
      <c r="N44" s="192"/>
      <c r="O44" s="373"/>
      <c r="P44" s="373"/>
      <c r="Q44" s="373"/>
      <c r="R44" s="373"/>
      <c r="S44" s="374"/>
      <c r="T44" s="374"/>
      <c r="U44" s="373"/>
      <c r="V44" s="373"/>
      <c r="W44" s="373"/>
      <c r="X44" s="373"/>
      <c r="Y44" s="192"/>
      <c r="Z44" s="192"/>
      <c r="AA44" s="192"/>
      <c r="AB44" s="192"/>
      <c r="AC44" s="192"/>
      <c r="AD44" s="192"/>
      <c r="AE44" s="192"/>
      <c r="AF44" s="192"/>
      <c r="AG44" s="192"/>
      <c r="AH44" s="192"/>
      <c r="AI44" s="192"/>
      <c r="AJ44" s="192"/>
      <c r="AK44" s="192"/>
      <c r="AM44" s="192"/>
      <c r="AN44" s="192"/>
      <c r="AP44" s="349"/>
      <c r="AQ44" s="192"/>
      <c r="AR44" s="192"/>
      <c r="AS44" s="349" t="s">
        <v>363</v>
      </c>
      <c r="AT44" s="192"/>
    </row>
    <row r="45" spans="1:46" ht="20.100000000000001" customHeight="1" thickBot="1">
      <c r="A45" s="576" t="s">
        <v>364</v>
      </c>
      <c r="B45" s="577"/>
      <c r="C45" s="577"/>
      <c r="D45" s="699" t="s">
        <v>365</v>
      </c>
      <c r="E45" s="699"/>
      <c r="F45" s="699"/>
      <c r="G45" s="699"/>
      <c r="H45" s="699"/>
      <c r="I45" s="699" t="s">
        <v>366</v>
      </c>
      <c r="J45" s="699"/>
      <c r="K45" s="699"/>
      <c r="L45" s="699"/>
      <c r="M45" s="699"/>
      <c r="N45" s="1048"/>
      <c r="O45" s="1049" t="s">
        <v>367</v>
      </c>
      <c r="P45" s="982"/>
      <c r="Q45" s="982"/>
      <c r="R45" s="982"/>
      <c r="S45" s="1050"/>
      <c r="T45" s="1056" t="s">
        <v>368</v>
      </c>
      <c r="U45" s="1056"/>
      <c r="V45" s="1056"/>
      <c r="W45" s="1056"/>
      <c r="X45" s="1056"/>
      <c r="Y45" s="687" t="s">
        <v>369</v>
      </c>
      <c r="Z45" s="684"/>
      <c r="AA45" s="684"/>
      <c r="AB45" s="684"/>
      <c r="AC45" s="684"/>
      <c r="AD45" s="684"/>
      <c r="AE45" s="684" t="s">
        <v>370</v>
      </c>
      <c r="AF45" s="684"/>
      <c r="AG45" s="684"/>
      <c r="AH45" s="684"/>
      <c r="AI45" s="684"/>
      <c r="AJ45" s="684" t="s">
        <v>371</v>
      </c>
      <c r="AK45" s="684"/>
      <c r="AL45" s="684"/>
      <c r="AM45" s="684"/>
      <c r="AN45" s="684"/>
      <c r="AO45" s="663" t="s">
        <v>372</v>
      </c>
      <c r="AP45" s="663"/>
      <c r="AQ45" s="663"/>
      <c r="AR45" s="663"/>
      <c r="AS45" s="663"/>
    </row>
    <row r="46" spans="1:46" ht="20.100000000000001" customHeight="1">
      <c r="A46" s="1047"/>
      <c r="B46" s="590"/>
      <c r="C46" s="590"/>
      <c r="D46" s="697" t="s">
        <v>373</v>
      </c>
      <c r="E46" s="697"/>
      <c r="F46" s="697" t="s">
        <v>294</v>
      </c>
      <c r="G46" s="697"/>
      <c r="H46" s="697"/>
      <c r="I46" s="697" t="s">
        <v>374</v>
      </c>
      <c r="J46" s="697"/>
      <c r="K46" s="697"/>
      <c r="L46" s="697" t="s">
        <v>294</v>
      </c>
      <c r="M46" s="697"/>
      <c r="N46" s="698"/>
      <c r="O46" s="1054" t="s">
        <v>374</v>
      </c>
      <c r="P46" s="1052"/>
      <c r="Q46" s="1052" t="s">
        <v>294</v>
      </c>
      <c r="R46" s="1052"/>
      <c r="S46" s="1053"/>
      <c r="T46" s="1051" t="s">
        <v>374</v>
      </c>
      <c r="U46" s="1051"/>
      <c r="V46" s="1051" t="s">
        <v>294</v>
      </c>
      <c r="W46" s="1051"/>
      <c r="X46" s="1051"/>
      <c r="Y46" s="968" t="s">
        <v>374</v>
      </c>
      <c r="Z46" s="697"/>
      <c r="AA46" s="697"/>
      <c r="AB46" s="697"/>
      <c r="AC46" s="697" t="s">
        <v>294</v>
      </c>
      <c r="AD46" s="697"/>
      <c r="AE46" s="697" t="s">
        <v>374</v>
      </c>
      <c r="AF46" s="697"/>
      <c r="AG46" s="1043" t="s">
        <v>294</v>
      </c>
      <c r="AH46" s="1043"/>
      <c r="AI46" s="1043"/>
      <c r="AJ46" s="697" t="s">
        <v>374</v>
      </c>
      <c r="AK46" s="697"/>
      <c r="AL46" s="697" t="s">
        <v>294</v>
      </c>
      <c r="AM46" s="697"/>
      <c r="AN46" s="697"/>
      <c r="AO46" s="697" t="s">
        <v>374</v>
      </c>
      <c r="AP46" s="697"/>
      <c r="AQ46" s="1046" t="s">
        <v>294</v>
      </c>
      <c r="AR46" s="1046"/>
      <c r="AS46" s="1046"/>
    </row>
    <row r="47" spans="1:46" ht="17.100000000000001" customHeight="1">
      <c r="A47" s="1057" t="s">
        <v>590</v>
      </c>
      <c r="B47" s="1058"/>
      <c r="C47" s="1059"/>
      <c r="D47" s="1060">
        <v>1712</v>
      </c>
      <c r="E47" s="551"/>
      <c r="F47" s="551">
        <v>46439</v>
      </c>
      <c r="G47" s="551"/>
      <c r="H47" s="551"/>
      <c r="I47" s="551">
        <v>323</v>
      </c>
      <c r="J47" s="551"/>
      <c r="K47" s="551"/>
      <c r="L47" s="551">
        <v>15326</v>
      </c>
      <c r="M47" s="551"/>
      <c r="N47" s="551"/>
      <c r="O47" s="963">
        <v>326</v>
      </c>
      <c r="P47" s="963"/>
      <c r="Q47" s="963">
        <v>11098</v>
      </c>
      <c r="R47" s="963"/>
      <c r="S47" s="963"/>
      <c r="T47" s="1044">
        <v>231</v>
      </c>
      <c r="U47" s="1044"/>
      <c r="V47" s="1045">
        <v>2590</v>
      </c>
      <c r="W47" s="1045"/>
      <c r="X47" s="1045"/>
      <c r="Y47" s="1045">
        <v>337</v>
      </c>
      <c r="Z47" s="1045"/>
      <c r="AA47" s="1045"/>
      <c r="AB47" s="1045"/>
      <c r="AC47" s="551">
        <v>8742</v>
      </c>
      <c r="AD47" s="551"/>
      <c r="AE47" s="551">
        <v>348</v>
      </c>
      <c r="AF47" s="551"/>
      <c r="AG47" s="551">
        <v>6019</v>
      </c>
      <c r="AH47" s="551"/>
      <c r="AI47" s="551"/>
      <c r="AJ47" s="551">
        <v>147</v>
      </c>
      <c r="AK47" s="551"/>
      <c r="AL47" s="551">
        <v>2623</v>
      </c>
      <c r="AM47" s="551"/>
      <c r="AN47" s="551"/>
      <c r="AO47" s="966">
        <v>0</v>
      </c>
      <c r="AP47" s="966"/>
      <c r="AQ47" s="966">
        <v>0</v>
      </c>
      <c r="AR47" s="966"/>
      <c r="AS47" s="985"/>
    </row>
    <row r="48" spans="1:46" ht="17.100000000000001" customHeight="1">
      <c r="A48" s="1040">
        <v>21</v>
      </c>
      <c r="B48" s="1041"/>
      <c r="C48" s="1042"/>
      <c r="D48" s="1037">
        <v>1742</v>
      </c>
      <c r="E48" s="606"/>
      <c r="F48" s="606">
        <v>48592</v>
      </c>
      <c r="G48" s="606"/>
      <c r="H48" s="606"/>
      <c r="I48" s="606">
        <v>303</v>
      </c>
      <c r="J48" s="606"/>
      <c r="K48" s="606"/>
      <c r="L48" s="606">
        <v>16144</v>
      </c>
      <c r="M48" s="606"/>
      <c r="N48" s="606"/>
      <c r="O48" s="606">
        <v>331</v>
      </c>
      <c r="P48" s="606"/>
      <c r="Q48" s="606">
        <v>11230</v>
      </c>
      <c r="R48" s="606"/>
      <c r="S48" s="606"/>
      <c r="T48" s="1033">
        <v>259</v>
      </c>
      <c r="U48" s="1033"/>
      <c r="V48" s="1038">
        <v>3254</v>
      </c>
      <c r="W48" s="1038"/>
      <c r="X48" s="1038"/>
      <c r="Y48" s="1038">
        <v>342</v>
      </c>
      <c r="Z48" s="1038"/>
      <c r="AA48" s="1038"/>
      <c r="AB48" s="1038"/>
      <c r="AC48" s="606">
        <v>10005</v>
      </c>
      <c r="AD48" s="606"/>
      <c r="AE48" s="606">
        <v>354</v>
      </c>
      <c r="AF48" s="606"/>
      <c r="AG48" s="606">
        <v>5285</v>
      </c>
      <c r="AH48" s="606"/>
      <c r="AI48" s="606"/>
      <c r="AJ48" s="606">
        <v>153</v>
      </c>
      <c r="AK48" s="606"/>
      <c r="AL48" s="606">
        <v>2674</v>
      </c>
      <c r="AM48" s="606"/>
      <c r="AN48" s="606"/>
      <c r="AO48" s="967">
        <v>0</v>
      </c>
      <c r="AP48" s="967"/>
      <c r="AQ48" s="967">
        <v>0</v>
      </c>
      <c r="AR48" s="967"/>
      <c r="AS48" s="971"/>
    </row>
    <row r="49" spans="1:46" s="352" customFormat="1" ht="17.100000000000001" customHeight="1">
      <c r="A49" s="1035">
        <v>22</v>
      </c>
      <c r="B49" s="1036"/>
      <c r="C49" s="1036"/>
      <c r="D49" s="1037">
        <v>1852</v>
      </c>
      <c r="E49" s="1037"/>
      <c r="F49" s="606">
        <v>53512</v>
      </c>
      <c r="G49" s="606"/>
      <c r="H49" s="606"/>
      <c r="I49" s="606">
        <v>345</v>
      </c>
      <c r="J49" s="606"/>
      <c r="K49" s="606"/>
      <c r="L49" s="606">
        <v>17581</v>
      </c>
      <c r="M49" s="606"/>
      <c r="N49" s="606"/>
      <c r="O49" s="606">
        <v>350</v>
      </c>
      <c r="P49" s="606"/>
      <c r="Q49" s="606">
        <v>12133</v>
      </c>
      <c r="R49" s="606"/>
      <c r="S49" s="606"/>
      <c r="T49" s="1033">
        <v>292</v>
      </c>
      <c r="U49" s="1033"/>
      <c r="V49" s="1034">
        <v>3625</v>
      </c>
      <c r="W49" s="1034"/>
      <c r="X49" s="1034"/>
      <c r="Y49" s="1034">
        <v>355</v>
      </c>
      <c r="Z49" s="1034"/>
      <c r="AA49" s="1034"/>
      <c r="AB49" s="1034"/>
      <c r="AC49" s="606">
        <v>9913</v>
      </c>
      <c r="AD49" s="606"/>
      <c r="AE49" s="606">
        <v>358</v>
      </c>
      <c r="AF49" s="606"/>
      <c r="AG49" s="606">
        <v>7188</v>
      </c>
      <c r="AH49" s="606"/>
      <c r="AI49" s="606"/>
      <c r="AJ49" s="606">
        <v>151</v>
      </c>
      <c r="AK49" s="606"/>
      <c r="AL49" s="606">
        <v>2946</v>
      </c>
      <c r="AM49" s="606"/>
      <c r="AN49" s="606"/>
      <c r="AO49" s="967">
        <v>1</v>
      </c>
      <c r="AP49" s="967"/>
      <c r="AQ49" s="1039">
        <v>126</v>
      </c>
      <c r="AR49" s="1039"/>
      <c r="AS49" s="971"/>
    </row>
    <row r="50" spans="1:46" s="352" customFormat="1" ht="17.100000000000001" customHeight="1" thickBot="1">
      <c r="A50" s="1025">
        <v>23</v>
      </c>
      <c r="B50" s="1026"/>
      <c r="C50" s="1026"/>
      <c r="D50" s="1027">
        <v>1784</v>
      </c>
      <c r="E50" s="1027"/>
      <c r="F50" s="1028">
        <v>51371</v>
      </c>
      <c r="G50" s="1028"/>
      <c r="H50" s="1028"/>
      <c r="I50" s="1028">
        <v>345</v>
      </c>
      <c r="J50" s="1028"/>
      <c r="K50" s="1028"/>
      <c r="L50" s="1028">
        <v>16751</v>
      </c>
      <c r="M50" s="1028"/>
      <c r="N50" s="1028"/>
      <c r="O50" s="1028">
        <v>340</v>
      </c>
      <c r="P50" s="1028"/>
      <c r="Q50" s="1028">
        <v>11063</v>
      </c>
      <c r="R50" s="1028"/>
      <c r="S50" s="1028"/>
      <c r="T50" s="1031">
        <v>248</v>
      </c>
      <c r="U50" s="1031"/>
      <c r="V50" s="1032">
        <v>3431</v>
      </c>
      <c r="W50" s="1032"/>
      <c r="X50" s="1032"/>
      <c r="Y50" s="1032">
        <v>349</v>
      </c>
      <c r="Z50" s="1032"/>
      <c r="AA50" s="1032"/>
      <c r="AB50" s="1032"/>
      <c r="AC50" s="1028">
        <v>9986</v>
      </c>
      <c r="AD50" s="1028"/>
      <c r="AE50" s="1028">
        <v>350</v>
      </c>
      <c r="AF50" s="1028"/>
      <c r="AG50" s="1028">
        <v>7185</v>
      </c>
      <c r="AH50" s="1028"/>
      <c r="AI50" s="1028"/>
      <c r="AJ50" s="1028">
        <v>151</v>
      </c>
      <c r="AK50" s="1028"/>
      <c r="AL50" s="1028">
        <v>2828</v>
      </c>
      <c r="AM50" s="1028"/>
      <c r="AN50" s="1028"/>
      <c r="AO50" s="964">
        <v>1</v>
      </c>
      <c r="AP50" s="964"/>
      <c r="AQ50" s="1029">
        <v>127</v>
      </c>
      <c r="AR50" s="1029"/>
      <c r="AS50" s="1030"/>
    </row>
    <row r="51" spans="1:46" ht="15" customHeight="1">
      <c r="A51" s="375"/>
      <c r="B51" s="376"/>
      <c r="C51" s="376"/>
      <c r="D51" s="376"/>
      <c r="E51" s="376"/>
      <c r="F51" s="376"/>
      <c r="G51" s="376"/>
      <c r="H51" s="376"/>
      <c r="I51" s="376"/>
      <c r="J51" s="376"/>
      <c r="K51" s="376"/>
      <c r="L51" s="376"/>
      <c r="M51" s="376"/>
      <c r="N51" s="376"/>
      <c r="O51" s="376"/>
      <c r="P51" s="376"/>
      <c r="Q51" s="376"/>
      <c r="R51" s="376"/>
      <c r="S51" s="363"/>
      <c r="T51" s="363"/>
      <c r="U51" s="363"/>
      <c r="V51" s="363"/>
      <c r="W51" s="363"/>
      <c r="X51" s="363"/>
      <c r="Y51" s="363"/>
      <c r="Z51" s="363"/>
      <c r="AA51" s="377"/>
      <c r="AB51" s="377"/>
      <c r="AC51" s="363"/>
      <c r="AD51" s="377"/>
      <c r="AE51" s="363"/>
      <c r="AF51" s="363"/>
      <c r="AG51" s="377"/>
      <c r="AH51" s="363"/>
      <c r="AI51" s="363"/>
      <c r="AJ51" s="363"/>
      <c r="AK51" s="363"/>
      <c r="AL51" s="363"/>
      <c r="AM51" s="377"/>
      <c r="AN51" s="377"/>
      <c r="AO51" s="363"/>
      <c r="AP51" s="378"/>
      <c r="AQ51" s="377"/>
      <c r="AR51" s="377"/>
      <c r="AS51" s="378" t="s">
        <v>45</v>
      </c>
      <c r="AT51" s="207"/>
    </row>
    <row r="52" spans="1:46" ht="15.95" customHeight="1">
      <c r="A52" s="192"/>
      <c r="B52" s="192"/>
      <c r="C52" s="192"/>
      <c r="D52" s="207"/>
      <c r="E52" s="207"/>
      <c r="F52" s="192"/>
      <c r="G52" s="192"/>
      <c r="H52" s="192"/>
      <c r="I52" s="192"/>
      <c r="J52" s="192"/>
      <c r="K52" s="192"/>
      <c r="L52" s="192"/>
      <c r="M52" s="192"/>
      <c r="N52" s="192"/>
      <c r="O52" s="192"/>
      <c r="P52" s="192"/>
      <c r="Q52" s="349"/>
      <c r="R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row>
    <row r="53" spans="1:46" ht="15.95" customHeight="1">
      <c r="A53" s="192"/>
      <c r="B53" s="192"/>
      <c r="C53" s="192"/>
      <c r="D53" s="192"/>
      <c r="E53" s="192"/>
      <c r="F53" s="192"/>
      <c r="G53" s="192"/>
      <c r="H53" s="192"/>
      <c r="I53" s="192"/>
      <c r="J53" s="192"/>
      <c r="K53" s="192"/>
      <c r="L53" s="192"/>
      <c r="M53" s="192"/>
      <c r="N53" s="192"/>
      <c r="O53" s="192"/>
      <c r="P53" s="192"/>
      <c r="Q53" s="192"/>
      <c r="R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row>
  </sheetData>
  <sheetProtection selectLockedCells="1" selectUnlockedCells="1"/>
  <mergeCells count="405">
    <mergeCell ref="L23:N24"/>
    <mergeCell ref="AB12:AF12"/>
    <mergeCell ref="J24:K24"/>
    <mergeCell ref="O24:Q24"/>
    <mergeCell ref="R24:S24"/>
    <mergeCell ref="A13:R13"/>
    <mergeCell ref="A23:A24"/>
    <mergeCell ref="B23:C24"/>
    <mergeCell ref="D23:F24"/>
    <mergeCell ref="G23:K23"/>
    <mergeCell ref="G24:I24"/>
    <mergeCell ref="T17:AA17"/>
    <mergeCell ref="AB13:AF13"/>
    <mergeCell ref="T13:AA13"/>
    <mergeCell ref="AB17:AF17"/>
    <mergeCell ref="T15:AA15"/>
    <mergeCell ref="T16:AA16"/>
    <mergeCell ref="T14:AA14"/>
    <mergeCell ref="AB16:AF16"/>
    <mergeCell ref="T23:AA23"/>
    <mergeCell ref="AB18:AF18"/>
    <mergeCell ref="AB15:AF15"/>
    <mergeCell ref="W24:AA24"/>
    <mergeCell ref="T19:AA19"/>
    <mergeCell ref="AB10:AF10"/>
    <mergeCell ref="AB11:AF11"/>
    <mergeCell ref="A6:R6"/>
    <mergeCell ref="A7:R7"/>
    <mergeCell ref="T10:AA10"/>
    <mergeCell ref="T11:AA11"/>
    <mergeCell ref="A10:R10"/>
    <mergeCell ref="A11:R11"/>
    <mergeCell ref="B1:R1"/>
    <mergeCell ref="A4:R4"/>
    <mergeCell ref="A5:R5"/>
    <mergeCell ref="A9:R9"/>
    <mergeCell ref="A8:R8"/>
    <mergeCell ref="AB8:AF8"/>
    <mergeCell ref="T9:AA9"/>
    <mergeCell ref="AB5:AF6"/>
    <mergeCell ref="T5:AA6"/>
    <mergeCell ref="AB7:AF7"/>
    <mergeCell ref="T7:AA7"/>
    <mergeCell ref="T8:AA8"/>
    <mergeCell ref="AB9:AF9"/>
    <mergeCell ref="O25:Q25"/>
    <mergeCell ref="O26:Q26"/>
    <mergeCell ref="O23:S23"/>
    <mergeCell ref="AF24:AG24"/>
    <mergeCell ref="AB24:AC24"/>
    <mergeCell ref="T18:AA18"/>
    <mergeCell ref="T25:V25"/>
    <mergeCell ref="W25:AA25"/>
    <mergeCell ref="AG18:AJ18"/>
    <mergeCell ref="AH24:AI24"/>
    <mergeCell ref="AJ24:AK24"/>
    <mergeCell ref="AB23:AE23"/>
    <mergeCell ref="T24:V24"/>
    <mergeCell ref="AF26:AG26"/>
    <mergeCell ref="T26:V26"/>
    <mergeCell ref="W26:AA26"/>
    <mergeCell ref="AB26:AC26"/>
    <mergeCell ref="AD26:AE26"/>
    <mergeCell ref="AH25:AI25"/>
    <mergeCell ref="AG20:AJ20"/>
    <mergeCell ref="AG19:AJ19"/>
    <mergeCell ref="AK19:AN19"/>
    <mergeCell ref="AF27:AG27"/>
    <mergeCell ref="AB27:AC27"/>
    <mergeCell ref="AD27:AE27"/>
    <mergeCell ref="B28:C28"/>
    <mergeCell ref="D28:F28"/>
    <mergeCell ref="G28:I28"/>
    <mergeCell ref="J28:K28"/>
    <mergeCell ref="T27:V27"/>
    <mergeCell ref="O28:Q28"/>
    <mergeCell ref="AB28:AC28"/>
    <mergeCell ref="O27:Q27"/>
    <mergeCell ref="W27:AA27"/>
    <mergeCell ref="B29:C29"/>
    <mergeCell ref="D29:F29"/>
    <mergeCell ref="G29:I29"/>
    <mergeCell ref="J29:K29"/>
    <mergeCell ref="E35:F35"/>
    <mergeCell ref="G35:H35"/>
    <mergeCell ref="I35:J35"/>
    <mergeCell ref="E34:H34"/>
    <mergeCell ref="I34:K34"/>
    <mergeCell ref="A34:B35"/>
    <mergeCell ref="C34:D34"/>
    <mergeCell ref="N35:P35"/>
    <mergeCell ref="T35:U35"/>
    <mergeCell ref="L36:M36"/>
    <mergeCell ref="N36:P36"/>
    <mergeCell ref="AF28:AG28"/>
    <mergeCell ref="L34:P34"/>
    <mergeCell ref="Q34:S34"/>
    <mergeCell ref="L35:M35"/>
    <mergeCell ref="AD34:AG34"/>
    <mergeCell ref="AF29:AG29"/>
    <mergeCell ref="L29:N29"/>
    <mergeCell ref="T34:W34"/>
    <mergeCell ref="X34:AC34"/>
    <mergeCell ref="X35:AA35"/>
    <mergeCell ref="V35:W35"/>
    <mergeCell ref="O29:Q29"/>
    <mergeCell ref="AB29:AC29"/>
    <mergeCell ref="T29:V29"/>
    <mergeCell ref="W29:AA29"/>
    <mergeCell ref="AD28:AE28"/>
    <mergeCell ref="T28:V28"/>
    <mergeCell ref="W28:AA28"/>
    <mergeCell ref="AD29:AE29"/>
    <mergeCell ref="I37:J37"/>
    <mergeCell ref="G36:H36"/>
    <mergeCell ref="I36:J36"/>
    <mergeCell ref="A36:B36"/>
    <mergeCell ref="E36:F36"/>
    <mergeCell ref="A37:B37"/>
    <mergeCell ref="E37:F37"/>
    <mergeCell ref="G37:H37"/>
    <mergeCell ref="AF37:AG37"/>
    <mergeCell ref="AF36:AG36"/>
    <mergeCell ref="T36:U36"/>
    <mergeCell ref="V36:W36"/>
    <mergeCell ref="X36:AA36"/>
    <mergeCell ref="AB36:AC36"/>
    <mergeCell ref="AD36:AE36"/>
    <mergeCell ref="T37:U37"/>
    <mergeCell ref="V37:W37"/>
    <mergeCell ref="AD37:AE37"/>
    <mergeCell ref="AB37:AC37"/>
    <mergeCell ref="R36:S36"/>
    <mergeCell ref="A38:B38"/>
    <mergeCell ref="E38:F38"/>
    <mergeCell ref="G38:H38"/>
    <mergeCell ref="I38:J38"/>
    <mergeCell ref="T38:U38"/>
    <mergeCell ref="V38:W38"/>
    <mergeCell ref="X38:AA38"/>
    <mergeCell ref="AB38:AC38"/>
    <mergeCell ref="AD38:AE38"/>
    <mergeCell ref="L39:M39"/>
    <mergeCell ref="L38:M38"/>
    <mergeCell ref="N38:P38"/>
    <mergeCell ref="AB39:AC39"/>
    <mergeCell ref="R39:S39"/>
    <mergeCell ref="L37:M37"/>
    <mergeCell ref="X37:AA37"/>
    <mergeCell ref="N37:P37"/>
    <mergeCell ref="X39:AA39"/>
    <mergeCell ref="T39:U39"/>
    <mergeCell ref="V39:W39"/>
    <mergeCell ref="R38:S38"/>
    <mergeCell ref="R37:S37"/>
    <mergeCell ref="F46:H46"/>
    <mergeCell ref="I46:K46"/>
    <mergeCell ref="L46:N46"/>
    <mergeCell ref="T45:X45"/>
    <mergeCell ref="A47:C47"/>
    <mergeCell ref="D47:E47"/>
    <mergeCell ref="F47:H47"/>
    <mergeCell ref="I47:K47"/>
    <mergeCell ref="I39:J39"/>
    <mergeCell ref="L47:N47"/>
    <mergeCell ref="O47:P47"/>
    <mergeCell ref="A40:B40"/>
    <mergeCell ref="E40:F40"/>
    <mergeCell ref="G40:H40"/>
    <mergeCell ref="I40:J40"/>
    <mergeCell ref="L40:M40"/>
    <mergeCell ref="N40:P40"/>
    <mergeCell ref="N39:P39"/>
    <mergeCell ref="R40:S40"/>
    <mergeCell ref="T40:U40"/>
    <mergeCell ref="V40:W40"/>
    <mergeCell ref="A39:B39"/>
    <mergeCell ref="E39:F39"/>
    <mergeCell ref="G39:H39"/>
    <mergeCell ref="AO45:AS45"/>
    <mergeCell ref="Y46:AB46"/>
    <mergeCell ref="AC46:AD46"/>
    <mergeCell ref="T46:U46"/>
    <mergeCell ref="V46:X46"/>
    <mergeCell ref="Q46:S46"/>
    <mergeCell ref="O46:P46"/>
    <mergeCell ref="AL46:AN46"/>
    <mergeCell ref="AF40:AG40"/>
    <mergeCell ref="X40:AA40"/>
    <mergeCell ref="AB40:AC40"/>
    <mergeCell ref="Y45:AD45"/>
    <mergeCell ref="AD40:AE40"/>
    <mergeCell ref="AO40:AP40"/>
    <mergeCell ref="AQ40:AR40"/>
    <mergeCell ref="AQ47:AS47"/>
    <mergeCell ref="A48:C48"/>
    <mergeCell ref="D48:E48"/>
    <mergeCell ref="F48:H48"/>
    <mergeCell ref="I48:K48"/>
    <mergeCell ref="L48:N48"/>
    <mergeCell ref="AJ47:AK47"/>
    <mergeCell ref="AL47:AN47"/>
    <mergeCell ref="AO46:AP46"/>
    <mergeCell ref="AO47:AP47"/>
    <mergeCell ref="AG46:AI46"/>
    <mergeCell ref="T47:U47"/>
    <mergeCell ref="V47:X47"/>
    <mergeCell ref="Y47:AB47"/>
    <mergeCell ref="AC47:AD47"/>
    <mergeCell ref="AE47:AF47"/>
    <mergeCell ref="AJ46:AK46"/>
    <mergeCell ref="AE46:AF46"/>
    <mergeCell ref="AQ46:AS46"/>
    <mergeCell ref="A45:C46"/>
    <mergeCell ref="D45:H45"/>
    <mergeCell ref="I45:N45"/>
    <mergeCell ref="O45:S45"/>
    <mergeCell ref="D46:E46"/>
    <mergeCell ref="AQ49:AS49"/>
    <mergeCell ref="AG49:AI49"/>
    <mergeCell ref="AJ49:AK49"/>
    <mergeCell ref="AO49:AP49"/>
    <mergeCell ref="AL49:AN49"/>
    <mergeCell ref="AJ48:AK48"/>
    <mergeCell ref="AO48:AP48"/>
    <mergeCell ref="AQ48:AS48"/>
    <mergeCell ref="AG48:AI48"/>
    <mergeCell ref="AL48:AN48"/>
    <mergeCell ref="A49:C49"/>
    <mergeCell ref="D49:E49"/>
    <mergeCell ref="F49:H49"/>
    <mergeCell ref="I49:K49"/>
    <mergeCell ref="L49:N49"/>
    <mergeCell ref="O49:P49"/>
    <mergeCell ref="AC48:AD48"/>
    <mergeCell ref="AE48:AF48"/>
    <mergeCell ref="V49:X49"/>
    <mergeCell ref="AC49:AD49"/>
    <mergeCell ref="AE49:AF49"/>
    <mergeCell ref="O48:P48"/>
    <mergeCell ref="T48:U48"/>
    <mergeCell ref="V48:X48"/>
    <mergeCell ref="Y48:AB48"/>
    <mergeCell ref="A50:C50"/>
    <mergeCell ref="D50:E50"/>
    <mergeCell ref="F50:H50"/>
    <mergeCell ref="I50:K50"/>
    <mergeCell ref="J26:K26"/>
    <mergeCell ref="J27:K27"/>
    <mergeCell ref="AQ50:AS50"/>
    <mergeCell ref="O50:P50"/>
    <mergeCell ref="Q50:S50"/>
    <mergeCell ref="T50:U50"/>
    <mergeCell ref="V50:X50"/>
    <mergeCell ref="AJ50:AK50"/>
    <mergeCell ref="AC50:AD50"/>
    <mergeCell ref="AE50:AF50"/>
    <mergeCell ref="AO50:AP50"/>
    <mergeCell ref="L50:N50"/>
    <mergeCell ref="Q49:S49"/>
    <mergeCell ref="T49:U49"/>
    <mergeCell ref="Y49:AB49"/>
    <mergeCell ref="L26:N26"/>
    <mergeCell ref="L27:N27"/>
    <mergeCell ref="AG50:AI50"/>
    <mergeCell ref="AL50:AN50"/>
    <mergeCell ref="Y50:AB50"/>
    <mergeCell ref="AO11:AR11"/>
    <mergeCell ref="B26:C26"/>
    <mergeCell ref="B27:C27"/>
    <mergeCell ref="L28:N28"/>
    <mergeCell ref="G25:I25"/>
    <mergeCell ref="G26:I26"/>
    <mergeCell ref="G27:I27"/>
    <mergeCell ref="D25:F25"/>
    <mergeCell ref="D26:F26"/>
    <mergeCell ref="D27:F27"/>
    <mergeCell ref="B25:C25"/>
    <mergeCell ref="AB25:AC25"/>
    <mergeCell ref="AD25:AE25"/>
    <mergeCell ref="AB19:AF19"/>
    <mergeCell ref="T20:AA20"/>
    <mergeCell ref="AK16:AN16"/>
    <mergeCell ref="AO16:AR16"/>
    <mergeCell ref="AK13:AN13"/>
    <mergeCell ref="AO13:AR13"/>
    <mergeCell ref="T12:AA12"/>
    <mergeCell ref="AB14:AF14"/>
    <mergeCell ref="AG13:AJ13"/>
    <mergeCell ref="AG14:AJ14"/>
    <mergeCell ref="AG12:AJ12"/>
    <mergeCell ref="AK10:AN10"/>
    <mergeCell ref="AG11:AJ11"/>
    <mergeCell ref="AK11:AN11"/>
    <mergeCell ref="L25:N25"/>
    <mergeCell ref="J25:K25"/>
    <mergeCell ref="AK12:AN12"/>
    <mergeCell ref="AO12:AR12"/>
    <mergeCell ref="AO5:AR5"/>
    <mergeCell ref="AG6:AJ6"/>
    <mergeCell ref="AK6:AN6"/>
    <mergeCell ref="AO6:AR6"/>
    <mergeCell ref="AG5:AN5"/>
    <mergeCell ref="AG10:AJ10"/>
    <mergeCell ref="AG9:AJ9"/>
    <mergeCell ref="AO10:AR10"/>
    <mergeCell ref="AK9:AN9"/>
    <mergeCell ref="AO9:AR9"/>
    <mergeCell ref="AG7:AJ7"/>
    <mergeCell ref="AK7:AN7"/>
    <mergeCell ref="AO7:AR7"/>
    <mergeCell ref="AK8:AN8"/>
    <mergeCell ref="AO8:AR8"/>
    <mergeCell ref="AG8:AJ8"/>
    <mergeCell ref="AG16:AJ16"/>
    <mergeCell ref="AG17:AJ17"/>
    <mergeCell ref="AK17:AN17"/>
    <mergeCell ref="AO17:AR17"/>
    <mergeCell ref="AK14:AN14"/>
    <mergeCell ref="AO14:AR14"/>
    <mergeCell ref="AG15:AJ15"/>
    <mergeCell ref="AK15:AN15"/>
    <mergeCell ref="AO15:AR15"/>
    <mergeCell ref="AK18:AN18"/>
    <mergeCell ref="AO18:AR18"/>
    <mergeCell ref="AO19:AR19"/>
    <mergeCell ref="AO23:AR23"/>
    <mergeCell ref="AH26:AI26"/>
    <mergeCell ref="AJ25:AK25"/>
    <mergeCell ref="AK20:AN20"/>
    <mergeCell ref="AO20:AR20"/>
    <mergeCell ref="AF23:AI23"/>
    <mergeCell ref="AJ23:AN23"/>
    <mergeCell ref="AB20:AF20"/>
    <mergeCell ref="AF25:AG25"/>
    <mergeCell ref="AD24:AE24"/>
    <mergeCell ref="AQ24:AR24"/>
    <mergeCell ref="AQ26:AR26"/>
    <mergeCell ref="AJ26:AK26"/>
    <mergeCell ref="AL26:AN26"/>
    <mergeCell ref="AO26:AP26"/>
    <mergeCell ref="AL24:AN24"/>
    <mergeCell ref="AO24:AP24"/>
    <mergeCell ref="AL25:AN25"/>
    <mergeCell ref="AO25:AP25"/>
    <mergeCell ref="AQ25:AR25"/>
    <mergeCell ref="AQ28:AR28"/>
    <mergeCell ref="AH27:AI27"/>
    <mergeCell ref="AJ27:AK27"/>
    <mergeCell ref="AQ27:AR27"/>
    <mergeCell ref="AL27:AN27"/>
    <mergeCell ref="AO27:AP27"/>
    <mergeCell ref="AO35:AP35"/>
    <mergeCell ref="AI36:AJ36"/>
    <mergeCell ref="AO29:AP29"/>
    <mergeCell ref="AL29:AN29"/>
    <mergeCell ref="AH28:AI28"/>
    <mergeCell ref="AJ28:AK28"/>
    <mergeCell ref="AL28:AN28"/>
    <mergeCell ref="AO28:AP28"/>
    <mergeCell ref="AH29:AI29"/>
    <mergeCell ref="AJ29:AK29"/>
    <mergeCell ref="AQ29:AR29"/>
    <mergeCell ref="AQ35:AR35"/>
    <mergeCell ref="AH34:AJ34"/>
    <mergeCell ref="AK34:AN34"/>
    <mergeCell ref="AO34:AR34"/>
    <mergeCell ref="AO36:AP36"/>
    <mergeCell ref="AQ36:AR36"/>
    <mergeCell ref="AI35:AJ35"/>
    <mergeCell ref="AN30:AR30"/>
    <mergeCell ref="AK39:AL39"/>
    <mergeCell ref="AM39:AN39"/>
    <mergeCell ref="AO39:AP39"/>
    <mergeCell ref="AQ38:AR38"/>
    <mergeCell ref="AO38:AP38"/>
    <mergeCell ref="AO37:AP37"/>
    <mergeCell ref="AQ37:AR37"/>
    <mergeCell ref="AQ39:AR39"/>
    <mergeCell ref="AK38:AL38"/>
    <mergeCell ref="AM38:AN38"/>
    <mergeCell ref="Q47:S47"/>
    <mergeCell ref="Q48:S48"/>
    <mergeCell ref="AI40:AJ40"/>
    <mergeCell ref="AK40:AL40"/>
    <mergeCell ref="AM40:AN40"/>
    <mergeCell ref="AK35:AL35"/>
    <mergeCell ref="AM35:AN35"/>
    <mergeCell ref="AK36:AL36"/>
    <mergeCell ref="AM36:AN36"/>
    <mergeCell ref="AJ45:AN45"/>
    <mergeCell ref="AE45:AI45"/>
    <mergeCell ref="AF39:AG39"/>
    <mergeCell ref="AG47:AI47"/>
    <mergeCell ref="AD39:AE39"/>
    <mergeCell ref="AF38:AG38"/>
    <mergeCell ref="AD35:AE35"/>
    <mergeCell ref="AF35:AG35"/>
    <mergeCell ref="AB35:AC35"/>
    <mergeCell ref="R35:S35"/>
    <mergeCell ref="AI39:AJ39"/>
    <mergeCell ref="AI37:AJ37"/>
    <mergeCell ref="AK37:AL37"/>
    <mergeCell ref="AM37:AN37"/>
    <mergeCell ref="AI38:AJ38"/>
  </mergeCells>
  <phoneticPr fontId="22"/>
  <pageMargins left="0.59055118110236227" right="0.59055118110236227" top="0.59055118110236227" bottom="0.59055118110236227" header="0.39370078740157483" footer="0.39370078740157483"/>
  <pageSetup paperSize="9" firstPageNumber="126" orientation="portrait" useFirstPageNumber="1" horizontalDpi="300" verticalDpi="300" r:id="rId1"/>
  <headerFooter alignWithMargins="0">
    <oddHeader>&amp;L社会･福祉</oddHeader>
    <oddFooter>&amp;C&amp;11－&amp;P－</oddFooter>
  </headerFooter>
  <colBreaks count="1" manualBreakCount="1">
    <brk id="19" max="1048575" man="1"/>
  </colBreaks>
</worksheet>
</file>

<file path=xl/worksheets/sheet9.xml><?xml version="1.0" encoding="utf-8"?>
<worksheet xmlns="http://schemas.openxmlformats.org/spreadsheetml/2006/main" xmlns:r="http://schemas.openxmlformats.org/officeDocument/2006/relationships">
  <sheetPr>
    <pageSetUpPr fitToPage="1"/>
  </sheetPr>
  <dimension ref="A1:AT53"/>
  <sheetViews>
    <sheetView view="pageBreakPreview" topLeftCell="Q13" zoomScaleNormal="100" zoomScaleSheetLayoutView="100" workbookViewId="0">
      <selection activeCell="AM2" sqref="AM2"/>
    </sheetView>
  </sheetViews>
  <sheetFormatPr defaultRowHeight="15.95" customHeight="1"/>
  <cols>
    <col min="1" max="1" width="11" style="198" customWidth="1"/>
    <col min="2" max="2" width="4.140625" style="198" customWidth="1"/>
    <col min="3" max="3" width="10" style="198" customWidth="1"/>
    <col min="4" max="4" width="9" style="198" customWidth="1"/>
    <col min="5" max="5" width="4" style="198" customWidth="1"/>
    <col min="6" max="6" width="3.5703125" style="198" customWidth="1"/>
    <col min="7" max="7" width="4" style="198" customWidth="1"/>
    <col min="8" max="8" width="5.5703125" style="198" customWidth="1"/>
    <col min="9" max="9" width="3.140625" style="198" customWidth="1"/>
    <col min="10" max="10" width="4" style="198" customWidth="1"/>
    <col min="11" max="11" width="8.140625" style="198" customWidth="1"/>
    <col min="12" max="12" width="2" style="198" customWidth="1"/>
    <col min="13" max="13" width="5.85546875" style="198" customWidth="1"/>
    <col min="14" max="14" width="2.140625" style="198" customWidth="1"/>
    <col min="15" max="15" width="5" style="198" customWidth="1"/>
    <col min="16" max="16" width="4" style="198" customWidth="1"/>
    <col min="17" max="17" width="6.85546875" style="198" customWidth="1"/>
    <col min="18" max="18" width="7.85546875" style="198" customWidth="1"/>
    <col min="19" max="19" width="0.5703125" style="198" customWidth="1"/>
    <col min="20" max="20" width="1.42578125" style="198" customWidth="1"/>
    <col min="21" max="21" width="5" style="198" customWidth="1"/>
    <col min="22" max="22" width="2.42578125" style="198" customWidth="1"/>
    <col min="23" max="23" width="6.28515625" style="198" customWidth="1"/>
    <col min="24" max="24" width="1.7109375" style="198" customWidth="1"/>
    <col min="25" max="26" width="1.28515625" style="198" customWidth="1"/>
    <col min="27" max="28" width="2.7109375" style="198" customWidth="1"/>
    <col min="29" max="29" width="6.7109375" style="198" customWidth="1"/>
    <col min="30" max="30" width="3.7109375" style="198" customWidth="1"/>
    <col min="31" max="31" width="4.7109375" style="198" customWidth="1"/>
    <col min="32" max="32" width="4.28515625" style="198" customWidth="1"/>
    <col min="33" max="34" width="5.85546875" style="198" customWidth="1"/>
    <col min="35" max="36" width="4.28515625" style="198" customWidth="1"/>
    <col min="37" max="37" width="5" style="198" customWidth="1"/>
    <col min="38" max="38" width="1.7109375" style="198" customWidth="1"/>
    <col min="39" max="40" width="4.7109375" style="198" customWidth="1"/>
    <col min="41" max="44" width="4.28515625" style="198" customWidth="1"/>
    <col min="45" max="16384" width="9.140625" style="198"/>
  </cols>
  <sheetData>
    <row r="1" spans="1:46" ht="5.0999999999999996" customHeight="1">
      <c r="B1" s="1087"/>
      <c r="C1" s="1087"/>
      <c r="D1" s="1087"/>
      <c r="E1" s="1087"/>
      <c r="F1" s="1087"/>
      <c r="G1" s="1087"/>
      <c r="H1" s="1087"/>
      <c r="I1" s="1087"/>
      <c r="J1" s="1087"/>
      <c r="K1" s="1087"/>
      <c r="L1" s="1087"/>
      <c r="M1" s="1087"/>
      <c r="N1" s="1087"/>
      <c r="O1" s="1087"/>
      <c r="P1" s="1087"/>
      <c r="Q1" s="1087"/>
      <c r="R1" s="1087"/>
      <c r="U1" s="192"/>
      <c r="V1" s="192"/>
      <c r="W1" s="192"/>
      <c r="X1" s="192"/>
      <c r="Y1" s="192"/>
      <c r="Z1" s="192"/>
      <c r="AA1" s="192"/>
      <c r="AB1" s="192"/>
      <c r="AC1" s="192"/>
      <c r="AD1" s="192"/>
      <c r="AE1" s="192"/>
      <c r="AF1" s="192"/>
      <c r="AG1" s="192"/>
      <c r="AH1" s="192"/>
      <c r="AI1" s="192"/>
      <c r="AJ1" s="192"/>
      <c r="AK1" s="192"/>
      <c r="AL1" s="192"/>
      <c r="AM1" s="192"/>
      <c r="AO1" s="349"/>
      <c r="AP1" s="192"/>
      <c r="AR1" s="349"/>
      <c r="AS1" s="192"/>
    </row>
    <row r="2" spans="1:46" ht="19.5" customHeight="1">
      <c r="A2" s="350" t="s">
        <v>304</v>
      </c>
      <c r="B2" s="351"/>
      <c r="C2" s="351"/>
      <c r="D2" s="351"/>
      <c r="E2" s="351"/>
      <c r="F2" s="351"/>
      <c r="G2" s="351"/>
      <c r="H2" s="351"/>
      <c r="I2" s="351"/>
      <c r="J2" s="351"/>
      <c r="K2" s="351"/>
      <c r="L2" s="351"/>
      <c r="M2" s="351"/>
      <c r="N2" s="351"/>
      <c r="O2" s="351"/>
      <c r="P2" s="351"/>
      <c r="Q2" s="351"/>
      <c r="R2" s="351"/>
      <c r="U2" s="192"/>
      <c r="V2" s="192"/>
      <c r="W2" s="192"/>
      <c r="X2" s="192"/>
      <c r="Y2" s="192"/>
      <c r="Z2" s="192"/>
      <c r="AA2" s="192"/>
      <c r="AB2" s="192"/>
      <c r="AC2" s="192"/>
      <c r="AD2" s="192"/>
      <c r="AE2" s="192"/>
      <c r="AF2" s="192"/>
      <c r="AG2" s="192"/>
      <c r="AH2" s="192"/>
      <c r="AI2" s="192"/>
      <c r="AJ2" s="192"/>
      <c r="AK2" s="192"/>
      <c r="AL2" s="192"/>
      <c r="AM2" s="192"/>
      <c r="AO2" s="349"/>
      <c r="AP2" s="192"/>
      <c r="AR2" s="349"/>
      <c r="AS2" s="192"/>
    </row>
    <row r="3" spans="1:46" ht="5.0999999999999996" customHeight="1">
      <c r="R3" s="351"/>
      <c r="U3" s="192"/>
      <c r="V3" s="192"/>
      <c r="W3" s="192"/>
      <c r="X3" s="192"/>
      <c r="Y3" s="192"/>
      <c r="Z3" s="192"/>
      <c r="AA3" s="192"/>
      <c r="AB3" s="192"/>
      <c r="AC3" s="192"/>
      <c r="AD3" s="192"/>
      <c r="AE3" s="192"/>
      <c r="AF3" s="192"/>
      <c r="AG3" s="192"/>
      <c r="AH3" s="192"/>
      <c r="AI3" s="192"/>
      <c r="AJ3" s="192"/>
      <c r="AK3" s="192"/>
      <c r="AL3" s="192"/>
      <c r="AM3" s="192"/>
      <c r="AO3" s="349"/>
      <c r="AP3" s="192"/>
      <c r="AR3" s="349"/>
      <c r="AS3" s="192"/>
    </row>
    <row r="4" spans="1:46" ht="15" customHeight="1" thickBot="1">
      <c r="A4" s="589" t="s">
        <v>305</v>
      </c>
      <c r="B4" s="589"/>
      <c r="C4" s="589"/>
      <c r="D4" s="589"/>
      <c r="E4" s="589"/>
      <c r="F4" s="589"/>
      <c r="G4" s="589"/>
      <c r="H4" s="589"/>
      <c r="I4" s="589"/>
      <c r="J4" s="589"/>
      <c r="K4" s="589"/>
      <c r="L4" s="589"/>
      <c r="M4" s="589"/>
      <c r="N4" s="589"/>
      <c r="O4" s="589"/>
      <c r="P4" s="589"/>
      <c r="Q4" s="589"/>
      <c r="R4" s="589"/>
      <c r="U4" s="192" t="s">
        <v>658</v>
      </c>
      <c r="V4" s="192"/>
      <c r="W4" s="192"/>
      <c r="X4" s="192"/>
      <c r="Y4" s="192"/>
      <c r="Z4" s="192"/>
      <c r="AA4" s="192"/>
      <c r="AB4" s="192"/>
      <c r="AC4" s="192"/>
      <c r="AD4" s="192"/>
      <c r="AE4" s="192"/>
      <c r="AF4" s="192"/>
      <c r="AG4" s="192"/>
      <c r="AH4" s="192"/>
      <c r="AI4" s="192"/>
      <c r="AJ4" s="192"/>
      <c r="AK4" s="192"/>
      <c r="AL4" s="192"/>
      <c r="AM4" s="192"/>
      <c r="AO4" s="349"/>
      <c r="AP4" s="192"/>
      <c r="AR4" s="349" t="s">
        <v>306</v>
      </c>
      <c r="AS4" s="192"/>
    </row>
    <row r="5" spans="1:46" ht="15" customHeight="1" thickBot="1">
      <c r="A5" s="589" t="s">
        <v>307</v>
      </c>
      <c r="B5" s="589"/>
      <c r="C5" s="589"/>
      <c r="D5" s="589"/>
      <c r="E5" s="589"/>
      <c r="F5" s="589"/>
      <c r="G5" s="589"/>
      <c r="H5" s="589"/>
      <c r="I5" s="589"/>
      <c r="J5" s="589"/>
      <c r="K5" s="589"/>
      <c r="L5" s="589"/>
      <c r="M5" s="589"/>
      <c r="N5" s="589"/>
      <c r="O5" s="589"/>
      <c r="P5" s="589"/>
      <c r="Q5" s="589"/>
      <c r="R5" s="589"/>
      <c r="S5" s="352"/>
      <c r="T5" s="1090" t="s">
        <v>308</v>
      </c>
      <c r="U5" s="995"/>
      <c r="V5" s="995"/>
      <c r="W5" s="995"/>
      <c r="X5" s="995"/>
      <c r="Y5" s="995"/>
      <c r="Z5" s="995"/>
      <c r="AA5" s="1091"/>
      <c r="AB5" s="687" t="s">
        <v>309</v>
      </c>
      <c r="AC5" s="684"/>
      <c r="AD5" s="684"/>
      <c r="AE5" s="684"/>
      <c r="AF5" s="684"/>
      <c r="AG5" s="1012" t="s">
        <v>310</v>
      </c>
      <c r="AH5" s="1012"/>
      <c r="AI5" s="1012"/>
      <c r="AJ5" s="1012"/>
      <c r="AK5" s="1012"/>
      <c r="AL5" s="1012"/>
      <c r="AM5" s="1012"/>
      <c r="AN5" s="1012"/>
      <c r="AO5" s="1008" t="s">
        <v>311</v>
      </c>
      <c r="AP5" s="1008"/>
      <c r="AQ5" s="1008"/>
      <c r="AR5" s="1009"/>
      <c r="AS5" s="192"/>
    </row>
    <row r="6" spans="1:46" ht="15" customHeight="1">
      <c r="A6" s="1085" t="s">
        <v>312</v>
      </c>
      <c r="B6" s="1085"/>
      <c r="C6" s="1085"/>
      <c r="D6" s="1085"/>
      <c r="E6" s="1085"/>
      <c r="F6" s="1085"/>
      <c r="G6" s="1085"/>
      <c r="H6" s="1085"/>
      <c r="I6" s="1085"/>
      <c r="J6" s="1085"/>
      <c r="K6" s="1085"/>
      <c r="L6" s="1085"/>
      <c r="M6" s="1085"/>
      <c r="N6" s="1085"/>
      <c r="O6" s="1085"/>
      <c r="P6" s="1085"/>
      <c r="Q6" s="1085"/>
      <c r="R6" s="1085"/>
      <c r="S6" s="352"/>
      <c r="T6" s="1092"/>
      <c r="U6" s="1093"/>
      <c r="V6" s="1093"/>
      <c r="W6" s="1093"/>
      <c r="X6" s="1093"/>
      <c r="Y6" s="1093"/>
      <c r="Z6" s="1093"/>
      <c r="AA6" s="1094"/>
      <c r="AB6" s="1088"/>
      <c r="AC6" s="1089"/>
      <c r="AD6" s="1089"/>
      <c r="AE6" s="1089"/>
      <c r="AF6" s="1089"/>
      <c r="AG6" s="697" t="s">
        <v>313</v>
      </c>
      <c r="AH6" s="697"/>
      <c r="AI6" s="697"/>
      <c r="AJ6" s="697"/>
      <c r="AK6" s="697" t="s">
        <v>314</v>
      </c>
      <c r="AL6" s="697"/>
      <c r="AM6" s="697"/>
      <c r="AN6" s="697"/>
      <c r="AO6" s="1010" t="s">
        <v>315</v>
      </c>
      <c r="AP6" s="1010"/>
      <c r="AQ6" s="1010"/>
      <c r="AR6" s="1011"/>
      <c r="AS6" s="192"/>
    </row>
    <row r="7" spans="1:46" ht="15" customHeight="1">
      <c r="A7" s="589" t="s">
        <v>649</v>
      </c>
      <c r="B7" s="589"/>
      <c r="C7" s="589"/>
      <c r="D7" s="589"/>
      <c r="E7" s="589"/>
      <c r="F7" s="589"/>
      <c r="G7" s="589"/>
      <c r="H7" s="589"/>
      <c r="I7" s="589"/>
      <c r="J7" s="589"/>
      <c r="K7" s="589"/>
      <c r="L7" s="589"/>
      <c r="M7" s="589"/>
      <c r="N7" s="589"/>
      <c r="O7" s="589"/>
      <c r="P7" s="589"/>
      <c r="Q7" s="589"/>
      <c r="R7" s="589"/>
      <c r="S7" s="352"/>
      <c r="T7" s="1103" t="s">
        <v>696</v>
      </c>
      <c r="U7" s="1104"/>
      <c r="V7" s="1104"/>
      <c r="W7" s="1104"/>
      <c r="X7" s="1104"/>
      <c r="Y7" s="1104"/>
      <c r="Z7" s="1104"/>
      <c r="AA7" s="1105"/>
      <c r="AB7" s="1106">
        <v>1427032</v>
      </c>
      <c r="AC7" s="1107"/>
      <c r="AD7" s="1107"/>
      <c r="AE7" s="1107"/>
      <c r="AF7" s="1107"/>
      <c r="AG7" s="1106">
        <v>22245</v>
      </c>
      <c r="AH7" s="1106"/>
      <c r="AI7" s="1106"/>
      <c r="AJ7" s="1106"/>
      <c r="AK7" s="1106">
        <v>31721</v>
      </c>
      <c r="AL7" s="1106"/>
      <c r="AM7" s="1106"/>
      <c r="AN7" s="1106"/>
      <c r="AO7" s="1108">
        <f t="shared" ref="AO7:AO20" si="0">AK7/AB7*1000</f>
        <v>22.228653597116253</v>
      </c>
      <c r="AP7" s="1108"/>
      <c r="AQ7" s="1108"/>
      <c r="AR7" s="1109"/>
      <c r="AS7" s="192"/>
    </row>
    <row r="8" spans="1:46" ht="15" customHeight="1">
      <c r="A8" s="589" t="s">
        <v>651</v>
      </c>
      <c r="B8" s="589"/>
      <c r="C8" s="589"/>
      <c r="D8" s="589"/>
      <c r="E8" s="589"/>
      <c r="F8" s="589"/>
      <c r="G8" s="589"/>
      <c r="H8" s="589"/>
      <c r="I8" s="589"/>
      <c r="J8" s="589"/>
      <c r="K8" s="589"/>
      <c r="L8" s="589"/>
      <c r="M8" s="589"/>
      <c r="N8" s="589"/>
      <c r="O8" s="589"/>
      <c r="P8" s="589"/>
      <c r="Q8" s="589"/>
      <c r="R8" s="589"/>
      <c r="S8" s="352"/>
      <c r="T8" s="1022" t="s">
        <v>316</v>
      </c>
      <c r="U8" s="1023"/>
      <c r="V8" s="1023"/>
      <c r="W8" s="1023"/>
      <c r="X8" s="1023"/>
      <c r="Y8" s="1023"/>
      <c r="Z8" s="1023"/>
      <c r="AA8" s="1024"/>
      <c r="AB8" s="569">
        <v>322991</v>
      </c>
      <c r="AC8" s="568"/>
      <c r="AD8" s="568"/>
      <c r="AE8" s="568"/>
      <c r="AF8" s="568"/>
      <c r="AG8" s="569">
        <v>3421</v>
      </c>
      <c r="AH8" s="569"/>
      <c r="AI8" s="569"/>
      <c r="AJ8" s="569"/>
      <c r="AK8" s="569">
        <v>5005</v>
      </c>
      <c r="AL8" s="569"/>
      <c r="AM8" s="569"/>
      <c r="AN8" s="569"/>
      <c r="AO8" s="987">
        <f t="shared" si="0"/>
        <v>15.495787808329023</v>
      </c>
      <c r="AP8" s="987"/>
      <c r="AQ8" s="987"/>
      <c r="AR8" s="988"/>
      <c r="AS8" s="192"/>
    </row>
    <row r="9" spans="1:46" ht="15" customHeight="1">
      <c r="A9" s="589" t="s">
        <v>652</v>
      </c>
      <c r="B9" s="589"/>
      <c r="C9" s="589"/>
      <c r="D9" s="589"/>
      <c r="E9" s="589"/>
      <c r="F9" s="589"/>
      <c r="G9" s="589"/>
      <c r="H9" s="589"/>
      <c r="I9" s="589"/>
      <c r="J9" s="589"/>
      <c r="K9" s="589"/>
      <c r="L9" s="589"/>
      <c r="M9" s="589"/>
      <c r="N9" s="589"/>
      <c r="O9" s="589"/>
      <c r="P9" s="589"/>
      <c r="Q9" s="589"/>
      <c r="R9" s="589"/>
      <c r="S9" s="352"/>
      <c r="T9" s="1022" t="s">
        <v>546</v>
      </c>
      <c r="U9" s="1023"/>
      <c r="V9" s="1023"/>
      <c r="W9" s="1023"/>
      <c r="X9" s="1023"/>
      <c r="Y9" s="1023"/>
      <c r="Z9" s="1023"/>
      <c r="AA9" s="1024"/>
      <c r="AB9" s="569">
        <v>1104041</v>
      </c>
      <c r="AC9" s="568"/>
      <c r="AD9" s="568"/>
      <c r="AE9" s="568"/>
      <c r="AF9" s="568"/>
      <c r="AG9" s="569">
        <v>18824</v>
      </c>
      <c r="AH9" s="569"/>
      <c r="AI9" s="569"/>
      <c r="AJ9" s="569"/>
      <c r="AK9" s="569">
        <v>26716</v>
      </c>
      <c r="AL9" s="569"/>
      <c r="AM9" s="569"/>
      <c r="AN9" s="569"/>
      <c r="AO9" s="987">
        <f t="shared" si="0"/>
        <v>24.198376690720725</v>
      </c>
      <c r="AP9" s="987"/>
      <c r="AQ9" s="987"/>
      <c r="AR9" s="988"/>
      <c r="AS9" s="192"/>
    </row>
    <row r="10" spans="1:46" ht="15" customHeight="1">
      <c r="A10" s="589" t="s">
        <v>653</v>
      </c>
      <c r="B10" s="589"/>
      <c r="C10" s="589"/>
      <c r="D10" s="589"/>
      <c r="E10" s="589"/>
      <c r="F10" s="589"/>
      <c r="G10" s="589"/>
      <c r="H10" s="589"/>
      <c r="I10" s="589"/>
      <c r="J10" s="589"/>
      <c r="K10" s="589"/>
      <c r="L10" s="589"/>
      <c r="M10" s="589"/>
      <c r="N10" s="589"/>
      <c r="O10" s="589"/>
      <c r="P10" s="589"/>
      <c r="Q10" s="589"/>
      <c r="R10" s="589"/>
      <c r="S10" s="352"/>
      <c r="T10" s="1022" t="s">
        <v>317</v>
      </c>
      <c r="U10" s="1023"/>
      <c r="V10" s="1023"/>
      <c r="W10" s="1023"/>
      <c r="X10" s="1023"/>
      <c r="Y10" s="1023"/>
      <c r="Z10" s="1023"/>
      <c r="AA10" s="1024"/>
      <c r="AB10" s="569">
        <v>318685</v>
      </c>
      <c r="AC10" s="568"/>
      <c r="AD10" s="568"/>
      <c r="AE10" s="568"/>
      <c r="AF10" s="568"/>
      <c r="AG10" s="569">
        <v>7828</v>
      </c>
      <c r="AH10" s="569"/>
      <c r="AI10" s="569"/>
      <c r="AJ10" s="569"/>
      <c r="AK10" s="569">
        <v>10911</v>
      </c>
      <c r="AL10" s="569"/>
      <c r="AM10" s="569"/>
      <c r="AN10" s="569"/>
      <c r="AO10" s="987">
        <f t="shared" si="0"/>
        <v>34.237570014277424</v>
      </c>
      <c r="AP10" s="987"/>
      <c r="AQ10" s="987"/>
      <c r="AR10" s="988"/>
      <c r="AS10" s="457">
        <v>1</v>
      </c>
    </row>
    <row r="11" spans="1:46" ht="15" customHeight="1">
      <c r="A11" s="1086" t="s">
        <v>679</v>
      </c>
      <c r="B11" s="589"/>
      <c r="C11" s="589"/>
      <c r="D11" s="589"/>
      <c r="E11" s="589"/>
      <c r="F11" s="589"/>
      <c r="G11" s="589"/>
      <c r="H11" s="589"/>
      <c r="I11" s="589"/>
      <c r="J11" s="589"/>
      <c r="K11" s="589"/>
      <c r="L11" s="589"/>
      <c r="M11" s="589"/>
      <c r="N11" s="589"/>
      <c r="O11" s="589"/>
      <c r="P11" s="589"/>
      <c r="Q11" s="589"/>
      <c r="R11" s="589"/>
      <c r="T11" s="1022" t="s">
        <v>659</v>
      </c>
      <c r="U11" s="1023"/>
      <c r="V11" s="1023"/>
      <c r="W11" s="1023"/>
      <c r="X11" s="1023"/>
      <c r="Y11" s="1023"/>
      <c r="Z11" s="1023"/>
      <c r="AA11" s="1024"/>
      <c r="AB11" s="569">
        <v>136613</v>
      </c>
      <c r="AC11" s="568"/>
      <c r="AD11" s="568"/>
      <c r="AE11" s="568"/>
      <c r="AF11" s="568"/>
      <c r="AG11" s="569">
        <v>2963</v>
      </c>
      <c r="AH11" s="569"/>
      <c r="AI11" s="569"/>
      <c r="AJ11" s="569"/>
      <c r="AK11" s="569">
        <v>4134</v>
      </c>
      <c r="AL11" s="569"/>
      <c r="AM11" s="569"/>
      <c r="AN11" s="569"/>
      <c r="AO11" s="987">
        <f t="shared" si="0"/>
        <v>30.26066333365053</v>
      </c>
      <c r="AP11" s="987"/>
      <c r="AQ11" s="987"/>
      <c r="AR11" s="988"/>
      <c r="AS11" s="192">
        <v>2</v>
      </c>
    </row>
    <row r="12" spans="1:46" ht="15" customHeight="1">
      <c r="A12" s="411" t="s">
        <v>680</v>
      </c>
      <c r="T12" s="1022" t="s">
        <v>318</v>
      </c>
      <c r="U12" s="1023"/>
      <c r="V12" s="1023"/>
      <c r="W12" s="1023"/>
      <c r="X12" s="1023"/>
      <c r="Y12" s="1023"/>
      <c r="Z12" s="1023"/>
      <c r="AA12" s="1024"/>
      <c r="AB12" s="569">
        <v>48503</v>
      </c>
      <c r="AC12" s="568"/>
      <c r="AD12" s="568"/>
      <c r="AE12" s="568"/>
      <c r="AF12" s="568"/>
      <c r="AG12" s="569">
        <v>782</v>
      </c>
      <c r="AH12" s="569"/>
      <c r="AI12" s="569"/>
      <c r="AJ12" s="569"/>
      <c r="AK12" s="569">
        <v>1173</v>
      </c>
      <c r="AL12" s="569"/>
      <c r="AM12" s="569"/>
      <c r="AN12" s="569"/>
      <c r="AO12" s="987">
        <f>AK12/AB12*1000</f>
        <v>24.184071088386286</v>
      </c>
      <c r="AP12" s="987"/>
      <c r="AQ12" s="987"/>
      <c r="AR12" s="988"/>
      <c r="AS12" s="192">
        <v>3</v>
      </c>
    </row>
    <row r="13" spans="1:46" ht="15" customHeight="1">
      <c r="A13" s="589"/>
      <c r="B13" s="589"/>
      <c r="C13" s="589"/>
      <c r="D13" s="589"/>
      <c r="E13" s="589"/>
      <c r="F13" s="589"/>
      <c r="G13" s="589"/>
      <c r="H13" s="589"/>
      <c r="I13" s="589"/>
      <c r="J13" s="589"/>
      <c r="K13" s="589"/>
      <c r="L13" s="589"/>
      <c r="M13" s="589"/>
      <c r="N13" s="589"/>
      <c r="O13" s="589"/>
      <c r="P13" s="589"/>
      <c r="Q13" s="589"/>
      <c r="R13" s="589"/>
      <c r="S13" s="207"/>
      <c r="T13" s="1022" t="s">
        <v>319</v>
      </c>
      <c r="U13" s="1023"/>
      <c r="V13" s="1023"/>
      <c r="W13" s="1023"/>
      <c r="X13" s="1023"/>
      <c r="Y13" s="1023"/>
      <c r="Z13" s="1023"/>
      <c r="AA13" s="1024"/>
      <c r="AB13" s="569">
        <v>54453</v>
      </c>
      <c r="AC13" s="568"/>
      <c r="AD13" s="568"/>
      <c r="AE13" s="568"/>
      <c r="AF13" s="568"/>
      <c r="AG13" s="569">
        <v>759</v>
      </c>
      <c r="AH13" s="569"/>
      <c r="AI13" s="569"/>
      <c r="AJ13" s="569"/>
      <c r="AK13" s="569">
        <v>1072</v>
      </c>
      <c r="AL13" s="569"/>
      <c r="AM13" s="569"/>
      <c r="AN13" s="569"/>
      <c r="AO13" s="987">
        <f t="shared" si="0"/>
        <v>19.68670229372119</v>
      </c>
      <c r="AP13" s="987"/>
      <c r="AQ13" s="987"/>
      <c r="AR13" s="988"/>
      <c r="AS13" s="192">
        <v>6</v>
      </c>
    </row>
    <row r="14" spans="1:46" ht="15" customHeight="1">
      <c r="A14" s="192"/>
      <c r="B14" s="192"/>
      <c r="C14" s="192"/>
      <c r="D14" s="192"/>
      <c r="E14" s="192"/>
      <c r="F14" s="192"/>
      <c r="G14" s="192"/>
      <c r="H14" s="192"/>
      <c r="I14" s="192"/>
      <c r="J14" s="192"/>
      <c r="K14" s="192"/>
      <c r="L14" s="192"/>
      <c r="M14" s="192"/>
      <c r="N14" s="192"/>
      <c r="O14" s="192"/>
      <c r="P14" s="192"/>
      <c r="T14" s="1022" t="s">
        <v>320</v>
      </c>
      <c r="U14" s="1023"/>
      <c r="V14" s="1023"/>
      <c r="W14" s="1023"/>
      <c r="X14" s="1023"/>
      <c r="Y14" s="1023"/>
      <c r="Z14" s="1023"/>
      <c r="AA14" s="1024"/>
      <c r="AB14" s="569">
        <v>59210</v>
      </c>
      <c r="AC14" s="568"/>
      <c r="AD14" s="568"/>
      <c r="AE14" s="568"/>
      <c r="AF14" s="568"/>
      <c r="AG14" s="569">
        <v>709</v>
      </c>
      <c r="AH14" s="569"/>
      <c r="AI14" s="569"/>
      <c r="AJ14" s="569"/>
      <c r="AK14" s="569">
        <v>1022</v>
      </c>
      <c r="AL14" s="569"/>
      <c r="AM14" s="569"/>
      <c r="AN14" s="569"/>
      <c r="AO14" s="987">
        <f t="shared" si="0"/>
        <v>17.260597871981084</v>
      </c>
      <c r="AP14" s="987"/>
      <c r="AQ14" s="987"/>
      <c r="AR14" s="988"/>
      <c r="AS14" s="192">
        <v>9</v>
      </c>
      <c r="AT14" s="198">
        <v>3</v>
      </c>
    </row>
    <row r="15" spans="1:46" ht="15" customHeight="1">
      <c r="A15" s="192"/>
      <c r="B15" s="192"/>
      <c r="C15" s="192"/>
      <c r="D15" s="192"/>
      <c r="E15" s="192"/>
      <c r="F15" s="192"/>
      <c r="G15" s="192"/>
      <c r="H15" s="192"/>
      <c r="I15" s="192"/>
      <c r="J15" s="192"/>
      <c r="K15" s="192"/>
      <c r="L15" s="192"/>
      <c r="M15" s="192"/>
      <c r="N15" s="192"/>
      <c r="O15" s="192"/>
      <c r="P15" s="192"/>
      <c r="T15" s="1022" t="s">
        <v>660</v>
      </c>
      <c r="U15" s="1023"/>
      <c r="V15" s="1023"/>
      <c r="W15" s="1023"/>
      <c r="X15" s="1023"/>
      <c r="Y15" s="1023"/>
      <c r="Z15" s="1023"/>
      <c r="AA15" s="1024"/>
      <c r="AB15" s="569">
        <v>119558</v>
      </c>
      <c r="AC15" s="568"/>
      <c r="AD15" s="568"/>
      <c r="AE15" s="568"/>
      <c r="AF15" s="568"/>
      <c r="AG15" s="569">
        <v>1494</v>
      </c>
      <c r="AH15" s="569"/>
      <c r="AI15" s="569"/>
      <c r="AJ15" s="569"/>
      <c r="AK15" s="569">
        <v>2157</v>
      </c>
      <c r="AL15" s="569"/>
      <c r="AM15" s="569"/>
      <c r="AN15" s="569"/>
      <c r="AO15" s="987">
        <f t="shared" si="0"/>
        <v>18.041452684052928</v>
      </c>
      <c r="AP15" s="987"/>
      <c r="AQ15" s="987"/>
      <c r="AR15" s="988"/>
      <c r="AS15" s="192">
        <v>8</v>
      </c>
      <c r="AT15" s="198">
        <v>4</v>
      </c>
    </row>
    <row r="16" spans="1:46" ht="15" customHeight="1">
      <c r="A16" s="192"/>
      <c r="B16" s="192"/>
      <c r="C16" s="192"/>
      <c r="D16" s="192"/>
      <c r="E16" s="192"/>
      <c r="F16" s="192"/>
      <c r="G16" s="192"/>
      <c r="H16" s="207"/>
      <c r="I16" s="192"/>
      <c r="J16" s="192"/>
      <c r="K16" s="192"/>
      <c r="L16" s="192"/>
      <c r="M16" s="192"/>
      <c r="N16" s="192"/>
      <c r="O16" s="192"/>
      <c r="P16" s="192"/>
      <c r="T16" s="1022" t="s">
        <v>321</v>
      </c>
      <c r="U16" s="1023"/>
      <c r="V16" s="1023"/>
      <c r="W16" s="1023"/>
      <c r="X16" s="1023"/>
      <c r="Y16" s="1023"/>
      <c r="Z16" s="1023"/>
      <c r="AA16" s="1024"/>
      <c r="AB16" s="569">
        <v>93765</v>
      </c>
      <c r="AC16" s="568"/>
      <c r="AD16" s="568"/>
      <c r="AE16" s="568"/>
      <c r="AF16" s="568"/>
      <c r="AG16" s="569">
        <v>1369</v>
      </c>
      <c r="AH16" s="569"/>
      <c r="AI16" s="569"/>
      <c r="AJ16" s="569"/>
      <c r="AK16" s="569">
        <v>1981</v>
      </c>
      <c r="AL16" s="569"/>
      <c r="AM16" s="569"/>
      <c r="AN16" s="569"/>
      <c r="AO16" s="987">
        <f t="shared" si="0"/>
        <v>21.127286300858529</v>
      </c>
      <c r="AP16" s="987"/>
      <c r="AQ16" s="987"/>
      <c r="AR16" s="988"/>
      <c r="AS16" s="192">
        <v>4</v>
      </c>
    </row>
    <row r="17" spans="1:46" ht="15" customHeight="1">
      <c r="A17" s="192"/>
      <c r="B17" s="192"/>
      <c r="C17" s="192"/>
      <c r="D17" s="192"/>
      <c r="E17" s="192"/>
      <c r="F17" s="192"/>
      <c r="G17" s="192"/>
      <c r="H17" s="192"/>
      <c r="I17" s="192"/>
      <c r="J17" s="192"/>
      <c r="K17" s="192"/>
      <c r="L17" s="192"/>
      <c r="M17" s="192"/>
      <c r="N17" s="192"/>
      <c r="O17" s="192"/>
      <c r="P17" s="192"/>
      <c r="T17" s="1095" t="s">
        <v>654</v>
      </c>
      <c r="U17" s="1096"/>
      <c r="V17" s="1096"/>
      <c r="W17" s="1096"/>
      <c r="X17" s="1096"/>
      <c r="Y17" s="1096"/>
      <c r="Z17" s="1096"/>
      <c r="AA17" s="1097"/>
      <c r="AB17" s="1003">
        <v>112474</v>
      </c>
      <c r="AC17" s="1098"/>
      <c r="AD17" s="1098"/>
      <c r="AE17" s="1098"/>
      <c r="AF17" s="1098"/>
      <c r="AG17" s="1003">
        <v>1397</v>
      </c>
      <c r="AH17" s="1003"/>
      <c r="AI17" s="1003"/>
      <c r="AJ17" s="1003"/>
      <c r="AK17" s="1003">
        <v>2039</v>
      </c>
      <c r="AL17" s="1003"/>
      <c r="AM17" s="1003"/>
      <c r="AN17" s="1003"/>
      <c r="AO17" s="1004">
        <f t="shared" si="0"/>
        <v>18.128634173231145</v>
      </c>
      <c r="AP17" s="1004"/>
      <c r="AQ17" s="1004"/>
      <c r="AR17" s="1005"/>
      <c r="AS17" s="192">
        <v>7</v>
      </c>
      <c r="AT17" s="458">
        <v>5</v>
      </c>
    </row>
    <row r="18" spans="1:46" ht="15" customHeight="1">
      <c r="A18" s="192"/>
      <c r="B18" s="192"/>
      <c r="C18" s="192"/>
      <c r="D18" s="192"/>
      <c r="E18" s="192"/>
      <c r="F18" s="192"/>
      <c r="G18" s="192"/>
      <c r="H18" s="192"/>
      <c r="I18" s="192"/>
      <c r="J18" s="192"/>
      <c r="K18" s="192"/>
      <c r="L18" s="192"/>
      <c r="M18" s="192"/>
      <c r="N18" s="192"/>
      <c r="O18" s="192"/>
      <c r="P18" s="192"/>
      <c r="T18" s="1022" t="s">
        <v>322</v>
      </c>
      <c r="U18" s="1023"/>
      <c r="V18" s="1023"/>
      <c r="W18" s="1023"/>
      <c r="X18" s="1023"/>
      <c r="Y18" s="1023"/>
      <c r="Z18" s="1023"/>
      <c r="AA18" s="1024"/>
      <c r="AB18" s="569">
        <v>59010</v>
      </c>
      <c r="AC18" s="568"/>
      <c r="AD18" s="568"/>
      <c r="AE18" s="568"/>
      <c r="AF18" s="568"/>
      <c r="AG18" s="569">
        <v>417</v>
      </c>
      <c r="AH18" s="569"/>
      <c r="AI18" s="569"/>
      <c r="AJ18" s="569"/>
      <c r="AK18" s="569">
        <v>610</v>
      </c>
      <c r="AL18" s="569"/>
      <c r="AM18" s="569"/>
      <c r="AN18" s="569"/>
      <c r="AO18" s="987">
        <f t="shared" si="0"/>
        <v>10.337230977800372</v>
      </c>
      <c r="AP18" s="987"/>
      <c r="AQ18" s="987"/>
      <c r="AR18" s="988"/>
      <c r="AS18" s="192">
        <v>10</v>
      </c>
      <c r="AT18" s="198">
        <v>2</v>
      </c>
    </row>
    <row r="19" spans="1:46" ht="15" customHeight="1">
      <c r="A19" s="192"/>
      <c r="B19" s="192"/>
      <c r="C19" s="192"/>
      <c r="D19" s="192"/>
      <c r="E19" s="192"/>
      <c r="F19" s="192"/>
      <c r="G19" s="192"/>
      <c r="H19" s="192"/>
      <c r="I19" s="192"/>
      <c r="J19" s="192"/>
      <c r="K19" s="192"/>
      <c r="L19" s="192"/>
      <c r="M19" s="192"/>
      <c r="N19" s="192"/>
      <c r="O19" s="192"/>
      <c r="P19" s="192"/>
      <c r="T19" s="1022" t="s">
        <v>323</v>
      </c>
      <c r="U19" s="1023"/>
      <c r="V19" s="1023"/>
      <c r="W19" s="1023"/>
      <c r="X19" s="1023"/>
      <c r="Y19" s="1023"/>
      <c r="Z19" s="1023"/>
      <c r="AA19" s="1024"/>
      <c r="AB19" s="569">
        <v>60912</v>
      </c>
      <c r="AC19" s="568"/>
      <c r="AD19" s="568"/>
      <c r="AE19" s="568"/>
      <c r="AF19" s="568"/>
      <c r="AG19" s="569">
        <v>879</v>
      </c>
      <c r="AH19" s="569"/>
      <c r="AI19" s="569"/>
      <c r="AJ19" s="569"/>
      <c r="AK19" s="569">
        <v>1264</v>
      </c>
      <c r="AL19" s="569"/>
      <c r="AM19" s="569"/>
      <c r="AN19" s="569"/>
      <c r="AO19" s="987">
        <f t="shared" si="0"/>
        <v>20.75124770160231</v>
      </c>
      <c r="AP19" s="987"/>
      <c r="AQ19" s="987"/>
      <c r="AR19" s="988"/>
      <c r="AS19" s="192">
        <v>5</v>
      </c>
    </row>
    <row r="20" spans="1:46" ht="15" customHeight="1" thickBot="1">
      <c r="A20" s="192"/>
      <c r="B20" s="192"/>
      <c r="C20" s="192"/>
      <c r="D20" s="192"/>
      <c r="E20" s="192"/>
      <c r="F20" s="192"/>
      <c r="G20" s="192"/>
      <c r="H20" s="192"/>
      <c r="I20" s="192"/>
      <c r="J20" s="192"/>
      <c r="K20" s="192"/>
      <c r="L20" s="192"/>
      <c r="M20" s="192"/>
      <c r="N20" s="192"/>
      <c r="O20" s="192"/>
      <c r="P20" s="192"/>
      <c r="T20" s="1019" t="s">
        <v>324</v>
      </c>
      <c r="U20" s="1020"/>
      <c r="V20" s="1020"/>
      <c r="W20" s="1020"/>
      <c r="X20" s="1020"/>
      <c r="Y20" s="1020"/>
      <c r="Z20" s="1020"/>
      <c r="AA20" s="1021"/>
      <c r="AB20" s="561">
        <v>40858</v>
      </c>
      <c r="AC20" s="560"/>
      <c r="AD20" s="560"/>
      <c r="AE20" s="560"/>
      <c r="AF20" s="560"/>
      <c r="AG20" s="561">
        <v>227</v>
      </c>
      <c r="AH20" s="561"/>
      <c r="AI20" s="561"/>
      <c r="AJ20" s="561"/>
      <c r="AK20" s="561">
        <v>353</v>
      </c>
      <c r="AL20" s="561"/>
      <c r="AM20" s="561"/>
      <c r="AN20" s="561"/>
      <c r="AO20" s="993">
        <f t="shared" si="0"/>
        <v>8.6396788878554993</v>
      </c>
      <c r="AP20" s="993"/>
      <c r="AQ20" s="993"/>
      <c r="AR20" s="994"/>
      <c r="AS20" s="192">
        <v>11</v>
      </c>
      <c r="AT20" s="198">
        <v>1</v>
      </c>
    </row>
    <row r="21" spans="1:46" ht="15" customHeight="1">
      <c r="A21" s="192"/>
      <c r="B21" s="192"/>
      <c r="C21" s="192"/>
      <c r="D21" s="192"/>
      <c r="E21" s="192"/>
      <c r="F21" s="192"/>
      <c r="G21" s="192"/>
      <c r="H21" s="192"/>
      <c r="I21" s="192"/>
      <c r="J21" s="192"/>
      <c r="K21" s="192"/>
      <c r="L21" s="192"/>
      <c r="M21" s="192"/>
      <c r="N21" s="192"/>
      <c r="O21" s="192"/>
      <c r="P21" s="192"/>
      <c r="Q21" s="192"/>
      <c r="R21" s="192"/>
      <c r="T21" s="352"/>
      <c r="U21" s="207" t="s">
        <v>325</v>
      </c>
      <c r="V21" s="207"/>
      <c r="W21" s="207"/>
      <c r="X21" s="207"/>
      <c r="Y21" s="207"/>
      <c r="Z21" s="207"/>
      <c r="AA21" s="207"/>
      <c r="AB21" s="192"/>
      <c r="AC21" s="192"/>
      <c r="AD21" s="192"/>
      <c r="AE21" s="192"/>
      <c r="AF21" s="192"/>
      <c r="AG21" s="192"/>
      <c r="AH21" s="192"/>
      <c r="AI21" s="192"/>
      <c r="AJ21" s="192"/>
      <c r="AK21" s="192"/>
      <c r="AL21" s="192"/>
      <c r="AO21" s="349"/>
      <c r="AP21" s="192"/>
      <c r="AQ21" s="192"/>
      <c r="AR21" s="349" t="s">
        <v>326</v>
      </c>
      <c r="AS21" s="192"/>
    </row>
    <row r="22" spans="1:46" ht="15" customHeight="1" thickBot="1">
      <c r="A22" s="192" t="s">
        <v>327</v>
      </c>
      <c r="B22" s="192"/>
      <c r="C22" s="192"/>
      <c r="D22" s="192"/>
      <c r="E22" s="192"/>
      <c r="F22" s="192"/>
      <c r="G22" s="192"/>
      <c r="H22" s="192"/>
      <c r="I22" s="192"/>
      <c r="J22" s="192"/>
      <c r="K22" s="192"/>
      <c r="L22" s="192"/>
      <c r="M22" s="192"/>
      <c r="N22" s="192"/>
      <c r="O22" s="192"/>
      <c r="P22" s="192"/>
      <c r="Q22" s="192"/>
      <c r="R22" s="205"/>
      <c r="S22" s="353"/>
      <c r="T22" s="352"/>
      <c r="W22" s="192"/>
      <c r="X22" s="192"/>
      <c r="Y22" s="192"/>
      <c r="Z22" s="192"/>
      <c r="AA22" s="192"/>
      <c r="AB22" s="192"/>
      <c r="AC22" s="192"/>
      <c r="AD22" s="192"/>
      <c r="AE22" s="192"/>
      <c r="AF22" s="192"/>
      <c r="AG22" s="192"/>
      <c r="AH22" s="192"/>
      <c r="AI22" s="192"/>
      <c r="AJ22" s="192"/>
      <c r="AK22" s="192"/>
      <c r="AL22" s="192"/>
      <c r="AM22" s="192"/>
      <c r="AO22" s="206"/>
      <c r="AP22" s="192"/>
      <c r="AQ22" s="192"/>
      <c r="AR22" s="206" t="s">
        <v>306</v>
      </c>
      <c r="AS22" s="192"/>
    </row>
    <row r="23" spans="1:46" ht="20.100000000000001" customHeight="1" thickBot="1">
      <c r="A23" s="590" t="s">
        <v>328</v>
      </c>
      <c r="B23" s="684" t="s">
        <v>329</v>
      </c>
      <c r="C23" s="684"/>
      <c r="D23" s="684" t="s">
        <v>330</v>
      </c>
      <c r="E23" s="684"/>
      <c r="F23" s="684"/>
      <c r="G23" s="684" t="s">
        <v>331</v>
      </c>
      <c r="H23" s="684"/>
      <c r="I23" s="684"/>
      <c r="J23" s="684"/>
      <c r="K23" s="684"/>
      <c r="L23" s="684" t="s">
        <v>332</v>
      </c>
      <c r="M23" s="684"/>
      <c r="N23" s="684"/>
      <c r="O23" s="684" t="s">
        <v>333</v>
      </c>
      <c r="P23" s="684"/>
      <c r="Q23" s="684"/>
      <c r="R23" s="684"/>
      <c r="S23" s="684"/>
      <c r="T23" s="684" t="s">
        <v>334</v>
      </c>
      <c r="U23" s="684"/>
      <c r="V23" s="684"/>
      <c r="W23" s="684"/>
      <c r="X23" s="684"/>
      <c r="Y23" s="684"/>
      <c r="Z23" s="684"/>
      <c r="AA23" s="684"/>
      <c r="AB23" s="684" t="s">
        <v>335</v>
      </c>
      <c r="AC23" s="684"/>
      <c r="AD23" s="684"/>
      <c r="AE23" s="684"/>
      <c r="AF23" s="684" t="s">
        <v>336</v>
      </c>
      <c r="AG23" s="684"/>
      <c r="AH23" s="684"/>
      <c r="AI23" s="684"/>
      <c r="AJ23" s="675" t="s">
        <v>337</v>
      </c>
      <c r="AK23" s="995"/>
      <c r="AL23" s="995"/>
      <c r="AM23" s="995"/>
      <c r="AN23" s="996"/>
      <c r="AO23" s="989" t="s">
        <v>661</v>
      </c>
      <c r="AP23" s="990"/>
      <c r="AQ23" s="991"/>
      <c r="AR23" s="992"/>
      <c r="AS23" s="207"/>
    </row>
    <row r="24" spans="1:46" ht="20.100000000000001" customHeight="1">
      <c r="A24" s="590"/>
      <c r="B24" s="684"/>
      <c r="C24" s="684"/>
      <c r="D24" s="684"/>
      <c r="E24" s="684"/>
      <c r="F24" s="684"/>
      <c r="G24" s="697" t="s">
        <v>338</v>
      </c>
      <c r="H24" s="697"/>
      <c r="I24" s="697"/>
      <c r="J24" s="697" t="s">
        <v>339</v>
      </c>
      <c r="K24" s="697"/>
      <c r="L24" s="684"/>
      <c r="M24" s="684"/>
      <c r="N24" s="684"/>
      <c r="O24" s="697" t="s">
        <v>338</v>
      </c>
      <c r="P24" s="697"/>
      <c r="Q24" s="697"/>
      <c r="R24" s="697" t="s">
        <v>340</v>
      </c>
      <c r="S24" s="697"/>
      <c r="T24" s="998" t="s">
        <v>662</v>
      </c>
      <c r="U24" s="998"/>
      <c r="V24" s="998"/>
      <c r="W24" s="998" t="s">
        <v>663</v>
      </c>
      <c r="X24" s="998"/>
      <c r="Y24" s="998"/>
      <c r="Z24" s="998"/>
      <c r="AA24" s="998"/>
      <c r="AB24" s="998" t="s">
        <v>662</v>
      </c>
      <c r="AC24" s="998"/>
      <c r="AD24" s="998" t="s">
        <v>663</v>
      </c>
      <c r="AE24" s="998"/>
      <c r="AF24" s="998" t="s">
        <v>662</v>
      </c>
      <c r="AG24" s="998"/>
      <c r="AH24" s="998" t="s">
        <v>663</v>
      </c>
      <c r="AI24" s="998"/>
      <c r="AJ24" s="998" t="s">
        <v>662</v>
      </c>
      <c r="AK24" s="998"/>
      <c r="AL24" s="998" t="s">
        <v>663</v>
      </c>
      <c r="AM24" s="998"/>
      <c r="AN24" s="998"/>
      <c r="AO24" s="998" t="s">
        <v>662</v>
      </c>
      <c r="AP24" s="998"/>
      <c r="AQ24" s="999" t="s">
        <v>663</v>
      </c>
      <c r="AR24" s="1000"/>
      <c r="AS24" s="207"/>
    </row>
    <row r="25" spans="1:46" s="350" customFormat="1" ht="17.100000000000001" customHeight="1">
      <c r="A25" s="354" t="s">
        <v>552</v>
      </c>
      <c r="B25" s="1018">
        <v>109373</v>
      </c>
      <c r="C25" s="1007"/>
      <c r="D25" s="1007">
        <v>109512</v>
      </c>
      <c r="E25" s="1007"/>
      <c r="F25" s="1007"/>
      <c r="G25" s="1016">
        <v>962</v>
      </c>
      <c r="H25" s="1016"/>
      <c r="I25" s="1016"/>
      <c r="J25" s="1007">
        <v>1390</v>
      </c>
      <c r="K25" s="1007"/>
      <c r="L25" s="1006">
        <v>12.69</v>
      </c>
      <c r="M25" s="1006"/>
      <c r="N25" s="1006"/>
      <c r="O25" s="1016">
        <v>872</v>
      </c>
      <c r="P25" s="1016"/>
      <c r="Q25" s="1016"/>
      <c r="R25" s="355">
        <v>1289</v>
      </c>
      <c r="S25" s="355"/>
      <c r="T25" s="997">
        <v>815</v>
      </c>
      <c r="U25" s="997"/>
      <c r="V25" s="997"/>
      <c r="W25" s="997">
        <v>1186</v>
      </c>
      <c r="X25" s="997"/>
      <c r="Y25" s="997"/>
      <c r="Z25" s="997"/>
      <c r="AA25" s="997"/>
      <c r="AB25" s="997">
        <v>80</v>
      </c>
      <c r="AC25" s="997"/>
      <c r="AD25" s="997">
        <v>143</v>
      </c>
      <c r="AE25" s="997"/>
      <c r="AF25" s="997">
        <v>189</v>
      </c>
      <c r="AG25" s="997"/>
      <c r="AH25" s="997">
        <v>189</v>
      </c>
      <c r="AI25" s="997"/>
      <c r="AJ25" s="975">
        <v>663</v>
      </c>
      <c r="AK25" s="975"/>
      <c r="AL25" s="975">
        <v>765</v>
      </c>
      <c r="AM25" s="975"/>
      <c r="AN25" s="975"/>
      <c r="AO25" s="973">
        <v>52</v>
      </c>
      <c r="AP25" s="973"/>
      <c r="AQ25" s="1001">
        <v>59</v>
      </c>
      <c r="AR25" s="1002"/>
      <c r="AS25" s="379"/>
    </row>
    <row r="26" spans="1:46" ht="17.100000000000001" customHeight="1">
      <c r="A26" s="356">
        <v>20</v>
      </c>
      <c r="B26" s="1013">
        <v>110285</v>
      </c>
      <c r="C26" s="1014"/>
      <c r="D26" s="1014">
        <v>110234</v>
      </c>
      <c r="E26" s="1014"/>
      <c r="F26" s="1014"/>
      <c r="G26" s="1017">
        <v>1054</v>
      </c>
      <c r="H26" s="1017"/>
      <c r="I26" s="1017"/>
      <c r="J26" s="1014">
        <v>1501</v>
      </c>
      <c r="K26" s="1014"/>
      <c r="L26" s="1015">
        <v>13.62</v>
      </c>
      <c r="M26" s="1015"/>
      <c r="N26" s="1015"/>
      <c r="O26" s="1017">
        <v>930</v>
      </c>
      <c r="P26" s="1017"/>
      <c r="Q26" s="1017"/>
      <c r="R26" s="355">
        <v>1354</v>
      </c>
      <c r="S26" s="355"/>
      <c r="T26" s="975">
        <v>909</v>
      </c>
      <c r="U26" s="975"/>
      <c r="V26" s="975"/>
      <c r="W26" s="975">
        <v>1308</v>
      </c>
      <c r="X26" s="975"/>
      <c r="Y26" s="975"/>
      <c r="Z26" s="975"/>
      <c r="AA26" s="975"/>
      <c r="AB26" s="975">
        <v>80</v>
      </c>
      <c r="AC26" s="975"/>
      <c r="AD26" s="975">
        <v>142</v>
      </c>
      <c r="AE26" s="975"/>
      <c r="AF26" s="975">
        <v>201</v>
      </c>
      <c r="AG26" s="975"/>
      <c r="AH26" s="975">
        <v>201</v>
      </c>
      <c r="AI26" s="975"/>
      <c r="AJ26" s="975">
        <v>699</v>
      </c>
      <c r="AK26" s="975"/>
      <c r="AL26" s="975">
        <v>818</v>
      </c>
      <c r="AM26" s="975"/>
      <c r="AN26" s="975"/>
      <c r="AO26" s="973">
        <v>55</v>
      </c>
      <c r="AP26" s="973"/>
      <c r="AQ26" s="973">
        <v>62</v>
      </c>
      <c r="AR26" s="974"/>
      <c r="AS26" s="379"/>
    </row>
    <row r="27" spans="1:46" ht="17.100000000000001" customHeight="1">
      <c r="A27" s="356">
        <v>21</v>
      </c>
      <c r="B27" s="1013">
        <v>110894</v>
      </c>
      <c r="C27" s="1014"/>
      <c r="D27" s="1014">
        <v>110840</v>
      </c>
      <c r="E27" s="1014"/>
      <c r="F27" s="1014"/>
      <c r="G27" s="1017">
        <v>1169</v>
      </c>
      <c r="H27" s="1017"/>
      <c r="I27" s="1017"/>
      <c r="J27" s="1014">
        <v>1691</v>
      </c>
      <c r="K27" s="1014"/>
      <c r="L27" s="1015">
        <v>15.25</v>
      </c>
      <c r="M27" s="1015"/>
      <c r="N27" s="1015"/>
      <c r="O27" s="1017">
        <v>1044</v>
      </c>
      <c r="P27" s="1017"/>
      <c r="Q27" s="1017"/>
      <c r="R27" s="355">
        <v>1542</v>
      </c>
      <c r="S27" s="355"/>
      <c r="T27" s="975">
        <v>1024</v>
      </c>
      <c r="U27" s="975"/>
      <c r="V27" s="975"/>
      <c r="W27" s="975">
        <v>1497</v>
      </c>
      <c r="X27" s="975"/>
      <c r="Y27" s="975"/>
      <c r="Z27" s="975"/>
      <c r="AA27" s="975"/>
      <c r="AB27" s="975">
        <v>83</v>
      </c>
      <c r="AC27" s="975"/>
      <c r="AD27" s="975">
        <v>143</v>
      </c>
      <c r="AE27" s="975"/>
      <c r="AF27" s="975">
        <v>218</v>
      </c>
      <c r="AG27" s="975"/>
      <c r="AH27" s="975">
        <v>218</v>
      </c>
      <c r="AI27" s="975"/>
      <c r="AJ27" s="975">
        <v>767</v>
      </c>
      <c r="AK27" s="975"/>
      <c r="AL27" s="975">
        <v>888</v>
      </c>
      <c r="AM27" s="975"/>
      <c r="AN27" s="975"/>
      <c r="AO27" s="973">
        <v>47</v>
      </c>
      <c r="AP27" s="973"/>
      <c r="AQ27" s="973">
        <v>57</v>
      </c>
      <c r="AR27" s="974"/>
      <c r="AS27" s="379"/>
    </row>
    <row r="28" spans="1:46" ht="17.100000000000001" customHeight="1">
      <c r="A28" s="357">
        <v>22</v>
      </c>
      <c r="B28" s="1083">
        <v>111463</v>
      </c>
      <c r="C28" s="1083"/>
      <c r="D28" s="1084">
        <v>111575</v>
      </c>
      <c r="E28" s="1084"/>
      <c r="F28" s="1084"/>
      <c r="G28" s="1017">
        <v>1286</v>
      </c>
      <c r="H28" s="1017"/>
      <c r="I28" s="1017"/>
      <c r="J28" s="1084">
        <v>1875</v>
      </c>
      <c r="K28" s="1084"/>
      <c r="L28" s="1015">
        <v>16.8</v>
      </c>
      <c r="M28" s="1015"/>
      <c r="N28" s="1015"/>
      <c r="O28" s="1017">
        <v>1208</v>
      </c>
      <c r="P28" s="1017"/>
      <c r="Q28" s="1017"/>
      <c r="R28" s="355">
        <v>1773</v>
      </c>
      <c r="S28" s="358"/>
      <c r="T28" s="975">
        <v>1099</v>
      </c>
      <c r="U28" s="975"/>
      <c r="V28" s="975"/>
      <c r="W28" s="975">
        <v>1629</v>
      </c>
      <c r="X28" s="975"/>
      <c r="Y28" s="975"/>
      <c r="Z28" s="975"/>
      <c r="AA28" s="975"/>
      <c r="AB28" s="975">
        <v>97</v>
      </c>
      <c r="AC28" s="975"/>
      <c r="AD28" s="975">
        <v>165</v>
      </c>
      <c r="AE28" s="975"/>
      <c r="AF28" s="975">
        <v>217</v>
      </c>
      <c r="AG28" s="975"/>
      <c r="AH28" s="975">
        <v>217</v>
      </c>
      <c r="AI28" s="975"/>
      <c r="AJ28" s="975">
        <v>1008</v>
      </c>
      <c r="AK28" s="975"/>
      <c r="AL28" s="975">
        <v>1335</v>
      </c>
      <c r="AM28" s="975"/>
      <c r="AN28" s="975"/>
      <c r="AO28" s="973">
        <v>67</v>
      </c>
      <c r="AP28" s="973"/>
      <c r="AQ28" s="973">
        <v>78</v>
      </c>
      <c r="AR28" s="974"/>
      <c r="AS28" s="379"/>
    </row>
    <row r="29" spans="1:46" ht="17.100000000000001" customHeight="1" thickBot="1">
      <c r="A29" s="359">
        <v>23</v>
      </c>
      <c r="B29" s="1080">
        <v>112474</v>
      </c>
      <c r="C29" s="1080"/>
      <c r="D29" s="1081">
        <v>112474</v>
      </c>
      <c r="E29" s="1081"/>
      <c r="F29" s="1081"/>
      <c r="G29" s="1079">
        <v>1397</v>
      </c>
      <c r="H29" s="1079"/>
      <c r="I29" s="1079"/>
      <c r="J29" s="1081">
        <v>2039</v>
      </c>
      <c r="K29" s="1081"/>
      <c r="L29" s="1077">
        <v>18.13</v>
      </c>
      <c r="M29" s="1077"/>
      <c r="N29" s="1077"/>
      <c r="O29" s="1079">
        <v>1302</v>
      </c>
      <c r="P29" s="1079"/>
      <c r="Q29" s="1079"/>
      <c r="R29" s="360">
        <v>1856</v>
      </c>
      <c r="S29" s="361"/>
      <c r="T29" s="978">
        <v>1191</v>
      </c>
      <c r="U29" s="978"/>
      <c r="V29" s="978"/>
      <c r="W29" s="978">
        <v>1774</v>
      </c>
      <c r="X29" s="978"/>
      <c r="Y29" s="978"/>
      <c r="Z29" s="978"/>
      <c r="AA29" s="978"/>
      <c r="AB29" s="978">
        <v>100</v>
      </c>
      <c r="AC29" s="978"/>
      <c r="AD29" s="978">
        <v>174</v>
      </c>
      <c r="AE29" s="978"/>
      <c r="AF29" s="978">
        <v>254</v>
      </c>
      <c r="AG29" s="978"/>
      <c r="AH29" s="978">
        <v>257</v>
      </c>
      <c r="AI29" s="978"/>
      <c r="AJ29" s="977">
        <v>1166</v>
      </c>
      <c r="AK29" s="977"/>
      <c r="AL29" s="977">
        <v>1552</v>
      </c>
      <c r="AM29" s="977"/>
      <c r="AN29" s="977"/>
      <c r="AO29" s="976">
        <v>68</v>
      </c>
      <c r="AP29" s="976"/>
      <c r="AQ29" s="976">
        <v>85</v>
      </c>
      <c r="AR29" s="979"/>
      <c r="AS29" s="380"/>
    </row>
    <row r="30" spans="1:46" ht="15" customHeight="1">
      <c r="A30" s="192" t="s">
        <v>341</v>
      </c>
      <c r="B30" s="362"/>
      <c r="C30" s="362"/>
      <c r="D30" s="362"/>
      <c r="E30" s="362"/>
      <c r="F30" s="362"/>
      <c r="G30" s="362"/>
      <c r="H30" s="363"/>
      <c r="I30" s="363"/>
      <c r="J30" s="363"/>
      <c r="K30" s="362"/>
      <c r="L30" s="362"/>
      <c r="M30" s="362"/>
      <c r="N30" s="362"/>
      <c r="O30" s="362"/>
      <c r="P30" s="362"/>
      <c r="Q30" s="362"/>
      <c r="R30" s="362"/>
      <c r="S30" s="352"/>
      <c r="T30" s="352"/>
      <c r="U30" s="207"/>
      <c r="V30" s="207"/>
      <c r="AA30" s="192"/>
      <c r="AB30" s="192"/>
      <c r="AC30" s="349"/>
      <c r="AD30" s="192"/>
      <c r="AE30" s="192"/>
      <c r="AF30" s="192"/>
      <c r="AG30" s="192"/>
      <c r="AH30" s="192"/>
      <c r="AJ30" s="192"/>
      <c r="AK30" s="192"/>
      <c r="AN30" s="632" t="s">
        <v>326</v>
      </c>
      <c r="AO30" s="632"/>
      <c r="AP30" s="632"/>
      <c r="AQ30" s="632"/>
      <c r="AR30" s="632"/>
      <c r="AS30" s="352"/>
    </row>
    <row r="31" spans="1:46" ht="9.75" customHeight="1">
      <c r="A31" s="192" t="s">
        <v>342</v>
      </c>
      <c r="B31" s="192"/>
      <c r="C31" s="192"/>
      <c r="D31" s="192"/>
      <c r="E31" s="192"/>
      <c r="F31" s="192"/>
      <c r="G31" s="192"/>
      <c r="H31" s="192"/>
      <c r="I31" s="192"/>
      <c r="J31" s="192"/>
      <c r="K31" s="192"/>
      <c r="L31" s="192"/>
      <c r="M31" s="192"/>
      <c r="N31" s="192"/>
      <c r="O31" s="192"/>
      <c r="P31" s="192"/>
      <c r="Q31" s="192"/>
      <c r="R31" s="192"/>
      <c r="S31" s="352"/>
      <c r="T31" s="352"/>
      <c r="U31" s="192"/>
      <c r="V31" s="192"/>
      <c r="W31" s="192"/>
      <c r="X31" s="192"/>
      <c r="Y31" s="192"/>
      <c r="Z31" s="192"/>
      <c r="AC31" s="192"/>
      <c r="AD31" s="192"/>
      <c r="AE31" s="192"/>
      <c r="AF31" s="192"/>
      <c r="AG31" s="192"/>
      <c r="AH31" s="192"/>
      <c r="AI31" s="192"/>
      <c r="AJ31" s="192"/>
      <c r="AK31" s="192"/>
      <c r="AL31" s="192"/>
      <c r="AM31" s="192"/>
      <c r="AN31" s="192"/>
      <c r="AO31" s="192"/>
      <c r="AP31" s="192"/>
      <c r="AQ31" s="192"/>
      <c r="AR31" s="192"/>
      <c r="AS31" s="192"/>
    </row>
    <row r="32" spans="1:46" ht="9.75" customHeight="1">
      <c r="A32" s="192"/>
      <c r="B32" s="192"/>
      <c r="C32" s="192"/>
      <c r="D32" s="192"/>
      <c r="E32" s="192"/>
      <c r="F32" s="192"/>
      <c r="G32" s="192"/>
      <c r="H32" s="192"/>
      <c r="I32" s="192"/>
      <c r="J32" s="192"/>
      <c r="K32" s="192"/>
      <c r="L32" s="192"/>
      <c r="M32" s="192"/>
      <c r="N32" s="192"/>
      <c r="O32" s="192"/>
      <c r="P32" s="192"/>
      <c r="Q32" s="192"/>
      <c r="R32" s="192"/>
      <c r="S32" s="352"/>
      <c r="T32" s="352"/>
      <c r="U32" s="192"/>
      <c r="V32" s="192"/>
      <c r="W32" s="192"/>
      <c r="X32" s="192"/>
      <c r="Y32" s="192"/>
      <c r="Z32" s="192"/>
      <c r="AC32" s="192"/>
      <c r="AD32" s="192"/>
      <c r="AE32" s="192"/>
      <c r="AF32" s="192"/>
      <c r="AG32" s="192"/>
      <c r="AH32" s="192"/>
      <c r="AI32" s="192"/>
      <c r="AJ32" s="192"/>
      <c r="AK32" s="192"/>
      <c r="AL32" s="192"/>
      <c r="AM32" s="192"/>
      <c r="AN32" s="192"/>
      <c r="AO32" s="192"/>
      <c r="AP32" s="192"/>
      <c r="AQ32" s="192"/>
      <c r="AR32" s="192"/>
      <c r="AS32" s="192"/>
    </row>
    <row r="33" spans="1:45" ht="15" customHeight="1" thickBot="1">
      <c r="A33" s="192" t="s">
        <v>343</v>
      </c>
      <c r="B33" s="192"/>
      <c r="C33" s="192"/>
      <c r="D33" s="192"/>
      <c r="E33" s="192"/>
      <c r="F33" s="192"/>
      <c r="G33" s="192"/>
      <c r="H33" s="192"/>
      <c r="I33" s="192"/>
      <c r="J33" s="192"/>
      <c r="K33" s="192"/>
      <c r="L33" s="192"/>
      <c r="M33" s="192"/>
      <c r="N33" s="192"/>
      <c r="O33" s="192"/>
      <c r="P33" s="192"/>
      <c r="R33" s="205"/>
      <c r="S33" s="353"/>
      <c r="T33" s="374"/>
      <c r="U33" s="373"/>
      <c r="V33" s="373"/>
      <c r="W33" s="373"/>
      <c r="X33" s="373"/>
      <c r="Y33" s="373"/>
      <c r="Z33" s="373"/>
      <c r="AA33" s="373"/>
      <c r="AB33" s="373"/>
      <c r="AC33" s="373"/>
      <c r="AD33" s="373"/>
      <c r="AE33" s="373"/>
      <c r="AF33" s="373"/>
      <c r="AG33" s="373"/>
      <c r="AH33" s="373"/>
      <c r="AI33" s="373"/>
      <c r="AJ33" s="373"/>
      <c r="AK33" s="373"/>
      <c r="AL33" s="373"/>
      <c r="AM33" s="373"/>
      <c r="AN33" s="374"/>
      <c r="AO33" s="381"/>
      <c r="AP33" s="373"/>
      <c r="AQ33" s="373"/>
      <c r="AR33" s="381" t="s">
        <v>260</v>
      </c>
      <c r="AS33" s="192"/>
    </row>
    <row r="34" spans="1:45" ht="20.100000000000001" customHeight="1" thickBot="1">
      <c r="A34" s="590" t="s">
        <v>344</v>
      </c>
      <c r="B34" s="590"/>
      <c r="C34" s="696" t="s">
        <v>345</v>
      </c>
      <c r="D34" s="696"/>
      <c r="E34" s="1082" t="s">
        <v>346</v>
      </c>
      <c r="F34" s="1082"/>
      <c r="G34" s="1082"/>
      <c r="H34" s="1082"/>
      <c r="I34" s="684" t="s">
        <v>347</v>
      </c>
      <c r="J34" s="684"/>
      <c r="K34" s="684"/>
      <c r="L34" s="684" t="s">
        <v>348</v>
      </c>
      <c r="M34" s="684"/>
      <c r="N34" s="684"/>
      <c r="O34" s="684"/>
      <c r="P34" s="684"/>
      <c r="Q34" s="684" t="s">
        <v>349</v>
      </c>
      <c r="R34" s="684"/>
      <c r="S34" s="684"/>
      <c r="T34" s="1078" t="s">
        <v>350</v>
      </c>
      <c r="U34" s="1078"/>
      <c r="V34" s="1078"/>
      <c r="W34" s="1078"/>
      <c r="X34" s="982" t="s">
        <v>351</v>
      </c>
      <c r="Y34" s="982"/>
      <c r="Z34" s="982"/>
      <c r="AA34" s="982"/>
      <c r="AB34" s="982"/>
      <c r="AC34" s="982"/>
      <c r="AD34" s="982" t="s">
        <v>352</v>
      </c>
      <c r="AE34" s="982"/>
      <c r="AF34" s="982"/>
      <c r="AG34" s="982"/>
      <c r="AH34" s="669" t="s">
        <v>353</v>
      </c>
      <c r="AI34" s="669"/>
      <c r="AJ34" s="669"/>
      <c r="AK34" s="982" t="s">
        <v>354</v>
      </c>
      <c r="AL34" s="982"/>
      <c r="AM34" s="982"/>
      <c r="AN34" s="982"/>
      <c r="AO34" s="983" t="s">
        <v>355</v>
      </c>
      <c r="AP34" s="983"/>
      <c r="AQ34" s="983"/>
      <c r="AR34" s="984"/>
    </row>
    <row r="35" spans="1:45" ht="20.100000000000001" customHeight="1">
      <c r="A35" s="590"/>
      <c r="B35" s="590"/>
      <c r="C35" s="234" t="s">
        <v>356</v>
      </c>
      <c r="D35" s="234" t="s">
        <v>357</v>
      </c>
      <c r="E35" s="697" t="s">
        <v>356</v>
      </c>
      <c r="F35" s="697"/>
      <c r="G35" s="1043" t="s">
        <v>357</v>
      </c>
      <c r="H35" s="1043"/>
      <c r="I35" s="697" t="s">
        <v>356</v>
      </c>
      <c r="J35" s="697"/>
      <c r="K35" s="364" t="s">
        <v>357</v>
      </c>
      <c r="L35" s="697" t="s">
        <v>356</v>
      </c>
      <c r="M35" s="697"/>
      <c r="N35" s="1043" t="s">
        <v>357</v>
      </c>
      <c r="O35" s="1043"/>
      <c r="P35" s="1043"/>
      <c r="Q35" s="222" t="s">
        <v>358</v>
      </c>
      <c r="R35" s="697" t="s">
        <v>357</v>
      </c>
      <c r="S35" s="697"/>
      <c r="T35" s="1075" t="s">
        <v>664</v>
      </c>
      <c r="U35" s="1076"/>
      <c r="V35" s="980" t="s">
        <v>357</v>
      </c>
      <c r="W35" s="986"/>
      <c r="X35" s="965" t="s">
        <v>664</v>
      </c>
      <c r="Y35" s="965"/>
      <c r="Z35" s="965"/>
      <c r="AA35" s="965"/>
      <c r="AB35" s="698" t="s">
        <v>357</v>
      </c>
      <c r="AC35" s="968"/>
      <c r="AD35" s="965" t="s">
        <v>664</v>
      </c>
      <c r="AE35" s="965"/>
      <c r="AF35" s="698" t="s">
        <v>357</v>
      </c>
      <c r="AG35" s="968"/>
      <c r="AH35" s="382" t="s">
        <v>664</v>
      </c>
      <c r="AI35" s="980" t="s">
        <v>357</v>
      </c>
      <c r="AJ35" s="986"/>
      <c r="AK35" s="965" t="s">
        <v>664</v>
      </c>
      <c r="AL35" s="965"/>
      <c r="AM35" s="965" t="s">
        <v>357</v>
      </c>
      <c r="AN35" s="965"/>
      <c r="AO35" s="965" t="s">
        <v>664</v>
      </c>
      <c r="AP35" s="965"/>
      <c r="AQ35" s="980" t="s">
        <v>357</v>
      </c>
      <c r="AR35" s="981"/>
    </row>
    <row r="36" spans="1:45" s="350" customFormat="1" ht="17.100000000000001" customHeight="1">
      <c r="A36" s="1070" t="s">
        <v>552</v>
      </c>
      <c r="B36" s="1070"/>
      <c r="C36" s="365">
        <v>12</v>
      </c>
      <c r="D36" s="200">
        <v>4477</v>
      </c>
      <c r="E36" s="1073" t="s">
        <v>541</v>
      </c>
      <c r="F36" s="1073"/>
      <c r="G36" s="966">
        <v>0</v>
      </c>
      <c r="H36" s="966"/>
      <c r="I36" s="966" t="s">
        <v>300</v>
      </c>
      <c r="J36" s="966"/>
      <c r="K36" s="249">
        <v>0</v>
      </c>
      <c r="L36" s="1073" t="s">
        <v>300</v>
      </c>
      <c r="M36" s="1073"/>
      <c r="N36" s="1073" t="s">
        <v>300</v>
      </c>
      <c r="O36" s="1073"/>
      <c r="P36" s="1073"/>
      <c r="Q36" s="366" t="s">
        <v>300</v>
      </c>
      <c r="R36" s="366" t="s">
        <v>300</v>
      </c>
      <c r="S36" s="366"/>
      <c r="T36" s="966" t="s">
        <v>300</v>
      </c>
      <c r="U36" s="966"/>
      <c r="V36" s="1074">
        <v>0</v>
      </c>
      <c r="W36" s="1074"/>
      <c r="X36" s="966">
        <v>8</v>
      </c>
      <c r="Y36" s="966"/>
      <c r="Z36" s="966"/>
      <c r="AA36" s="966"/>
      <c r="AB36" s="966">
        <v>4302</v>
      </c>
      <c r="AC36" s="966"/>
      <c r="AD36" s="966" t="s">
        <v>300</v>
      </c>
      <c r="AE36" s="966"/>
      <c r="AF36" s="966">
        <v>0</v>
      </c>
      <c r="AG36" s="966"/>
      <c r="AH36" s="259" t="s">
        <v>300</v>
      </c>
      <c r="AI36" s="966">
        <v>0</v>
      </c>
      <c r="AJ36" s="966"/>
      <c r="AK36" s="966">
        <v>4</v>
      </c>
      <c r="AL36" s="966"/>
      <c r="AM36" s="966">
        <v>175</v>
      </c>
      <c r="AN36" s="966"/>
      <c r="AO36" s="966" t="s">
        <v>300</v>
      </c>
      <c r="AP36" s="966"/>
      <c r="AQ36" s="966">
        <v>0</v>
      </c>
      <c r="AR36" s="985"/>
    </row>
    <row r="37" spans="1:45" ht="17.100000000000001" customHeight="1">
      <c r="A37" s="1070">
        <v>20</v>
      </c>
      <c r="B37" s="1071"/>
      <c r="C37" s="367">
        <v>21</v>
      </c>
      <c r="D37" s="200">
        <v>8543</v>
      </c>
      <c r="E37" s="1067" t="s">
        <v>300</v>
      </c>
      <c r="F37" s="1067"/>
      <c r="G37" s="967">
        <v>0</v>
      </c>
      <c r="H37" s="967"/>
      <c r="I37" s="967" t="s">
        <v>300</v>
      </c>
      <c r="J37" s="967"/>
      <c r="K37" s="249">
        <v>0</v>
      </c>
      <c r="L37" s="1017">
        <v>1</v>
      </c>
      <c r="M37" s="1017"/>
      <c r="N37" s="1017">
        <v>800</v>
      </c>
      <c r="O37" s="1017"/>
      <c r="P37" s="1017"/>
      <c r="Q37" s="355">
        <v>1</v>
      </c>
      <c r="R37" s="355">
        <v>800</v>
      </c>
      <c r="S37" s="355"/>
      <c r="T37" s="967" t="s">
        <v>300</v>
      </c>
      <c r="U37" s="967"/>
      <c r="V37" s="1068">
        <v>0</v>
      </c>
      <c r="W37" s="1068"/>
      <c r="X37" s="967">
        <v>10</v>
      </c>
      <c r="Y37" s="967"/>
      <c r="Z37" s="967"/>
      <c r="AA37" s="967"/>
      <c r="AB37" s="967">
        <v>5498</v>
      </c>
      <c r="AC37" s="967"/>
      <c r="AD37" s="967">
        <v>3</v>
      </c>
      <c r="AE37" s="967"/>
      <c r="AF37" s="967">
        <v>1040</v>
      </c>
      <c r="AG37" s="967"/>
      <c r="AH37" s="249" t="s">
        <v>300</v>
      </c>
      <c r="AI37" s="967">
        <v>0</v>
      </c>
      <c r="AJ37" s="967"/>
      <c r="AK37" s="967">
        <v>6</v>
      </c>
      <c r="AL37" s="967"/>
      <c r="AM37" s="967">
        <v>405</v>
      </c>
      <c r="AN37" s="967"/>
      <c r="AO37" s="967" t="s">
        <v>300</v>
      </c>
      <c r="AP37" s="967"/>
      <c r="AQ37" s="967">
        <v>0</v>
      </c>
      <c r="AR37" s="971"/>
    </row>
    <row r="38" spans="1:45" ht="17.100000000000001" customHeight="1">
      <c r="A38" s="1070">
        <v>21</v>
      </c>
      <c r="B38" s="1071"/>
      <c r="C38" s="367">
        <v>119</v>
      </c>
      <c r="D38" s="200">
        <v>30008</v>
      </c>
      <c r="E38" s="1067" t="s">
        <v>300</v>
      </c>
      <c r="F38" s="1067"/>
      <c r="G38" s="967">
        <v>0</v>
      </c>
      <c r="H38" s="967"/>
      <c r="I38" s="967" t="s">
        <v>300</v>
      </c>
      <c r="J38" s="967"/>
      <c r="K38" s="249">
        <v>0</v>
      </c>
      <c r="L38" s="1017">
        <v>2</v>
      </c>
      <c r="M38" s="1017"/>
      <c r="N38" s="1017">
        <v>1767</v>
      </c>
      <c r="O38" s="1017"/>
      <c r="P38" s="1017"/>
      <c r="Q38" s="355">
        <v>5</v>
      </c>
      <c r="R38" s="368">
        <v>1178</v>
      </c>
      <c r="S38" s="368"/>
      <c r="T38" s="967">
        <v>2</v>
      </c>
      <c r="U38" s="967"/>
      <c r="V38" s="1072">
        <v>2100</v>
      </c>
      <c r="W38" s="1072"/>
      <c r="X38" s="967">
        <v>21</v>
      </c>
      <c r="Y38" s="967"/>
      <c r="Z38" s="967"/>
      <c r="AA38" s="967"/>
      <c r="AB38" s="967">
        <v>11847</v>
      </c>
      <c r="AC38" s="967"/>
      <c r="AD38" s="967">
        <v>18</v>
      </c>
      <c r="AE38" s="967"/>
      <c r="AF38" s="967">
        <v>7117</v>
      </c>
      <c r="AG38" s="967"/>
      <c r="AH38" s="249">
        <v>1</v>
      </c>
      <c r="AI38" s="967">
        <v>430</v>
      </c>
      <c r="AJ38" s="967"/>
      <c r="AK38" s="967">
        <v>47</v>
      </c>
      <c r="AL38" s="967"/>
      <c r="AM38" s="967">
        <v>3389</v>
      </c>
      <c r="AN38" s="967"/>
      <c r="AO38" s="967">
        <v>23</v>
      </c>
      <c r="AP38" s="967"/>
      <c r="AQ38" s="969">
        <v>2180</v>
      </c>
      <c r="AR38" s="970"/>
    </row>
    <row r="39" spans="1:45" s="352" customFormat="1" ht="17.100000000000001" customHeight="1">
      <c r="A39" s="1066">
        <v>22</v>
      </c>
      <c r="B39" s="1066"/>
      <c r="C39" s="365">
        <v>200</v>
      </c>
      <c r="D39" s="200">
        <v>55779</v>
      </c>
      <c r="E39" s="1067">
        <v>0</v>
      </c>
      <c r="F39" s="1067"/>
      <c r="G39" s="967">
        <v>0</v>
      </c>
      <c r="H39" s="967"/>
      <c r="I39" s="967">
        <v>0</v>
      </c>
      <c r="J39" s="967"/>
      <c r="K39" s="249">
        <v>0</v>
      </c>
      <c r="L39" s="1017">
        <v>3</v>
      </c>
      <c r="M39" s="1017"/>
      <c r="N39" s="1017">
        <v>380</v>
      </c>
      <c r="O39" s="1017"/>
      <c r="P39" s="1017"/>
      <c r="Q39" s="355">
        <v>11</v>
      </c>
      <c r="R39" s="1017">
        <v>6581</v>
      </c>
      <c r="S39" s="1017"/>
      <c r="T39" s="967">
        <v>0</v>
      </c>
      <c r="U39" s="967"/>
      <c r="V39" s="1068">
        <v>0</v>
      </c>
      <c r="W39" s="1068"/>
      <c r="X39" s="967">
        <v>38</v>
      </c>
      <c r="Y39" s="967"/>
      <c r="Z39" s="967"/>
      <c r="AA39" s="967"/>
      <c r="AB39" s="967">
        <v>23341</v>
      </c>
      <c r="AC39" s="967"/>
      <c r="AD39" s="967">
        <v>83</v>
      </c>
      <c r="AE39" s="967"/>
      <c r="AF39" s="967">
        <v>20570</v>
      </c>
      <c r="AG39" s="967"/>
      <c r="AH39" s="249">
        <v>0</v>
      </c>
      <c r="AI39" s="967">
        <v>0</v>
      </c>
      <c r="AJ39" s="967"/>
      <c r="AK39" s="967">
        <v>58</v>
      </c>
      <c r="AL39" s="967"/>
      <c r="AM39" s="967">
        <v>4331</v>
      </c>
      <c r="AN39" s="967"/>
      <c r="AO39" s="967">
        <v>7</v>
      </c>
      <c r="AP39" s="967"/>
      <c r="AQ39" s="972">
        <v>576</v>
      </c>
      <c r="AR39" s="971"/>
    </row>
    <row r="40" spans="1:45" s="352" customFormat="1" ht="17.100000000000001" customHeight="1" thickBot="1">
      <c r="A40" s="1061">
        <v>23</v>
      </c>
      <c r="B40" s="1061"/>
      <c r="C40" s="369">
        <v>113</v>
      </c>
      <c r="D40" s="370">
        <v>38042</v>
      </c>
      <c r="E40" s="1062">
        <v>0</v>
      </c>
      <c r="F40" s="1062"/>
      <c r="G40" s="1063">
        <v>0</v>
      </c>
      <c r="H40" s="1063"/>
      <c r="I40" s="1063">
        <v>0</v>
      </c>
      <c r="J40" s="1063"/>
      <c r="K40" s="371">
        <v>0</v>
      </c>
      <c r="L40" s="1063">
        <v>0</v>
      </c>
      <c r="M40" s="1063"/>
      <c r="N40" s="1063">
        <v>0</v>
      </c>
      <c r="O40" s="1063"/>
      <c r="P40" s="1063"/>
      <c r="Q40" s="372">
        <v>8</v>
      </c>
      <c r="R40" s="1064">
        <v>7332</v>
      </c>
      <c r="S40" s="1064"/>
      <c r="T40" s="964">
        <v>0</v>
      </c>
      <c r="U40" s="964"/>
      <c r="V40" s="1065">
        <v>0</v>
      </c>
      <c r="W40" s="1065"/>
      <c r="X40" s="964">
        <v>7</v>
      </c>
      <c r="Y40" s="964"/>
      <c r="Z40" s="964"/>
      <c r="AA40" s="964"/>
      <c r="AB40" s="964">
        <v>7443</v>
      </c>
      <c r="AC40" s="964"/>
      <c r="AD40" s="964">
        <v>47</v>
      </c>
      <c r="AE40" s="964"/>
      <c r="AF40" s="964">
        <v>19668</v>
      </c>
      <c r="AG40" s="964"/>
      <c r="AH40" s="261">
        <v>0</v>
      </c>
      <c r="AI40" s="964">
        <v>0</v>
      </c>
      <c r="AJ40" s="964"/>
      <c r="AK40" s="964">
        <v>45</v>
      </c>
      <c r="AL40" s="964"/>
      <c r="AM40" s="964">
        <v>3129</v>
      </c>
      <c r="AN40" s="964"/>
      <c r="AO40" s="964">
        <v>6</v>
      </c>
      <c r="AP40" s="964"/>
      <c r="AQ40" s="1055">
        <v>470</v>
      </c>
      <c r="AR40" s="1030"/>
    </row>
    <row r="41" spans="1:45" ht="15" customHeight="1">
      <c r="A41" s="192" t="s">
        <v>359</v>
      </c>
      <c r="B41" s="192"/>
      <c r="C41" s="192"/>
      <c r="D41" s="192"/>
      <c r="E41" s="192"/>
      <c r="F41" s="192"/>
      <c r="G41" s="192"/>
      <c r="H41" s="192"/>
      <c r="I41" s="192"/>
      <c r="J41" s="192"/>
      <c r="K41" s="192"/>
      <c r="L41" s="192"/>
      <c r="M41" s="192"/>
      <c r="N41" s="192"/>
      <c r="O41" s="192"/>
      <c r="P41" s="192"/>
      <c r="Q41" s="352"/>
      <c r="R41" s="207"/>
      <c r="S41" s="352"/>
      <c r="T41" s="352"/>
      <c r="U41" s="207"/>
      <c r="V41" s="207"/>
      <c r="W41" s="192"/>
      <c r="X41" s="192"/>
      <c r="Y41" s="192"/>
      <c r="Z41" s="192"/>
      <c r="AA41" s="192"/>
      <c r="AB41" s="192"/>
      <c r="AC41" s="192"/>
      <c r="AD41" s="192"/>
      <c r="AE41" s="192"/>
      <c r="AF41" s="192"/>
      <c r="AG41" s="192"/>
      <c r="AH41" s="192"/>
      <c r="AI41" s="192"/>
      <c r="AJ41" s="192"/>
      <c r="AK41" s="192"/>
      <c r="AL41" s="192"/>
      <c r="AM41" s="192"/>
      <c r="AO41" s="349"/>
      <c r="AP41" s="192"/>
      <c r="AQ41" s="192"/>
      <c r="AR41" s="349" t="s">
        <v>360</v>
      </c>
      <c r="AS41" s="192"/>
    </row>
    <row r="42" spans="1:45" ht="9.75" customHeight="1">
      <c r="A42" s="192" t="s">
        <v>361</v>
      </c>
      <c r="B42" s="192"/>
      <c r="C42" s="192"/>
      <c r="D42" s="192"/>
      <c r="E42" s="192"/>
      <c r="F42" s="192"/>
      <c r="G42" s="192"/>
      <c r="H42" s="192"/>
      <c r="I42" s="192"/>
      <c r="J42" s="192"/>
      <c r="K42" s="192"/>
      <c r="L42" s="192"/>
      <c r="M42" s="192"/>
      <c r="N42" s="192"/>
      <c r="O42" s="192"/>
      <c r="P42" s="192"/>
      <c r="Q42" s="192"/>
      <c r="R42" s="192"/>
      <c r="S42" s="352"/>
      <c r="T42" s="352"/>
      <c r="U42" s="192"/>
      <c r="V42" s="192"/>
      <c r="W42" s="192"/>
      <c r="X42" s="192"/>
      <c r="Y42" s="192"/>
      <c r="Z42" s="192"/>
      <c r="AC42" s="192"/>
      <c r="AD42" s="192"/>
      <c r="AE42" s="192"/>
      <c r="AF42" s="192"/>
      <c r="AG42" s="192"/>
      <c r="AH42" s="192"/>
      <c r="AI42" s="192"/>
      <c r="AJ42" s="192"/>
      <c r="AK42" s="192"/>
      <c r="AL42" s="192"/>
      <c r="AM42" s="192"/>
      <c r="AN42" s="192"/>
      <c r="AO42" s="192"/>
      <c r="AP42" s="192"/>
      <c r="AQ42" s="192"/>
      <c r="AR42" s="192"/>
      <c r="AS42" s="192"/>
    </row>
    <row r="43" spans="1:45" ht="9.75" customHeight="1">
      <c r="A43" s="192"/>
      <c r="B43" s="192"/>
      <c r="C43" s="192"/>
      <c r="D43" s="192"/>
      <c r="E43" s="192"/>
      <c r="F43" s="192"/>
      <c r="G43" s="192"/>
      <c r="H43" s="192"/>
      <c r="I43" s="192"/>
      <c r="J43" s="192"/>
      <c r="K43" s="192"/>
      <c r="L43" s="192"/>
      <c r="M43" s="192"/>
      <c r="N43" s="192"/>
      <c r="O43" s="192"/>
      <c r="P43" s="192"/>
      <c r="Q43" s="192"/>
      <c r="R43" s="192"/>
      <c r="S43" s="352"/>
      <c r="T43" s="35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row>
    <row r="44" spans="1:45" ht="15" customHeight="1" thickBot="1">
      <c r="A44" s="192" t="s">
        <v>362</v>
      </c>
      <c r="B44" s="192"/>
      <c r="C44" s="192"/>
      <c r="D44" s="192"/>
      <c r="E44" s="192"/>
      <c r="F44" s="192"/>
      <c r="G44" s="192"/>
      <c r="H44" s="192"/>
      <c r="I44" s="192"/>
      <c r="J44" s="192"/>
      <c r="K44" s="192"/>
      <c r="L44" s="192"/>
      <c r="M44" s="192"/>
      <c r="N44" s="192"/>
      <c r="O44" s="373"/>
      <c r="P44" s="373"/>
      <c r="Q44" s="373"/>
      <c r="R44" s="373"/>
      <c r="S44" s="374"/>
      <c r="T44" s="352"/>
      <c r="U44" s="207"/>
      <c r="V44" s="207"/>
      <c r="W44" s="192"/>
      <c r="X44" s="192"/>
      <c r="Y44" s="192"/>
      <c r="Z44" s="192"/>
      <c r="AA44" s="192"/>
      <c r="AB44" s="192"/>
      <c r="AC44" s="192"/>
      <c r="AD44" s="192"/>
      <c r="AE44" s="192"/>
      <c r="AF44" s="192"/>
      <c r="AG44" s="192"/>
      <c r="AH44" s="192"/>
      <c r="AI44" s="192"/>
      <c r="AJ44" s="192"/>
      <c r="AL44" s="192"/>
      <c r="AM44" s="192"/>
      <c r="AO44" s="349"/>
      <c r="AP44" s="192"/>
      <c r="AQ44" s="192"/>
      <c r="AR44" s="349" t="s">
        <v>363</v>
      </c>
      <c r="AS44" s="192"/>
    </row>
    <row r="45" spans="1:45" ht="20.100000000000001" customHeight="1" thickBot="1">
      <c r="A45" s="576" t="s">
        <v>364</v>
      </c>
      <c r="B45" s="577"/>
      <c r="C45" s="577"/>
      <c r="D45" s="699" t="s">
        <v>365</v>
      </c>
      <c r="E45" s="699"/>
      <c r="F45" s="699"/>
      <c r="G45" s="699"/>
      <c r="H45" s="699"/>
      <c r="I45" s="699" t="s">
        <v>366</v>
      </c>
      <c r="J45" s="699"/>
      <c r="K45" s="699"/>
      <c r="L45" s="699"/>
      <c r="M45" s="699"/>
      <c r="N45" s="1048"/>
      <c r="O45" s="1049" t="s">
        <v>367</v>
      </c>
      <c r="P45" s="982"/>
      <c r="Q45" s="982"/>
      <c r="R45" s="982"/>
      <c r="S45" s="1050"/>
      <c r="T45" s="684" t="s">
        <v>368</v>
      </c>
      <c r="U45" s="684"/>
      <c r="V45" s="684"/>
      <c r="W45" s="684"/>
      <c r="X45" s="684"/>
      <c r="Y45" s="684" t="s">
        <v>369</v>
      </c>
      <c r="Z45" s="684"/>
      <c r="AA45" s="684"/>
      <c r="AB45" s="684"/>
      <c r="AC45" s="684"/>
      <c r="AD45" s="684"/>
      <c r="AE45" s="684" t="s">
        <v>370</v>
      </c>
      <c r="AF45" s="684"/>
      <c r="AG45" s="684"/>
      <c r="AH45" s="684"/>
      <c r="AI45" s="684" t="s">
        <v>371</v>
      </c>
      <c r="AJ45" s="684"/>
      <c r="AK45" s="684"/>
      <c r="AL45" s="684"/>
      <c r="AM45" s="684"/>
      <c r="AN45" s="663" t="s">
        <v>372</v>
      </c>
      <c r="AO45" s="663"/>
      <c r="AP45" s="663"/>
      <c r="AQ45" s="663"/>
      <c r="AR45" s="1102"/>
    </row>
    <row r="46" spans="1:45" ht="20.100000000000001" customHeight="1">
      <c r="A46" s="1047"/>
      <c r="B46" s="590"/>
      <c r="C46" s="590"/>
      <c r="D46" s="697" t="s">
        <v>373</v>
      </c>
      <c r="E46" s="697"/>
      <c r="F46" s="697" t="s">
        <v>294</v>
      </c>
      <c r="G46" s="697"/>
      <c r="H46" s="697"/>
      <c r="I46" s="697" t="s">
        <v>374</v>
      </c>
      <c r="J46" s="697"/>
      <c r="K46" s="697"/>
      <c r="L46" s="697" t="s">
        <v>294</v>
      </c>
      <c r="M46" s="697"/>
      <c r="N46" s="698"/>
      <c r="O46" s="1054" t="s">
        <v>374</v>
      </c>
      <c r="P46" s="1052"/>
      <c r="Q46" s="1052" t="s">
        <v>294</v>
      </c>
      <c r="R46" s="1052"/>
      <c r="S46" s="1053"/>
      <c r="T46" s="697" t="s">
        <v>374</v>
      </c>
      <c r="U46" s="697"/>
      <c r="V46" s="697" t="s">
        <v>294</v>
      </c>
      <c r="W46" s="697"/>
      <c r="X46" s="697"/>
      <c r="Y46" s="697" t="s">
        <v>374</v>
      </c>
      <c r="Z46" s="697"/>
      <c r="AA46" s="697"/>
      <c r="AB46" s="697"/>
      <c r="AC46" s="697" t="s">
        <v>294</v>
      </c>
      <c r="AD46" s="697"/>
      <c r="AE46" s="697" t="s">
        <v>374</v>
      </c>
      <c r="AF46" s="697"/>
      <c r="AG46" s="1043" t="s">
        <v>294</v>
      </c>
      <c r="AH46" s="1043"/>
      <c r="AI46" s="697" t="s">
        <v>374</v>
      </c>
      <c r="AJ46" s="697"/>
      <c r="AK46" s="697" t="s">
        <v>294</v>
      </c>
      <c r="AL46" s="697"/>
      <c r="AM46" s="697"/>
      <c r="AN46" s="697" t="s">
        <v>374</v>
      </c>
      <c r="AO46" s="697"/>
      <c r="AP46" s="1046" t="s">
        <v>294</v>
      </c>
      <c r="AQ46" s="1046"/>
      <c r="AR46" s="1101"/>
    </row>
    <row r="47" spans="1:45" ht="17.100000000000001" customHeight="1">
      <c r="A47" s="1057" t="s">
        <v>590</v>
      </c>
      <c r="B47" s="1058"/>
      <c r="C47" s="1059"/>
      <c r="D47" s="1060">
        <v>1712</v>
      </c>
      <c r="E47" s="551"/>
      <c r="F47" s="551">
        <v>46439</v>
      </c>
      <c r="G47" s="551"/>
      <c r="H47" s="551"/>
      <c r="I47" s="551">
        <v>323</v>
      </c>
      <c r="J47" s="551"/>
      <c r="K47" s="551"/>
      <c r="L47" s="551">
        <v>15326</v>
      </c>
      <c r="M47" s="551"/>
      <c r="N47" s="551"/>
      <c r="O47" s="963">
        <v>326</v>
      </c>
      <c r="P47" s="963"/>
      <c r="Q47" s="963">
        <v>11098</v>
      </c>
      <c r="R47" s="963"/>
      <c r="S47" s="200"/>
      <c r="T47" s="966">
        <v>231</v>
      </c>
      <c r="U47" s="966"/>
      <c r="V47" s="549">
        <v>2590</v>
      </c>
      <c r="W47" s="549"/>
      <c r="X47" s="549"/>
      <c r="Y47" s="549">
        <v>337</v>
      </c>
      <c r="Z47" s="549"/>
      <c r="AA47" s="549"/>
      <c r="AB47" s="549"/>
      <c r="AC47" s="966">
        <v>8742</v>
      </c>
      <c r="AD47" s="966"/>
      <c r="AE47" s="966">
        <v>348</v>
      </c>
      <c r="AF47" s="966"/>
      <c r="AG47" s="966">
        <v>6019</v>
      </c>
      <c r="AH47" s="966"/>
      <c r="AI47" s="966">
        <v>147</v>
      </c>
      <c r="AJ47" s="966"/>
      <c r="AK47" s="966">
        <v>2623</v>
      </c>
      <c r="AL47" s="966"/>
      <c r="AM47" s="966"/>
      <c r="AN47" s="966">
        <v>0</v>
      </c>
      <c r="AO47" s="966"/>
      <c r="AP47" s="966">
        <v>0</v>
      </c>
      <c r="AQ47" s="966"/>
      <c r="AR47" s="985"/>
    </row>
    <row r="48" spans="1:45" ht="17.100000000000001" customHeight="1">
      <c r="A48" s="1040">
        <v>21</v>
      </c>
      <c r="B48" s="1041"/>
      <c r="C48" s="1042"/>
      <c r="D48" s="1037">
        <v>1742</v>
      </c>
      <c r="E48" s="606"/>
      <c r="F48" s="606">
        <v>48592</v>
      </c>
      <c r="G48" s="606"/>
      <c r="H48" s="606"/>
      <c r="I48" s="606">
        <v>303</v>
      </c>
      <c r="J48" s="606"/>
      <c r="K48" s="606"/>
      <c r="L48" s="606">
        <v>16144</v>
      </c>
      <c r="M48" s="606"/>
      <c r="N48" s="606"/>
      <c r="O48" s="606">
        <v>331</v>
      </c>
      <c r="P48" s="606"/>
      <c r="Q48" s="606">
        <v>11230</v>
      </c>
      <c r="R48" s="606"/>
      <c r="S48" s="200"/>
      <c r="T48" s="967">
        <v>259</v>
      </c>
      <c r="U48" s="967"/>
      <c r="V48" s="604">
        <v>3254</v>
      </c>
      <c r="W48" s="604"/>
      <c r="X48" s="604"/>
      <c r="Y48" s="604">
        <v>342</v>
      </c>
      <c r="Z48" s="604"/>
      <c r="AA48" s="604"/>
      <c r="AB48" s="604"/>
      <c r="AC48" s="967">
        <v>10005</v>
      </c>
      <c r="AD48" s="967"/>
      <c r="AE48" s="967">
        <v>354</v>
      </c>
      <c r="AF48" s="967"/>
      <c r="AG48" s="967">
        <v>5285</v>
      </c>
      <c r="AH48" s="967"/>
      <c r="AI48" s="967">
        <v>153</v>
      </c>
      <c r="AJ48" s="967"/>
      <c r="AK48" s="967">
        <v>2674</v>
      </c>
      <c r="AL48" s="967"/>
      <c r="AM48" s="967"/>
      <c r="AN48" s="967">
        <v>0</v>
      </c>
      <c r="AO48" s="967"/>
      <c r="AP48" s="967">
        <v>0</v>
      </c>
      <c r="AQ48" s="967"/>
      <c r="AR48" s="971"/>
    </row>
    <row r="49" spans="1:45" s="352" customFormat="1" ht="17.100000000000001" customHeight="1">
      <c r="A49" s="1035">
        <v>22</v>
      </c>
      <c r="B49" s="1036"/>
      <c r="C49" s="1036"/>
      <c r="D49" s="1037">
        <v>1852</v>
      </c>
      <c r="E49" s="1037"/>
      <c r="F49" s="606">
        <v>53512</v>
      </c>
      <c r="G49" s="606"/>
      <c r="H49" s="606"/>
      <c r="I49" s="606">
        <v>345</v>
      </c>
      <c r="J49" s="606"/>
      <c r="K49" s="606"/>
      <c r="L49" s="606">
        <v>17581</v>
      </c>
      <c r="M49" s="606"/>
      <c r="N49" s="606"/>
      <c r="O49" s="606">
        <v>350</v>
      </c>
      <c r="P49" s="606"/>
      <c r="Q49" s="606">
        <v>12133</v>
      </c>
      <c r="R49" s="606"/>
      <c r="S49" s="606"/>
      <c r="T49" s="967">
        <v>292</v>
      </c>
      <c r="U49" s="967"/>
      <c r="V49" s="1099">
        <v>3625</v>
      </c>
      <c r="W49" s="1099"/>
      <c r="X49" s="1099"/>
      <c r="Y49" s="1099">
        <v>355</v>
      </c>
      <c r="Z49" s="1099"/>
      <c r="AA49" s="1099"/>
      <c r="AB49" s="1099"/>
      <c r="AC49" s="967">
        <v>9913</v>
      </c>
      <c r="AD49" s="967"/>
      <c r="AE49" s="967">
        <v>358</v>
      </c>
      <c r="AF49" s="967"/>
      <c r="AG49" s="967">
        <v>7188</v>
      </c>
      <c r="AH49" s="967"/>
      <c r="AI49" s="967">
        <v>151</v>
      </c>
      <c r="AJ49" s="967"/>
      <c r="AK49" s="967">
        <v>2946</v>
      </c>
      <c r="AL49" s="967"/>
      <c r="AM49" s="967"/>
      <c r="AN49" s="967">
        <v>1</v>
      </c>
      <c r="AO49" s="967"/>
      <c r="AP49" s="1039">
        <v>126</v>
      </c>
      <c r="AQ49" s="1039"/>
      <c r="AR49" s="971"/>
    </row>
    <row r="50" spans="1:45" s="352" customFormat="1" ht="17.100000000000001" customHeight="1" thickBot="1">
      <c r="A50" s="1025">
        <v>23</v>
      </c>
      <c r="B50" s="1026"/>
      <c r="C50" s="1026"/>
      <c r="D50" s="1027">
        <v>1784</v>
      </c>
      <c r="E50" s="1027"/>
      <c r="F50" s="1028">
        <v>51371</v>
      </c>
      <c r="G50" s="1028"/>
      <c r="H50" s="1028"/>
      <c r="I50" s="1028">
        <v>345</v>
      </c>
      <c r="J50" s="1028"/>
      <c r="K50" s="1028"/>
      <c r="L50" s="1028">
        <v>16751</v>
      </c>
      <c r="M50" s="1028"/>
      <c r="N50" s="1028"/>
      <c r="O50" s="1028">
        <v>340</v>
      </c>
      <c r="P50" s="1028"/>
      <c r="Q50" s="1028">
        <v>11063</v>
      </c>
      <c r="R50" s="1028"/>
      <c r="S50" s="1028"/>
      <c r="T50" s="964">
        <v>248</v>
      </c>
      <c r="U50" s="964"/>
      <c r="V50" s="1100">
        <v>3431</v>
      </c>
      <c r="W50" s="1100"/>
      <c r="X50" s="1100"/>
      <c r="Y50" s="1100">
        <v>349</v>
      </c>
      <c r="Z50" s="1100"/>
      <c r="AA50" s="1100"/>
      <c r="AB50" s="1100"/>
      <c r="AC50" s="964">
        <v>9986</v>
      </c>
      <c r="AD50" s="964"/>
      <c r="AE50" s="964">
        <v>350</v>
      </c>
      <c r="AF50" s="964"/>
      <c r="AG50" s="964">
        <v>7185</v>
      </c>
      <c r="AH50" s="964"/>
      <c r="AI50" s="964">
        <v>151</v>
      </c>
      <c r="AJ50" s="964"/>
      <c r="AK50" s="964">
        <v>2828</v>
      </c>
      <c r="AL50" s="964"/>
      <c r="AM50" s="964"/>
      <c r="AN50" s="964">
        <v>1</v>
      </c>
      <c r="AO50" s="964"/>
      <c r="AP50" s="1029">
        <v>127</v>
      </c>
      <c r="AQ50" s="1029"/>
      <c r="AR50" s="1030"/>
    </row>
    <row r="51" spans="1:45" ht="15" customHeight="1">
      <c r="A51" s="375"/>
      <c r="B51" s="376"/>
      <c r="C51" s="376"/>
      <c r="D51" s="376"/>
      <c r="E51" s="376"/>
      <c r="F51" s="376"/>
      <c r="G51" s="376"/>
      <c r="H51" s="376"/>
      <c r="I51" s="376"/>
      <c r="J51" s="376"/>
      <c r="K51" s="376"/>
      <c r="L51" s="376"/>
      <c r="M51" s="376"/>
      <c r="N51" s="376"/>
      <c r="O51" s="376"/>
      <c r="P51" s="376"/>
      <c r="Q51" s="376"/>
      <c r="R51" s="376"/>
      <c r="S51" s="363"/>
      <c r="T51" s="363"/>
      <c r="U51" s="363"/>
      <c r="V51" s="363"/>
      <c r="W51" s="363"/>
      <c r="X51" s="363"/>
      <c r="Y51" s="363"/>
      <c r="Z51" s="363"/>
      <c r="AA51" s="377"/>
      <c r="AB51" s="377"/>
      <c r="AC51" s="363"/>
      <c r="AD51" s="377"/>
      <c r="AE51" s="363"/>
      <c r="AF51" s="363"/>
      <c r="AG51" s="377"/>
      <c r="AH51" s="363"/>
      <c r="AI51" s="363"/>
      <c r="AJ51" s="363"/>
      <c r="AK51" s="363"/>
      <c r="AL51" s="377"/>
      <c r="AM51" s="377"/>
      <c r="AN51" s="363"/>
      <c r="AO51" s="378"/>
      <c r="AP51" s="377"/>
      <c r="AQ51" s="377"/>
      <c r="AR51" s="378" t="s">
        <v>45</v>
      </c>
      <c r="AS51" s="207"/>
    </row>
    <row r="52" spans="1:45" ht="15.95" customHeight="1">
      <c r="A52" s="192"/>
      <c r="B52" s="192"/>
      <c r="C52" s="192"/>
      <c r="D52" s="207"/>
      <c r="E52" s="207"/>
      <c r="F52" s="192"/>
      <c r="G52" s="192"/>
      <c r="H52" s="192"/>
      <c r="I52" s="192"/>
      <c r="J52" s="192"/>
      <c r="K52" s="192"/>
      <c r="L52" s="192"/>
      <c r="M52" s="192"/>
      <c r="N52" s="192"/>
      <c r="O52" s="192"/>
      <c r="P52" s="192"/>
      <c r="Q52" s="349"/>
      <c r="R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row>
    <row r="53" spans="1:45" ht="15.95" customHeight="1">
      <c r="A53" s="192"/>
      <c r="B53" s="192"/>
      <c r="C53" s="192"/>
      <c r="D53" s="192"/>
      <c r="E53" s="192"/>
      <c r="F53" s="192"/>
      <c r="G53" s="192"/>
      <c r="H53" s="192"/>
      <c r="I53" s="192"/>
      <c r="J53" s="192"/>
      <c r="K53" s="192"/>
      <c r="L53" s="192"/>
      <c r="M53" s="192"/>
      <c r="N53" s="192"/>
      <c r="O53" s="192"/>
      <c r="P53" s="192"/>
      <c r="Q53" s="192"/>
      <c r="R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row>
  </sheetData>
  <sheetProtection selectLockedCells="1" selectUnlockedCells="1"/>
  <mergeCells count="402">
    <mergeCell ref="B1:R1"/>
    <mergeCell ref="A4:R4"/>
    <mergeCell ref="A5:R5"/>
    <mergeCell ref="A10:R10"/>
    <mergeCell ref="A6:R6"/>
    <mergeCell ref="A7:R7"/>
    <mergeCell ref="L38:M38"/>
    <mergeCell ref="T8:AA8"/>
    <mergeCell ref="A8:R8"/>
    <mergeCell ref="N38:P38"/>
    <mergeCell ref="N35:P35"/>
    <mergeCell ref="R24:S24"/>
    <mergeCell ref="B25:C25"/>
    <mergeCell ref="A9:R9"/>
    <mergeCell ref="T13:AA13"/>
    <mergeCell ref="A13:R13"/>
    <mergeCell ref="T5:AA6"/>
    <mergeCell ref="T10:AA10"/>
    <mergeCell ref="A11:R11"/>
    <mergeCell ref="T11:AA11"/>
    <mergeCell ref="J24:K24"/>
    <mergeCell ref="L23:N24"/>
    <mergeCell ref="O23:S23"/>
    <mergeCell ref="O24:Q24"/>
    <mergeCell ref="AO5:AR5"/>
    <mergeCell ref="T7:AA7"/>
    <mergeCell ref="AB7:AF7"/>
    <mergeCell ref="AG7:AJ7"/>
    <mergeCell ref="AG6:AJ6"/>
    <mergeCell ref="AK6:AN6"/>
    <mergeCell ref="AO6:AR6"/>
    <mergeCell ref="AB5:AF6"/>
    <mergeCell ref="AG5:AN5"/>
    <mergeCell ref="AK7:AN7"/>
    <mergeCell ref="AO7:AR7"/>
    <mergeCell ref="AB10:AF10"/>
    <mergeCell ref="AG10:AJ10"/>
    <mergeCell ref="AK10:AN10"/>
    <mergeCell ref="AO10:AR10"/>
    <mergeCell ref="AK11:AN11"/>
    <mergeCell ref="AG11:AJ11"/>
    <mergeCell ref="AO9:AR9"/>
    <mergeCell ref="AB8:AF8"/>
    <mergeCell ref="AG8:AJ8"/>
    <mergeCell ref="AB9:AF9"/>
    <mergeCell ref="AK9:AN9"/>
    <mergeCell ref="AO8:AR8"/>
    <mergeCell ref="AK8:AN8"/>
    <mergeCell ref="AB11:AF11"/>
    <mergeCell ref="AK13:AN13"/>
    <mergeCell ref="AB12:AF12"/>
    <mergeCell ref="AG12:AJ12"/>
    <mergeCell ref="AK12:AN12"/>
    <mergeCell ref="AB13:AF13"/>
    <mergeCell ref="AG13:AJ13"/>
    <mergeCell ref="AG9:AJ9"/>
    <mergeCell ref="AO17:AR17"/>
    <mergeCell ref="T12:AA12"/>
    <mergeCell ref="AO12:AR12"/>
    <mergeCell ref="AO13:AR13"/>
    <mergeCell ref="AB14:AF14"/>
    <mergeCell ref="AG14:AJ14"/>
    <mergeCell ref="AK14:AN14"/>
    <mergeCell ref="AO14:AR14"/>
    <mergeCell ref="T9:AA9"/>
    <mergeCell ref="AB17:AF17"/>
    <mergeCell ref="AB16:AF16"/>
    <mergeCell ref="T14:AA14"/>
    <mergeCell ref="T16:AA16"/>
    <mergeCell ref="T17:AA17"/>
    <mergeCell ref="T15:AA15"/>
    <mergeCell ref="AB15:AF15"/>
    <mergeCell ref="AO11:AR11"/>
    <mergeCell ref="AG15:AJ15"/>
    <mergeCell ref="AK15:AN15"/>
    <mergeCell ref="AO15:AR15"/>
    <mergeCell ref="AG17:AJ17"/>
    <mergeCell ref="AG16:AJ16"/>
    <mergeCell ref="AK16:AN16"/>
    <mergeCell ref="AO16:AR16"/>
    <mergeCell ref="AK17:AN17"/>
    <mergeCell ref="AK18:AN18"/>
    <mergeCell ref="AH24:AI24"/>
    <mergeCell ref="W24:AA24"/>
    <mergeCell ref="AB24:AC24"/>
    <mergeCell ref="T20:AA20"/>
    <mergeCell ref="T18:AA18"/>
    <mergeCell ref="T19:AA19"/>
    <mergeCell ref="AJ24:AK24"/>
    <mergeCell ref="AL24:AN24"/>
    <mergeCell ref="AO18:AR18"/>
    <mergeCell ref="AB18:AF18"/>
    <mergeCell ref="AG18:AJ18"/>
    <mergeCell ref="AB23:AE23"/>
    <mergeCell ref="T23:AA23"/>
    <mergeCell ref="AO19:AR19"/>
    <mergeCell ref="AB20:AF20"/>
    <mergeCell ref="AG20:AJ20"/>
    <mergeCell ref="AK20:AN20"/>
    <mergeCell ref="AO20:AR20"/>
    <mergeCell ref="AF23:AI23"/>
    <mergeCell ref="AB19:AF19"/>
    <mergeCell ref="AG19:AJ19"/>
    <mergeCell ref="AJ23:AN23"/>
    <mergeCell ref="L27:N27"/>
    <mergeCell ref="W27:AA27"/>
    <mergeCell ref="L28:N28"/>
    <mergeCell ref="T28:V28"/>
    <mergeCell ref="W28:AA28"/>
    <mergeCell ref="B28:C28"/>
    <mergeCell ref="D28:F28"/>
    <mergeCell ref="A23:A24"/>
    <mergeCell ref="B23:C24"/>
    <mergeCell ref="D23:F24"/>
    <mergeCell ref="G23:K23"/>
    <mergeCell ref="G24:I24"/>
    <mergeCell ref="J25:K25"/>
    <mergeCell ref="T27:V27"/>
    <mergeCell ref="L25:N25"/>
    <mergeCell ref="L26:N26"/>
    <mergeCell ref="O25:Q25"/>
    <mergeCell ref="T24:V24"/>
    <mergeCell ref="B26:C26"/>
    <mergeCell ref="D26:F26"/>
    <mergeCell ref="G26:I26"/>
    <mergeCell ref="J26:K26"/>
    <mergeCell ref="D25:F25"/>
    <mergeCell ref="G25:I25"/>
    <mergeCell ref="B27:C27"/>
    <mergeCell ref="D27:F27"/>
    <mergeCell ref="G27:I27"/>
    <mergeCell ref="J27:K27"/>
    <mergeCell ref="AO34:AR34"/>
    <mergeCell ref="AH34:AJ34"/>
    <mergeCell ref="AF29:AG29"/>
    <mergeCell ref="AH29:AI29"/>
    <mergeCell ref="W25:AA25"/>
    <mergeCell ref="T25:V25"/>
    <mergeCell ref="T26:V26"/>
    <mergeCell ref="O28:Q28"/>
    <mergeCell ref="O27:Q27"/>
    <mergeCell ref="W26:AA26"/>
    <mergeCell ref="O26:Q26"/>
    <mergeCell ref="G28:I28"/>
    <mergeCell ref="J28:K28"/>
    <mergeCell ref="E34:H34"/>
    <mergeCell ref="I34:K34"/>
    <mergeCell ref="B29:C29"/>
    <mergeCell ref="L29:N29"/>
    <mergeCell ref="D29:F29"/>
    <mergeCell ref="G29:I29"/>
    <mergeCell ref="J29:K29"/>
    <mergeCell ref="R35:S35"/>
    <mergeCell ref="L35:M35"/>
    <mergeCell ref="G35:H35"/>
    <mergeCell ref="AQ36:AR36"/>
    <mergeCell ref="AO36:AP36"/>
    <mergeCell ref="AM35:AN35"/>
    <mergeCell ref="AO35:AP35"/>
    <mergeCell ref="AF36:AG36"/>
    <mergeCell ref="O29:Q29"/>
    <mergeCell ref="T29:V29"/>
    <mergeCell ref="W29:AA29"/>
    <mergeCell ref="AB29:AC29"/>
    <mergeCell ref="AD29:AE29"/>
    <mergeCell ref="L34:P34"/>
    <mergeCell ref="Q34:S34"/>
    <mergeCell ref="AJ29:AK29"/>
    <mergeCell ref="AN30:AR30"/>
    <mergeCell ref="AQ29:AR29"/>
    <mergeCell ref="AL29:AN29"/>
    <mergeCell ref="AO29:AP29"/>
    <mergeCell ref="AD34:AG34"/>
    <mergeCell ref="T34:W34"/>
    <mergeCell ref="X34:AC34"/>
    <mergeCell ref="AK34:AN34"/>
    <mergeCell ref="A38:B38"/>
    <mergeCell ref="E38:F38"/>
    <mergeCell ref="G38:H38"/>
    <mergeCell ref="I38:J38"/>
    <mergeCell ref="L37:M37"/>
    <mergeCell ref="N37:P37"/>
    <mergeCell ref="N36:P36"/>
    <mergeCell ref="I35:J35"/>
    <mergeCell ref="A34:B35"/>
    <mergeCell ref="C34:D34"/>
    <mergeCell ref="L36:M36"/>
    <mergeCell ref="E35:F35"/>
    <mergeCell ref="A37:B37"/>
    <mergeCell ref="E37:F37"/>
    <mergeCell ref="G37:H37"/>
    <mergeCell ref="I37:J37"/>
    <mergeCell ref="I36:J36"/>
    <mergeCell ref="A36:B36"/>
    <mergeCell ref="E36:F36"/>
    <mergeCell ref="G36:H36"/>
    <mergeCell ref="AK37:AL37"/>
    <mergeCell ref="AO37:AP37"/>
    <mergeCell ref="AI35:AJ35"/>
    <mergeCell ref="T35:U35"/>
    <mergeCell ref="V35:W35"/>
    <mergeCell ref="AM36:AN36"/>
    <mergeCell ref="AI36:AJ36"/>
    <mergeCell ref="AK36:AL36"/>
    <mergeCell ref="AF37:AG37"/>
    <mergeCell ref="T37:U37"/>
    <mergeCell ref="T36:U36"/>
    <mergeCell ref="AF38:AG38"/>
    <mergeCell ref="AQ35:AR35"/>
    <mergeCell ref="AK35:AL35"/>
    <mergeCell ref="AF35:AG35"/>
    <mergeCell ref="V37:W37"/>
    <mergeCell ref="AD37:AE37"/>
    <mergeCell ref="T38:U38"/>
    <mergeCell ref="V38:W38"/>
    <mergeCell ref="X38:AA38"/>
    <mergeCell ref="AD38:AE38"/>
    <mergeCell ref="AB37:AC37"/>
    <mergeCell ref="AB38:AC38"/>
    <mergeCell ref="X37:AA37"/>
    <mergeCell ref="V36:W36"/>
    <mergeCell ref="X36:AA36"/>
    <mergeCell ref="AD35:AE35"/>
    <mergeCell ref="X35:AA35"/>
    <mergeCell ref="AB35:AC35"/>
    <mergeCell ref="AB36:AC36"/>
    <mergeCell ref="AD36:AE36"/>
    <mergeCell ref="AQ37:AR37"/>
    <mergeCell ref="AM37:AN37"/>
    <mergeCell ref="AI38:AJ38"/>
    <mergeCell ref="AI37:AJ37"/>
    <mergeCell ref="AI39:AJ39"/>
    <mergeCell ref="AQ39:AR39"/>
    <mergeCell ref="AK38:AL38"/>
    <mergeCell ref="AQ38:AR38"/>
    <mergeCell ref="AM38:AN38"/>
    <mergeCell ref="AO38:AP38"/>
    <mergeCell ref="AM39:AN39"/>
    <mergeCell ref="AO39:AP39"/>
    <mergeCell ref="AK39:AL39"/>
    <mergeCell ref="A39:B39"/>
    <mergeCell ref="A40:B40"/>
    <mergeCell ref="E40:F40"/>
    <mergeCell ref="G40:H40"/>
    <mergeCell ref="I40:J40"/>
    <mergeCell ref="R39:S39"/>
    <mergeCell ref="AB39:AC39"/>
    <mergeCell ref="AD39:AE39"/>
    <mergeCell ref="AF39:AG39"/>
    <mergeCell ref="E39:F39"/>
    <mergeCell ref="G39:H39"/>
    <mergeCell ref="I39:J39"/>
    <mergeCell ref="L39:M39"/>
    <mergeCell ref="N39:P39"/>
    <mergeCell ref="X39:AA39"/>
    <mergeCell ref="T39:U39"/>
    <mergeCell ref="L40:M40"/>
    <mergeCell ref="R40:S40"/>
    <mergeCell ref="N40:P40"/>
    <mergeCell ref="V39:W39"/>
    <mergeCell ref="AO40:AP40"/>
    <mergeCell ref="AD40:AE40"/>
    <mergeCell ref="V40:W40"/>
    <mergeCell ref="AP46:AR46"/>
    <mergeCell ref="AI46:AJ46"/>
    <mergeCell ref="AN45:AR45"/>
    <mergeCell ref="AN46:AO46"/>
    <mergeCell ref="AQ40:AR40"/>
    <mergeCell ref="AB40:AC40"/>
    <mergeCell ref="AI40:AJ40"/>
    <mergeCell ref="AK40:AL40"/>
    <mergeCell ref="T45:X45"/>
    <mergeCell ref="Y45:AD45"/>
    <mergeCell ref="AE45:AH45"/>
    <mergeCell ref="AI45:AM45"/>
    <mergeCell ref="AM40:AN40"/>
    <mergeCell ref="T40:U40"/>
    <mergeCell ref="AF40:AG40"/>
    <mergeCell ref="X40:AA40"/>
    <mergeCell ref="AK46:AM46"/>
    <mergeCell ref="I45:N45"/>
    <mergeCell ref="Y46:AB46"/>
    <mergeCell ref="Q46:S46"/>
    <mergeCell ref="O45:S45"/>
    <mergeCell ref="O46:P46"/>
    <mergeCell ref="D46:E46"/>
    <mergeCell ref="A45:C46"/>
    <mergeCell ref="D45:H45"/>
    <mergeCell ref="F46:H46"/>
    <mergeCell ref="I46:K46"/>
    <mergeCell ref="L46:N46"/>
    <mergeCell ref="T46:U46"/>
    <mergeCell ref="V46:X46"/>
    <mergeCell ref="AP47:AR47"/>
    <mergeCell ref="AN48:AO48"/>
    <mergeCell ref="AP48:AR48"/>
    <mergeCell ref="AK48:AM48"/>
    <mergeCell ref="AN47:AO47"/>
    <mergeCell ref="AC47:AD47"/>
    <mergeCell ref="AE47:AF47"/>
    <mergeCell ref="I47:K47"/>
    <mergeCell ref="V47:X47"/>
    <mergeCell ref="Y47:AB47"/>
    <mergeCell ref="AK47:AM47"/>
    <mergeCell ref="D48:E48"/>
    <mergeCell ref="Q48:R48"/>
    <mergeCell ref="L48:N48"/>
    <mergeCell ref="F48:H48"/>
    <mergeCell ref="I48:K48"/>
    <mergeCell ref="O48:P48"/>
    <mergeCell ref="AG47:AH47"/>
    <mergeCell ref="AI47:AJ47"/>
    <mergeCell ref="AC46:AD46"/>
    <mergeCell ref="AE46:AF46"/>
    <mergeCell ref="AG46:AH46"/>
    <mergeCell ref="A47:C47"/>
    <mergeCell ref="D47:E47"/>
    <mergeCell ref="F47:H47"/>
    <mergeCell ref="A50:C50"/>
    <mergeCell ref="D50:E50"/>
    <mergeCell ref="F50:H50"/>
    <mergeCell ref="I50:K50"/>
    <mergeCell ref="AE48:AF48"/>
    <mergeCell ref="Q49:S49"/>
    <mergeCell ref="AC48:AD48"/>
    <mergeCell ref="F49:H49"/>
    <mergeCell ref="I49:K49"/>
    <mergeCell ref="L49:N49"/>
    <mergeCell ref="Q50:S50"/>
    <mergeCell ref="V49:X49"/>
    <mergeCell ref="O49:P49"/>
    <mergeCell ref="L50:N50"/>
    <mergeCell ref="O50:P50"/>
    <mergeCell ref="T50:U50"/>
    <mergeCell ref="T49:U49"/>
    <mergeCell ref="A49:C49"/>
    <mergeCell ref="D49:E49"/>
    <mergeCell ref="A48:C48"/>
    <mergeCell ref="AE50:AF50"/>
    <mergeCell ref="AG50:AH50"/>
    <mergeCell ref="AC50:AD50"/>
    <mergeCell ref="L47:N47"/>
    <mergeCell ref="O47:P47"/>
    <mergeCell ref="Y49:AB49"/>
    <mergeCell ref="Q47:R47"/>
    <mergeCell ref="T47:U47"/>
    <mergeCell ref="V50:X50"/>
    <mergeCell ref="Y50:AB50"/>
    <mergeCell ref="T48:U48"/>
    <mergeCell ref="Y48:AB48"/>
    <mergeCell ref="V48:X48"/>
    <mergeCell ref="AH25:AI25"/>
    <mergeCell ref="AD24:AE24"/>
    <mergeCell ref="AF24:AG24"/>
    <mergeCell ref="AK19:AN19"/>
    <mergeCell ref="AP50:AR50"/>
    <mergeCell ref="AN50:AO50"/>
    <mergeCell ref="AG48:AH48"/>
    <mergeCell ref="AN49:AO49"/>
    <mergeCell ref="AI48:AJ48"/>
    <mergeCell ref="AG49:AH49"/>
    <mergeCell ref="AI50:AJ50"/>
    <mergeCell ref="AK50:AM50"/>
    <mergeCell ref="AP49:AR49"/>
    <mergeCell ref="AC49:AD49"/>
    <mergeCell ref="AE49:AF49"/>
    <mergeCell ref="AK49:AM49"/>
    <mergeCell ref="AI49:AJ49"/>
    <mergeCell ref="AL27:AN27"/>
    <mergeCell ref="AL26:AN26"/>
    <mergeCell ref="AB25:AC25"/>
    <mergeCell ref="AD25:AE25"/>
    <mergeCell ref="AF25:AG25"/>
    <mergeCell ref="AD28:AE28"/>
    <mergeCell ref="AF27:AG27"/>
    <mergeCell ref="AB26:AC26"/>
    <mergeCell ref="AF26:AG26"/>
    <mergeCell ref="AD26:AE26"/>
    <mergeCell ref="AF28:AG28"/>
    <mergeCell ref="AH26:AI26"/>
    <mergeCell ref="AH27:AI27"/>
    <mergeCell ref="AB27:AC27"/>
    <mergeCell ref="AD27:AE27"/>
    <mergeCell ref="AQ27:AR27"/>
    <mergeCell ref="AQ28:AR28"/>
    <mergeCell ref="AL28:AN28"/>
    <mergeCell ref="AO27:AP27"/>
    <mergeCell ref="AB28:AC28"/>
    <mergeCell ref="AH28:AI28"/>
    <mergeCell ref="AJ28:AK28"/>
    <mergeCell ref="AO28:AP28"/>
    <mergeCell ref="AJ26:AK26"/>
    <mergeCell ref="AJ27:AK27"/>
    <mergeCell ref="AL25:AN25"/>
    <mergeCell ref="AJ25:AK25"/>
    <mergeCell ref="AO23:AR23"/>
    <mergeCell ref="AO24:AP24"/>
    <mergeCell ref="AO25:AP25"/>
    <mergeCell ref="AO26:AP26"/>
    <mergeCell ref="AQ24:AR24"/>
    <mergeCell ref="AQ25:AR25"/>
    <mergeCell ref="AQ26:AR26"/>
  </mergeCells>
  <phoneticPr fontId="22"/>
  <pageMargins left="0.59055118110236227" right="0.59055118110236227" top="0.59055118110236227" bottom="0.59055118110236227" header="0.39370078740157483" footer="0.39370078740157483"/>
  <pageSetup paperSize="9" firstPageNumber="126" orientation="portrait" useFirstPageNumber="1" horizontalDpi="300" verticalDpi="300" r:id="rId1"/>
  <headerFooter alignWithMargins="0">
    <oddHeader>&amp;R社会･福祉</oddHeader>
    <oddFooter>&amp;C&amp;11&amp;A</oddFooter>
  </headerFooter>
  <rowBreaks count="1" manualBreakCount="1">
    <brk id="24" min="19" max="44" man="1"/>
  </rowBreaks>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‐119‐</vt:lpstr>
      <vt:lpstr>‐120‐</vt:lpstr>
      <vt:lpstr>‐121‐</vt:lpstr>
      <vt:lpstr>‐122‐</vt:lpstr>
      <vt:lpstr>‐123‐</vt:lpstr>
      <vt:lpstr>‐124‐</vt:lpstr>
      <vt:lpstr>‐125‐</vt:lpstr>
      <vt:lpstr>‐126‐</vt:lpstr>
      <vt:lpstr>‐127‐</vt:lpstr>
      <vt:lpstr>‐128‐</vt:lpstr>
      <vt:lpstr>‐129‐</vt:lpstr>
      <vt:lpstr>‐130‐</vt:lpstr>
      <vt:lpstr>‐131‐</vt:lpstr>
      <vt:lpstr>グラフ</vt:lpstr>
      <vt:lpstr>‐119‐!Print_Area</vt:lpstr>
      <vt:lpstr>‐121‐!Print_Area</vt:lpstr>
      <vt:lpstr>‐123‐!Print_Area</vt:lpstr>
      <vt:lpstr>‐124‐!Print_Area</vt:lpstr>
      <vt:lpstr>‐125‐!Print_Area</vt:lpstr>
      <vt:lpstr>‐126‐!Print_Area</vt:lpstr>
      <vt:lpstr>‐127‐!Print_Area</vt:lpstr>
      <vt:lpstr>‐128‐!Print_Area</vt:lpstr>
      <vt:lpstr>‐129‐!Print_Area</vt:lpstr>
      <vt:lpstr>‐130‐!Print_Area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7</cp:revision>
  <cp:lastPrinted>2013-05-14T01:25:37Z</cp:lastPrinted>
  <dcterms:created xsi:type="dcterms:W3CDTF">2002-03-19T05:03:05Z</dcterms:created>
  <dcterms:modified xsi:type="dcterms:W3CDTF">2013-05-14T01:26:14Z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