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firstSheet="2" activeTab="3"/>
  </bookViews>
  <sheets>
    <sheet name="-152-" sheetId="10" r:id="rId1"/>
    <sheet name="-153-" sheetId="1" r:id="rId2"/>
    <sheet name="-154-" sheetId="2" r:id="rId3"/>
    <sheet name="-155-" sheetId="8" r:id="rId4"/>
    <sheet name="-156-" sheetId="3" r:id="rId5"/>
    <sheet name="-157-" sheetId="4" r:id="rId6"/>
    <sheet name="-158-" sheetId="5" r:id="rId7"/>
    <sheet name="-159-" sheetId="6" r:id="rId8"/>
    <sheet name="-160-" sheetId="7" r:id="rId9"/>
    <sheet name="白紙(ページ数なし 見開き右側）" sheetId="11" r:id="rId10"/>
  </sheets>
  <definedNames>
    <definedName name="_xlnm.Print_Area" localSheetId="1">'-153-'!$A$1:$S$66</definedName>
    <definedName name="_xlnm.Print_Area" localSheetId="2">'-154-'!$A$1:$N$54</definedName>
    <definedName name="_xlnm.Print_Area" localSheetId="3">'-155-'!$O$1:$X$54</definedName>
    <definedName name="_xlnm.Print_Area" localSheetId="4">'-156-'!$A$1:$I$46</definedName>
    <definedName name="_xlnm.Print_Area" localSheetId="6">'-158-'!$A$1:$AO$51</definedName>
    <definedName name="_xlnm.Print_Area" localSheetId="8">'-160-'!$A$1:$N$25</definedName>
  </definedNames>
  <calcPr calcId="125725" refMode="R1C1"/>
</workbook>
</file>

<file path=xl/calcChain.xml><?xml version="1.0" encoding="utf-8"?>
<calcChain xmlns="http://schemas.openxmlformats.org/spreadsheetml/2006/main">
  <c r="C47" i="1"/>
  <c r="B44"/>
  <c r="B45"/>
  <c r="B46"/>
  <c r="B47"/>
  <c r="B48"/>
  <c r="B49"/>
  <c r="B50"/>
  <c r="B51"/>
  <c r="B52"/>
  <c r="B53"/>
  <c r="B54"/>
  <c r="B43"/>
  <c r="AR33" i="5"/>
  <c r="L33"/>
  <c r="L48"/>
  <c r="AD35"/>
  <c r="AJ35"/>
  <c r="AD36"/>
  <c r="AJ36"/>
  <c r="AD37"/>
  <c r="AJ37"/>
  <c r="AD38"/>
  <c r="AJ38"/>
  <c r="AD39"/>
  <c r="AJ39"/>
  <c r="AD40"/>
  <c r="AJ40"/>
  <c r="AD41"/>
  <c r="AJ41"/>
  <c r="AD42"/>
  <c r="AJ42"/>
  <c r="AD43"/>
  <c r="AJ43"/>
  <c r="AD44"/>
  <c r="AJ44"/>
  <c r="AD45"/>
  <c r="AJ45"/>
  <c r="AD46"/>
  <c r="AJ46"/>
  <c r="X33"/>
  <c r="X48"/>
  <c r="R33"/>
  <c r="R48"/>
  <c r="G33"/>
  <c r="G48"/>
  <c r="B33"/>
  <c r="B48"/>
  <c r="F46" i="4"/>
  <c r="E46"/>
  <c r="D46"/>
  <c r="C46"/>
  <c r="B46"/>
  <c r="H30" i="8"/>
  <c r="B30"/>
  <c r="H29"/>
  <c r="B29"/>
  <c r="H28"/>
  <c r="B28"/>
  <c r="H27"/>
  <c r="B27"/>
  <c r="H26"/>
  <c r="B26"/>
  <c r="H20"/>
  <c r="H19"/>
  <c r="H18"/>
  <c r="H17"/>
  <c r="H16"/>
  <c r="H9"/>
  <c r="B9"/>
  <c r="H8"/>
  <c r="B8"/>
  <c r="H7"/>
  <c r="B7"/>
  <c r="H6"/>
  <c r="B6"/>
  <c r="H5"/>
  <c r="B5"/>
  <c r="R53"/>
  <c r="Q53"/>
  <c r="R52"/>
  <c r="Q52"/>
  <c r="R51"/>
  <c r="Q51"/>
  <c r="R50"/>
  <c r="Q50"/>
  <c r="R49"/>
  <c r="Q49"/>
  <c r="R48"/>
  <c r="Q48"/>
  <c r="R47"/>
  <c r="Q47"/>
  <c r="R46"/>
  <c r="Q46"/>
  <c r="R45"/>
  <c r="Q45"/>
  <c r="R44"/>
  <c r="Q44"/>
  <c r="R43"/>
  <c r="Q43"/>
  <c r="R42"/>
  <c r="Q42"/>
  <c r="I31" i="3"/>
  <c r="N38" i="6"/>
  <c r="L38"/>
  <c r="K38"/>
  <c r="K41"/>
  <c r="J38"/>
  <c r="I38"/>
  <c r="H38"/>
  <c r="G38"/>
  <c r="G41"/>
  <c r="F38"/>
  <c r="E38"/>
  <c r="N37"/>
  <c r="L37"/>
  <c r="L39"/>
  <c r="K37"/>
  <c r="J37"/>
  <c r="I37"/>
  <c r="I39"/>
  <c r="H37"/>
  <c r="H39"/>
  <c r="G37"/>
  <c r="F37"/>
  <c r="F39"/>
  <c r="E37"/>
  <c r="E39"/>
  <c r="M33"/>
  <c r="M34"/>
  <c r="M38"/>
  <c r="M41"/>
  <c r="M36"/>
  <c r="N9" i="7"/>
  <c r="M9"/>
  <c r="L9"/>
  <c r="K9"/>
  <c r="J9"/>
  <c r="I9"/>
  <c r="H9"/>
  <c r="G9"/>
  <c r="F9"/>
  <c r="E9"/>
  <c r="O41" i="1"/>
  <c r="N41"/>
  <c r="L41"/>
  <c r="O23"/>
  <c r="N23"/>
  <c r="L23"/>
  <c r="C36"/>
  <c r="C35"/>
  <c r="C34"/>
  <c r="C33"/>
  <c r="C32"/>
  <c r="C31"/>
  <c r="C30"/>
  <c r="C29"/>
  <c r="C28"/>
  <c r="C27"/>
  <c r="C23"/>
  <c r="C26"/>
  <c r="C25"/>
  <c r="B36"/>
  <c r="B35"/>
  <c r="B34"/>
  <c r="B33"/>
  <c r="B32"/>
  <c r="B31"/>
  <c r="B30"/>
  <c r="B29"/>
  <c r="B28"/>
  <c r="B27"/>
  <c r="B23"/>
  <c r="B26"/>
  <c r="B25"/>
  <c r="C7"/>
  <c r="C18"/>
  <c r="C17"/>
  <c r="C16"/>
  <c r="C15"/>
  <c r="C14"/>
  <c r="C13"/>
  <c r="C12"/>
  <c r="C11"/>
  <c r="C10"/>
  <c r="C9"/>
  <c r="C8"/>
  <c r="C5"/>
  <c r="B18"/>
  <c r="B17"/>
  <c r="B16"/>
  <c r="B15"/>
  <c r="B14"/>
  <c r="B13"/>
  <c r="B12"/>
  <c r="B11"/>
  <c r="B10"/>
  <c r="B9"/>
  <c r="B8"/>
  <c r="B7"/>
  <c r="B5"/>
  <c r="O5"/>
  <c r="N5"/>
  <c r="P5"/>
  <c r="D36" i="10"/>
  <c r="D35"/>
  <c r="D34"/>
  <c r="D33"/>
  <c r="D32"/>
  <c r="D31"/>
  <c r="D30"/>
  <c r="D29"/>
  <c r="D28"/>
  <c r="D27"/>
  <c r="D26"/>
  <c r="D25"/>
  <c r="D23"/>
  <c r="C36"/>
  <c r="C35"/>
  <c r="C34"/>
  <c r="C33"/>
  <c r="C32"/>
  <c r="C31"/>
  <c r="C30"/>
  <c r="C29"/>
  <c r="C28"/>
  <c r="C27"/>
  <c r="C26"/>
  <c r="C25"/>
  <c r="C23"/>
  <c r="AD18" i="5"/>
  <c r="AD21"/>
  <c r="Z18"/>
  <c r="Z20"/>
  <c r="AD20"/>
  <c r="V18"/>
  <c r="V20"/>
  <c r="AL18"/>
  <c r="AL20"/>
  <c r="N18"/>
  <c r="N20"/>
  <c r="F4" i="4"/>
  <c r="E4"/>
  <c r="R37" i="8"/>
  <c r="Q37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C42"/>
  <c r="C40"/>
  <c r="B43"/>
  <c r="B42"/>
  <c r="B40"/>
  <c r="M40"/>
  <c r="L40"/>
  <c r="K40"/>
  <c r="J40"/>
  <c r="I40"/>
  <c r="H40"/>
  <c r="G40"/>
  <c r="F40"/>
  <c r="E40"/>
  <c r="D40"/>
  <c r="H30" i="2"/>
  <c r="H8"/>
  <c r="H9"/>
  <c r="H5"/>
  <c r="F41" i="6"/>
  <c r="H41"/>
  <c r="I41"/>
  <c r="J41"/>
  <c r="L41"/>
  <c r="E41"/>
  <c r="G39"/>
  <c r="J39"/>
  <c r="K39"/>
  <c r="N39"/>
  <c r="O40" i="8"/>
  <c r="P40"/>
  <c r="S40"/>
  <c r="T40"/>
  <c r="U40"/>
  <c r="V40"/>
  <c r="W40"/>
  <c r="X40"/>
  <c r="Q40"/>
  <c r="R40"/>
  <c r="E5" i="1"/>
  <c r="L5" i="6"/>
  <c r="M35"/>
  <c r="M37"/>
  <c r="M39"/>
  <c r="L20"/>
  <c r="L19"/>
  <c r="L18"/>
  <c r="L17"/>
  <c r="L16"/>
  <c r="L15"/>
  <c r="L14"/>
  <c r="L13"/>
  <c r="L12"/>
  <c r="L11"/>
  <c r="L10"/>
  <c r="L9"/>
  <c r="Q42" i="2"/>
  <c r="B43"/>
  <c r="B53"/>
  <c r="B52"/>
  <c r="B51"/>
  <c r="B50"/>
  <c r="B49"/>
  <c r="B48"/>
  <c r="B47"/>
  <c r="B46"/>
  <c r="B45"/>
  <c r="B44"/>
  <c r="B30"/>
  <c r="B9"/>
  <c r="B8"/>
  <c r="AH18" i="5"/>
  <c r="AH20"/>
  <c r="F49" i="4"/>
  <c r="D5" i="1"/>
  <c r="F5"/>
  <c r="G5"/>
  <c r="H5"/>
  <c r="I5"/>
  <c r="J5"/>
  <c r="K5"/>
  <c r="L5"/>
  <c r="M5"/>
  <c r="Q5"/>
  <c r="R5"/>
  <c r="S5"/>
  <c r="D23"/>
  <c r="E23"/>
  <c r="F23"/>
  <c r="G23"/>
  <c r="H23"/>
  <c r="I23"/>
  <c r="J23"/>
  <c r="K23"/>
  <c r="M23"/>
  <c r="P23"/>
  <c r="Q23"/>
  <c r="D41"/>
  <c r="E41"/>
  <c r="F41"/>
  <c r="G41"/>
  <c r="H41"/>
  <c r="I41"/>
  <c r="J41"/>
  <c r="K41"/>
  <c r="M41"/>
  <c r="P41"/>
  <c r="Q41"/>
  <c r="R41"/>
  <c r="S41"/>
  <c r="C43"/>
  <c r="C52"/>
  <c r="C45"/>
  <c r="C53"/>
  <c r="C44"/>
  <c r="C41"/>
  <c r="C46"/>
  <c r="C48"/>
  <c r="C49"/>
  <c r="C50"/>
  <c r="C51"/>
  <c r="C54"/>
  <c r="B5" i="2"/>
  <c r="B6"/>
  <c r="H6"/>
  <c r="B7"/>
  <c r="H7"/>
  <c r="H16"/>
  <c r="H17"/>
  <c r="H18"/>
  <c r="H19"/>
  <c r="H20"/>
  <c r="B26"/>
  <c r="H26"/>
  <c r="B27"/>
  <c r="H27"/>
  <c r="B28"/>
  <c r="H28"/>
  <c r="B29"/>
  <c r="H29"/>
  <c r="Q38"/>
  <c r="R38"/>
  <c r="D40"/>
  <c r="E40"/>
  <c r="F40"/>
  <c r="G40"/>
  <c r="H40"/>
  <c r="I40"/>
  <c r="J40"/>
  <c r="K40"/>
  <c r="L40"/>
  <c r="M40"/>
  <c r="O40"/>
  <c r="P40"/>
  <c r="S40"/>
  <c r="T40"/>
  <c r="U40"/>
  <c r="V40"/>
  <c r="W40"/>
  <c r="X40"/>
  <c r="B42"/>
  <c r="B40"/>
  <c r="C42"/>
  <c r="R42"/>
  <c r="R40"/>
  <c r="C43"/>
  <c r="C44"/>
  <c r="C40"/>
  <c r="C45"/>
  <c r="C46"/>
  <c r="C47"/>
  <c r="C48"/>
  <c r="C49"/>
  <c r="C50"/>
  <c r="C51"/>
  <c r="C52"/>
  <c r="C53"/>
  <c r="Q43"/>
  <c r="Q44"/>
  <c r="Q40"/>
  <c r="Q45"/>
  <c r="Q46"/>
  <c r="Q47"/>
  <c r="Q48"/>
  <c r="Q49"/>
  <c r="Q50"/>
  <c r="Q51"/>
  <c r="Q52"/>
  <c r="Q53"/>
  <c r="R43"/>
  <c r="R44"/>
  <c r="R45"/>
  <c r="R46"/>
  <c r="R47"/>
  <c r="R48"/>
  <c r="R49"/>
  <c r="R50"/>
  <c r="R51"/>
  <c r="R52"/>
  <c r="R53"/>
  <c r="D11" i="3"/>
  <c r="E11"/>
  <c r="F11"/>
  <c r="G11"/>
  <c r="H11"/>
  <c r="I11"/>
  <c r="B31"/>
  <c r="C31"/>
  <c r="D31"/>
  <c r="E31"/>
  <c r="F31"/>
  <c r="G31"/>
  <c r="H31"/>
  <c r="B13"/>
  <c r="B11"/>
  <c r="C13"/>
  <c r="C11"/>
  <c r="C14"/>
  <c r="C15"/>
  <c r="C16"/>
  <c r="C17"/>
  <c r="C18"/>
  <c r="C19"/>
  <c r="C20"/>
  <c r="C21"/>
  <c r="C22"/>
  <c r="C23"/>
  <c r="C24"/>
  <c r="B14"/>
  <c r="B15"/>
  <c r="B16"/>
  <c r="B17"/>
  <c r="B18"/>
  <c r="B19"/>
  <c r="B20"/>
  <c r="B21"/>
  <c r="B22"/>
  <c r="B23"/>
  <c r="B24"/>
  <c r="B4" i="4"/>
  <c r="C4"/>
  <c r="D4"/>
  <c r="B49"/>
  <c r="C49"/>
  <c r="D49"/>
  <c r="E49"/>
  <c r="B18" i="5"/>
  <c r="B21"/>
  <c r="F18"/>
  <c r="F21"/>
  <c r="F20"/>
  <c r="J18"/>
  <c r="J20"/>
  <c r="R18"/>
  <c r="R20"/>
  <c r="R21"/>
  <c r="J21"/>
  <c r="N21"/>
  <c r="V21"/>
  <c r="B49"/>
  <c r="G49"/>
  <c r="L6" i="6"/>
  <c r="E7"/>
  <c r="F7"/>
  <c r="G7"/>
  <c r="L7"/>
  <c r="H7"/>
  <c r="I7"/>
  <c r="J7"/>
  <c r="K7"/>
  <c r="C10" i="10"/>
  <c r="C9"/>
  <c r="C8"/>
  <c r="C7"/>
  <c r="C6"/>
  <c r="B23"/>
  <c r="E23"/>
  <c r="F23"/>
  <c r="G23"/>
  <c r="H23"/>
  <c r="I23"/>
  <c r="J23"/>
  <c r="X49" i="5"/>
  <c r="L49"/>
  <c r="B41" i="1"/>
  <c r="AL21" i="5"/>
  <c r="AD33"/>
  <c r="B20"/>
  <c r="R49"/>
  <c r="AH21"/>
  <c r="Z21"/>
  <c r="AD48"/>
  <c r="AD49"/>
  <c r="AJ33"/>
</calcChain>
</file>

<file path=xl/sharedStrings.xml><?xml version="1.0" encoding="utf-8"?>
<sst xmlns="http://schemas.openxmlformats.org/spreadsheetml/2006/main" count="817" uniqueCount="344">
  <si>
    <t>（大ホール)</t>
  </si>
  <si>
    <t>平成22年度</t>
  </si>
  <si>
    <t>年　　月</t>
  </si>
  <si>
    <t>総  　数</t>
  </si>
  <si>
    <t>講 演 会</t>
  </si>
  <si>
    <t>研  　修</t>
  </si>
  <si>
    <t>そ の 他</t>
  </si>
  <si>
    <t>総　　数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</si>
  <si>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</si>
  <si>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</si>
  <si>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</si>
  <si>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</si>
  <si>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</si>
  <si>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 xml:space="preserve">  10</t>
  </si>
  <si>
    <t xml:space="preserve">  11</t>
  </si>
  <si>
    <t xml:space="preserve">  12</t>
  </si>
  <si>
    <t xml:space="preserve">  ２</t>
  </si>
  <si>
    <t xml:space="preserve">  ３</t>
  </si>
  <si>
    <t>（市民交流室）</t>
  </si>
  <si>
    <t>集　　会</t>
  </si>
  <si>
    <t>（小ホール）</t>
  </si>
  <si>
    <t>（注）（  ）内は市主催行事回数。                                 　</t>
  </si>
  <si>
    <t>資料：てだこホール</t>
  </si>
  <si>
    <t>（217）  市民体育館利用状況（各年度共３月末現在）</t>
  </si>
  <si>
    <t>（単位：件、人）</t>
  </si>
  <si>
    <t>（221）  野球場利用状況（各年度共３月末日現在）</t>
  </si>
  <si>
    <t>年    度</t>
  </si>
  <si>
    <t>使　　用　　件　　数</t>
  </si>
  <si>
    <t>入　　場　　者　　数</t>
  </si>
  <si>
    <t>年  　  　度</t>
  </si>
  <si>
    <t>港　川　球　場</t>
  </si>
  <si>
    <t>伊奈武瀬球場</t>
  </si>
  <si>
    <t>浦添市民球場</t>
  </si>
  <si>
    <t>団　　体</t>
  </si>
  <si>
    <t>個　　人</t>
  </si>
  <si>
    <t>使用件数</t>
  </si>
  <si>
    <t>利用者数</t>
  </si>
  <si>
    <t>専用</t>
  </si>
  <si>
    <t>部分</t>
  </si>
  <si>
    <t>（注）全面及び半面貸切を「専用」、複数人数、１人での利用を「部分」として計上した。</t>
  </si>
  <si>
    <t>資料:市民体育館</t>
  </si>
  <si>
    <t>（注）平成20年度より会議室を「部分」から「専用」へ変更した。</t>
  </si>
  <si>
    <t>（218）  陸上競技場利用状況（各年度共３月末現在）</t>
  </si>
  <si>
    <t>（222）  武道場、市民相撲場利用状況（各年度共３月末日現在）</t>
  </si>
  <si>
    <t>武　道　場</t>
  </si>
  <si>
    <t>市民相撲場</t>
  </si>
  <si>
    <t>使用件数　（件）</t>
  </si>
  <si>
    <t>入場者数　（人）</t>
  </si>
  <si>
    <t>-</t>
  </si>
  <si>
    <t>平成19年度</t>
  </si>
  <si>
    <t>…</t>
  </si>
  <si>
    <t>（注）剣道場、多目的室、トレーニング室含む。</t>
  </si>
  <si>
    <t>（219）  多目的屋内運動場利用状況（各年度共３月末現在）</t>
  </si>
  <si>
    <t>（223）  ゲートボール場、テニスコート、屋外運動場利用状況（各年度共３月末日現在）</t>
  </si>
  <si>
    <t xml:space="preserve">使 　　用　 　件　 　数  </t>
  </si>
  <si>
    <t xml:space="preserve">   入　 　場　　 者　　 数</t>
  </si>
  <si>
    <t>中央ゲートボール場</t>
  </si>
  <si>
    <t>市民テニスコート</t>
  </si>
  <si>
    <t>多目的屋外運動場</t>
  </si>
  <si>
    <t xml:space="preserve">  使用件数</t>
  </si>
  <si>
    <t xml:space="preserve">  利用者数</t>
  </si>
  <si>
    <t>資料：市民体育館</t>
  </si>
  <si>
    <t xml:space="preserve">（220）  月別中央公民館利用状況（平成22年度）                                                               </t>
  </si>
  <si>
    <t>（単位：回、人）</t>
  </si>
  <si>
    <t>年　　　月</t>
  </si>
  <si>
    <t>集会場</t>
  </si>
  <si>
    <t>研修室</t>
  </si>
  <si>
    <t>視聴覚室</t>
  </si>
  <si>
    <t>和　室</t>
  </si>
  <si>
    <t>料理実習室</t>
  </si>
  <si>
    <t>パソコン教室</t>
  </si>
  <si>
    <t>分館総数</t>
  </si>
  <si>
    <t>集会場（分館）</t>
  </si>
  <si>
    <t>音楽室（分館）</t>
  </si>
  <si>
    <t>研修室（分館）</t>
  </si>
  <si>
    <t>回数</t>
  </si>
  <si>
    <t>回　数</t>
  </si>
  <si>
    <t>　３</t>
  </si>
  <si>
    <t>（注） 平成20年４月から、これまで研修室に合算していた数値を、新たにパソコン室に移行した。</t>
  </si>
  <si>
    <t>資料：中央公民館</t>
  </si>
  <si>
    <t>月    別</t>
  </si>
  <si>
    <t>総　      　数</t>
  </si>
  <si>
    <t>ホ　　ー　　ル</t>
  </si>
  <si>
    <t>研　　修　　室</t>
  </si>
  <si>
    <t>第１音楽練習室</t>
  </si>
  <si>
    <t>第２音楽練習室</t>
  </si>
  <si>
    <t>和　　　　室</t>
  </si>
  <si>
    <t>茶　　　　室</t>
  </si>
  <si>
    <t>そ　　の　　他</t>
  </si>
  <si>
    <t>平成20年度</t>
  </si>
  <si>
    <t>　５</t>
  </si>
  <si>
    <t>　６</t>
  </si>
  <si>
    <t>　７</t>
  </si>
  <si>
    <t>　８</t>
  </si>
  <si>
    <t>　９</t>
  </si>
  <si>
    <t>　10</t>
  </si>
  <si>
    <t>　11</t>
  </si>
  <si>
    <t>　12</t>
  </si>
  <si>
    <t>　２</t>
  </si>
  <si>
    <t>（単位：冊）</t>
  </si>
  <si>
    <t xml:space="preserve">   年　　　度</t>
  </si>
  <si>
    <t>平成21年度</t>
  </si>
  <si>
    <t>総　　　　　数</t>
  </si>
  <si>
    <t>一　　般　　書</t>
  </si>
  <si>
    <t>総　　　　　記</t>
  </si>
  <si>
    <t>哲　　　　　学</t>
  </si>
  <si>
    <t>歴　　　　　史</t>
  </si>
  <si>
    <t>社　会　科　学</t>
  </si>
  <si>
    <t>自　然　科　学</t>
  </si>
  <si>
    <t>技　　　　　術</t>
  </si>
  <si>
    <t>産　　　　　業</t>
  </si>
  <si>
    <t>芸　　　　　術</t>
  </si>
  <si>
    <t>語　　　　　学</t>
  </si>
  <si>
    <t>文　　　　　学</t>
  </si>
  <si>
    <t>児　童　図　書</t>
  </si>
  <si>
    <t>郷　土　資　料</t>
  </si>
  <si>
    <t>参　　考　　書</t>
  </si>
  <si>
    <t>Ａ　Ｖ　資　料</t>
  </si>
  <si>
    <t>Ｙ　Ａ　資　料</t>
  </si>
  <si>
    <t>沖　　縄　　学</t>
  </si>
  <si>
    <t>（注）ＹＡ＝ヤングアダルト、ＡＶ＝オ－ディオ・ビジュアルの略。</t>
  </si>
  <si>
    <t>資料：市立図書館</t>
  </si>
  <si>
    <t>（単位：人）</t>
  </si>
  <si>
    <t xml:space="preserve">    年　　度</t>
  </si>
  <si>
    <t xml:space="preserve">    仲　　間</t>
  </si>
  <si>
    <t xml:space="preserve">    安 波 茶</t>
  </si>
  <si>
    <t xml:space="preserve">    伊　　祖</t>
  </si>
  <si>
    <t xml:space="preserve">    牧　　港</t>
  </si>
  <si>
    <t xml:space="preserve">    港　　川</t>
  </si>
  <si>
    <t xml:space="preserve">    城　　間</t>
  </si>
  <si>
    <t xml:space="preserve">    屋 富 祖</t>
  </si>
  <si>
    <t xml:space="preserve">    宮　　城</t>
  </si>
  <si>
    <t xml:space="preserve">    仲　　西</t>
  </si>
  <si>
    <t xml:space="preserve">    小　　湾</t>
  </si>
  <si>
    <t xml:space="preserve">    勢 理 客</t>
  </si>
  <si>
    <t xml:space="preserve">    内　　間</t>
  </si>
  <si>
    <t xml:space="preserve">    沢　　岻</t>
  </si>
  <si>
    <t xml:space="preserve">    経　　塚</t>
  </si>
  <si>
    <t xml:space="preserve">    前　　田</t>
  </si>
  <si>
    <t xml:space="preserve">    西　　原</t>
  </si>
  <si>
    <t xml:space="preserve">    当　　山</t>
  </si>
  <si>
    <t xml:space="preserve">    大　　平</t>
  </si>
  <si>
    <t xml:space="preserve">    西    洲</t>
  </si>
  <si>
    <t xml:space="preserve">    基 地 内</t>
  </si>
  <si>
    <t>市      計</t>
  </si>
  <si>
    <t>市  外  計</t>
  </si>
  <si>
    <t>そ  の  他</t>
  </si>
  <si>
    <t>合    　計</t>
  </si>
  <si>
    <t xml:space="preserve">年  度 </t>
  </si>
  <si>
    <t>　月</t>
  </si>
  <si>
    <t>貸 出</t>
  </si>
  <si>
    <t>返 却</t>
  </si>
  <si>
    <t>　４月</t>
  </si>
  <si>
    <t xml:space="preserve"> 合　　計</t>
  </si>
  <si>
    <t>日平均</t>
  </si>
  <si>
    <t>月平均</t>
  </si>
  <si>
    <t>開館日数</t>
  </si>
  <si>
    <t>（注）平成11年度より利用者人数は、貸出・返却人数とした。</t>
  </si>
  <si>
    <t xml:space="preserve">     　</t>
  </si>
  <si>
    <t xml:space="preserve">貸出数 </t>
  </si>
  <si>
    <t>一　般</t>
  </si>
  <si>
    <t>児　童</t>
  </si>
  <si>
    <t>雑　誌</t>
  </si>
  <si>
    <t>Ａ　Ｖ</t>
  </si>
  <si>
    <t>その他</t>
  </si>
  <si>
    <t>合　　計</t>
  </si>
  <si>
    <t xml:space="preserve"> 年　月</t>
  </si>
  <si>
    <t xml:space="preserve"> </t>
  </si>
  <si>
    <t xml:space="preserve">種 別 </t>
  </si>
  <si>
    <t>個　　　　人</t>
  </si>
  <si>
    <t>団　　　　体</t>
  </si>
  <si>
    <t>総　　　　　計</t>
  </si>
  <si>
    <t xml:space="preserve"> 年 月</t>
  </si>
  <si>
    <t xml:space="preserve"> 一　般</t>
  </si>
  <si>
    <t>大学生</t>
  </si>
  <si>
    <t>小・中・高</t>
  </si>
  <si>
    <t>（注）その他には、小中高生の常設観覧、無料企画展のみ観覧、</t>
  </si>
  <si>
    <t>資料：浦添市美術館</t>
  </si>
  <si>
    <t xml:space="preserve">       図書室・実習室のみ使用者等が含まれる。</t>
  </si>
  <si>
    <t>　　　「一般」の欄には、大学生が含まれる場合がある。</t>
  </si>
  <si>
    <t>分　類</t>
  </si>
  <si>
    <t>漆　器</t>
  </si>
  <si>
    <t>陶磁器</t>
  </si>
  <si>
    <t>染　織</t>
  </si>
  <si>
    <t>絵　画</t>
  </si>
  <si>
    <t>書</t>
  </si>
  <si>
    <t>彫　刻</t>
  </si>
  <si>
    <t>金　工</t>
  </si>
  <si>
    <t>計</t>
  </si>
  <si>
    <t>資　料</t>
  </si>
  <si>
    <t>購　入</t>
  </si>
  <si>
    <t>寄　贈</t>
  </si>
  <si>
    <t>総　　　計</t>
  </si>
  <si>
    <t>（注）（　）内は点数。</t>
  </si>
  <si>
    <t>区　分</t>
  </si>
  <si>
    <t>個　　　　　人</t>
  </si>
  <si>
    <t>団　　　　　体</t>
  </si>
  <si>
    <t>その他
招待客</t>
  </si>
  <si>
    <t>総　計</t>
  </si>
  <si>
    <t>小･中･高</t>
  </si>
  <si>
    <t>（注）「一般」の欄には、大学生が含まれる場合がある。</t>
  </si>
  <si>
    <t>浦添北道路建設に伴い球場廃止</t>
    <rPh sb="0" eb="2">
      <t>ウラソエ</t>
    </rPh>
    <rPh sb="2" eb="3">
      <t>キタ</t>
    </rPh>
    <rPh sb="3" eb="5">
      <t>ドウロ</t>
    </rPh>
    <rPh sb="5" eb="7">
      <t>ケンセツ</t>
    </rPh>
    <rPh sb="8" eb="9">
      <t>トモナ</t>
    </rPh>
    <rPh sb="10" eb="12">
      <t>キュウジョウ</t>
    </rPh>
    <rPh sb="12" eb="14">
      <t>ハイシ</t>
    </rPh>
    <phoneticPr fontId="21"/>
  </si>
  <si>
    <t xml:space="preserve">  年　度</t>
    <phoneticPr fontId="21"/>
  </si>
  <si>
    <t>購入</t>
    <phoneticPr fontId="21"/>
  </si>
  <si>
    <t>寄贈</t>
    <phoneticPr fontId="21"/>
  </si>
  <si>
    <t>(-)</t>
    <phoneticPr fontId="21"/>
  </si>
  <si>
    <t>(-)</t>
    <phoneticPr fontId="21"/>
  </si>
  <si>
    <t>使用件数</t>
    <phoneticPr fontId="21"/>
  </si>
  <si>
    <t>利用者数</t>
    <phoneticPr fontId="21"/>
  </si>
  <si>
    <t>回 数</t>
    <phoneticPr fontId="21"/>
  </si>
  <si>
    <t>５</t>
    <phoneticPr fontId="21"/>
  </si>
  <si>
    <t>６</t>
    <phoneticPr fontId="21"/>
  </si>
  <si>
    <t>７</t>
    <phoneticPr fontId="21"/>
  </si>
  <si>
    <t>８</t>
    <phoneticPr fontId="21"/>
  </si>
  <si>
    <t>９</t>
    <phoneticPr fontId="21"/>
  </si>
  <si>
    <t>１</t>
    <phoneticPr fontId="21"/>
  </si>
  <si>
    <t>２</t>
    <phoneticPr fontId="21"/>
  </si>
  <si>
    <t>３</t>
    <phoneticPr fontId="21"/>
  </si>
  <si>
    <t>日 平 均　　　</t>
    <phoneticPr fontId="21"/>
  </si>
  <si>
    <t>23年４月</t>
    <phoneticPr fontId="21"/>
  </si>
  <si>
    <t>24年１月</t>
    <phoneticPr fontId="21"/>
  </si>
  <si>
    <t>平成19年度</t>
    <phoneticPr fontId="21"/>
  </si>
  <si>
    <t>部分</t>
    <phoneticPr fontId="21"/>
  </si>
  <si>
    <t>平成20年度</t>
    <phoneticPr fontId="21"/>
  </si>
  <si>
    <t>24年１月</t>
    <rPh sb="2" eb="3">
      <t>ネン</t>
    </rPh>
    <rPh sb="4" eb="5">
      <t>ガツ</t>
    </rPh>
    <phoneticPr fontId="21"/>
  </si>
  <si>
    <t>23年４月</t>
    <rPh sb="2" eb="3">
      <t>ネン</t>
    </rPh>
    <rPh sb="4" eb="5">
      <t>ガツ</t>
    </rPh>
    <phoneticPr fontId="21"/>
  </si>
  <si>
    <t>平成21年度</t>
    <phoneticPr fontId="21"/>
  </si>
  <si>
    <t>22</t>
    <phoneticPr fontId="21"/>
  </si>
  <si>
    <t>23</t>
    <phoneticPr fontId="21"/>
  </si>
  <si>
    <t>平 成 19 年 度</t>
    <phoneticPr fontId="21"/>
  </si>
  <si>
    <t>（単位：人、㎡）</t>
  </si>
  <si>
    <t>施　　設　　別</t>
  </si>
  <si>
    <t>施設数</t>
  </si>
  <si>
    <t>総数</t>
  </si>
  <si>
    <t>市職員</t>
  </si>
  <si>
    <t>嘱託等</t>
  </si>
  <si>
    <t>てだこホール</t>
  </si>
  <si>
    <t>(注)老人センターは、平成18年度より指定管理者委託。</t>
  </si>
  <si>
    <t>資料：各施設</t>
  </si>
  <si>
    <t xml:space="preserve">    てだこホールは、平成19年４月28日供用開始、指定管理者委託。</t>
  </si>
  <si>
    <t>総　　　　数</t>
  </si>
  <si>
    <t>大　ホ　ー　ル</t>
  </si>
  <si>
    <t>市 民 交 流 室</t>
  </si>
  <si>
    <t>小 ホ ー ル</t>
  </si>
  <si>
    <t>入場者数</t>
  </si>
  <si>
    <t>定　　員</t>
  </si>
  <si>
    <t>（注）利用者数は、会場使用申込時の予定人員である。</t>
  </si>
  <si>
    <t>資料：てだこホ－ル</t>
  </si>
  <si>
    <t xml:space="preserve">                                                                             </t>
  </si>
  <si>
    <t>職   員   数</t>
    <phoneticPr fontId="21"/>
  </si>
  <si>
    <t>敷 地 面 積（㎡）</t>
    <phoneticPr fontId="21"/>
  </si>
  <si>
    <t>建 物 延 面 積（㎡）</t>
    <phoneticPr fontId="21"/>
  </si>
  <si>
    <t>市立図書館</t>
    <rPh sb="0" eb="1">
      <t>シ</t>
    </rPh>
    <phoneticPr fontId="21"/>
  </si>
  <si>
    <t>中央公民館</t>
    <phoneticPr fontId="21"/>
  </si>
  <si>
    <t>老人福祉センター</t>
    <phoneticPr fontId="21"/>
  </si>
  <si>
    <t>市美術館</t>
    <phoneticPr fontId="21"/>
  </si>
  <si>
    <t>ハーモニーセンター</t>
    <phoneticPr fontId="21"/>
  </si>
  <si>
    <t>区　　分</t>
    <phoneticPr fontId="21"/>
  </si>
  <si>
    <t>開館 日数</t>
    <phoneticPr fontId="21"/>
  </si>
  <si>
    <t>平成19年度</t>
    <phoneticPr fontId="21"/>
  </si>
  <si>
    <t>23年４月</t>
    <phoneticPr fontId="21"/>
  </si>
  <si>
    <t>24年１月</t>
    <phoneticPr fontId="21"/>
  </si>
  <si>
    <r>
      <t>平成2</t>
    </r>
    <r>
      <rPr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年度</t>
    </r>
    <phoneticPr fontId="21"/>
  </si>
  <si>
    <t>映 画</t>
    <phoneticPr fontId="21"/>
  </si>
  <si>
    <t>音　楽</t>
    <rPh sb="0" eb="1">
      <t>オト</t>
    </rPh>
    <rPh sb="2" eb="3">
      <t>ラク</t>
    </rPh>
    <phoneticPr fontId="21"/>
  </si>
  <si>
    <t>演　劇</t>
    <rPh sb="0" eb="1">
      <t>エン</t>
    </rPh>
    <rPh sb="2" eb="3">
      <t>ゲキ</t>
    </rPh>
    <phoneticPr fontId="21"/>
  </si>
  <si>
    <t>舞　踊</t>
    <rPh sb="0" eb="1">
      <t>マイ</t>
    </rPh>
    <rPh sb="2" eb="3">
      <t>オドリ</t>
    </rPh>
    <phoneticPr fontId="21"/>
  </si>
  <si>
    <t>琉球芸能</t>
    <rPh sb="0" eb="2">
      <t>リュウキュウ</t>
    </rPh>
    <rPh sb="2" eb="4">
      <t>ゲイノウ</t>
    </rPh>
    <phoneticPr fontId="21"/>
  </si>
  <si>
    <t>展示・販売</t>
    <rPh sb="0" eb="2">
      <t>テンジ</t>
    </rPh>
    <rPh sb="3" eb="5">
      <t>ハンバイ</t>
    </rPh>
    <phoneticPr fontId="21"/>
  </si>
  <si>
    <t>控　室</t>
    <rPh sb="0" eb="1">
      <t>ヒカ</t>
    </rPh>
    <rPh sb="2" eb="3">
      <t>シツ</t>
    </rPh>
    <phoneticPr fontId="21"/>
  </si>
  <si>
    <t>集　会</t>
    <rPh sb="0" eb="1">
      <t>シュウ</t>
    </rPh>
    <rPh sb="2" eb="3">
      <t>カイ</t>
    </rPh>
    <phoneticPr fontId="21"/>
  </si>
  <si>
    <t>多種催事</t>
    <rPh sb="0" eb="2">
      <t>タシュ</t>
    </rPh>
    <rPh sb="2" eb="4">
      <t>サイジ</t>
    </rPh>
    <phoneticPr fontId="21"/>
  </si>
  <si>
    <t>映　画</t>
    <phoneticPr fontId="21"/>
  </si>
  <si>
    <r>
      <t>　◆</t>
    </r>
    <r>
      <rPr>
        <sz val="10"/>
        <rFont val="ＭＳ 明朝"/>
        <family val="1"/>
        <charset val="128"/>
      </rPr>
      <t>ジャンル別詳細</t>
    </r>
    <rPh sb="6" eb="7">
      <t>ベツ</t>
    </rPh>
    <rPh sb="7" eb="9">
      <t>ショウサイ</t>
    </rPh>
    <phoneticPr fontId="21"/>
  </si>
  <si>
    <t>　・音楽（クラシック、邦洋楽、歌謡曲、合唱、オペラ、ピアノ発表会など）</t>
    <rPh sb="2" eb="4">
      <t>オンガク</t>
    </rPh>
    <rPh sb="11" eb="12">
      <t>ホウ</t>
    </rPh>
    <rPh sb="12" eb="14">
      <t>ヨウガク</t>
    </rPh>
    <rPh sb="15" eb="18">
      <t>カヨウキョク</t>
    </rPh>
    <rPh sb="19" eb="21">
      <t>ガッショウ</t>
    </rPh>
    <rPh sb="29" eb="31">
      <t>ハッピョウ</t>
    </rPh>
    <rPh sb="31" eb="32">
      <t>カイ</t>
    </rPh>
    <phoneticPr fontId="21"/>
  </si>
  <si>
    <t>　・演劇（一般演劇、人形劇、ミュージカルなど）</t>
    <rPh sb="2" eb="4">
      <t>エンゲキ</t>
    </rPh>
    <rPh sb="5" eb="7">
      <t>イッパン</t>
    </rPh>
    <rPh sb="7" eb="9">
      <t>エンゲキ</t>
    </rPh>
    <rPh sb="10" eb="13">
      <t>ニンギョウゲキ</t>
    </rPh>
    <phoneticPr fontId="21"/>
  </si>
  <si>
    <t>　・舞踊（バレエ、民族舞踊、ストリート、コンテンポラリーなど）</t>
    <rPh sb="2" eb="4">
      <t>ブヨウ</t>
    </rPh>
    <rPh sb="9" eb="11">
      <t>ミンゾク</t>
    </rPh>
    <rPh sb="11" eb="13">
      <t>ブヨウ</t>
    </rPh>
    <phoneticPr fontId="21"/>
  </si>
  <si>
    <t>　・琉球芸能（琉球古典音楽【三線、琉球筝曲、琉球太鼓】、組踊、沖縄芝居など）</t>
    <rPh sb="2" eb="4">
      <t>リュウキュウ</t>
    </rPh>
    <rPh sb="4" eb="6">
      <t>ゲイノウ</t>
    </rPh>
    <rPh sb="7" eb="9">
      <t>リュウキュウ</t>
    </rPh>
    <rPh sb="9" eb="11">
      <t>コテン</t>
    </rPh>
    <rPh sb="11" eb="13">
      <t>オンガク</t>
    </rPh>
    <rPh sb="14" eb="16">
      <t>サンセン</t>
    </rPh>
    <rPh sb="17" eb="19">
      <t>リュウキュウ</t>
    </rPh>
    <rPh sb="19" eb="21">
      <t>ソウキョク</t>
    </rPh>
    <rPh sb="22" eb="24">
      <t>リュウキュウ</t>
    </rPh>
    <rPh sb="24" eb="26">
      <t>タイコ</t>
    </rPh>
    <rPh sb="28" eb="29">
      <t>クミ</t>
    </rPh>
    <rPh sb="29" eb="30">
      <t>オド</t>
    </rPh>
    <rPh sb="31" eb="33">
      <t>オキナワ</t>
    </rPh>
    <rPh sb="33" eb="35">
      <t>シバイ</t>
    </rPh>
    <phoneticPr fontId="21"/>
  </si>
  <si>
    <t>　　※琉球創作○○は○○のジャンルに分類した</t>
    <rPh sb="3" eb="5">
      <t>リュウキュウ</t>
    </rPh>
    <rPh sb="5" eb="7">
      <t>ソウサク</t>
    </rPh>
    <rPh sb="18" eb="20">
      <t>ブンルイ</t>
    </rPh>
    <phoneticPr fontId="21"/>
  </si>
  <si>
    <t>　・集会（講演会、研修、講習、総会、大会、セミナーなど）</t>
    <rPh sb="2" eb="4">
      <t>シュウカイ</t>
    </rPh>
    <rPh sb="5" eb="8">
      <t>コウエンカイ</t>
    </rPh>
    <rPh sb="9" eb="11">
      <t>ケンシュウ</t>
    </rPh>
    <rPh sb="12" eb="14">
      <t>コウシュウ</t>
    </rPh>
    <rPh sb="15" eb="17">
      <t>ソウカイ</t>
    </rPh>
    <rPh sb="18" eb="20">
      <t>タイカイ</t>
    </rPh>
    <phoneticPr fontId="21"/>
  </si>
  <si>
    <t>　・多種催事（文化祭、お遊戯会ほか多ジャンルにまたがる催事）</t>
    <rPh sb="2" eb="4">
      <t>タシュ</t>
    </rPh>
    <rPh sb="4" eb="6">
      <t>サイジ</t>
    </rPh>
    <rPh sb="7" eb="10">
      <t>ブンカサイ</t>
    </rPh>
    <rPh sb="12" eb="14">
      <t>ユウギ</t>
    </rPh>
    <rPh sb="14" eb="15">
      <t>カイ</t>
    </rPh>
    <rPh sb="17" eb="18">
      <t>タ</t>
    </rPh>
    <rPh sb="27" eb="29">
      <t>サイジ</t>
    </rPh>
    <phoneticPr fontId="21"/>
  </si>
  <si>
    <t>　・その他（上記以外、大ホールでは撮影など、市民交流室では申請会場など、小ホールでは古武道など）</t>
    <rPh sb="4" eb="5">
      <t>タ</t>
    </rPh>
    <rPh sb="6" eb="8">
      <t>ジョウキ</t>
    </rPh>
    <rPh sb="8" eb="10">
      <t>イガイ</t>
    </rPh>
    <rPh sb="11" eb="12">
      <t>ダイ</t>
    </rPh>
    <rPh sb="17" eb="19">
      <t>サツエイ</t>
    </rPh>
    <rPh sb="22" eb="24">
      <t>シミン</t>
    </rPh>
    <rPh sb="24" eb="26">
      <t>コウリュウ</t>
    </rPh>
    <rPh sb="26" eb="27">
      <t>シツ</t>
    </rPh>
    <rPh sb="29" eb="31">
      <t>シンセイ</t>
    </rPh>
    <rPh sb="31" eb="33">
      <t>カイジョウ</t>
    </rPh>
    <rPh sb="36" eb="37">
      <t>ショウ</t>
    </rPh>
    <rPh sb="42" eb="43">
      <t>コ</t>
    </rPh>
    <rPh sb="43" eb="45">
      <t>ブドウ</t>
    </rPh>
    <phoneticPr fontId="21"/>
  </si>
  <si>
    <t>ドゥシャン・カーライとチェコ、スロヴァキアの  作家たち</t>
    <phoneticPr fontId="21"/>
  </si>
  <si>
    <t>第13回 浦添市美術館
友の会作品展</t>
    <rPh sb="0" eb="1">
      <t>ダイ</t>
    </rPh>
    <rPh sb="3" eb="4">
      <t>カイ</t>
    </rPh>
    <phoneticPr fontId="21"/>
  </si>
  <si>
    <t>琉球八景と新収蔵品展</t>
    <rPh sb="0" eb="2">
      <t>リュウキュウ</t>
    </rPh>
    <rPh sb="2" eb="4">
      <t>ハッケイ</t>
    </rPh>
    <rPh sb="5" eb="6">
      <t>シン</t>
    </rPh>
    <rPh sb="6" eb="8">
      <t>シュウゾウ</t>
    </rPh>
    <rPh sb="8" eb="9">
      <t>ヒン</t>
    </rPh>
    <rPh sb="9" eb="10">
      <t>テン</t>
    </rPh>
    <phoneticPr fontId="21"/>
  </si>
  <si>
    <t>心をつなぐ絵てがみ展
-被災地へのメッセージ-</t>
    <rPh sb="0" eb="1">
      <t>ココロ</t>
    </rPh>
    <rPh sb="5" eb="6">
      <t>エ</t>
    </rPh>
    <rPh sb="9" eb="10">
      <t>テン</t>
    </rPh>
    <rPh sb="12" eb="15">
      <t>ヒサイチ</t>
    </rPh>
    <phoneticPr fontId="21"/>
  </si>
  <si>
    <r>
      <t xml:space="preserve">ウィリアム・モリス
</t>
    </r>
    <r>
      <rPr>
        <sz val="7"/>
        <rFont val="ＭＳ 明朝"/>
        <family val="1"/>
        <charset val="128"/>
      </rPr>
      <t>ステンドグラス・テキスタイル・壁紙デザイン展</t>
    </r>
    <rPh sb="25" eb="27">
      <t>カベガミ</t>
    </rPh>
    <rPh sb="31" eb="32">
      <t>テン</t>
    </rPh>
    <phoneticPr fontId="21"/>
  </si>
  <si>
    <t>魔法の美術館
光のアート</t>
    <rPh sb="0" eb="2">
      <t>マホウ</t>
    </rPh>
    <rPh sb="3" eb="6">
      <t>ビジュツカン</t>
    </rPh>
    <rPh sb="7" eb="8">
      <t>ヒカリ</t>
    </rPh>
    <phoneticPr fontId="21"/>
  </si>
  <si>
    <t>国際平和
ポスターコンテスト</t>
    <rPh sb="0" eb="2">
      <t>コクサイ</t>
    </rPh>
    <rPh sb="2" eb="4">
      <t>ヘイワ</t>
    </rPh>
    <phoneticPr fontId="21"/>
  </si>
  <si>
    <t>ジュディー・オング倩玉
木版画の世界展</t>
    <rPh sb="9" eb="10">
      <t>ウツク</t>
    </rPh>
    <rPh sb="10" eb="11">
      <t>ギョク</t>
    </rPh>
    <rPh sb="12" eb="15">
      <t>モクハンガ</t>
    </rPh>
    <rPh sb="16" eb="18">
      <t>セカイ</t>
    </rPh>
    <rPh sb="18" eb="19">
      <t>テン</t>
    </rPh>
    <phoneticPr fontId="21"/>
  </si>
  <si>
    <t>第30回　浦添市文化協会 
文化祭（展示部門）</t>
    <rPh sb="0" eb="1">
      <t>ダイ</t>
    </rPh>
    <rPh sb="3" eb="4">
      <t>カイ</t>
    </rPh>
    <rPh sb="5" eb="8">
      <t>ウラソエシ</t>
    </rPh>
    <rPh sb="8" eb="10">
      <t>ブンカ</t>
    </rPh>
    <rPh sb="10" eb="12">
      <t>キョウカイ</t>
    </rPh>
    <rPh sb="14" eb="17">
      <t>ブンカサイ</t>
    </rPh>
    <rPh sb="18" eb="20">
      <t>テンジ</t>
    </rPh>
    <rPh sb="20" eb="22">
      <t>ブモン</t>
    </rPh>
    <phoneticPr fontId="21"/>
  </si>
  <si>
    <t>熱風造形2011
ＡＵＦ/ＯＫＩＮＡＷＡ</t>
    <rPh sb="0" eb="2">
      <t>ネップウ</t>
    </rPh>
    <rPh sb="2" eb="4">
      <t>ゾウケイ</t>
    </rPh>
    <phoneticPr fontId="21"/>
  </si>
  <si>
    <t>第12回　浦添市小中学校 
美術作品展</t>
    <phoneticPr fontId="21"/>
  </si>
  <si>
    <t>郷還りした逸品
「琉球古典焼」展</t>
    <rPh sb="0" eb="1">
      <t>サト</t>
    </rPh>
    <rPh sb="1" eb="2">
      <t>カエ</t>
    </rPh>
    <rPh sb="5" eb="7">
      <t>イッピン</t>
    </rPh>
    <rPh sb="9" eb="11">
      <t>リュウキュウ</t>
    </rPh>
    <rPh sb="11" eb="13">
      <t>コテン</t>
    </rPh>
    <rPh sb="13" eb="14">
      <t>ヤ</t>
    </rPh>
    <rPh sb="15" eb="16">
      <t>テン</t>
    </rPh>
    <phoneticPr fontId="21"/>
  </si>
  <si>
    <t>蜷川実花 展</t>
    <rPh sb="0" eb="2">
      <t>ニナガワ</t>
    </rPh>
    <rPh sb="2" eb="4">
      <t>ミカ</t>
    </rPh>
    <rPh sb="5" eb="6">
      <t>テン</t>
    </rPh>
    <phoneticPr fontId="21"/>
  </si>
  <si>
    <t>平成22年度
までの収蔵数</t>
    <phoneticPr fontId="21"/>
  </si>
  <si>
    <t>平成23年度収蔵数</t>
    <phoneticPr fontId="21"/>
  </si>
  <si>
    <t>(-)</t>
    <phoneticPr fontId="21"/>
  </si>
  <si>
    <t>　平成５年８月25日のオープン以来、女性・青年の能力開発として、女性・青年の問題、リーダー養成、人生設計、政治・経済問題、国際理解、趣味・文化活動のための講座や、女性・青年団体の自主的活動、交流活動の場として、また、団体・サークル活動の育成、強化を図ってきた。
　また、平成20年度より男女共同参画推進の拠点施設として位置付けられ、旧来の貸館業務を引き継ぎつつ、事業として各講座の実施やシンポジウム、フェスタにおける講演会などを開催し、市行政の面からも社会的役割としても重要な施設となっている。</t>
    <rPh sb="72" eb="73">
      <t>ドウ</t>
    </rPh>
    <rPh sb="135" eb="137">
      <t>ヘイセイ</t>
    </rPh>
    <rPh sb="139" eb="141">
      <t>ネンド</t>
    </rPh>
    <phoneticPr fontId="21"/>
  </si>
  <si>
    <r>
      <t>　平成</t>
    </r>
    <r>
      <rPr>
        <sz val="10"/>
        <color indexed="10"/>
        <rFont val="ＭＳ 明朝"/>
        <family val="1"/>
        <charset val="128"/>
      </rPr>
      <t>23</t>
    </r>
    <r>
      <rPr>
        <sz val="10"/>
        <color indexed="9"/>
        <rFont val="ＭＳ 明朝"/>
        <family val="1"/>
        <charset val="128"/>
      </rPr>
      <t>年度の利用状況は、利用回数</t>
    </r>
    <r>
      <rPr>
        <sz val="10"/>
        <color indexed="10"/>
        <rFont val="ＭＳ 明朝"/>
        <family val="1"/>
        <charset val="128"/>
      </rPr>
      <t>2,562</t>
    </r>
    <r>
      <rPr>
        <sz val="10"/>
        <color indexed="9"/>
        <rFont val="ＭＳ 明朝"/>
        <family val="1"/>
        <charset val="128"/>
      </rPr>
      <t>回、利用人数</t>
    </r>
    <r>
      <rPr>
        <sz val="10"/>
        <color indexed="10"/>
        <rFont val="ＭＳ 明朝"/>
        <family val="1"/>
        <charset val="128"/>
      </rPr>
      <t>33,209</t>
    </r>
    <r>
      <rPr>
        <sz val="10"/>
        <color indexed="9"/>
        <rFont val="ＭＳ 明朝"/>
        <family val="1"/>
        <charset val="128"/>
      </rPr>
      <t>人となり、前年度と比較して利用回数</t>
    </r>
    <r>
      <rPr>
        <sz val="10"/>
        <color indexed="10"/>
        <rFont val="ＭＳ 明朝"/>
        <family val="1"/>
        <charset val="128"/>
      </rPr>
      <t>11.8</t>
    </r>
    <r>
      <rPr>
        <sz val="10"/>
        <color indexed="9"/>
        <rFont val="ＭＳ 明朝"/>
        <family val="1"/>
        <charset val="128"/>
      </rPr>
      <t>％、利用人数は</t>
    </r>
    <r>
      <rPr>
        <sz val="10"/>
        <color indexed="10"/>
        <rFont val="ＭＳ 明朝"/>
        <family val="1"/>
        <charset val="128"/>
      </rPr>
      <t>11.8</t>
    </r>
    <r>
      <rPr>
        <sz val="10"/>
        <color indexed="9"/>
        <rFont val="ＭＳ 明朝"/>
        <family val="1"/>
        <charset val="128"/>
      </rPr>
      <t>％</t>
    </r>
    <r>
      <rPr>
        <sz val="10"/>
        <color indexed="10"/>
        <rFont val="ＭＳ 明朝"/>
        <family val="1"/>
        <charset val="128"/>
      </rPr>
      <t>増加</t>
    </r>
    <r>
      <rPr>
        <sz val="10"/>
        <color indexed="9"/>
        <rFont val="ＭＳ 明朝"/>
        <family val="1"/>
        <charset val="128"/>
      </rPr>
      <t>した。
　減少の大きな要因としては、利用者登録団体の増加により、登録団体以外の団体の利用ができなかったことや、空調工事に伴い音楽室を使用できなかったことなどが挙げられる。</t>
    </r>
    <rPh sb="14" eb="16">
      <t>リヨウ</t>
    </rPh>
    <rPh sb="16" eb="18">
      <t>カイスウ</t>
    </rPh>
    <rPh sb="23" eb="24">
      <t>カイ</t>
    </rPh>
    <rPh sb="25" eb="27">
      <t>リヨウ</t>
    </rPh>
    <rPh sb="44" eb="46">
      <t>ヒカク</t>
    </rPh>
    <rPh sb="48" eb="50">
      <t>リヨウ</t>
    </rPh>
    <rPh sb="50" eb="51">
      <t>カイ</t>
    </rPh>
    <rPh sb="58" eb="60">
      <t>リヨウ</t>
    </rPh>
    <rPh sb="68" eb="70">
      <t>ゾウカ</t>
    </rPh>
    <rPh sb="149" eb="150">
      <t>ア</t>
    </rPh>
    <phoneticPr fontId="21"/>
  </si>
  <si>
    <t>　</t>
    <phoneticPr fontId="21"/>
  </si>
  <si>
    <t>（注）開館日数 287日（平成23年度）</t>
    <phoneticPr fontId="21"/>
  </si>
  <si>
    <t>月別開館日数</t>
    <rPh sb="0" eb="2">
      <t>ツキベツ</t>
    </rPh>
    <rPh sb="2" eb="4">
      <t>カイカン</t>
    </rPh>
    <rPh sb="4" eb="6">
      <t>ニッスウ</t>
    </rPh>
    <phoneticPr fontId="21"/>
  </si>
  <si>
    <t>4月</t>
    <rPh sb="1" eb="2">
      <t>ガツ</t>
    </rPh>
    <phoneticPr fontId="21"/>
  </si>
  <si>
    <t>5月</t>
    <rPh sb="1" eb="2">
      <t>ツキ</t>
    </rPh>
    <phoneticPr fontId="21"/>
  </si>
  <si>
    <t>6月</t>
    <rPh sb="1" eb="2">
      <t>ツキ</t>
    </rPh>
    <phoneticPr fontId="21"/>
  </si>
  <si>
    <t>7月</t>
    <rPh sb="1" eb="2">
      <t>ツキ</t>
    </rPh>
    <phoneticPr fontId="21"/>
  </si>
  <si>
    <t>8月</t>
    <rPh sb="1" eb="2">
      <t>ツキ</t>
    </rPh>
    <phoneticPr fontId="21"/>
  </si>
  <si>
    <t>9月</t>
    <rPh sb="1" eb="2">
      <t>ツキ</t>
    </rPh>
    <phoneticPr fontId="21"/>
  </si>
  <si>
    <t>10月</t>
    <rPh sb="2" eb="3">
      <t>ツキ</t>
    </rPh>
    <phoneticPr fontId="21"/>
  </si>
  <si>
    <t>11月</t>
    <rPh sb="2" eb="3">
      <t>ツキ</t>
    </rPh>
    <phoneticPr fontId="21"/>
  </si>
  <si>
    <t>12月</t>
    <rPh sb="2" eb="3">
      <t>ツキ</t>
    </rPh>
    <phoneticPr fontId="21"/>
  </si>
  <si>
    <t>1月</t>
    <rPh sb="1" eb="2">
      <t>ツキ</t>
    </rPh>
    <phoneticPr fontId="21"/>
  </si>
  <si>
    <t>2月</t>
    <rPh sb="1" eb="2">
      <t>ツキ</t>
    </rPh>
    <phoneticPr fontId="21"/>
  </si>
  <si>
    <t>3月</t>
    <rPh sb="1" eb="2">
      <t>ツキ</t>
    </rPh>
    <phoneticPr fontId="21"/>
  </si>
  <si>
    <t>Ｈ23年度</t>
    <rPh sb="3" eb="5">
      <t>ネンド</t>
    </rPh>
    <phoneticPr fontId="21"/>
  </si>
  <si>
    <t>浦添市男女共同参画推進ハーモニーセンター</t>
    <rPh sb="0" eb="3">
      <t>ウラソエシ</t>
    </rPh>
    <rPh sb="3" eb="5">
      <t>ダンジョ</t>
    </rPh>
    <rPh sb="5" eb="7">
      <t>キョウドウ</t>
    </rPh>
    <rPh sb="7" eb="9">
      <t>サンカク</t>
    </rPh>
    <rPh sb="9" eb="11">
      <t>スイシン</t>
    </rPh>
    <phoneticPr fontId="21"/>
  </si>
  <si>
    <t>資料：浦添市男女共同参画推進ハーモニーセンター</t>
    <phoneticPr fontId="21"/>
  </si>
  <si>
    <t xml:space="preserve">※浦添市立図書館報 </t>
    <rPh sb="1" eb="5">
      <t>ウラソエシリツ</t>
    </rPh>
    <rPh sb="5" eb="8">
      <t>トショカン</t>
    </rPh>
    <rPh sb="8" eb="9">
      <t>ホウ</t>
    </rPh>
    <phoneticPr fontId="21"/>
  </si>
  <si>
    <t>平成24年版</t>
  </si>
  <si>
    <t>（208） 公共施設状況（平成24年４月１日現在）</t>
    <phoneticPr fontId="21"/>
  </si>
  <si>
    <t>（209） てだこホールの主な施設の利用状況</t>
    <phoneticPr fontId="21"/>
  </si>
  <si>
    <r>
      <t>（21</t>
    </r>
    <r>
      <rPr>
        <sz val="10"/>
        <rFont val="ＭＳ 明朝"/>
        <family val="1"/>
        <charset val="128"/>
      </rPr>
      <t>0</t>
    </r>
    <r>
      <rPr>
        <sz val="10"/>
        <rFont val="ＭＳ 明朝"/>
        <family val="1"/>
        <charset val="128"/>
      </rPr>
      <t>）てだこホ－ル利用状況</t>
    </r>
    <r>
      <rPr>
        <sz val="10"/>
        <rFont val="ＭＳ 明朝"/>
        <family val="1"/>
        <charset val="128"/>
      </rPr>
      <t>（</t>
    </r>
    <r>
      <rPr>
        <sz val="10"/>
        <rFont val="ＭＳ 明朝"/>
        <family val="1"/>
        <charset val="128"/>
      </rPr>
      <t xml:space="preserve">目的別回数）    </t>
    </r>
    <phoneticPr fontId="21"/>
  </si>
  <si>
    <t>（211）  市民体育館利用状況（各年度共３月末現在）</t>
    <phoneticPr fontId="21"/>
  </si>
  <si>
    <t>（212）  陸上競技場利用状況（各年度共３月末現在）</t>
    <phoneticPr fontId="21"/>
  </si>
  <si>
    <t>（213）  多目的屋内運動場利用状況（各年度共３月末現在）</t>
    <phoneticPr fontId="21"/>
  </si>
  <si>
    <t xml:space="preserve">（214）  月別中央公民館利用状況（平成23年度）                                                               </t>
    <phoneticPr fontId="21"/>
  </si>
  <si>
    <t>（215）  野球場利用状況（各年度共３月末日現在）</t>
    <phoneticPr fontId="21"/>
  </si>
  <si>
    <t>（216）  武道場、市民相撲場利用状況（各年度共３月末日現在）</t>
    <phoneticPr fontId="21"/>
  </si>
  <si>
    <t>（217）  ゲートボール場、テニスコート、屋外運動場利用状況（各年度共３月末日現在）</t>
    <phoneticPr fontId="21"/>
  </si>
  <si>
    <t>（218） 月別浦添市男女共同参画推進ハーモニーセンター利用状況</t>
    <rPh sb="8" eb="11">
      <t>ウラソエシ</t>
    </rPh>
    <rPh sb="11" eb="13">
      <t>ダンジョ</t>
    </rPh>
    <rPh sb="13" eb="15">
      <t>キョウドウ</t>
    </rPh>
    <rPh sb="15" eb="17">
      <t>サンカク</t>
    </rPh>
    <rPh sb="17" eb="19">
      <t>スイシン</t>
    </rPh>
    <rPh sb="28" eb="30">
      <t>リヨウ</t>
    </rPh>
    <rPh sb="30" eb="32">
      <t>ジョウキョウ</t>
    </rPh>
    <phoneticPr fontId="21"/>
  </si>
  <si>
    <t>（219）  市立図書館蔵書冊数（雑誌を除く）（各年度共３月末現在）                                                      　</t>
    <phoneticPr fontId="21"/>
  </si>
  <si>
    <t>（220）  市立図書館地区別利用登録者状況（各年度共３月末現在）</t>
    <phoneticPr fontId="21"/>
  </si>
  <si>
    <t xml:space="preserve">（221）  市立図書館月別利用者人数                                      　　　　　　　　　　　           </t>
    <phoneticPr fontId="21"/>
  </si>
  <si>
    <t>（222）  市立図書館月別・種別貸出冊数</t>
    <phoneticPr fontId="21"/>
  </si>
  <si>
    <t>（223）  美術館利用者月別入館者数</t>
    <phoneticPr fontId="21"/>
  </si>
  <si>
    <t>（224）  美術館収蔵美術品数及び構成（各年度共３月末現在）</t>
    <phoneticPr fontId="21"/>
  </si>
  <si>
    <t>（225）  美術館主催・共催展示会別入館者数</t>
    <phoneticPr fontId="21"/>
  </si>
  <si>
    <t>平成23年度</t>
    <phoneticPr fontId="21"/>
  </si>
  <si>
    <t>平成19年度</t>
    <phoneticPr fontId="21"/>
  </si>
  <si>
    <t>24年１月</t>
    <phoneticPr fontId="21"/>
  </si>
  <si>
    <t>浦添市美術館
実習教室作品展</t>
    <rPh sb="4" eb="5">
      <t>ジュツ</t>
    </rPh>
    <rPh sb="5" eb="6">
      <t>カン</t>
    </rPh>
    <rPh sb="11" eb="13">
      <t>サクヒン</t>
    </rPh>
    <phoneticPr fontId="21"/>
  </si>
  <si>
    <t>平成23年度</t>
    <phoneticPr fontId="21"/>
  </si>
  <si>
    <t xml:space="preserve">年月 </t>
    <phoneticPr fontId="21"/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</si>
</sst>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3" formatCode="_ * #,##0.00_ ;_ * \-#,##0.00_ ;_ * &quot;-&quot;??_ ;_ @_ "/>
    <numFmt numFmtId="176" formatCode="\(0\)"/>
    <numFmt numFmtId="177" formatCode="#,##0;&quot;△ &quot;#,##0"/>
    <numFmt numFmtId="178" formatCode="_*\ #,##0;_ *-#,##0;_ * \-;_ \ @"/>
    <numFmt numFmtId="179" formatCode="#,##0_);[Red]\(#,##0\)"/>
    <numFmt numFmtId="180" formatCode="#,##0_ ;[Red]\-#,##0\ "/>
    <numFmt numFmtId="181" formatCode="#,##0_ "/>
    <numFmt numFmtId="182" formatCode="#,##0;[Red]#,##0"/>
    <numFmt numFmtId="183" formatCode="0;[Red]0"/>
    <numFmt numFmtId="184" formatCode="_ * #,##0_ ;_ * \-#,##0_ ;_ * \-_ ;_ @_ "/>
    <numFmt numFmtId="185" formatCode="#,##0.0_);[Red]\(#,##0.0\)"/>
    <numFmt numFmtId="186" formatCode="_ #,##0_ ;_ \-#,##0_ ;_ \-_ ;_ @_ "/>
    <numFmt numFmtId="187" formatCode="&quot;&quot;#,##0_);[Red]\(#,##0\)"/>
    <numFmt numFmtId="188" formatCode="#,##0_);\(#,##0\)"/>
    <numFmt numFmtId="189" formatCode="\r#,##0_);[Red]\(#,##0\)"/>
    <numFmt numFmtId="190" formatCode="\(#,##0\)"/>
    <numFmt numFmtId="191" formatCode="0_);\(0\)"/>
    <numFmt numFmtId="192" formatCode="\(#,###&quot;-)&quot;"/>
    <numFmt numFmtId="193" formatCode="#,###\ ;0&quot;　　&quot;"/>
    <numFmt numFmtId="194" formatCode="0_);[Red]\(0\)"/>
    <numFmt numFmtId="195" formatCode="\(#,###,\-\)"/>
    <numFmt numFmtId="196" formatCode="\(\-\)"/>
    <numFmt numFmtId="197" formatCode="\r#,###.00_);[Red]\(#,###.00\)"/>
    <numFmt numFmtId="198" formatCode="#,##0.00_);[Red]\(#,##0.00\)"/>
    <numFmt numFmtId="199" formatCode="\(#,###&quot;)&quot;"/>
  </numFmts>
  <fonts count="33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0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38" fontId="20" fillId="0" borderId="0" applyFill="0" applyBorder="0" applyProtection="0">
      <alignment vertical="center"/>
    </xf>
    <xf numFmtId="38" fontId="20" fillId="0" borderId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</cellStyleXfs>
  <cellXfs count="6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 indent="1"/>
    </xf>
    <xf numFmtId="180" fontId="18" fillId="0" borderId="0" xfId="0" applyNumberFormat="1" applyFont="1" applyFill="1" applyBorder="1">
      <alignment vertical="center"/>
    </xf>
    <xf numFmtId="180" fontId="18" fillId="0" borderId="11" xfId="0" applyNumberFormat="1" applyFont="1" applyFill="1" applyBorder="1">
      <alignment vertical="center"/>
    </xf>
    <xf numFmtId="180" fontId="0" fillId="0" borderId="0" xfId="0" applyNumberForma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9" fontId="18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184" fontId="0" fillId="0" borderId="12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188" fontId="0" fillId="0" borderId="0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188" fontId="0" fillId="0" borderId="0" xfId="0" applyNumberFormat="1" applyFont="1" applyFill="1" applyBorder="1" applyAlignment="1">
      <alignment vertical="center"/>
    </xf>
    <xf numFmtId="188" fontId="0" fillId="0" borderId="0" xfId="33" applyNumberFormat="1" applyFont="1" applyFill="1" applyBorder="1" applyAlignment="1" applyProtection="1">
      <alignment vertical="center"/>
    </xf>
    <xf numFmtId="188" fontId="0" fillId="0" borderId="12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90" fontId="0" fillId="0" borderId="14" xfId="0" applyNumberFormat="1" applyFont="1" applyFill="1" applyBorder="1" applyAlignment="1">
      <alignment vertical="center"/>
    </xf>
    <xf numFmtId="190" fontId="0" fillId="0" borderId="0" xfId="0" applyNumberFormat="1" applyFont="1" applyFill="1" applyBorder="1" applyAlignment="1">
      <alignment vertical="center"/>
    </xf>
    <xf numFmtId="188" fontId="0" fillId="0" borderId="14" xfId="0" applyNumberFormat="1" applyFont="1" applyFill="1" applyBorder="1" applyAlignment="1">
      <alignment vertical="center"/>
    </xf>
    <xf numFmtId="191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88" fontId="0" fillId="0" borderId="0" xfId="34" applyNumberFormat="1" applyFont="1" applyFill="1" applyBorder="1" applyAlignment="1" applyProtection="1">
      <alignment vertical="center"/>
    </xf>
    <xf numFmtId="184" fontId="0" fillId="0" borderId="0" xfId="0" applyNumberForma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191" fontId="0" fillId="0" borderId="14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right" vertical="center" shrinkToFit="1"/>
    </xf>
    <xf numFmtId="191" fontId="0" fillId="0" borderId="0" xfId="0" applyNumberFormat="1" applyFont="1" applyFill="1" applyBorder="1" applyAlignment="1">
      <alignment horizontal="right" vertical="center" shrinkToFit="1"/>
    </xf>
    <xf numFmtId="179" fontId="0" fillId="0" borderId="17" xfId="0" applyNumberFormat="1" applyFont="1" applyFill="1" applyBorder="1" applyAlignment="1">
      <alignment horizontal="right" vertical="center" shrinkToFit="1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8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6" xfId="0" applyFont="1" applyFill="1" applyBorder="1">
      <alignment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188" fontId="0" fillId="0" borderId="17" xfId="0" applyNumberFormat="1" applyFont="1" applyFill="1" applyBorder="1" applyAlignment="1">
      <alignment vertical="center"/>
    </xf>
    <xf numFmtId="0" fontId="0" fillId="0" borderId="20" xfId="0" applyFont="1" applyFill="1" applyBorder="1">
      <alignment vertical="center"/>
    </xf>
    <xf numFmtId="0" fontId="0" fillId="0" borderId="21" xfId="0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left" vertical="center" shrinkToFit="1"/>
    </xf>
    <xf numFmtId="192" fontId="20" fillId="0" borderId="0" xfId="0" applyNumberFormat="1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left" vertical="center"/>
    </xf>
    <xf numFmtId="177" fontId="20" fillId="0" borderId="0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 applyBorder="1">
      <alignment vertical="center"/>
    </xf>
    <xf numFmtId="182" fontId="18" fillId="0" borderId="14" xfId="0" applyNumberFormat="1" applyFont="1" applyFill="1" applyBorder="1" applyAlignment="1">
      <alignment vertical="center" shrinkToFit="1"/>
    </xf>
    <xf numFmtId="182" fontId="18" fillId="0" borderId="0" xfId="0" applyNumberFormat="1" applyFont="1" applyFill="1" applyBorder="1" applyAlignment="1">
      <alignment vertical="center" shrinkToFit="1"/>
    </xf>
    <xf numFmtId="182" fontId="0" fillId="0" borderId="0" xfId="0" applyNumberForma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vertical="center"/>
    </xf>
    <xf numFmtId="182" fontId="0" fillId="0" borderId="0" xfId="33" applyNumberFormat="1" applyFont="1" applyFill="1" applyBorder="1" applyAlignment="1" applyProtection="1">
      <alignment horizontal="right" vertical="center"/>
    </xf>
    <xf numFmtId="182" fontId="0" fillId="0" borderId="0" xfId="33" applyNumberFormat="1" applyFont="1" applyFill="1" applyBorder="1" applyAlignment="1" applyProtection="1">
      <alignment horizontal="right" vertical="center" shrinkToFit="1"/>
    </xf>
    <xf numFmtId="182" fontId="0" fillId="0" borderId="14" xfId="0" applyNumberFormat="1" applyFill="1" applyBorder="1" applyAlignment="1">
      <alignment horizontal="right" vertical="center"/>
    </xf>
    <xf numFmtId="0" fontId="0" fillId="0" borderId="22" xfId="0" applyFill="1" applyBorder="1" applyAlignment="1">
      <alignment vertical="center"/>
    </xf>
    <xf numFmtId="38" fontId="0" fillId="0" borderId="17" xfId="33" applyFont="1" applyFill="1" applyBorder="1" applyAlignment="1" applyProtection="1">
      <alignment horizontal="center" vertical="center"/>
    </xf>
    <xf numFmtId="180" fontId="18" fillId="0" borderId="17" xfId="0" applyNumberFormat="1" applyFont="1" applyFill="1" applyBorder="1">
      <alignment vertical="center"/>
    </xf>
    <xf numFmtId="182" fontId="0" fillId="0" borderId="23" xfId="0" applyNumberFormat="1" applyFill="1" applyBorder="1" applyAlignment="1">
      <alignment horizontal="right" vertical="center"/>
    </xf>
    <xf numFmtId="182" fontId="0" fillId="0" borderId="24" xfId="0" applyNumberFormat="1" applyFill="1" applyBorder="1" applyAlignment="1">
      <alignment horizontal="right" vertical="center"/>
    </xf>
    <xf numFmtId="180" fontId="0" fillId="0" borderId="24" xfId="0" applyNumberFormat="1" applyFill="1" applyBorder="1" applyAlignment="1">
      <alignment vertical="center"/>
    </xf>
    <xf numFmtId="182" fontId="18" fillId="0" borderId="0" xfId="0" applyNumberFormat="1" applyFont="1" applyFill="1" applyBorder="1">
      <alignment vertical="center"/>
    </xf>
    <xf numFmtId="182" fontId="18" fillId="0" borderId="0" xfId="0" applyNumberFormat="1" applyFont="1" applyFill="1">
      <alignment vertical="center"/>
    </xf>
    <xf numFmtId="182" fontId="18" fillId="0" borderId="12" xfId="0" applyNumberFormat="1" applyFont="1" applyFill="1" applyBorder="1">
      <alignment vertical="center"/>
    </xf>
    <xf numFmtId="182" fontId="0" fillId="0" borderId="12" xfId="0" applyNumberFormat="1" applyFont="1" applyFill="1" applyBorder="1" applyAlignment="1">
      <alignment vertical="center"/>
    </xf>
    <xf numFmtId="182" fontId="20" fillId="0" borderId="14" xfId="33" applyNumberFormat="1" applyFont="1" applyFill="1" applyBorder="1" applyAlignment="1" applyProtection="1">
      <alignment vertical="center"/>
    </xf>
    <xf numFmtId="182" fontId="20" fillId="0" borderId="0" xfId="33" applyNumberFormat="1" applyFont="1" applyFill="1" applyBorder="1" applyAlignment="1" applyProtection="1">
      <alignment vertical="center"/>
    </xf>
    <xf numFmtId="182" fontId="20" fillId="0" borderId="14" xfId="0" applyNumberFormat="1" applyFont="1" applyFill="1" applyBorder="1" applyAlignment="1">
      <alignment vertical="center"/>
    </xf>
    <xf numFmtId="182" fontId="20" fillId="0" borderId="0" xfId="0" applyNumberFormat="1" applyFont="1" applyFill="1" applyBorder="1" applyAlignment="1">
      <alignment vertical="center"/>
    </xf>
    <xf numFmtId="182" fontId="20" fillId="0" borderId="12" xfId="0" applyNumberFormat="1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vertical="center"/>
    </xf>
    <xf numFmtId="41" fontId="0" fillId="0" borderId="0" xfId="33" applyNumberFormat="1" applyFont="1" applyFill="1" applyBorder="1" applyAlignment="1" applyProtection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186" fontId="0" fillId="0" borderId="15" xfId="33" applyNumberFormat="1" applyFont="1" applyFill="1" applyBorder="1" applyAlignment="1" applyProtection="1">
      <alignment horizontal="right" vertical="center"/>
    </xf>
    <xf numFmtId="186" fontId="0" fillId="0" borderId="0" xfId="33" applyNumberFormat="1" applyFont="1" applyFill="1" applyBorder="1" applyAlignment="1" applyProtection="1">
      <alignment horizontal="right" vertical="center"/>
    </xf>
    <xf numFmtId="186" fontId="0" fillId="0" borderId="24" xfId="33" applyNumberFormat="1" applyFont="1" applyFill="1" applyBorder="1" applyAlignment="1" applyProtection="1">
      <alignment horizontal="right" vertical="center"/>
    </xf>
    <xf numFmtId="186" fontId="0" fillId="0" borderId="24" xfId="0" applyNumberFormat="1" applyFont="1" applyFill="1" applyBorder="1" applyAlignment="1">
      <alignment horizontal="right" vertical="center"/>
    </xf>
    <xf numFmtId="179" fontId="20" fillId="0" borderId="0" xfId="0" applyNumberFormat="1" applyFont="1" applyFill="1" applyBorder="1" applyAlignment="1">
      <alignment vertical="center"/>
    </xf>
    <xf numFmtId="179" fontId="18" fillId="0" borderId="24" xfId="0" applyNumberFormat="1" applyFont="1" applyFill="1" applyBorder="1" applyAlignment="1">
      <alignment vertical="center"/>
    </xf>
    <xf numFmtId="0" fontId="18" fillId="0" borderId="25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49" fontId="20" fillId="0" borderId="25" xfId="0" applyNumberFormat="1" applyFont="1" applyFill="1" applyBorder="1" applyAlignment="1">
      <alignment horizontal="center" vertical="center"/>
    </xf>
    <xf numFmtId="49" fontId="20" fillId="0" borderId="26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188" fontId="0" fillId="0" borderId="15" xfId="33" applyNumberFormat="1" applyFont="1" applyFill="1" applyBorder="1" applyAlignment="1" applyProtection="1">
      <alignment horizontal="right" vertical="center"/>
    </xf>
    <xf numFmtId="182" fontId="20" fillId="0" borderId="0" xfId="33" applyNumberFormat="1" applyFont="1" applyFill="1" applyBorder="1" applyAlignment="1" applyProtection="1">
      <alignment horizontal="right" vertical="center"/>
    </xf>
    <xf numFmtId="182" fontId="20" fillId="0" borderId="0" xfId="33" applyNumberFormat="1" applyFont="1" applyFill="1" applyBorder="1" applyAlignment="1" applyProtection="1">
      <alignment horizontal="right" vertical="center" shrinkToFit="1"/>
    </xf>
    <xf numFmtId="182" fontId="26" fillId="0" borderId="0" xfId="0" applyNumberFormat="1" applyFont="1" applyFill="1" applyBorder="1" applyAlignment="1">
      <alignment vertical="center"/>
    </xf>
    <xf numFmtId="182" fontId="26" fillId="0" borderId="12" xfId="0" applyNumberFormat="1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186" fontId="20" fillId="0" borderId="0" xfId="0" applyNumberFormat="1" applyFont="1" applyFill="1" applyBorder="1" applyAlignment="1">
      <alignment horizontal="right" vertical="center"/>
    </xf>
    <xf numFmtId="41" fontId="20" fillId="0" borderId="0" xfId="0" applyNumberFormat="1" applyFont="1" applyFill="1" applyBorder="1" applyAlignment="1">
      <alignment horizontal="right" vertical="center"/>
    </xf>
    <xf numFmtId="186" fontId="20" fillId="0" borderId="24" xfId="0" applyNumberFormat="1" applyFont="1" applyFill="1" applyBorder="1" applyAlignment="1">
      <alignment horizontal="right" vertical="center"/>
    </xf>
    <xf numFmtId="179" fontId="20" fillId="0" borderId="15" xfId="0" applyNumberFormat="1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horizontal="center" vertical="center" shrinkToFit="1"/>
    </xf>
    <xf numFmtId="184" fontId="0" fillId="0" borderId="14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29" xfId="0" applyFont="1" applyFill="1" applyBorder="1" applyAlignment="1">
      <alignment horizontal="center" vertical="center"/>
    </xf>
    <xf numFmtId="184" fontId="0" fillId="0" borderId="0" xfId="0" applyNumberFormat="1" applyFill="1" applyBorder="1" applyAlignment="1">
      <alignment vertical="center"/>
    </xf>
    <xf numFmtId="184" fontId="0" fillId="0" borderId="12" xfId="0" applyNumberForma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193" fontId="0" fillId="0" borderId="0" xfId="0" applyNumberFormat="1" applyFont="1" applyFill="1" applyBorder="1" applyAlignment="1">
      <alignment horizontal="right" vertical="center"/>
    </xf>
    <xf numFmtId="193" fontId="0" fillId="0" borderId="0" xfId="0" applyNumberFormat="1" applyFont="1" applyFill="1" applyBorder="1" applyAlignment="1">
      <alignment horizontal="right" vertical="center" shrinkToFit="1"/>
    </xf>
    <xf numFmtId="0" fontId="20" fillId="0" borderId="13" xfId="0" applyFont="1" applyFill="1" applyBorder="1" applyAlignment="1">
      <alignment horizontal="center" vertical="center"/>
    </xf>
    <xf numFmtId="184" fontId="0" fillId="0" borderId="14" xfId="0" applyNumberFormat="1" applyFont="1" applyFill="1" applyBorder="1">
      <alignment vertical="center"/>
    </xf>
    <xf numFmtId="184" fontId="0" fillId="0" borderId="0" xfId="0" applyNumberFormat="1" applyFont="1" applyFill="1" applyBorder="1">
      <alignment vertical="center"/>
    </xf>
    <xf numFmtId="184" fontId="0" fillId="0" borderId="12" xfId="0" applyNumberFormat="1" applyFont="1" applyFill="1" applyBorder="1" applyAlignment="1">
      <alignment vertical="center"/>
    </xf>
    <xf numFmtId="183" fontId="18" fillId="0" borderId="14" xfId="0" applyNumberFormat="1" applyFont="1" applyFill="1" applyBorder="1" applyAlignment="1">
      <alignment horizontal="right" vertical="center" indent="1"/>
    </xf>
    <xf numFmtId="190" fontId="0" fillId="0" borderId="17" xfId="0" applyNumberFormat="1" applyFont="1" applyFill="1" applyBorder="1" applyAlignment="1">
      <alignment vertical="center"/>
    </xf>
    <xf numFmtId="0" fontId="27" fillId="0" borderId="13" xfId="0" applyFont="1" applyFill="1" applyBorder="1" applyAlignment="1">
      <alignment horizontal="center" vertical="center"/>
    </xf>
    <xf numFmtId="49" fontId="28" fillId="0" borderId="13" xfId="0" applyNumberFormat="1" applyFont="1" applyFill="1" applyBorder="1" applyAlignment="1">
      <alignment horizontal="center" vertical="center"/>
    </xf>
    <xf numFmtId="1" fontId="28" fillId="0" borderId="13" xfId="0" applyNumberFormat="1" applyFont="1" applyFill="1" applyBorder="1" applyAlignment="1">
      <alignment horizontal="right" vertical="center" indent="1"/>
    </xf>
    <xf numFmtId="0" fontId="28" fillId="0" borderId="13" xfId="0" applyFont="1" applyFill="1" applyBorder="1" applyAlignment="1">
      <alignment horizontal="right" vertical="center" indent="1"/>
    </xf>
    <xf numFmtId="1" fontId="28" fillId="0" borderId="30" xfId="0" applyNumberFormat="1" applyFont="1" applyFill="1" applyBorder="1" applyAlignment="1">
      <alignment horizontal="right" vertical="center" indent="1"/>
    </xf>
    <xf numFmtId="49" fontId="28" fillId="0" borderId="25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31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179" fontId="31" fillId="0" borderId="14" xfId="0" applyNumberFormat="1" applyFont="1" applyFill="1" applyBorder="1" applyAlignment="1">
      <alignment vertical="center"/>
    </xf>
    <xf numFmtId="179" fontId="31" fillId="0" borderId="0" xfId="0" applyNumberFormat="1" applyFont="1" applyFill="1" applyBorder="1" applyAlignment="1">
      <alignment vertical="center"/>
    </xf>
    <xf numFmtId="179" fontId="31" fillId="0" borderId="0" xfId="0" applyNumberFormat="1" applyFont="1" applyFill="1" applyAlignment="1">
      <alignment vertical="center"/>
    </xf>
    <xf numFmtId="179" fontId="31" fillId="0" borderId="12" xfId="0" applyNumberFormat="1" applyFont="1" applyFill="1" applyBorder="1" applyAlignment="1">
      <alignment vertical="center"/>
    </xf>
    <xf numFmtId="182" fontId="0" fillId="0" borderId="37" xfId="0" applyNumberFormat="1" applyFont="1" applyFill="1" applyBorder="1" applyAlignment="1">
      <alignment horizontal="right" vertical="center"/>
    </xf>
    <xf numFmtId="182" fontId="0" fillId="0" borderId="14" xfId="0" applyNumberFormat="1" applyFont="1" applyFill="1" applyBorder="1" applyAlignment="1">
      <alignment horizontal="right" vertical="center"/>
    </xf>
    <xf numFmtId="182" fontId="18" fillId="0" borderId="11" xfId="0" applyNumberFormat="1" applyFont="1" applyFill="1" applyBorder="1">
      <alignment vertical="center"/>
    </xf>
    <xf numFmtId="182" fontId="18" fillId="0" borderId="14" xfId="0" applyNumberFormat="1" applyFont="1" applyFill="1" applyBorder="1">
      <alignment vertical="center"/>
    </xf>
    <xf numFmtId="0" fontId="0" fillId="0" borderId="0" xfId="0" applyFill="1" applyBorder="1" applyAlignment="1">
      <alignment vertical="center"/>
    </xf>
    <xf numFmtId="49" fontId="28" fillId="0" borderId="0" xfId="0" applyNumberFormat="1" applyFont="1" applyFill="1" applyBorder="1" applyAlignment="1">
      <alignment vertical="center"/>
    </xf>
    <xf numFmtId="184" fontId="18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 indent="1"/>
    </xf>
    <xf numFmtId="185" fontId="0" fillId="0" borderId="0" xfId="0" applyNumberFormat="1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17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179" fontId="0" fillId="0" borderId="17" xfId="0" applyNumberFormat="1" applyFont="1" applyFill="1" applyBorder="1" applyAlignment="1">
      <alignment horizontal="right" vertical="center"/>
    </xf>
    <xf numFmtId="0" fontId="27" fillId="0" borderId="16" xfId="0" applyFont="1" applyFill="1" applyBorder="1" applyAlignment="1">
      <alignment horizontal="center" vertical="center"/>
    </xf>
    <xf numFmtId="181" fontId="0" fillId="0" borderId="15" xfId="0" applyNumberFormat="1" applyFill="1" applyBorder="1" applyAlignment="1">
      <alignment horizontal="right" vertical="center"/>
    </xf>
    <xf numFmtId="184" fontId="0" fillId="0" borderId="14" xfId="0" applyNumberFormat="1" applyFill="1" applyBorder="1" applyAlignment="1">
      <alignment horizontal="right" vertical="center"/>
    </xf>
    <xf numFmtId="181" fontId="0" fillId="0" borderId="0" xfId="0" applyNumberFormat="1" applyFill="1" applyBorder="1" applyAlignment="1">
      <alignment horizontal="right" vertical="center"/>
    </xf>
    <xf numFmtId="184" fontId="0" fillId="0" borderId="23" xfId="0" applyNumberFormat="1" applyFill="1" applyBorder="1" applyAlignment="1">
      <alignment horizontal="right" vertical="center"/>
    </xf>
    <xf numFmtId="184" fontId="0" fillId="0" borderId="24" xfId="0" applyNumberFormat="1" applyFill="1" applyBorder="1" applyAlignment="1">
      <alignment horizontal="right" vertical="center"/>
    </xf>
    <xf numFmtId="181" fontId="0" fillId="0" borderId="24" xfId="0" applyNumberFormat="1" applyFill="1" applyBorder="1" applyAlignment="1">
      <alignment horizontal="right" vertical="center"/>
    </xf>
    <xf numFmtId="183" fontId="0" fillId="0" borderId="37" xfId="0" applyNumberFormat="1" applyFill="1" applyBorder="1" applyAlignment="1">
      <alignment horizontal="right" vertical="center" indent="1"/>
    </xf>
    <xf numFmtId="184" fontId="0" fillId="0" borderId="15" xfId="0" applyNumberFormat="1" applyFill="1" applyBorder="1" applyAlignment="1">
      <alignment horizontal="right" vertical="center"/>
    </xf>
    <xf numFmtId="184" fontId="0" fillId="0" borderId="15" xfId="0" applyNumberFormat="1" applyFill="1" applyBorder="1" applyAlignment="1">
      <alignment vertical="center"/>
    </xf>
    <xf numFmtId="184" fontId="18" fillId="0" borderId="14" xfId="0" applyNumberFormat="1" applyFont="1" applyFill="1" applyBorder="1" applyAlignment="1">
      <alignment vertical="center"/>
    </xf>
    <xf numFmtId="194" fontId="18" fillId="0" borderId="0" xfId="0" applyNumberFormat="1" applyFont="1" applyFill="1" applyBorder="1" applyAlignment="1">
      <alignment horizontal="right" vertical="center" shrinkToFit="1"/>
    </xf>
    <xf numFmtId="179" fontId="18" fillId="0" borderId="0" xfId="0" applyNumberFormat="1" applyFont="1" applyFill="1" applyBorder="1" applyAlignment="1">
      <alignment horizontal="right" vertical="center" shrinkToFit="1"/>
    </xf>
    <xf numFmtId="179" fontId="18" fillId="0" borderId="12" xfId="0" applyNumberFormat="1" applyFont="1" applyFill="1" applyBorder="1" applyAlignment="1">
      <alignment horizontal="right" vertical="center" shrinkToFit="1"/>
    </xf>
    <xf numFmtId="184" fontId="0" fillId="0" borderId="14" xfId="0" applyNumberForma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184" fontId="0" fillId="0" borderId="12" xfId="0" applyNumberFormat="1" applyFill="1" applyBorder="1" applyAlignment="1">
      <alignment horizontal="right" vertical="center"/>
    </xf>
    <xf numFmtId="184" fontId="0" fillId="0" borderId="38" xfId="0" applyNumberFormat="1" applyFill="1" applyBorder="1" applyAlignment="1">
      <alignment vertical="center"/>
    </xf>
    <xf numFmtId="179" fontId="0" fillId="0" borderId="39" xfId="0" applyNumberFormat="1" applyFill="1" applyBorder="1" applyAlignment="1">
      <alignment vertical="center"/>
    </xf>
    <xf numFmtId="184" fontId="0" fillId="0" borderId="39" xfId="0" applyNumberFormat="1" applyFill="1" applyBorder="1" applyAlignment="1">
      <alignment horizontal="right" vertical="center"/>
    </xf>
    <xf numFmtId="184" fontId="0" fillId="0" borderId="40" xfId="0" applyNumberFormat="1" applyFill="1" applyBorder="1" applyAlignment="1">
      <alignment horizontal="right" vertical="center"/>
    </xf>
    <xf numFmtId="0" fontId="18" fillId="0" borderId="15" xfId="0" applyNumberFormat="1" applyFont="1" applyFill="1" applyBorder="1" applyAlignment="1">
      <alignment vertical="center" shrinkToFit="1"/>
    </xf>
    <xf numFmtId="190" fontId="18" fillId="0" borderId="15" xfId="0" applyNumberFormat="1" applyFont="1" applyFill="1" applyBorder="1" applyAlignment="1">
      <alignment horizontal="right" vertical="center" shrinkToFit="1"/>
    </xf>
    <xf numFmtId="177" fontId="18" fillId="0" borderId="15" xfId="0" applyNumberFormat="1" applyFont="1" applyFill="1" applyBorder="1" applyAlignment="1">
      <alignment vertical="center" shrinkToFit="1"/>
    </xf>
    <xf numFmtId="190" fontId="18" fillId="0" borderId="0" xfId="0" applyNumberFormat="1" applyFont="1" applyFill="1" applyBorder="1" applyAlignment="1">
      <alignment horizontal="right" vertical="center" shrinkToFit="1"/>
    </xf>
    <xf numFmtId="192" fontId="18" fillId="0" borderId="15" xfId="0" applyNumberFormat="1" applyFont="1" applyFill="1" applyBorder="1" applyAlignment="1">
      <alignment horizontal="right" vertical="center" shrinkToFit="1"/>
    </xf>
    <xf numFmtId="177" fontId="18" fillId="0" borderId="15" xfId="0" applyNumberFormat="1" applyFont="1" applyFill="1" applyBorder="1" applyAlignment="1">
      <alignment horizontal="right" vertical="center" shrinkToFit="1"/>
    </xf>
    <xf numFmtId="192" fontId="18" fillId="0" borderId="0" xfId="0" applyNumberFormat="1" applyFont="1" applyFill="1" applyBorder="1" applyAlignment="1">
      <alignment horizontal="right" vertical="center" shrinkToFit="1"/>
    </xf>
    <xf numFmtId="178" fontId="18" fillId="0" borderId="0" xfId="0" applyNumberFormat="1" applyFont="1" applyFill="1" applyBorder="1" applyAlignment="1">
      <alignment horizontal="right" vertical="center" shrinkToFit="1"/>
    </xf>
    <xf numFmtId="192" fontId="18" fillId="0" borderId="41" xfId="0" applyNumberFormat="1" applyFont="1" applyFill="1" applyBorder="1" applyAlignment="1">
      <alignment horizontal="right" vertical="center" shrinkToFit="1"/>
    </xf>
    <xf numFmtId="178" fontId="20" fillId="0" borderId="0" xfId="0" applyNumberFormat="1" applyFont="1" applyFill="1" applyBorder="1" applyAlignment="1">
      <alignment vertical="center"/>
    </xf>
    <xf numFmtId="190" fontId="20" fillId="0" borderId="0" xfId="0" applyNumberFormat="1" applyFont="1" applyFill="1" applyBorder="1" applyAlignment="1">
      <alignment vertical="center"/>
    </xf>
    <xf numFmtId="190" fontId="20" fillId="0" borderId="0" xfId="0" applyNumberFormat="1" applyFont="1" applyFill="1" applyBorder="1" applyAlignment="1">
      <alignment horizontal="right" vertical="center" shrinkToFit="1"/>
    </xf>
    <xf numFmtId="178" fontId="20" fillId="0" borderId="0" xfId="0" applyNumberFormat="1" applyFont="1" applyFill="1" applyBorder="1" applyAlignment="1">
      <alignment horizontal="right" vertical="center" shrinkToFit="1"/>
    </xf>
    <xf numFmtId="192" fontId="20" fillId="0" borderId="12" xfId="0" applyNumberFormat="1" applyFont="1" applyFill="1" applyBorder="1" applyAlignment="1">
      <alignment horizontal="right" vertical="center" shrinkToFit="1"/>
    </xf>
    <xf numFmtId="192" fontId="20" fillId="0" borderId="0" xfId="0" applyNumberFormat="1" applyFont="1" applyFill="1" applyBorder="1" applyAlignment="1">
      <alignment vertical="center"/>
    </xf>
    <xf numFmtId="195" fontId="20" fillId="0" borderId="0" xfId="0" applyNumberFormat="1" applyFont="1" applyFill="1" applyBorder="1" applyAlignment="1">
      <alignment horizontal="right" vertical="center" shrinkToFit="1"/>
    </xf>
    <xf numFmtId="178" fontId="20" fillId="0" borderId="39" xfId="0" applyNumberFormat="1" applyFont="1" applyFill="1" applyBorder="1" applyAlignment="1">
      <alignment horizontal="right" vertical="center"/>
    </xf>
    <xf numFmtId="190" fontId="20" fillId="0" borderId="39" xfId="0" applyNumberFormat="1" applyFont="1" applyFill="1" applyBorder="1" applyAlignment="1">
      <alignment horizontal="right" vertical="center" shrinkToFit="1"/>
    </xf>
    <xf numFmtId="178" fontId="20" fillId="0" borderId="39" xfId="0" applyNumberFormat="1" applyFont="1" applyFill="1" applyBorder="1" applyAlignment="1">
      <alignment vertical="center"/>
    </xf>
    <xf numFmtId="192" fontId="20" fillId="0" borderId="39" xfId="0" applyNumberFormat="1" applyFont="1" applyFill="1" applyBorder="1" applyAlignment="1">
      <alignment horizontal="right" vertical="center" shrinkToFit="1"/>
    </xf>
    <xf numFmtId="178" fontId="20" fillId="0" borderId="39" xfId="0" applyNumberFormat="1" applyFont="1" applyFill="1" applyBorder="1" applyAlignment="1">
      <alignment horizontal="right" vertical="center" shrinkToFit="1"/>
    </xf>
    <xf numFmtId="192" fontId="20" fillId="0" borderId="40" xfId="0" applyNumberFormat="1" applyFont="1" applyFill="1" applyBorder="1" applyAlignment="1">
      <alignment horizontal="right" vertical="center" shrinkToFit="1"/>
    </xf>
    <xf numFmtId="0" fontId="18" fillId="0" borderId="15" xfId="0" applyNumberFormat="1" applyFont="1" applyFill="1" applyBorder="1" applyAlignment="1">
      <alignment horizontal="right" vertical="center" shrinkToFit="1"/>
    </xf>
    <xf numFmtId="176" fontId="18" fillId="0" borderId="15" xfId="0" applyNumberFormat="1" applyFont="1" applyFill="1" applyBorder="1" applyAlignment="1">
      <alignment horizontal="right" vertical="center" shrinkToFit="1"/>
    </xf>
    <xf numFmtId="190" fontId="20" fillId="0" borderId="0" xfId="0" applyNumberFormat="1" applyFont="1" applyFill="1" applyBorder="1" applyAlignment="1">
      <alignment horizontal="right" vertical="center"/>
    </xf>
    <xf numFmtId="190" fontId="20" fillId="0" borderId="39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 shrinkToFit="1"/>
    </xf>
    <xf numFmtId="178" fontId="18" fillId="0" borderId="15" xfId="0" applyNumberFormat="1" applyFont="1" applyFill="1" applyBorder="1" applyAlignment="1">
      <alignment horizontal="right" vertical="center" shrinkToFit="1"/>
    </xf>
    <xf numFmtId="192" fontId="20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Border="1">
      <alignment vertical="center"/>
    </xf>
    <xf numFmtId="0" fontId="0" fillId="0" borderId="27" xfId="0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180" fontId="0" fillId="0" borderId="17" xfId="0" applyNumberFormat="1" applyFont="1" applyFill="1" applyBorder="1" applyAlignment="1">
      <alignment horizontal="right" vertical="center"/>
    </xf>
    <xf numFmtId="0" fontId="28" fillId="0" borderId="45" xfId="0" applyFont="1" applyFill="1" applyBorder="1" applyAlignment="1">
      <alignment horizontal="center" vertical="center"/>
    </xf>
    <xf numFmtId="180" fontId="0" fillId="0" borderId="17" xfId="0" applyNumberFormat="1" applyFont="1" applyFill="1" applyBorder="1" applyAlignment="1">
      <alignment vertical="center"/>
    </xf>
    <xf numFmtId="182" fontId="20" fillId="0" borderId="0" xfId="0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vertical="center"/>
    </xf>
    <xf numFmtId="0" fontId="27" fillId="0" borderId="46" xfId="0" applyFont="1" applyFill="1" applyBorder="1" applyAlignment="1">
      <alignment horizontal="center" vertical="center"/>
    </xf>
    <xf numFmtId="182" fontId="18" fillId="0" borderId="24" xfId="0" applyNumberFormat="1" applyFont="1" applyFill="1" applyBorder="1" applyAlignment="1">
      <alignment horizontal="right" vertical="center"/>
    </xf>
    <xf numFmtId="182" fontId="18" fillId="0" borderId="24" xfId="33" applyNumberFormat="1" applyFont="1" applyFill="1" applyBorder="1" applyAlignment="1" applyProtection="1">
      <alignment horizontal="right" vertical="center"/>
    </xf>
    <xf numFmtId="182" fontId="18" fillId="0" borderId="24" xfId="33" applyNumberFormat="1" applyFont="1" applyFill="1" applyBorder="1" applyAlignment="1" applyProtection="1">
      <alignment horizontal="right" vertical="center" shrinkToFit="1"/>
    </xf>
    <xf numFmtId="182" fontId="18" fillId="0" borderId="39" xfId="0" applyNumberFormat="1" applyFont="1" applyFill="1" applyBorder="1" applyAlignment="1">
      <alignment vertical="center"/>
    </xf>
    <xf numFmtId="182" fontId="18" fillId="0" borderId="40" xfId="0" applyNumberFormat="1" applyFont="1" applyFill="1" applyBorder="1" applyAlignment="1">
      <alignment vertical="center"/>
    </xf>
    <xf numFmtId="182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>
      <alignment vertical="center"/>
    </xf>
    <xf numFmtId="0" fontId="18" fillId="0" borderId="22" xfId="0" applyFont="1" applyFill="1" applyBorder="1" applyAlignment="1">
      <alignment horizontal="center" vertical="center"/>
    </xf>
    <xf numFmtId="182" fontId="18" fillId="0" borderId="38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horizontal="right" vertical="center" shrinkToFit="1"/>
    </xf>
    <xf numFmtId="182" fontId="20" fillId="0" borderId="0" xfId="0" applyNumberFormat="1" applyFont="1" applyFill="1" applyBorder="1" applyAlignment="1">
      <alignment horizontal="right" vertical="center" shrinkToFit="1"/>
    </xf>
    <xf numFmtId="182" fontId="18" fillId="0" borderId="24" xfId="0" applyNumberFormat="1" applyFont="1" applyFill="1" applyBorder="1" applyAlignment="1">
      <alignment horizontal="right" vertical="center" shrinkToFit="1"/>
    </xf>
    <xf numFmtId="0" fontId="0" fillId="0" borderId="22" xfId="0" applyFont="1" applyFill="1" applyBorder="1">
      <alignment vertical="center"/>
    </xf>
    <xf numFmtId="182" fontId="18" fillId="0" borderId="38" xfId="33" applyNumberFormat="1" applyFont="1" applyFill="1" applyBorder="1" applyAlignment="1" applyProtection="1">
      <alignment vertical="center"/>
    </xf>
    <xf numFmtId="182" fontId="18" fillId="0" borderId="39" xfId="33" applyNumberFormat="1" applyFont="1" applyFill="1" applyBorder="1" applyAlignment="1" applyProtection="1">
      <alignment vertical="center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/>
    </xf>
    <xf numFmtId="182" fontId="0" fillId="0" borderId="14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horizontal="center" vertical="center"/>
    </xf>
    <xf numFmtId="180" fontId="0" fillId="0" borderId="11" xfId="0" applyNumberFormat="1" applyFont="1" applyFill="1" applyBorder="1" applyAlignment="1">
      <alignment horizontal="center" vertical="center"/>
    </xf>
    <xf numFmtId="180" fontId="0" fillId="0" borderId="17" xfId="0" applyNumberFormat="1" applyFont="1" applyFill="1" applyBorder="1" applyAlignment="1">
      <alignment horizontal="center" vertical="center"/>
    </xf>
    <xf numFmtId="180" fontId="0" fillId="0" borderId="17" xfId="0" applyNumberFormat="1" applyFill="1" applyBorder="1" applyAlignment="1">
      <alignment vertical="center"/>
    </xf>
    <xf numFmtId="49" fontId="28" fillId="0" borderId="16" xfId="0" applyNumberFormat="1" applyFont="1" applyFill="1" applyBorder="1" applyAlignment="1">
      <alignment horizontal="center" vertical="center"/>
    </xf>
    <xf numFmtId="180" fontId="0" fillId="0" borderId="11" xfId="0" applyNumberFormat="1" applyFont="1" applyFill="1" applyBorder="1" applyAlignment="1">
      <alignment horizontal="right" vertical="center"/>
    </xf>
    <xf numFmtId="180" fontId="0" fillId="0" borderId="0" xfId="0" applyNumberFormat="1" applyFill="1" applyBorder="1" applyAlignment="1">
      <alignment horizontal="right" vertical="center"/>
    </xf>
    <xf numFmtId="49" fontId="28" fillId="0" borderId="21" xfId="0" applyNumberFormat="1" applyFont="1" applyFill="1" applyBorder="1" applyAlignment="1">
      <alignment horizontal="center" vertical="center"/>
    </xf>
    <xf numFmtId="182" fontId="0" fillId="0" borderId="24" xfId="0" applyNumberFormat="1" applyFont="1" applyFill="1" applyBorder="1" applyAlignment="1">
      <alignment horizontal="right" vertical="center"/>
    </xf>
    <xf numFmtId="180" fontId="0" fillId="0" borderId="24" xfId="0" applyNumberFormat="1" applyFont="1" applyFill="1" applyBorder="1" applyAlignment="1">
      <alignment horizontal="right" vertical="center"/>
    </xf>
    <xf numFmtId="180" fontId="0" fillId="0" borderId="50" xfId="0" applyNumberFormat="1" applyFont="1" applyFill="1" applyBorder="1" applyAlignment="1">
      <alignment horizontal="right" vertical="center"/>
    </xf>
    <xf numFmtId="180" fontId="0" fillId="0" borderId="23" xfId="0" applyNumberFormat="1" applyFont="1" applyFill="1" applyBorder="1" applyAlignment="1">
      <alignment horizontal="right" vertical="center"/>
    </xf>
    <xf numFmtId="180" fontId="0" fillId="0" borderId="24" xfId="0" applyNumberFormat="1" applyFill="1" applyBorder="1" applyAlignment="1">
      <alignment horizontal="right" vertical="center"/>
    </xf>
    <xf numFmtId="180" fontId="0" fillId="0" borderId="22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182" fontId="0" fillId="0" borderId="0" xfId="0" applyNumberFormat="1" applyFill="1" applyBorder="1" applyAlignment="1">
      <alignment horizontal="right" vertical="center" indent="1"/>
    </xf>
    <xf numFmtId="182" fontId="18" fillId="0" borderId="0" xfId="0" applyNumberFormat="1" applyFont="1" applyFill="1" applyBorder="1" applyAlignment="1">
      <alignment horizontal="right" vertical="center" indent="1"/>
    </xf>
    <xf numFmtId="179" fontId="18" fillId="0" borderId="0" xfId="0" applyNumberFormat="1" applyFont="1" applyFill="1" applyBorder="1" applyAlignment="1">
      <alignment horizontal="left" vertical="center" indent="2"/>
    </xf>
    <xf numFmtId="179" fontId="0" fillId="0" borderId="0" xfId="0" applyNumberFormat="1" applyFill="1" applyBorder="1" applyAlignment="1">
      <alignment horizontal="right" vertical="center" indent="1"/>
    </xf>
    <xf numFmtId="0" fontId="28" fillId="0" borderId="0" xfId="0" applyFont="1" applyFill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/>
    </xf>
    <xf numFmtId="182" fontId="0" fillId="0" borderId="33" xfId="0" applyNumberFormat="1" applyFont="1" applyFill="1" applyBorder="1" applyAlignment="1">
      <alignment horizontal="right" vertical="center"/>
    </xf>
    <xf numFmtId="182" fontId="0" fillId="0" borderId="0" xfId="0" applyNumberFormat="1" applyFill="1" applyBorder="1" applyAlignment="1">
      <alignment vertical="center"/>
    </xf>
    <xf numFmtId="182" fontId="0" fillId="0" borderId="12" xfId="0" applyNumberFormat="1" applyFill="1" applyBorder="1" applyAlignment="1">
      <alignment vertical="center"/>
    </xf>
    <xf numFmtId="182" fontId="0" fillId="0" borderId="11" xfId="0" applyNumberFormat="1" applyFont="1" applyFill="1" applyBorder="1" applyAlignment="1">
      <alignment horizontal="right" vertical="center"/>
    </xf>
    <xf numFmtId="0" fontId="25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0" fontId="0" fillId="0" borderId="39" xfId="0" applyFill="1" applyBorder="1" applyAlignment="1">
      <alignment horizontal="left" vertical="center"/>
    </xf>
    <xf numFmtId="0" fontId="0" fillId="0" borderId="39" xfId="0" applyFill="1" applyBorder="1" applyAlignment="1">
      <alignment vertical="center"/>
    </xf>
    <xf numFmtId="181" fontId="0" fillId="0" borderId="14" xfId="0" applyNumberFormat="1" applyFont="1" applyFill="1" applyBorder="1" applyAlignment="1">
      <alignment vertical="center"/>
    </xf>
    <xf numFmtId="181" fontId="0" fillId="0" borderId="0" xfId="0" applyNumberFormat="1" applyFont="1" applyFill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81" fontId="0" fillId="0" borderId="12" xfId="0" applyNumberFormat="1" applyFont="1" applyFill="1" applyBorder="1" applyAlignment="1">
      <alignment vertical="center"/>
    </xf>
    <xf numFmtId="179" fontId="18" fillId="0" borderId="14" xfId="0" applyNumberFormat="1" applyFont="1" applyFill="1" applyBorder="1" applyAlignment="1">
      <alignment vertical="center"/>
    </xf>
    <xf numFmtId="179" fontId="18" fillId="0" borderId="12" xfId="0" applyNumberFormat="1" applyFont="1" applyFill="1" applyBorder="1" applyAlignment="1">
      <alignment vertical="center"/>
    </xf>
    <xf numFmtId="0" fontId="18" fillId="0" borderId="13" xfId="0" applyFont="1" applyFill="1" applyBorder="1" applyAlignment="1">
      <alignment horizontal="center" vertical="center"/>
    </xf>
    <xf numFmtId="179" fontId="0" fillId="0" borderId="14" xfId="0" applyNumberFormat="1" applyFont="1" applyFill="1" applyBorder="1" applyAlignment="1">
      <alignment vertical="center"/>
    </xf>
    <xf numFmtId="179" fontId="28" fillId="0" borderId="0" xfId="0" applyNumberFormat="1" applyFont="1" applyFill="1" applyBorder="1" applyAlignment="1">
      <alignment vertical="center"/>
    </xf>
    <xf numFmtId="179" fontId="0" fillId="0" borderId="12" xfId="0" applyNumberFormat="1" applyFont="1" applyFill="1" applyBorder="1" applyAlignment="1">
      <alignment vertical="center"/>
    </xf>
    <xf numFmtId="49" fontId="0" fillId="0" borderId="13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vertical="center"/>
    </xf>
    <xf numFmtId="179" fontId="0" fillId="0" borderId="39" xfId="0" applyNumberFormat="1" applyFont="1" applyFill="1" applyBorder="1" applyAlignment="1">
      <alignment vertical="center"/>
    </xf>
    <xf numFmtId="179" fontId="0" fillId="0" borderId="40" xfId="0" applyNumberFormat="1" applyFont="1" applyFill="1" applyBorder="1" applyAlignment="1">
      <alignment vertical="center"/>
    </xf>
    <xf numFmtId="0" fontId="0" fillId="0" borderId="54" xfId="0" applyFont="1" applyFill="1" applyBorder="1" applyAlignment="1">
      <alignment horizontal="center" vertical="center"/>
    </xf>
    <xf numFmtId="179" fontId="0" fillId="0" borderId="54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84" fontId="18" fillId="0" borderId="0" xfId="0" applyNumberFormat="1" applyFont="1" applyFill="1" applyBorder="1" applyAlignment="1">
      <alignment horizontal="left" vertical="center"/>
    </xf>
    <xf numFmtId="0" fontId="27" fillId="0" borderId="25" xfId="0" applyFont="1" applyFill="1" applyBorder="1" applyAlignment="1">
      <alignment horizontal="center" vertical="center"/>
    </xf>
    <xf numFmtId="179" fontId="18" fillId="0" borderId="0" xfId="0" applyNumberFormat="1" applyFont="1" applyFill="1" applyAlignment="1">
      <alignment vertical="center"/>
    </xf>
    <xf numFmtId="49" fontId="0" fillId="0" borderId="25" xfId="0" applyNumberFormat="1" applyFont="1" applyFill="1" applyBorder="1" applyAlignment="1">
      <alignment horizontal="center" vertical="center"/>
    </xf>
    <xf numFmtId="184" fontId="0" fillId="0" borderId="12" xfId="0" applyNumberFormat="1" applyFont="1" applyFill="1" applyBorder="1" applyAlignment="1">
      <alignment horizontal="left" vertical="center"/>
    </xf>
    <xf numFmtId="49" fontId="0" fillId="0" borderId="26" xfId="0" applyNumberFormat="1" applyFont="1" applyFill="1" applyBorder="1" applyAlignment="1">
      <alignment horizontal="center" vertical="center"/>
    </xf>
    <xf numFmtId="184" fontId="0" fillId="0" borderId="54" xfId="0" applyNumberFormat="1" applyFill="1" applyBorder="1" applyAlignment="1">
      <alignment horizontal="right" vertical="center"/>
    </xf>
    <xf numFmtId="184" fontId="0" fillId="0" borderId="54" xfId="0" applyNumberFormat="1" applyFont="1" applyFill="1" applyBorder="1" applyAlignment="1">
      <alignment horizontal="right" vertical="center"/>
    </xf>
    <xf numFmtId="0" fontId="0" fillId="0" borderId="55" xfId="0" applyFont="1" applyFill="1" applyBorder="1" applyAlignment="1">
      <alignment vertical="center"/>
    </xf>
    <xf numFmtId="0" fontId="0" fillId="0" borderId="56" xfId="0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186" fontId="18" fillId="0" borderId="57" xfId="34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justify" vertical="center" indent="1"/>
    </xf>
    <xf numFmtId="0" fontId="0" fillId="0" borderId="45" xfId="0" applyFont="1" applyFill="1" applyBorder="1" applyAlignment="1">
      <alignment horizontal="center" vertical="center"/>
    </xf>
    <xf numFmtId="186" fontId="18" fillId="0" borderId="17" xfId="0" applyNumberFormat="1" applyFont="1" applyFill="1" applyBorder="1" applyAlignment="1">
      <alignment horizontal="right" vertical="center"/>
    </xf>
    <xf numFmtId="41" fontId="18" fillId="0" borderId="17" xfId="0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horizontal="center" vertical="center"/>
    </xf>
    <xf numFmtId="186" fontId="18" fillId="0" borderId="22" xfId="0" applyNumberFormat="1" applyFont="1" applyFill="1" applyBorder="1" applyAlignment="1">
      <alignment horizontal="right" vertical="center"/>
    </xf>
    <xf numFmtId="0" fontId="0" fillId="0" borderId="44" xfId="0" applyFont="1" applyFill="1" applyBorder="1" applyAlignment="1">
      <alignment vertical="center"/>
    </xf>
    <xf numFmtId="179" fontId="18" fillId="0" borderId="57" xfId="0" applyNumberFormat="1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179" fontId="18" fillId="0" borderId="17" xfId="0" applyNumberFormat="1" applyFont="1" applyFill="1" applyBorder="1" applyAlignment="1">
      <alignment vertical="center"/>
    </xf>
    <xf numFmtId="0" fontId="18" fillId="0" borderId="46" xfId="0" applyFont="1" applyFill="1" applyBorder="1" applyAlignment="1">
      <alignment horizontal="center" vertical="center"/>
    </xf>
    <xf numFmtId="179" fontId="18" fillId="0" borderId="22" xfId="0" applyNumberFormat="1" applyFont="1" applyFill="1" applyBorder="1" applyAlignment="1">
      <alignment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vertical="center"/>
    </xf>
    <xf numFmtId="0" fontId="0" fillId="0" borderId="44" xfId="0" applyFont="1" applyFill="1" applyBorder="1" applyAlignment="1">
      <alignment horizontal="center" vertical="center"/>
    </xf>
    <xf numFmtId="49" fontId="0" fillId="0" borderId="45" xfId="0" applyNumberForma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8" fillId="0" borderId="17" xfId="0" applyFont="1" applyFill="1" applyBorder="1">
      <alignment vertical="center"/>
    </xf>
    <xf numFmtId="0" fontId="18" fillId="0" borderId="45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right"/>
    </xf>
    <xf numFmtId="0" fontId="0" fillId="0" borderId="13" xfId="0" applyFont="1" applyFill="1" applyBorder="1" applyAlignment="1">
      <alignment vertical="center"/>
    </xf>
    <xf numFmtId="0" fontId="0" fillId="0" borderId="60" xfId="0" applyFont="1" applyFill="1" applyBorder="1" applyAlignment="1">
      <alignment vertical="top"/>
    </xf>
    <xf numFmtId="179" fontId="18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13" xfId="0" applyFont="1" applyFill="1" applyBorder="1">
      <alignment vertical="center"/>
    </xf>
    <xf numFmtId="0" fontId="0" fillId="0" borderId="26" xfId="0" applyFont="1" applyFill="1" applyBorder="1" applyAlignment="1">
      <alignment horizontal="center" vertical="top"/>
    </xf>
    <xf numFmtId="0" fontId="28" fillId="0" borderId="27" xfId="0" applyFont="1" applyFill="1" applyBorder="1" applyAlignment="1">
      <alignment horizontal="right" vertical="center"/>
    </xf>
    <xf numFmtId="0" fontId="0" fillId="0" borderId="19" xfId="0" applyFont="1" applyFill="1" applyBorder="1">
      <alignment vertical="center"/>
    </xf>
    <xf numFmtId="0" fontId="28" fillId="0" borderId="49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right" vertical="center" indent="2"/>
    </xf>
    <xf numFmtId="0" fontId="27" fillId="0" borderId="11" xfId="0" applyFont="1" applyFill="1" applyBorder="1" applyAlignment="1">
      <alignment horizontal="right" vertical="center" indent="2"/>
    </xf>
    <xf numFmtId="184" fontId="18" fillId="0" borderId="0" xfId="0" applyNumberFormat="1" applyFont="1" applyFill="1" applyBorder="1" applyAlignment="1">
      <alignment horizontal="right" vertical="center"/>
    </xf>
    <xf numFmtId="49" fontId="28" fillId="0" borderId="11" xfId="0" applyNumberFormat="1" applyFont="1" applyFill="1" applyBorder="1" applyAlignment="1">
      <alignment horizontal="center" vertical="center"/>
    </xf>
    <xf numFmtId="1" fontId="28" fillId="0" borderId="11" xfId="0" applyNumberFormat="1" applyFont="1" applyFill="1" applyBorder="1" applyAlignment="1">
      <alignment horizontal="right" vertical="center" indent="2"/>
    </xf>
    <xf numFmtId="0" fontId="0" fillId="0" borderId="21" xfId="0" applyFont="1" applyFill="1" applyBorder="1">
      <alignment vertical="center"/>
    </xf>
    <xf numFmtId="1" fontId="28" fillId="0" borderId="50" xfId="0" applyNumberFormat="1" applyFont="1" applyFill="1" applyBorder="1" applyAlignment="1">
      <alignment horizontal="right" vertical="center" indent="2"/>
    </xf>
    <xf numFmtId="184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vertical="center"/>
    </xf>
    <xf numFmtId="184" fontId="0" fillId="0" borderId="15" xfId="0" applyNumberFormat="1" applyFont="1" applyFill="1" applyBorder="1" applyAlignment="1">
      <alignment vertical="center"/>
    </xf>
    <xf numFmtId="189" fontId="0" fillId="0" borderId="57" xfId="0" applyNumberFormat="1" applyFont="1" applyFill="1" applyBorder="1" applyAlignment="1">
      <alignment vertical="center"/>
    </xf>
    <xf numFmtId="190" fontId="0" fillId="0" borderId="17" xfId="0" applyNumberFormat="1" applyFill="1" applyBorder="1" applyAlignment="1">
      <alignment horizontal="right" vertical="center"/>
    </xf>
    <xf numFmtId="184" fontId="0" fillId="0" borderId="14" xfId="0" applyNumberFormat="1" applyFont="1" applyFill="1" applyBorder="1" applyAlignment="1">
      <alignment vertical="center"/>
    </xf>
    <xf numFmtId="184" fontId="0" fillId="0" borderId="17" xfId="0" applyNumberFormat="1" applyFont="1" applyFill="1" applyBorder="1" applyAlignment="1">
      <alignment vertical="center"/>
    </xf>
    <xf numFmtId="190" fontId="0" fillId="0" borderId="14" xfId="0" applyNumberFormat="1" applyFill="1" applyBorder="1" applyAlignment="1">
      <alignment horizontal="right" vertical="center"/>
    </xf>
    <xf numFmtId="190" fontId="0" fillId="0" borderId="0" xfId="0" applyNumberFormat="1" applyFill="1" applyBorder="1" applyAlignment="1">
      <alignment horizontal="right" vertical="center"/>
    </xf>
    <xf numFmtId="196" fontId="0" fillId="0" borderId="0" xfId="0" applyNumberFormat="1" applyFill="1" applyBorder="1" applyAlignment="1">
      <alignment horizontal="right" vertical="center"/>
    </xf>
    <xf numFmtId="195" fontId="0" fillId="0" borderId="0" xfId="0" applyNumberFormat="1" applyFont="1" applyFill="1" applyBorder="1" applyAlignment="1">
      <alignment vertical="center"/>
    </xf>
    <xf numFmtId="195" fontId="0" fillId="0" borderId="0" xfId="0" applyNumberFormat="1" applyFill="1" applyBorder="1" applyAlignment="1">
      <alignment horizontal="right" vertical="center"/>
    </xf>
    <xf numFmtId="195" fontId="0" fillId="0" borderId="17" xfId="0" applyNumberFormat="1" applyFill="1" applyBorder="1" applyAlignment="1">
      <alignment horizontal="right" vertical="center"/>
    </xf>
    <xf numFmtId="0" fontId="0" fillId="0" borderId="27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64" xfId="0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/>
    <xf numFmtId="178" fontId="0" fillId="0" borderId="14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18" fillId="0" borderId="14" xfId="0" applyNumberFormat="1" applyFont="1" applyFill="1" applyBorder="1" applyAlignment="1">
      <alignment horizontal="right" vertical="center" shrinkToFit="1"/>
    </xf>
    <xf numFmtId="178" fontId="18" fillId="0" borderId="17" xfId="0" applyNumberFormat="1" applyFont="1" applyFill="1" applyBorder="1" applyAlignment="1">
      <alignment horizontal="right" vertical="center" shrinkToFit="1"/>
    </xf>
    <xf numFmtId="178" fontId="0" fillId="0" borderId="38" xfId="0" applyNumberFormat="1" applyFont="1" applyFill="1" applyBorder="1" applyAlignment="1">
      <alignment horizontal="right" vertical="center" shrinkToFit="1"/>
    </xf>
    <xf numFmtId="178" fontId="0" fillId="0" borderId="39" xfId="0" applyNumberFormat="1" applyFont="1" applyFill="1" applyBorder="1" applyAlignment="1">
      <alignment horizontal="right" vertical="center" shrinkToFit="1"/>
    </xf>
    <xf numFmtId="178" fontId="0" fillId="0" borderId="65" xfId="0" applyNumberFormat="1" applyFont="1" applyFill="1" applyBorder="1" applyAlignment="1">
      <alignment horizontal="right" vertical="center" shrinkToFit="1"/>
    </xf>
    <xf numFmtId="182" fontId="0" fillId="0" borderId="41" xfId="0" applyNumberFormat="1" applyFont="1" applyFill="1" applyBorder="1" applyAlignment="1">
      <alignment vertical="center"/>
    </xf>
    <xf numFmtId="0" fontId="0" fillId="0" borderId="29" xfId="0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199" fontId="20" fillId="0" borderId="0" xfId="0" applyNumberFormat="1" applyFont="1" applyFill="1" applyBorder="1" applyAlignment="1">
      <alignment horizontal="right" vertical="center"/>
    </xf>
    <xf numFmtId="0" fontId="27" fillId="0" borderId="66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 shrinkToFit="1"/>
    </xf>
    <xf numFmtId="177" fontId="18" fillId="0" borderId="0" xfId="0" applyNumberFormat="1" applyFont="1" applyFill="1" applyBorder="1" applyAlignment="1">
      <alignment vertical="center" shrinkToFit="1"/>
    </xf>
    <xf numFmtId="177" fontId="18" fillId="0" borderId="0" xfId="0" applyNumberFormat="1" applyFont="1" applyFill="1" applyBorder="1" applyAlignment="1">
      <alignment horizontal="right" vertical="center" shrinkToFit="1"/>
    </xf>
    <xf numFmtId="192" fontId="18" fillId="0" borderId="12" xfId="0" applyNumberFormat="1" applyFont="1" applyFill="1" applyBorder="1" applyAlignment="1">
      <alignment horizontal="right" vertical="center" shrinkToFit="1"/>
    </xf>
    <xf numFmtId="0" fontId="18" fillId="0" borderId="0" xfId="0" applyNumberFormat="1" applyFont="1" applyFill="1" applyBorder="1" applyAlignment="1">
      <alignment horizontal="right" vertical="center" shrinkToFit="1"/>
    </xf>
    <xf numFmtId="0" fontId="20" fillId="0" borderId="44" xfId="0" applyFont="1" applyFill="1" applyBorder="1" applyAlignment="1">
      <alignment horizontal="distributed" vertical="center" shrinkToFit="1"/>
    </xf>
    <xf numFmtId="0" fontId="20" fillId="0" borderId="51" xfId="0" applyFont="1" applyFill="1" applyBorder="1" applyAlignment="1">
      <alignment horizontal="distributed" vertical="center" shrinkToFit="1"/>
    </xf>
    <xf numFmtId="198" fontId="0" fillId="0" borderId="0" xfId="0" applyNumberFormat="1" applyFill="1" applyBorder="1" applyAlignment="1">
      <alignment horizontal="right" vertical="center"/>
    </xf>
    <xf numFmtId="198" fontId="0" fillId="0" borderId="12" xfId="0" applyNumberFormat="1" applyFill="1" applyBorder="1" applyAlignment="1">
      <alignment horizontal="right" vertical="center"/>
    </xf>
    <xf numFmtId="198" fontId="0" fillId="0" borderId="17" xfId="0" applyNumberFormat="1" applyFill="1" applyBorder="1" applyAlignment="1">
      <alignment horizontal="right" vertical="center"/>
    </xf>
    <xf numFmtId="0" fontId="0" fillId="0" borderId="55" xfId="0" applyFont="1" applyFill="1" applyBorder="1" applyAlignment="1">
      <alignment horizontal="center" vertical="center" shrinkToFit="1"/>
    </xf>
    <xf numFmtId="0" fontId="0" fillId="0" borderId="81" xfId="0" applyFont="1" applyFill="1" applyBorder="1" applyAlignment="1">
      <alignment horizontal="center" vertical="center" shrinkToFit="1"/>
    </xf>
    <xf numFmtId="0" fontId="0" fillId="0" borderId="79" xfId="0" applyFont="1" applyFill="1" applyBorder="1" applyAlignment="1">
      <alignment horizontal="center" vertical="center" shrinkToFit="1"/>
    </xf>
    <xf numFmtId="0" fontId="0" fillId="0" borderId="72" xfId="0" applyFont="1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 shrinkToFit="1"/>
    </xf>
    <xf numFmtId="0" fontId="0" fillId="0" borderId="52" xfId="0" applyFont="1" applyFill="1" applyBorder="1" applyAlignment="1">
      <alignment horizontal="center" vertical="center" shrinkToFit="1"/>
    </xf>
    <xf numFmtId="0" fontId="0" fillId="0" borderId="80" xfId="0" applyFont="1" applyFill="1" applyBorder="1" applyAlignment="1">
      <alignment horizontal="center" vertical="center" shrinkToFit="1"/>
    </xf>
    <xf numFmtId="0" fontId="0" fillId="0" borderId="75" xfId="0" applyFont="1" applyFill="1" applyBorder="1" applyAlignment="1">
      <alignment horizontal="center" vertical="center" shrinkToFit="1"/>
    </xf>
    <xf numFmtId="0" fontId="0" fillId="0" borderId="71" xfId="0" applyFont="1" applyFill="1" applyBorder="1" applyAlignment="1">
      <alignment horizontal="center" vertical="center" shrinkToFit="1"/>
    </xf>
    <xf numFmtId="0" fontId="0" fillId="0" borderId="78" xfId="0" applyFill="1" applyBorder="1" applyAlignment="1">
      <alignment horizontal="center" vertical="center" shrinkToFit="1"/>
    </xf>
    <xf numFmtId="0" fontId="0" fillId="0" borderId="78" xfId="0" applyFont="1" applyFill="1" applyBorder="1" applyAlignment="1">
      <alignment horizontal="center" vertical="center" shrinkToFit="1"/>
    </xf>
    <xf numFmtId="0" fontId="0" fillId="0" borderId="66" xfId="0" applyFont="1" applyFill="1" applyBorder="1" applyAlignment="1">
      <alignment horizontal="center" vertical="center" shrinkToFit="1"/>
    </xf>
    <xf numFmtId="0" fontId="0" fillId="0" borderId="68" xfId="0" applyFont="1" applyFill="1" applyBorder="1" applyAlignment="1">
      <alignment horizontal="center" vertical="center" shrinkToFit="1"/>
    </xf>
    <xf numFmtId="0" fontId="0" fillId="0" borderId="76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distributed" vertical="center" shrinkToFit="1"/>
    </xf>
    <xf numFmtId="0" fontId="20" fillId="0" borderId="13" xfId="0" applyFont="1" applyFill="1" applyBorder="1" applyAlignment="1">
      <alignment horizontal="distributed" vertical="center" shrinkToFit="1"/>
    </xf>
    <xf numFmtId="197" fontId="0" fillId="0" borderId="0" xfId="0" applyNumberFormat="1" applyFill="1" applyBorder="1" applyAlignment="1">
      <alignment horizontal="right" vertical="center"/>
    </xf>
    <xf numFmtId="197" fontId="20" fillId="0" borderId="12" xfId="0" applyNumberFormat="1" applyFont="1" applyFill="1" applyBorder="1" applyAlignment="1">
      <alignment horizontal="right" vertical="center"/>
    </xf>
    <xf numFmtId="197" fontId="20" fillId="0" borderId="17" xfId="0" applyNumberFormat="1" applyFont="1" applyFill="1" applyBorder="1" applyAlignment="1">
      <alignment horizontal="right" vertical="center"/>
    </xf>
    <xf numFmtId="198" fontId="0" fillId="0" borderId="11" xfId="0" applyNumberForma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distributed" vertical="center" shrinkToFit="1"/>
    </xf>
    <xf numFmtId="0" fontId="0" fillId="0" borderId="7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8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50" xfId="0" applyFont="1" applyFill="1" applyBorder="1" applyAlignment="1">
      <alignment horizontal="center" vertical="center" shrinkToFit="1"/>
    </xf>
    <xf numFmtId="198" fontId="0" fillId="0" borderId="24" xfId="0" applyNumberFormat="1" applyFill="1" applyBorder="1" applyAlignment="1">
      <alignment horizontal="right" vertical="center"/>
    </xf>
    <xf numFmtId="0" fontId="0" fillId="0" borderId="73" xfId="0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198" fontId="0" fillId="0" borderId="77" xfId="0" applyNumberFormat="1" applyFill="1" applyBorder="1" applyAlignment="1">
      <alignment horizontal="right" vertical="center"/>
    </xf>
    <xf numFmtId="198" fontId="0" fillId="0" borderId="22" xfId="0" applyNumberForma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71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left" vertical="center"/>
    </xf>
    <xf numFmtId="0" fontId="20" fillId="0" borderId="72" xfId="0" applyFont="1" applyFill="1" applyBorder="1" applyAlignment="1">
      <alignment horizontal="center" vertical="center"/>
    </xf>
    <xf numFmtId="0" fontId="20" fillId="0" borderId="67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0" fontId="20" fillId="0" borderId="69" xfId="0" applyFont="1" applyFill="1" applyBorder="1" applyAlignment="1">
      <alignment horizontal="center" vertical="center"/>
    </xf>
    <xf numFmtId="0" fontId="20" fillId="0" borderId="70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right" vertical="center"/>
    </xf>
    <xf numFmtId="182" fontId="22" fillId="0" borderId="38" xfId="0" applyNumberFormat="1" applyFont="1" applyFill="1" applyBorder="1" applyAlignment="1">
      <alignment horizontal="center" vertical="center"/>
    </xf>
    <xf numFmtId="182" fontId="23" fillId="0" borderId="39" xfId="0" applyNumberFormat="1" applyFont="1" applyFill="1" applyBorder="1" applyAlignment="1">
      <alignment horizontal="center" vertical="center"/>
    </xf>
    <xf numFmtId="0" fontId="28" fillId="0" borderId="55" xfId="0" applyFont="1" applyFill="1" applyBorder="1" applyAlignment="1">
      <alignment horizontal="center" vertical="center"/>
    </xf>
    <xf numFmtId="0" fontId="28" fillId="0" borderId="79" xfId="0" applyFont="1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182" fontId="0" fillId="0" borderId="37" xfId="0" applyNumberFormat="1" applyFont="1" applyFill="1" applyBorder="1" applyAlignment="1">
      <alignment horizontal="right" vertical="center"/>
    </xf>
    <xf numFmtId="182" fontId="0" fillId="0" borderId="15" xfId="0" applyNumberFormat="1" applyFont="1" applyFill="1" applyBorder="1" applyAlignment="1">
      <alignment horizontal="right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182" fontId="0" fillId="0" borderId="14" xfId="0" applyNumberFormat="1" applyFont="1" applyFill="1" applyBorder="1" applyAlignment="1">
      <alignment horizontal="right" vertical="center"/>
    </xf>
    <xf numFmtId="182" fontId="18" fillId="0" borderId="23" xfId="0" applyNumberFormat="1" applyFont="1" applyFill="1" applyBorder="1" applyAlignment="1">
      <alignment horizontal="right" vertical="center"/>
    </xf>
    <xf numFmtId="182" fontId="18" fillId="0" borderId="24" xfId="33" applyNumberFormat="1" applyFont="1" applyFill="1" applyBorder="1" applyAlignment="1" applyProtection="1">
      <alignment horizontal="right" vertical="center"/>
    </xf>
    <xf numFmtId="0" fontId="27" fillId="0" borderId="8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182" fontId="20" fillId="0" borderId="14" xfId="0" applyNumberFormat="1" applyFont="1" applyFill="1" applyBorder="1" applyAlignment="1">
      <alignment horizontal="right" vertical="center"/>
    </xf>
    <xf numFmtId="182" fontId="20" fillId="0" borderId="0" xfId="33" applyNumberFormat="1" applyFont="1" applyFill="1" applyBorder="1" applyAlignment="1" applyProtection="1">
      <alignment horizontal="right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182" fontId="0" fillId="0" borderId="0" xfId="33" applyNumberFormat="1" applyFont="1" applyFill="1" applyBorder="1" applyAlignment="1" applyProtection="1">
      <alignment horizontal="righ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82" fontId="22" fillId="0" borderId="14" xfId="0" applyNumberFormat="1" applyFont="1" applyFill="1" applyBorder="1" applyAlignment="1">
      <alignment horizontal="center"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41" fontId="0" fillId="0" borderId="15" xfId="0" applyNumberFormat="1" applyFont="1" applyFill="1" applyBorder="1" applyAlignment="1">
      <alignment horizontal="right" vertical="center"/>
    </xf>
    <xf numFmtId="38" fontId="0" fillId="0" borderId="15" xfId="33" applyFont="1" applyFill="1" applyBorder="1" applyAlignment="1" applyProtection="1">
      <alignment horizontal="right" vertical="center"/>
    </xf>
    <xf numFmtId="38" fontId="0" fillId="0" borderId="0" xfId="33" applyFont="1" applyFill="1" applyBorder="1" applyAlignment="1" applyProtection="1">
      <alignment horizontal="right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182" fontId="18" fillId="0" borderId="24" xfId="0" applyNumberFormat="1" applyFont="1" applyFill="1" applyBorder="1" applyAlignment="1">
      <alignment horizontal="right" vertical="center"/>
    </xf>
    <xf numFmtId="38" fontId="18" fillId="0" borderId="24" xfId="33" applyFont="1" applyFill="1" applyBorder="1" applyAlignment="1" applyProtection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38" fontId="20" fillId="0" borderId="0" xfId="33" applyFont="1" applyFill="1" applyBorder="1" applyAlignment="1" applyProtection="1">
      <alignment horizontal="right" vertical="center"/>
    </xf>
    <xf numFmtId="0" fontId="0" fillId="0" borderId="52" xfId="0" applyFont="1" applyFill="1" applyBorder="1" applyAlignment="1">
      <alignment horizontal="center" vertical="center"/>
    </xf>
    <xf numFmtId="182" fontId="20" fillId="0" borderId="0" xfId="0" applyNumberFormat="1" applyFont="1" applyFill="1" applyBorder="1" applyAlignment="1">
      <alignment horizontal="right" vertical="center"/>
    </xf>
    <xf numFmtId="41" fontId="20" fillId="0" borderId="24" xfId="0" applyNumberFormat="1" applyFont="1" applyFill="1" applyBorder="1" applyAlignment="1">
      <alignment horizontal="right" vertical="center"/>
    </xf>
    <xf numFmtId="0" fontId="0" fillId="0" borderId="5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7" fillId="0" borderId="90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18" fillId="0" borderId="91" xfId="0" applyFont="1" applyFill="1" applyBorder="1" applyAlignment="1">
      <alignment horizontal="center" vertical="center"/>
    </xf>
    <xf numFmtId="0" fontId="28" fillId="0" borderId="88" xfId="0" applyFont="1" applyFill="1" applyBorder="1" applyAlignment="1">
      <alignment horizontal="distributed" vertical="center" justifyLastLine="1"/>
    </xf>
    <xf numFmtId="0" fontId="28" fillId="0" borderId="89" xfId="0" applyFont="1" applyFill="1" applyBorder="1" applyAlignment="1">
      <alignment horizontal="distributed" vertical="center" justifyLastLine="1"/>
    </xf>
    <xf numFmtId="0" fontId="18" fillId="0" borderId="52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top" wrapText="1"/>
    </xf>
    <xf numFmtId="0" fontId="0" fillId="0" borderId="75" xfId="0" applyFont="1" applyFill="1" applyBorder="1" applyAlignment="1">
      <alignment horizontal="center" vertical="center"/>
    </xf>
    <xf numFmtId="0" fontId="0" fillId="0" borderId="93" xfId="0" applyFill="1" applyBorder="1" applyAlignment="1">
      <alignment horizontal="center" vertical="center"/>
    </xf>
    <xf numFmtId="0" fontId="0" fillId="0" borderId="94" xfId="0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181" fontId="18" fillId="0" borderId="0" xfId="0" applyNumberFormat="1" applyFont="1" applyFill="1" applyBorder="1" applyAlignment="1">
      <alignment vertical="center"/>
    </xf>
    <xf numFmtId="186" fontId="20" fillId="0" borderId="0" xfId="0" applyNumberFormat="1" applyFont="1" applyFill="1" applyBorder="1" applyAlignment="1">
      <alignment horizontal="center" vertical="center"/>
    </xf>
    <xf numFmtId="186" fontId="0" fillId="0" borderId="15" xfId="0" applyNumberFormat="1" applyFont="1" applyFill="1" applyBorder="1" applyAlignment="1">
      <alignment horizontal="center" vertical="center"/>
    </xf>
    <xf numFmtId="181" fontId="0" fillId="0" borderId="15" xfId="0" applyNumberFormat="1" applyFont="1" applyFill="1" applyBorder="1" applyAlignment="1">
      <alignment horizontal="center" vertical="center"/>
    </xf>
    <xf numFmtId="186" fontId="18" fillId="0" borderId="11" xfId="0" applyNumberFormat="1" applyFont="1" applyFill="1" applyBorder="1" applyAlignment="1">
      <alignment horizontal="center" vertical="center"/>
    </xf>
    <xf numFmtId="186" fontId="18" fillId="0" borderId="17" xfId="0" applyNumberFormat="1" applyFont="1" applyFill="1" applyBorder="1" applyAlignment="1">
      <alignment horizontal="center" vertical="center"/>
    </xf>
    <xf numFmtId="180" fontId="0" fillId="0" borderId="0" xfId="33" applyNumberFormat="1" applyFont="1" applyFill="1" applyBorder="1" applyAlignment="1" applyProtection="1">
      <alignment horizontal="center" vertical="center"/>
    </xf>
    <xf numFmtId="181" fontId="0" fillId="0" borderId="0" xfId="0" applyNumberFormat="1" applyFont="1" applyFill="1" applyBorder="1" applyAlignment="1">
      <alignment horizontal="center" vertical="center"/>
    </xf>
    <xf numFmtId="186" fontId="0" fillId="0" borderId="0" xfId="0" applyNumberFormat="1" applyFont="1" applyFill="1" applyBorder="1" applyAlignment="1">
      <alignment horizontal="center" vertical="center"/>
    </xf>
    <xf numFmtId="186" fontId="18" fillId="0" borderId="33" xfId="0" applyNumberFormat="1" applyFont="1" applyFill="1" applyBorder="1" applyAlignment="1">
      <alignment horizontal="center" vertical="center"/>
    </xf>
    <xf numFmtId="186" fontId="18" fillId="0" borderId="57" xfId="0" applyNumberFormat="1" applyFont="1" applyFill="1" applyBorder="1" applyAlignment="1">
      <alignment horizontal="center" vertical="center"/>
    </xf>
    <xf numFmtId="181" fontId="18" fillId="0" borderId="15" xfId="0" applyNumberFormat="1" applyFont="1" applyFill="1" applyBorder="1" applyAlignment="1">
      <alignment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/>
    </xf>
    <xf numFmtId="180" fontId="0" fillId="0" borderId="37" xfId="33" applyNumberFormat="1" applyFont="1" applyFill="1" applyBorder="1" applyAlignment="1" applyProtection="1">
      <alignment horizontal="center" vertical="center"/>
    </xf>
    <xf numFmtId="180" fontId="0" fillId="0" borderId="15" xfId="33" applyNumberFormat="1" applyFont="1" applyFill="1" applyBorder="1" applyAlignment="1" applyProtection="1">
      <alignment horizontal="center" vertical="center"/>
    </xf>
    <xf numFmtId="181" fontId="20" fillId="0" borderId="0" xfId="0" applyNumberFormat="1" applyFont="1" applyFill="1" applyBorder="1" applyAlignment="1">
      <alignment vertical="center"/>
    </xf>
    <xf numFmtId="181" fontId="20" fillId="0" borderId="15" xfId="0" applyNumberFormat="1" applyFont="1" applyFill="1" applyBorder="1" applyAlignment="1">
      <alignment vertical="center"/>
    </xf>
    <xf numFmtId="186" fontId="20" fillId="0" borderId="15" xfId="0" applyNumberFormat="1" applyFont="1" applyFill="1" applyBorder="1" applyAlignment="1">
      <alignment horizontal="center" vertical="center"/>
    </xf>
    <xf numFmtId="180" fontId="0" fillId="0" borderId="14" xfId="33" applyNumberFormat="1" applyFont="1" applyFill="1" applyBorder="1" applyAlignment="1" applyProtection="1">
      <alignment horizontal="center" vertical="center"/>
    </xf>
    <xf numFmtId="179" fontId="18" fillId="0" borderId="14" xfId="0" applyNumberFormat="1" applyFont="1" applyFill="1" applyBorder="1" applyAlignment="1">
      <alignment vertical="center"/>
    </xf>
    <xf numFmtId="38" fontId="18" fillId="0" borderId="0" xfId="0" applyNumberFormat="1" applyFont="1" applyFill="1" applyBorder="1" applyAlignment="1">
      <alignment horizontal="center" vertical="center"/>
    </xf>
    <xf numFmtId="38" fontId="18" fillId="0" borderId="0" xfId="33" applyFont="1" applyFill="1" applyBorder="1" applyAlignment="1" applyProtection="1">
      <alignment horizontal="center" vertical="center" shrinkToFit="1"/>
    </xf>
    <xf numFmtId="43" fontId="18" fillId="0" borderId="0" xfId="33" applyNumberFormat="1" applyFont="1" applyFill="1" applyBorder="1" applyAlignment="1" applyProtection="1">
      <alignment horizontal="center" vertical="center" shrinkToFit="1"/>
    </xf>
    <xf numFmtId="186" fontId="18" fillId="0" borderId="12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vertical="center"/>
    </xf>
    <xf numFmtId="43" fontId="0" fillId="0" borderId="0" xfId="0" applyNumberFormat="1" applyFont="1" applyFill="1" applyBorder="1" applyAlignment="1">
      <alignment vertical="center"/>
    </xf>
    <xf numFmtId="187" fontId="0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86" fontId="18" fillId="0" borderId="0" xfId="0" applyNumberFormat="1" applyFont="1" applyFill="1" applyBorder="1" applyAlignment="1">
      <alignment horizontal="center" vertical="center"/>
    </xf>
    <xf numFmtId="179" fontId="18" fillId="0" borderId="0" xfId="0" applyNumberFormat="1" applyFont="1" applyFill="1" applyBorder="1" applyAlignment="1">
      <alignment vertical="center"/>
    </xf>
    <xf numFmtId="43" fontId="18" fillId="0" borderId="0" xfId="0" applyNumberFormat="1" applyFont="1" applyFill="1" applyBorder="1" applyAlignment="1">
      <alignment horizontal="center" vertical="center"/>
    </xf>
    <xf numFmtId="43" fontId="0" fillId="0" borderId="0" xfId="0" applyNumberFormat="1" applyFont="1" applyFill="1" applyBorder="1" applyAlignment="1">
      <alignment horizontal="center" vertical="center"/>
    </xf>
    <xf numFmtId="179" fontId="0" fillId="0" borderId="37" xfId="0" applyNumberFormat="1" applyFont="1" applyFill="1" applyBorder="1" applyAlignment="1">
      <alignment horizontal="right" vertical="center"/>
    </xf>
    <xf numFmtId="179" fontId="0" fillId="0" borderId="15" xfId="0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center" vertical="center"/>
    </xf>
    <xf numFmtId="0" fontId="0" fillId="0" borderId="96" xfId="0" applyFont="1" applyFill="1" applyBorder="1" applyAlignment="1">
      <alignment horizontal="center" vertical="center"/>
    </xf>
    <xf numFmtId="0" fontId="0" fillId="0" borderId="97" xfId="0" applyFont="1" applyFill="1" applyBorder="1" applyAlignment="1">
      <alignment horizontal="center" vertical="center"/>
    </xf>
    <xf numFmtId="0" fontId="20" fillId="0" borderId="98" xfId="0" applyFont="1" applyFill="1" applyBorder="1" applyAlignment="1">
      <alignment horizontal="center" vertical="center"/>
    </xf>
    <xf numFmtId="0" fontId="20" fillId="0" borderId="99" xfId="0" applyFont="1" applyFill="1" applyBorder="1" applyAlignment="1">
      <alignment horizontal="center" vertical="center"/>
    </xf>
    <xf numFmtId="179" fontId="0" fillId="0" borderId="14" xfId="0" applyNumberFormat="1" applyFont="1" applyFill="1" applyBorder="1" applyAlignment="1">
      <alignment vertical="center"/>
    </xf>
    <xf numFmtId="187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88" fontId="0" fillId="0" borderId="15" xfId="0" applyNumberFormat="1" applyFont="1" applyFill="1" applyBorder="1" applyAlignment="1">
      <alignment horizontal="right" vertical="center"/>
    </xf>
    <xf numFmtId="188" fontId="0" fillId="0" borderId="41" xfId="0" applyNumberFormat="1" applyFont="1" applyFill="1" applyBorder="1" applyAlignment="1">
      <alignment horizontal="right" vertical="center"/>
    </xf>
    <xf numFmtId="181" fontId="18" fillId="0" borderId="0" xfId="0" applyNumberFormat="1" applyFont="1" applyFill="1" applyBorder="1" applyAlignment="1">
      <alignment horizontal="right" vertical="center"/>
    </xf>
    <xf numFmtId="0" fontId="18" fillId="0" borderId="98" xfId="0" applyFont="1" applyFill="1" applyBorder="1" applyAlignment="1">
      <alignment horizontal="center" vertical="center"/>
    </xf>
    <xf numFmtId="0" fontId="18" fillId="0" borderId="99" xfId="0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10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101" xfId="0" applyFont="1" applyFill="1" applyBorder="1" applyAlignment="1">
      <alignment horizontal="center" vertical="center" wrapText="1"/>
    </xf>
    <xf numFmtId="181" fontId="0" fillId="0" borderId="0" xfId="0" applyNumberFormat="1" applyFont="1" applyFill="1" applyBorder="1" applyAlignment="1">
      <alignment horizontal="right" vertical="center"/>
    </xf>
    <xf numFmtId="179" fontId="0" fillId="0" borderId="12" xfId="0" applyNumberFormat="1" applyFont="1" applyFill="1" applyBorder="1" applyAlignment="1">
      <alignment horizontal="right" vertical="center"/>
    </xf>
    <xf numFmtId="181" fontId="0" fillId="0" borderId="14" xfId="0" applyNumberFormat="1" applyFont="1" applyFill="1" applyBorder="1" applyAlignment="1">
      <alignment horizontal="right" vertical="center"/>
    </xf>
    <xf numFmtId="181" fontId="0" fillId="0" borderId="12" xfId="0" applyNumberFormat="1" applyFont="1" applyFill="1" applyBorder="1" applyAlignment="1">
      <alignment horizontal="right" vertical="center"/>
    </xf>
    <xf numFmtId="179" fontId="18" fillId="0" borderId="0" xfId="0" applyNumberFormat="1" applyFont="1" applyFill="1" applyBorder="1" applyAlignment="1">
      <alignment horizontal="right" vertical="center"/>
    </xf>
    <xf numFmtId="179" fontId="18" fillId="0" borderId="12" xfId="0" applyNumberFormat="1" applyFont="1" applyFill="1" applyBorder="1" applyAlignment="1">
      <alignment horizontal="right" vertical="center"/>
    </xf>
    <xf numFmtId="179" fontId="20" fillId="0" borderId="12" xfId="0" applyNumberFormat="1" applyFont="1" applyFill="1" applyBorder="1" applyAlignment="1">
      <alignment horizontal="right" vertical="center"/>
    </xf>
    <xf numFmtId="179" fontId="18" fillId="0" borderId="14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vertical="center"/>
    </xf>
    <xf numFmtId="186" fontId="0" fillId="0" borderId="14" xfId="0" applyNumberFormat="1" applyFont="1" applyFill="1" applyBorder="1" applyAlignment="1">
      <alignment horizontal="right" vertical="center"/>
    </xf>
    <xf numFmtId="179" fontId="0" fillId="0" borderId="14" xfId="0" applyNumberFormat="1" applyFont="1" applyFill="1" applyBorder="1" applyAlignment="1">
      <alignment horizontal="right" vertical="center"/>
    </xf>
    <xf numFmtId="186" fontId="20" fillId="0" borderId="11" xfId="0" applyNumberFormat="1" applyFont="1" applyFill="1" applyBorder="1" applyAlignment="1">
      <alignment vertical="center"/>
    </xf>
    <xf numFmtId="186" fontId="20" fillId="0" borderId="12" xfId="0" applyNumberFormat="1" applyFont="1" applyFill="1" applyBorder="1" applyAlignment="1">
      <alignment vertical="center"/>
    </xf>
    <xf numFmtId="186" fontId="0" fillId="0" borderId="0" xfId="34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12" xfId="0" applyFill="1" applyBorder="1">
      <alignment vertical="center"/>
    </xf>
    <xf numFmtId="179" fontId="0" fillId="0" borderId="38" xfId="0" applyNumberFormat="1" applyFont="1" applyFill="1" applyBorder="1" applyAlignment="1">
      <alignment horizontal="right" vertical="top"/>
    </xf>
    <xf numFmtId="179" fontId="0" fillId="0" borderId="39" xfId="0" applyNumberFormat="1" applyFont="1" applyFill="1" applyBorder="1" applyAlignment="1">
      <alignment horizontal="right" vertical="top"/>
    </xf>
    <xf numFmtId="0" fontId="0" fillId="0" borderId="39" xfId="0" applyFill="1" applyBorder="1">
      <alignment vertical="center"/>
    </xf>
    <xf numFmtId="0" fontId="0" fillId="0" borderId="40" xfId="0" applyFill="1" applyBorder="1">
      <alignment vertical="center"/>
    </xf>
    <xf numFmtId="49" fontId="28" fillId="0" borderId="0" xfId="0" applyNumberFormat="1" applyFont="1" applyFill="1" applyBorder="1" applyAlignment="1">
      <alignment horizontal="center" vertical="center"/>
    </xf>
    <xf numFmtId="179" fontId="20" fillId="0" borderId="15" xfId="0" applyNumberFormat="1" applyFont="1" applyFill="1" applyBorder="1" applyAlignment="1">
      <alignment horizontal="right" vertical="center"/>
    </xf>
    <xf numFmtId="179" fontId="20" fillId="0" borderId="57" xfId="0" applyNumberFormat="1" applyFont="1" applyFill="1" applyBorder="1" applyAlignment="1">
      <alignment horizontal="right" vertical="center"/>
    </xf>
    <xf numFmtId="0" fontId="0" fillId="0" borderId="52" xfId="0" applyFont="1" applyFill="1" applyBorder="1" applyAlignment="1">
      <alignment horizontal="center" vertical="center" wrapText="1"/>
    </xf>
    <xf numFmtId="0" fontId="0" fillId="0" borderId="71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left" vertical="center"/>
    </xf>
    <xf numFmtId="0" fontId="0" fillId="0" borderId="76" xfId="0" applyFont="1" applyFill="1" applyBorder="1" applyAlignment="1">
      <alignment horizontal="center" vertical="center"/>
    </xf>
    <xf numFmtId="179" fontId="0" fillId="0" borderId="17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28" fillId="0" borderId="27" xfId="0" applyFont="1" applyFill="1" applyBorder="1" applyAlignment="1">
      <alignment horizontal="right" vertical="center"/>
    </xf>
    <xf numFmtId="49" fontId="27" fillId="0" borderId="0" xfId="0" applyNumberFormat="1" applyFont="1" applyFill="1" applyBorder="1" applyAlignment="1">
      <alignment horizontal="center" vertical="center"/>
    </xf>
    <xf numFmtId="184" fontId="0" fillId="0" borderId="11" xfId="0" applyNumberFormat="1" applyFont="1" applyFill="1" applyBorder="1" applyAlignment="1">
      <alignment horizontal="right" vertical="center"/>
    </xf>
    <xf numFmtId="184" fontId="0" fillId="0" borderId="17" xfId="0" applyNumberFormat="1" applyFont="1" applyFill="1" applyBorder="1" applyAlignment="1">
      <alignment horizontal="right" vertical="center"/>
    </xf>
    <xf numFmtId="179" fontId="18" fillId="0" borderId="17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184" fontId="0" fillId="0" borderId="50" xfId="0" applyNumberFormat="1" applyFont="1" applyFill="1" applyBorder="1" applyAlignment="1">
      <alignment horizontal="right" vertical="center"/>
    </xf>
    <xf numFmtId="184" fontId="0" fillId="0" borderId="22" xfId="0" applyNumberFormat="1" applyFont="1" applyFill="1" applyBorder="1" applyAlignment="1">
      <alignment horizontal="right" vertical="center"/>
    </xf>
    <xf numFmtId="49" fontId="28" fillId="0" borderId="24" xfId="0" applyNumberFormat="1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28" fillId="0" borderId="102" xfId="0" applyFont="1" applyFill="1" applyBorder="1" applyAlignment="1">
      <alignment horizontal="center" vertical="center"/>
    </xf>
    <xf numFmtId="0" fontId="27" fillId="0" borderId="103" xfId="0" applyFont="1" applyFill="1" applyBorder="1" applyAlignment="1">
      <alignment horizontal="center" vertical="center"/>
    </xf>
    <xf numFmtId="0" fontId="27" fillId="0" borderId="96" xfId="0" applyFont="1" applyFill="1" applyBorder="1" applyAlignment="1">
      <alignment horizontal="center" vertical="center"/>
    </xf>
    <xf numFmtId="179" fontId="18" fillId="0" borderId="0" xfId="0" applyNumberFormat="1" applyFont="1" applyFill="1" applyBorder="1" applyAlignment="1"/>
    <xf numFmtId="0" fontId="28" fillId="0" borderId="33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64" xfId="0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 wrapText="1"/>
    </xf>
    <xf numFmtId="190" fontId="18" fillId="0" borderId="0" xfId="0" applyNumberFormat="1" applyFont="1" applyFill="1" applyBorder="1" applyAlignment="1">
      <alignment vertical="top" shrinkToFit="1"/>
    </xf>
    <xf numFmtId="190" fontId="18" fillId="0" borderId="24" xfId="0" applyNumberFormat="1" applyFont="1" applyFill="1" applyBorder="1" applyAlignment="1">
      <alignment vertical="top" shrinkToFit="1"/>
    </xf>
    <xf numFmtId="195" fontId="18" fillId="0" borderId="17" xfId="0" applyNumberFormat="1" applyFont="1" applyFill="1" applyBorder="1" applyAlignment="1">
      <alignment vertical="top" shrinkToFit="1"/>
    </xf>
    <xf numFmtId="195" fontId="18" fillId="0" borderId="22" xfId="0" applyNumberFormat="1" applyFont="1" applyFill="1" applyBorder="1" applyAlignment="1">
      <alignment vertical="top" shrinkToFit="1"/>
    </xf>
    <xf numFmtId="179" fontId="18" fillId="0" borderId="17" xfId="0" applyNumberFormat="1" applyFont="1" applyFill="1" applyBorder="1" applyAlignment="1"/>
    <xf numFmtId="0" fontId="0" fillId="0" borderId="19" xfId="0" applyFill="1" applyBorder="1" applyAlignment="1">
      <alignment horizontal="left" vertical="center"/>
    </xf>
    <xf numFmtId="0" fontId="0" fillId="0" borderId="49" xfId="0" applyFont="1" applyFill="1" applyBorder="1" applyAlignment="1">
      <alignment horizontal="left" vertical="center"/>
    </xf>
    <xf numFmtId="49" fontId="19" fillId="0" borderId="104" xfId="0" applyNumberFormat="1" applyFont="1" applyFill="1" applyBorder="1" applyAlignment="1">
      <alignment horizontal="center" vertical="center" wrapText="1"/>
    </xf>
    <xf numFmtId="49" fontId="19" fillId="0" borderId="28" xfId="0" applyNumberFormat="1" applyFont="1" applyFill="1" applyBorder="1" applyAlignment="1">
      <alignment horizontal="center" vertical="center" wrapText="1"/>
    </xf>
    <xf numFmtId="0" fontId="19" fillId="0" borderId="105" xfId="0" applyFont="1" applyFill="1" applyBorder="1" applyAlignment="1">
      <alignment horizontal="center" vertical="center" wrapText="1"/>
    </xf>
    <xf numFmtId="0" fontId="19" fillId="0" borderId="106" xfId="0" applyFont="1" applyFill="1" applyBorder="1" applyAlignment="1">
      <alignment horizontal="center" vertical="center" wrapText="1"/>
    </xf>
    <xf numFmtId="0" fontId="19" fillId="0" borderId="107" xfId="0" applyFont="1" applyFill="1" applyBorder="1" applyAlignment="1">
      <alignment horizontal="center" vertical="center" wrapText="1"/>
    </xf>
    <xf numFmtId="0" fontId="19" fillId="0" borderId="108" xfId="0" applyFont="1" applyFill="1" applyBorder="1" applyAlignment="1">
      <alignment horizontal="center" vertical="center" wrapText="1"/>
    </xf>
    <xf numFmtId="0" fontId="19" fillId="0" borderId="109" xfId="0" applyFont="1" applyFill="1" applyBorder="1" applyAlignment="1">
      <alignment horizontal="center" vertical="center" wrapText="1"/>
    </xf>
    <xf numFmtId="0" fontId="19" fillId="0" borderId="110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49" fontId="19" fillId="0" borderId="58" xfId="0" applyNumberFormat="1" applyFont="1" applyFill="1" applyBorder="1" applyAlignment="1">
      <alignment horizontal="center" vertical="center" wrapText="1"/>
    </xf>
    <xf numFmtId="49" fontId="19" fillId="0" borderId="111" xfId="0" applyNumberFormat="1" applyFont="1" applyFill="1" applyBorder="1" applyAlignment="1">
      <alignment horizontal="center" vertical="center" wrapText="1"/>
    </xf>
    <xf numFmtId="0" fontId="19" fillId="0" borderId="104" xfId="0" applyFont="1" applyFill="1" applyBorder="1" applyAlignment="1">
      <alignment horizontal="center" vertical="center" wrapText="1" shrinkToFit="1"/>
    </xf>
    <xf numFmtId="0" fontId="19" fillId="0" borderId="28" xfId="0" applyFont="1" applyFill="1" applyBorder="1" applyAlignment="1">
      <alignment horizontal="center" vertical="center" wrapText="1" shrinkToFit="1"/>
    </xf>
    <xf numFmtId="49" fontId="19" fillId="0" borderId="104" xfId="0" applyNumberFormat="1" applyFont="1" applyFill="1" applyBorder="1" applyAlignment="1">
      <alignment horizontal="center" vertical="center" wrapText="1" shrinkToFit="1"/>
    </xf>
    <xf numFmtId="49" fontId="19" fillId="0" borderId="28" xfId="0" applyNumberFormat="1" applyFont="1" applyFill="1" applyBorder="1" applyAlignment="1">
      <alignment horizontal="center" vertical="center" wrapText="1" shrinkToFit="1"/>
    </xf>
    <xf numFmtId="0" fontId="0" fillId="0" borderId="112" xfId="0" applyFill="1" applyBorder="1" applyAlignment="1">
      <alignment vertical="center"/>
    </xf>
    <xf numFmtId="0" fontId="0" fillId="0" borderId="113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93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94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95" name="Line 3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96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97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98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99" name="Line 8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400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5417" name="Line 13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5418" name="Line 14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5419" name="Line 15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5420" name="Line 16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5421" name="Line 19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5422" name="Line 20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0</xdr:col>
      <xdr:colOff>857250</xdr:colOff>
      <xdr:row>3</xdr:row>
      <xdr:rowOff>314325</xdr:rowOff>
    </xdr:to>
    <xdr:sp macro="" textlink="">
      <xdr:nvSpPr>
        <xdr:cNvPr id="5423" name="Line 21"/>
        <xdr:cNvSpPr>
          <a:spLocks noChangeShapeType="1"/>
        </xdr:cNvSpPr>
      </xdr:nvSpPr>
      <xdr:spPr bwMode="auto">
        <a:xfrm>
          <a:off x="19050" y="266700"/>
          <a:ext cx="838200" cy="6096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28575</xdr:rowOff>
    </xdr:from>
    <xdr:to>
      <xdr:col>0</xdr:col>
      <xdr:colOff>857250</xdr:colOff>
      <xdr:row>27</xdr:row>
      <xdr:rowOff>228600</xdr:rowOff>
    </xdr:to>
    <xdr:sp macro="" textlink="">
      <xdr:nvSpPr>
        <xdr:cNvPr id="5424" name="Line 22"/>
        <xdr:cNvSpPr>
          <a:spLocks noChangeShapeType="1"/>
        </xdr:cNvSpPr>
      </xdr:nvSpPr>
      <xdr:spPr bwMode="auto">
        <a:xfrm>
          <a:off x="19050" y="5000625"/>
          <a:ext cx="838200" cy="6572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0</xdr:colOff>
      <xdr:row>3</xdr:row>
      <xdr:rowOff>381000</xdr:rowOff>
    </xdr:to>
    <xdr:sp macro="" textlink="">
      <xdr:nvSpPr>
        <xdr:cNvPr id="6185" name="Line 15"/>
        <xdr:cNvSpPr>
          <a:spLocks noChangeShapeType="1"/>
        </xdr:cNvSpPr>
      </xdr:nvSpPr>
      <xdr:spPr bwMode="auto">
        <a:xfrm>
          <a:off x="9525" y="257175"/>
          <a:ext cx="1171575" cy="7524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190500</xdr:rowOff>
    </xdr:from>
    <xdr:to>
      <xdr:col>3</xdr:col>
      <xdr:colOff>152400</xdr:colOff>
      <xdr:row>3</xdr:row>
      <xdr:rowOff>314325</xdr:rowOff>
    </xdr:to>
    <xdr:sp macro="" textlink="">
      <xdr:nvSpPr>
        <xdr:cNvPr id="7207" name="Line 17"/>
        <xdr:cNvSpPr>
          <a:spLocks noChangeShapeType="1"/>
        </xdr:cNvSpPr>
      </xdr:nvSpPr>
      <xdr:spPr bwMode="auto">
        <a:xfrm>
          <a:off x="9525" y="247650"/>
          <a:ext cx="1219200" cy="6286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view="pageBreakPreview" zoomScaleNormal="90" zoomScaleSheetLayoutView="100" workbookViewId="0">
      <selection activeCell="J14" sqref="J14"/>
    </sheetView>
  </sheetViews>
  <sheetFormatPr defaultRowHeight="21" customHeight="1"/>
  <cols>
    <col min="1" max="1" width="10.28515625" style="2" customWidth="1"/>
    <col min="2" max="2" width="7" style="2" customWidth="1"/>
    <col min="3" max="3" width="6.5703125" style="2" customWidth="1"/>
    <col min="4" max="4" width="11" style="2" bestFit="1" customWidth="1"/>
    <col min="5" max="5" width="6.5703125" style="2" customWidth="1"/>
    <col min="6" max="6" width="11" style="2" bestFit="1" customWidth="1"/>
    <col min="7" max="7" width="6.5703125" style="2" customWidth="1"/>
    <col min="8" max="8" width="9.7109375" style="2" customWidth="1"/>
    <col min="9" max="9" width="6.5703125" style="2" customWidth="1"/>
    <col min="10" max="10" width="9.28515625" style="2" customWidth="1"/>
    <col min="11" max="11" width="6.7109375" style="2" customWidth="1"/>
    <col min="12" max="12" width="9.7109375" style="2" customWidth="1"/>
    <col min="13" max="16384" width="9.140625" style="2"/>
  </cols>
  <sheetData>
    <row r="1" spans="1:12" ht="5.0999999999999996" customHeight="1">
      <c r="A1" s="1"/>
      <c r="B1" s="1"/>
      <c r="C1" s="1"/>
      <c r="D1" s="1"/>
      <c r="E1" s="1"/>
      <c r="F1" s="1"/>
      <c r="G1" s="1"/>
      <c r="H1" s="1"/>
      <c r="I1" s="1"/>
      <c r="K1" s="1"/>
      <c r="L1" s="110"/>
    </row>
    <row r="2" spans="1:12" ht="15" customHeight="1" thickBot="1">
      <c r="A2" s="147" t="s">
        <v>320</v>
      </c>
      <c r="B2" s="1"/>
      <c r="C2" s="1"/>
      <c r="D2" s="1"/>
      <c r="E2" s="1"/>
      <c r="F2" s="1"/>
      <c r="G2" s="1"/>
      <c r="H2" s="1"/>
      <c r="I2" s="1"/>
      <c r="K2" s="1"/>
      <c r="L2" s="110" t="s">
        <v>230</v>
      </c>
    </row>
    <row r="3" spans="1:12" ht="24.95" customHeight="1" thickBot="1">
      <c r="A3" s="411" t="s">
        <v>231</v>
      </c>
      <c r="B3" s="412"/>
      <c r="C3" s="415" t="s">
        <v>249</v>
      </c>
      <c r="D3" s="416"/>
      <c r="E3" s="416"/>
      <c r="F3" s="417" t="s">
        <v>232</v>
      </c>
      <c r="G3" s="415" t="s">
        <v>250</v>
      </c>
      <c r="H3" s="416"/>
      <c r="I3" s="416"/>
      <c r="J3" s="420" t="s">
        <v>251</v>
      </c>
      <c r="K3" s="421"/>
      <c r="L3" s="422"/>
    </row>
    <row r="4" spans="1:12" ht="24.95" customHeight="1">
      <c r="A4" s="413"/>
      <c r="B4" s="414"/>
      <c r="C4" s="111" t="s">
        <v>233</v>
      </c>
      <c r="D4" s="111" t="s">
        <v>234</v>
      </c>
      <c r="E4" s="112" t="s">
        <v>235</v>
      </c>
      <c r="F4" s="418"/>
      <c r="G4" s="419"/>
      <c r="H4" s="419"/>
      <c r="I4" s="419"/>
      <c r="J4" s="423"/>
      <c r="K4" s="423"/>
      <c r="L4" s="424"/>
    </row>
    <row r="5" spans="1:12" ht="20.100000000000001" customHeight="1">
      <c r="A5" s="406" t="s">
        <v>236</v>
      </c>
      <c r="B5" s="407"/>
      <c r="C5" s="113">
        <v>0</v>
      </c>
      <c r="D5" s="32">
        <v>0</v>
      </c>
      <c r="E5" s="32">
        <v>0</v>
      </c>
      <c r="F5" s="169">
        <v>1</v>
      </c>
      <c r="G5" s="408">
        <v>15242.98</v>
      </c>
      <c r="H5" s="408"/>
      <c r="I5" s="408"/>
      <c r="J5" s="409">
        <v>3378.6</v>
      </c>
      <c r="K5" s="409"/>
      <c r="L5" s="410"/>
    </row>
    <row r="6" spans="1:12" ht="20.100000000000001" customHeight="1">
      <c r="A6" s="425" t="s">
        <v>252</v>
      </c>
      <c r="B6" s="426"/>
      <c r="C6" s="170">
        <f>D6+E6</f>
        <v>26</v>
      </c>
      <c r="D6" s="32">
        <v>9</v>
      </c>
      <c r="E6" s="32">
        <v>17</v>
      </c>
      <c r="F6" s="171">
        <v>1</v>
      </c>
      <c r="G6" s="408">
        <v>3845</v>
      </c>
      <c r="H6" s="408"/>
      <c r="I6" s="408"/>
      <c r="J6" s="430">
        <v>2807.32</v>
      </c>
      <c r="K6" s="430"/>
      <c r="L6" s="410"/>
    </row>
    <row r="7" spans="1:12" ht="20.100000000000001" customHeight="1">
      <c r="A7" s="425" t="s">
        <v>253</v>
      </c>
      <c r="B7" s="426"/>
      <c r="C7" s="170">
        <f>D7+E7</f>
        <v>8</v>
      </c>
      <c r="D7" s="32">
        <v>3</v>
      </c>
      <c r="E7" s="32">
        <v>5</v>
      </c>
      <c r="F7" s="171">
        <v>2</v>
      </c>
      <c r="G7" s="427">
        <v>5580.44</v>
      </c>
      <c r="H7" s="427"/>
      <c r="I7" s="427"/>
      <c r="J7" s="428">
        <v>1550.16</v>
      </c>
      <c r="K7" s="428"/>
      <c r="L7" s="429"/>
    </row>
    <row r="8" spans="1:12" ht="20.100000000000001" customHeight="1">
      <c r="A8" s="425" t="s">
        <v>254</v>
      </c>
      <c r="B8" s="431"/>
      <c r="C8" s="113">
        <f>D8+E8</f>
        <v>0</v>
      </c>
      <c r="D8" s="32">
        <v>0</v>
      </c>
      <c r="E8" s="32">
        <v>0</v>
      </c>
      <c r="F8" s="171">
        <v>1</v>
      </c>
      <c r="G8" s="408">
        <v>2897.64</v>
      </c>
      <c r="H8" s="408"/>
      <c r="I8" s="408"/>
      <c r="J8" s="409">
        <v>958.91</v>
      </c>
      <c r="K8" s="409"/>
      <c r="L8" s="410"/>
    </row>
    <row r="9" spans="1:12" ht="20.100000000000001" customHeight="1">
      <c r="A9" s="425" t="s">
        <v>255</v>
      </c>
      <c r="B9" s="426"/>
      <c r="C9" s="170">
        <f>D9+E9</f>
        <v>10</v>
      </c>
      <c r="D9" s="32">
        <v>4</v>
      </c>
      <c r="E9" s="32">
        <v>6</v>
      </c>
      <c r="F9" s="171">
        <v>1</v>
      </c>
      <c r="G9" s="408">
        <v>7066</v>
      </c>
      <c r="H9" s="408"/>
      <c r="I9" s="408"/>
      <c r="J9" s="409">
        <v>3360.89</v>
      </c>
      <c r="K9" s="409"/>
      <c r="L9" s="410"/>
    </row>
    <row r="10" spans="1:12" ht="20.100000000000001" customHeight="1" thickBot="1">
      <c r="A10" s="435" t="s">
        <v>256</v>
      </c>
      <c r="B10" s="436"/>
      <c r="C10" s="172">
        <f>D10+E10</f>
        <v>4</v>
      </c>
      <c r="D10" s="173">
        <v>2</v>
      </c>
      <c r="E10" s="173">
        <v>2</v>
      </c>
      <c r="F10" s="174">
        <v>1</v>
      </c>
      <c r="G10" s="437">
        <v>1482.83</v>
      </c>
      <c r="H10" s="437"/>
      <c r="I10" s="437"/>
      <c r="J10" s="442">
        <v>1471.36</v>
      </c>
      <c r="K10" s="442"/>
      <c r="L10" s="443"/>
    </row>
    <row r="11" spans="1:12" ht="15" customHeight="1">
      <c r="A11" s="433" t="s">
        <v>237</v>
      </c>
      <c r="B11" s="433"/>
      <c r="C11" s="433"/>
      <c r="D11" s="433"/>
      <c r="E11" s="433"/>
      <c r="F11" s="433"/>
      <c r="G11" s="433"/>
      <c r="H11" s="114"/>
      <c r="I11" s="114"/>
      <c r="J11" s="444" t="s">
        <v>238</v>
      </c>
      <c r="K11" s="444"/>
      <c r="L11" s="444"/>
    </row>
    <row r="12" spans="1:12" ht="15" customHeight="1">
      <c r="A12" s="433" t="s">
        <v>239</v>
      </c>
      <c r="B12" s="433"/>
      <c r="C12" s="433"/>
      <c r="D12" s="433"/>
      <c r="E12" s="433"/>
      <c r="F12" s="433"/>
      <c r="G12" s="433"/>
      <c r="H12" s="433"/>
      <c r="I12" s="433"/>
      <c r="J12" s="433"/>
      <c r="K12" s="1"/>
    </row>
    <row r="13" spans="1:12" ht="15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1"/>
    </row>
    <row r="14" spans="1:12" ht="15" customHeight="1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"/>
    </row>
    <row r="15" spans="1:12" ht="15" customHeight="1" thickBot="1">
      <c r="A15" s="1" t="s">
        <v>321</v>
      </c>
      <c r="B15" s="1"/>
      <c r="C15" s="1"/>
      <c r="D15" s="1"/>
      <c r="E15" s="1"/>
      <c r="F15" s="1"/>
      <c r="G15" s="1"/>
      <c r="H15" s="1"/>
      <c r="I15" s="1"/>
      <c r="J15" s="110"/>
      <c r="K15" s="1"/>
    </row>
    <row r="16" spans="1:12" ht="24.95" customHeight="1">
      <c r="A16" s="438" t="s">
        <v>257</v>
      </c>
      <c r="B16" s="440" t="s">
        <v>258</v>
      </c>
      <c r="C16" s="432" t="s">
        <v>240</v>
      </c>
      <c r="D16" s="432"/>
      <c r="E16" s="432" t="s">
        <v>241</v>
      </c>
      <c r="F16" s="432"/>
      <c r="G16" s="432" t="s">
        <v>242</v>
      </c>
      <c r="H16" s="432"/>
      <c r="I16" s="434" t="s">
        <v>243</v>
      </c>
      <c r="J16" s="434"/>
    </row>
    <row r="17" spans="1:10" ht="24.95" customHeight="1">
      <c r="A17" s="439"/>
      <c r="B17" s="441"/>
      <c r="C17" s="4" t="s">
        <v>75</v>
      </c>
      <c r="D17" s="4" t="s">
        <v>244</v>
      </c>
      <c r="E17" s="4" t="s">
        <v>75</v>
      </c>
      <c r="F17" s="4" t="s">
        <v>244</v>
      </c>
      <c r="G17" s="4" t="s">
        <v>75</v>
      </c>
      <c r="H17" s="4" t="s">
        <v>244</v>
      </c>
      <c r="I17" s="105" t="s">
        <v>75</v>
      </c>
      <c r="J17" s="116" t="s">
        <v>244</v>
      </c>
    </row>
    <row r="18" spans="1:10" ht="20.100000000000001" customHeight="1">
      <c r="A18" s="18" t="s">
        <v>245</v>
      </c>
      <c r="B18" s="175"/>
      <c r="C18" s="176"/>
      <c r="D18" s="177"/>
      <c r="E18" s="176"/>
      <c r="F18" s="177">
        <v>1001</v>
      </c>
      <c r="G18" s="176"/>
      <c r="H18" s="177">
        <v>300</v>
      </c>
      <c r="I18" s="117"/>
      <c r="J18" s="118">
        <v>300</v>
      </c>
    </row>
    <row r="19" spans="1:10" ht="20.100000000000001" customHeight="1">
      <c r="A19" s="119" t="s">
        <v>259</v>
      </c>
      <c r="B19" s="113">
        <v>310</v>
      </c>
      <c r="C19" s="120">
        <v>559</v>
      </c>
      <c r="D19" s="121">
        <v>197150</v>
      </c>
      <c r="E19" s="120">
        <v>208</v>
      </c>
      <c r="F19" s="120">
        <v>146506</v>
      </c>
      <c r="G19" s="120">
        <v>194</v>
      </c>
      <c r="H19" s="16">
        <v>38465</v>
      </c>
      <c r="I19" s="16">
        <v>0</v>
      </c>
      <c r="J19" s="17">
        <v>0</v>
      </c>
    </row>
    <row r="20" spans="1:10" ht="20.100000000000001" customHeight="1">
      <c r="A20" s="18">
        <v>20</v>
      </c>
      <c r="B20" s="113">
        <v>335</v>
      </c>
      <c r="C20" s="16">
        <v>852</v>
      </c>
      <c r="D20" s="16">
        <v>210686</v>
      </c>
      <c r="E20" s="16">
        <v>231</v>
      </c>
      <c r="F20" s="16">
        <v>128401</v>
      </c>
      <c r="G20" s="16">
        <v>255</v>
      </c>
      <c r="H20" s="16">
        <v>35933</v>
      </c>
      <c r="I20" s="16">
        <v>178</v>
      </c>
      <c r="J20" s="17">
        <v>36055</v>
      </c>
    </row>
    <row r="21" spans="1:10" ht="20.100000000000001" customHeight="1">
      <c r="A21" s="18">
        <v>21</v>
      </c>
      <c r="B21" s="113">
        <v>335</v>
      </c>
      <c r="C21" s="16">
        <v>866</v>
      </c>
      <c r="D21" s="16">
        <v>178664</v>
      </c>
      <c r="E21" s="16">
        <v>212</v>
      </c>
      <c r="F21" s="16">
        <v>102113</v>
      </c>
      <c r="G21" s="16">
        <v>257</v>
      </c>
      <c r="H21" s="16">
        <v>33362</v>
      </c>
      <c r="I21" s="16">
        <v>203</v>
      </c>
      <c r="J21" s="17">
        <v>35680</v>
      </c>
    </row>
    <row r="22" spans="1:10" ht="20.100000000000001" customHeight="1">
      <c r="A22" s="122">
        <v>22</v>
      </c>
      <c r="B22" s="123">
        <v>335</v>
      </c>
      <c r="C22" s="124">
        <v>925</v>
      </c>
      <c r="D22" s="15">
        <v>198233</v>
      </c>
      <c r="E22" s="124">
        <v>217</v>
      </c>
      <c r="F22" s="15">
        <v>118078</v>
      </c>
      <c r="G22" s="124">
        <v>278</v>
      </c>
      <c r="H22" s="15">
        <v>35953</v>
      </c>
      <c r="I22" s="124">
        <v>217</v>
      </c>
      <c r="J22" s="125">
        <v>37162</v>
      </c>
    </row>
    <row r="23" spans="1:10" ht="20.100000000000001" customHeight="1">
      <c r="A23" s="128">
        <v>23</v>
      </c>
      <c r="B23" s="178">
        <f>SUM(B25:B36)</f>
        <v>335</v>
      </c>
      <c r="C23" s="179">
        <f t="shared" ref="C23:H23" si="0">SUM(C25:C36)</f>
        <v>743</v>
      </c>
      <c r="D23" s="180">
        <f t="shared" si="0"/>
        <v>201202</v>
      </c>
      <c r="E23" s="179">
        <f t="shared" si="0"/>
        <v>229</v>
      </c>
      <c r="F23" s="180">
        <f t="shared" si="0"/>
        <v>120694</v>
      </c>
      <c r="G23" s="179">
        <f t="shared" si="0"/>
        <v>281</v>
      </c>
      <c r="H23" s="180">
        <f t="shared" si="0"/>
        <v>37916</v>
      </c>
      <c r="I23" s="179">
        <f>SUM(I25:I36)</f>
        <v>233</v>
      </c>
      <c r="J23" s="181">
        <f>SUM(J25:J36)</f>
        <v>42592</v>
      </c>
    </row>
    <row r="24" spans="1:10" ht="20.100000000000001" customHeight="1">
      <c r="A24" s="128"/>
      <c r="B24" s="126"/>
      <c r="C24" s="13"/>
      <c r="D24" s="13"/>
      <c r="E24" s="13"/>
      <c r="F24" s="13"/>
      <c r="G24" s="13"/>
      <c r="H24" s="13"/>
      <c r="I24" s="117"/>
      <c r="J24" s="118"/>
    </row>
    <row r="25" spans="1:10" ht="20.100000000000001" customHeight="1">
      <c r="A25" s="129" t="s">
        <v>260</v>
      </c>
      <c r="B25" s="182">
        <v>28</v>
      </c>
      <c r="C25" s="183">
        <f t="shared" ref="C25:C36" si="1">SUM(E25+G25+I25)</f>
        <v>38</v>
      </c>
      <c r="D25" s="183">
        <f t="shared" ref="D25:D36" si="2">SUM(F25+H25+J25)</f>
        <v>8583</v>
      </c>
      <c r="E25" s="183">
        <v>11</v>
      </c>
      <c r="F25" s="117">
        <v>4766</v>
      </c>
      <c r="G25" s="183">
        <v>13</v>
      </c>
      <c r="H25" s="117">
        <v>1745</v>
      </c>
      <c r="I25" s="32">
        <v>14</v>
      </c>
      <c r="J25" s="184">
        <v>2072</v>
      </c>
    </row>
    <row r="26" spans="1:10" ht="20.100000000000001" customHeight="1">
      <c r="A26" s="130">
        <v>5</v>
      </c>
      <c r="B26" s="182">
        <v>29</v>
      </c>
      <c r="C26" s="183">
        <f t="shared" si="1"/>
        <v>38</v>
      </c>
      <c r="D26" s="183">
        <f t="shared" si="2"/>
        <v>7684</v>
      </c>
      <c r="E26" s="183">
        <v>10</v>
      </c>
      <c r="F26" s="183">
        <v>4395</v>
      </c>
      <c r="G26" s="183">
        <v>17</v>
      </c>
      <c r="H26" s="183">
        <v>1649</v>
      </c>
      <c r="I26" s="32">
        <v>11</v>
      </c>
      <c r="J26" s="184">
        <v>1640</v>
      </c>
    </row>
    <row r="27" spans="1:10" ht="20.100000000000001" customHeight="1">
      <c r="A27" s="130">
        <v>6</v>
      </c>
      <c r="B27" s="182">
        <v>28</v>
      </c>
      <c r="C27" s="183">
        <f t="shared" si="1"/>
        <v>61</v>
      </c>
      <c r="D27" s="183">
        <f t="shared" si="2"/>
        <v>15232</v>
      </c>
      <c r="E27" s="183">
        <v>18</v>
      </c>
      <c r="F27" s="183">
        <v>8582</v>
      </c>
      <c r="G27" s="183">
        <v>26</v>
      </c>
      <c r="H27" s="183">
        <v>3631</v>
      </c>
      <c r="I27" s="32">
        <v>17</v>
      </c>
      <c r="J27" s="184">
        <v>3019</v>
      </c>
    </row>
    <row r="28" spans="1:10" ht="20.100000000000001" customHeight="1">
      <c r="A28" s="130">
        <v>7</v>
      </c>
      <c r="B28" s="182">
        <v>29</v>
      </c>
      <c r="C28" s="183">
        <f t="shared" si="1"/>
        <v>57</v>
      </c>
      <c r="D28" s="183">
        <f t="shared" si="2"/>
        <v>10568</v>
      </c>
      <c r="E28" s="183">
        <v>14</v>
      </c>
      <c r="F28" s="183">
        <v>5620</v>
      </c>
      <c r="G28" s="183">
        <v>29</v>
      </c>
      <c r="H28" s="183">
        <v>2922</v>
      </c>
      <c r="I28" s="32">
        <v>14</v>
      </c>
      <c r="J28" s="184">
        <v>2026</v>
      </c>
    </row>
    <row r="29" spans="1:10" ht="20.100000000000001" customHeight="1">
      <c r="A29" s="130">
        <v>8</v>
      </c>
      <c r="B29" s="182">
        <v>28</v>
      </c>
      <c r="C29" s="183">
        <f t="shared" si="1"/>
        <v>48</v>
      </c>
      <c r="D29" s="183">
        <f t="shared" si="2"/>
        <v>11680</v>
      </c>
      <c r="E29" s="183">
        <v>14</v>
      </c>
      <c r="F29" s="183">
        <v>6045</v>
      </c>
      <c r="G29" s="183">
        <v>20</v>
      </c>
      <c r="H29" s="183">
        <v>2345</v>
      </c>
      <c r="I29" s="117">
        <v>14</v>
      </c>
      <c r="J29" s="118">
        <v>3290</v>
      </c>
    </row>
    <row r="30" spans="1:10" ht="20.100000000000001" customHeight="1">
      <c r="A30" s="130">
        <v>9</v>
      </c>
      <c r="B30" s="182">
        <v>28</v>
      </c>
      <c r="C30" s="183">
        <f t="shared" si="1"/>
        <v>70</v>
      </c>
      <c r="D30" s="183">
        <f t="shared" si="2"/>
        <v>19347</v>
      </c>
      <c r="E30" s="183">
        <v>23</v>
      </c>
      <c r="F30" s="183">
        <v>9726</v>
      </c>
      <c r="G30" s="183">
        <v>26</v>
      </c>
      <c r="H30" s="183">
        <v>4601</v>
      </c>
      <c r="I30" s="117">
        <v>21</v>
      </c>
      <c r="J30" s="118">
        <v>5020</v>
      </c>
    </row>
    <row r="31" spans="1:10" ht="20.100000000000001" customHeight="1">
      <c r="A31" s="131">
        <v>10</v>
      </c>
      <c r="B31" s="182">
        <v>29</v>
      </c>
      <c r="C31" s="183">
        <f t="shared" si="1"/>
        <v>76</v>
      </c>
      <c r="D31" s="183">
        <f t="shared" si="2"/>
        <v>24890</v>
      </c>
      <c r="E31" s="183">
        <v>24</v>
      </c>
      <c r="F31" s="183">
        <v>16765</v>
      </c>
      <c r="G31" s="183">
        <v>31</v>
      </c>
      <c r="H31" s="183">
        <v>4190</v>
      </c>
      <c r="I31" s="117">
        <v>21</v>
      </c>
      <c r="J31" s="118">
        <v>3935</v>
      </c>
    </row>
    <row r="32" spans="1:10" ht="20.100000000000001" customHeight="1">
      <c r="A32" s="131">
        <v>11</v>
      </c>
      <c r="B32" s="182">
        <v>28</v>
      </c>
      <c r="C32" s="183">
        <f t="shared" si="1"/>
        <v>81</v>
      </c>
      <c r="D32" s="183">
        <f t="shared" si="2"/>
        <v>26188</v>
      </c>
      <c r="E32" s="16">
        <v>27</v>
      </c>
      <c r="F32" s="16">
        <v>17276</v>
      </c>
      <c r="G32" s="16">
        <v>30</v>
      </c>
      <c r="H32" s="16">
        <v>4404</v>
      </c>
      <c r="I32" s="16">
        <v>24</v>
      </c>
      <c r="J32" s="17">
        <v>4508</v>
      </c>
    </row>
    <row r="33" spans="1:12" ht="20.100000000000001" customHeight="1">
      <c r="A33" s="131">
        <v>12</v>
      </c>
      <c r="B33" s="182">
        <v>26</v>
      </c>
      <c r="C33" s="183">
        <f t="shared" si="1"/>
        <v>77</v>
      </c>
      <c r="D33" s="183">
        <f t="shared" si="2"/>
        <v>25972</v>
      </c>
      <c r="E33" s="16">
        <v>23</v>
      </c>
      <c r="F33" s="16">
        <v>15427</v>
      </c>
      <c r="G33" s="16">
        <v>22</v>
      </c>
      <c r="H33" s="16">
        <v>4861</v>
      </c>
      <c r="I33" s="16">
        <v>32</v>
      </c>
      <c r="J33" s="17">
        <v>5684</v>
      </c>
    </row>
    <row r="34" spans="1:12" ht="20.100000000000001" customHeight="1">
      <c r="A34" s="129" t="s">
        <v>261</v>
      </c>
      <c r="B34" s="182">
        <v>26</v>
      </c>
      <c r="C34" s="183">
        <f t="shared" si="1"/>
        <v>61</v>
      </c>
      <c r="D34" s="183">
        <f t="shared" si="2"/>
        <v>14251</v>
      </c>
      <c r="E34" s="183">
        <v>20</v>
      </c>
      <c r="F34" s="183">
        <v>8945</v>
      </c>
      <c r="G34" s="183">
        <v>19</v>
      </c>
      <c r="H34" s="183">
        <v>1653</v>
      </c>
      <c r="I34" s="117">
        <v>22</v>
      </c>
      <c r="J34" s="118">
        <v>3653</v>
      </c>
    </row>
    <row r="35" spans="1:12" ht="20.100000000000001" customHeight="1">
      <c r="A35" s="130">
        <v>2</v>
      </c>
      <c r="B35" s="182">
        <v>27</v>
      </c>
      <c r="C35" s="183">
        <f t="shared" si="1"/>
        <v>55</v>
      </c>
      <c r="D35" s="183">
        <f t="shared" si="2"/>
        <v>14580</v>
      </c>
      <c r="E35" s="32">
        <v>18</v>
      </c>
      <c r="F35" s="32">
        <v>8680</v>
      </c>
      <c r="G35" s="32">
        <v>19</v>
      </c>
      <c r="H35" s="32">
        <v>2536</v>
      </c>
      <c r="I35" s="32">
        <v>18</v>
      </c>
      <c r="J35" s="184">
        <v>3364</v>
      </c>
    </row>
    <row r="36" spans="1:12" ht="20.100000000000001" customHeight="1" thickBot="1">
      <c r="A36" s="132">
        <v>3</v>
      </c>
      <c r="B36" s="185">
        <v>29</v>
      </c>
      <c r="C36" s="186">
        <f t="shared" si="1"/>
        <v>81</v>
      </c>
      <c r="D36" s="186">
        <f t="shared" si="2"/>
        <v>22227</v>
      </c>
      <c r="E36" s="187">
        <v>27</v>
      </c>
      <c r="F36" s="187">
        <v>14467</v>
      </c>
      <c r="G36" s="187">
        <v>29</v>
      </c>
      <c r="H36" s="187">
        <v>3379</v>
      </c>
      <c r="I36" s="187">
        <v>25</v>
      </c>
      <c r="J36" s="188">
        <v>4381</v>
      </c>
    </row>
    <row r="37" spans="1:12" ht="15" customHeight="1">
      <c r="A37" s="1" t="s">
        <v>246</v>
      </c>
      <c r="B37" s="1"/>
      <c r="C37" s="1"/>
      <c r="D37" s="1"/>
      <c r="E37" s="1"/>
      <c r="F37" s="1"/>
      <c r="G37" s="1"/>
      <c r="H37" s="114"/>
      <c r="I37" s="114"/>
      <c r="J37" s="166" t="s">
        <v>247</v>
      </c>
      <c r="K37" s="6"/>
      <c r="L37" s="6"/>
    </row>
    <row r="38" spans="1:12" ht="21" customHeight="1">
      <c r="A38" s="1" t="s">
        <v>248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2" ht="2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 ht="2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 ht="2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2" ht="2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2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2" ht="2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sheetProtection selectLockedCells="1" selectUnlockedCells="1"/>
  <mergeCells count="32">
    <mergeCell ref="G16:H16"/>
    <mergeCell ref="A12:J12"/>
    <mergeCell ref="I16:J16"/>
    <mergeCell ref="A10:B10"/>
    <mergeCell ref="G10:I10"/>
    <mergeCell ref="A16:A17"/>
    <mergeCell ref="B16:B17"/>
    <mergeCell ref="C16:D16"/>
    <mergeCell ref="E16:F16"/>
    <mergeCell ref="J10:L10"/>
    <mergeCell ref="A11:G11"/>
    <mergeCell ref="J11:L11"/>
    <mergeCell ref="A8:B8"/>
    <mergeCell ref="G8:I8"/>
    <mergeCell ref="J8:L8"/>
    <mergeCell ref="A9:B9"/>
    <mergeCell ref="G9:I9"/>
    <mergeCell ref="J9:L9"/>
    <mergeCell ref="A6:B6"/>
    <mergeCell ref="A7:B7"/>
    <mergeCell ref="G7:I7"/>
    <mergeCell ref="J7:L7"/>
    <mergeCell ref="G6:I6"/>
    <mergeCell ref="J6:L6"/>
    <mergeCell ref="A5:B5"/>
    <mergeCell ref="G5:I5"/>
    <mergeCell ref="J5:L5"/>
    <mergeCell ref="A3:B4"/>
    <mergeCell ref="C3:E3"/>
    <mergeCell ref="F3:F4"/>
    <mergeCell ref="G3:I4"/>
    <mergeCell ref="J3:L4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52" orientation="portrait" useFirstPageNumber="1" horizontalDpi="300" verticalDpi="300" r:id="rId1"/>
  <headerFooter alignWithMargins="0">
    <oddHeader>&amp;L教　育</oddHeader>
    <oddFooter>&amp;C&amp;11－&amp;P－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65"/>
  <sheetViews>
    <sheetView view="pageBreakPreview" zoomScale="115" zoomScaleNormal="100" zoomScaleSheetLayoutView="100" workbookViewId="0">
      <selection activeCell="C29" sqref="C29"/>
    </sheetView>
  </sheetViews>
  <sheetFormatPr defaultRowHeight="15.6" customHeight="1"/>
  <cols>
    <col min="1" max="1" width="9.7109375" style="99" customWidth="1"/>
    <col min="2" max="3" width="5.7109375" style="99" customWidth="1"/>
    <col min="4" max="5" width="4.85546875" style="99" customWidth="1"/>
    <col min="6" max="9" width="4.7109375" style="99" customWidth="1"/>
    <col min="10" max="11" width="5.7109375" style="99" customWidth="1"/>
    <col min="12" max="15" width="4.7109375" style="99" customWidth="1"/>
    <col min="16" max="17" width="5.7109375" style="99" customWidth="1"/>
    <col min="18" max="19" width="4.7109375" style="99" customWidth="1"/>
    <col min="20" max="16384" width="9.140625" style="2"/>
  </cols>
  <sheetData>
    <row r="1" spans="1:21" ht="5.0999999999999996" customHeight="1">
      <c r="A1" s="93"/>
      <c r="B1" s="93"/>
      <c r="C1" s="93"/>
      <c r="D1" s="93"/>
      <c r="E1" s="93"/>
      <c r="F1" s="93"/>
      <c r="G1" s="93"/>
      <c r="H1" s="445"/>
      <c r="I1" s="445"/>
      <c r="J1" s="445"/>
      <c r="K1" s="93"/>
      <c r="L1" s="93"/>
      <c r="M1" s="93"/>
      <c r="N1" s="93"/>
      <c r="O1" s="93"/>
      <c r="P1" s="93"/>
      <c r="Q1" s="93"/>
      <c r="R1" s="93"/>
      <c r="S1" s="94"/>
      <c r="T1" s="1"/>
      <c r="U1" s="1"/>
    </row>
    <row r="2" spans="1:21" ht="14.1" customHeight="1" thickBot="1">
      <c r="A2" s="93" t="s">
        <v>322</v>
      </c>
      <c r="B2" s="93"/>
      <c r="C2" s="93"/>
      <c r="D2" s="93"/>
      <c r="E2" s="93"/>
      <c r="F2" s="93"/>
      <c r="G2" s="93"/>
      <c r="H2" s="445" t="s">
        <v>0</v>
      </c>
      <c r="I2" s="445"/>
      <c r="J2" s="445"/>
      <c r="K2" s="93"/>
      <c r="L2" s="93"/>
      <c r="M2" s="93"/>
      <c r="N2" s="93"/>
      <c r="O2" s="93"/>
      <c r="P2" s="93"/>
      <c r="Q2" s="93"/>
      <c r="R2" s="93"/>
      <c r="S2" s="94" t="s">
        <v>262</v>
      </c>
      <c r="T2" s="1"/>
      <c r="U2" s="1"/>
    </row>
    <row r="3" spans="1:21" ht="11.1" customHeight="1" thickBot="1">
      <c r="A3" s="448" t="s">
        <v>2</v>
      </c>
      <c r="B3" s="449" t="s">
        <v>3</v>
      </c>
      <c r="C3" s="449"/>
      <c r="D3" s="446" t="s">
        <v>264</v>
      </c>
      <c r="E3" s="446"/>
      <c r="F3" s="446" t="s">
        <v>265</v>
      </c>
      <c r="G3" s="446"/>
      <c r="H3" s="446" t="s">
        <v>266</v>
      </c>
      <c r="I3" s="446"/>
      <c r="J3" s="446" t="s">
        <v>267</v>
      </c>
      <c r="K3" s="446"/>
      <c r="L3" s="446" t="s">
        <v>263</v>
      </c>
      <c r="M3" s="446"/>
      <c r="N3" s="451" t="s">
        <v>270</v>
      </c>
      <c r="O3" s="452"/>
      <c r="P3" s="451" t="s">
        <v>271</v>
      </c>
      <c r="Q3" s="452"/>
      <c r="R3" s="450" t="s">
        <v>6</v>
      </c>
      <c r="S3" s="450"/>
    </row>
    <row r="4" spans="1:21" ht="11.1" customHeight="1">
      <c r="A4" s="448"/>
      <c r="B4" s="449"/>
      <c r="C4" s="449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53"/>
      <c r="O4" s="454"/>
      <c r="P4" s="453"/>
      <c r="Q4" s="454"/>
      <c r="R4" s="450"/>
      <c r="S4" s="450"/>
    </row>
    <row r="5" spans="1:21" ht="15" customHeight="1">
      <c r="A5" s="92" t="s">
        <v>7</v>
      </c>
      <c r="B5" s="189">
        <f>SUM(B7:B18)</f>
        <v>229</v>
      </c>
      <c r="C5" s="190">
        <f>SUM(C7:C18)</f>
        <v>34</v>
      </c>
      <c r="D5" s="191">
        <f t="shared" ref="D5:R5" si="0">SUM(D7:D18)</f>
        <v>85</v>
      </c>
      <c r="E5" s="192">
        <f>SUM(E7:E18)</f>
        <v>20</v>
      </c>
      <c r="F5" s="191">
        <f t="shared" si="0"/>
        <v>4</v>
      </c>
      <c r="G5" s="193">
        <f t="shared" si="0"/>
        <v>0</v>
      </c>
      <c r="H5" s="191">
        <f t="shared" si="0"/>
        <v>16</v>
      </c>
      <c r="I5" s="193">
        <f t="shared" si="0"/>
        <v>0</v>
      </c>
      <c r="J5" s="194">
        <f t="shared" si="0"/>
        <v>9</v>
      </c>
      <c r="K5" s="190">
        <f t="shared" si="0"/>
        <v>2</v>
      </c>
      <c r="L5" s="191">
        <f t="shared" si="0"/>
        <v>5</v>
      </c>
      <c r="M5" s="195">
        <f>SUM(M7:M18)</f>
        <v>0</v>
      </c>
      <c r="N5" s="196">
        <f>SUM(N7:N18)</f>
        <v>59</v>
      </c>
      <c r="O5" s="192">
        <f>SUM(O7:O18)</f>
        <v>7</v>
      </c>
      <c r="P5" s="194">
        <f>SUM(P7:P18)</f>
        <v>49</v>
      </c>
      <c r="Q5" s="192">
        <f>SUM(Q7:Q18)</f>
        <v>5</v>
      </c>
      <c r="R5" s="194">
        <f t="shared" si="0"/>
        <v>2</v>
      </c>
      <c r="S5" s="197">
        <f>SUM(S7:S18)</f>
        <v>0</v>
      </c>
    </row>
    <row r="6" spans="1:21" ht="6" customHeight="1">
      <c r="A6" s="92"/>
      <c r="B6" s="401"/>
      <c r="C6" s="192"/>
      <c r="D6" s="402"/>
      <c r="E6" s="192"/>
      <c r="F6" s="402"/>
      <c r="G6" s="195"/>
      <c r="H6" s="402"/>
      <c r="I6" s="195"/>
      <c r="J6" s="403"/>
      <c r="K6" s="192"/>
      <c r="L6" s="402"/>
      <c r="M6" s="195"/>
      <c r="N6" s="196"/>
      <c r="O6" s="192"/>
      <c r="P6" s="403"/>
      <c r="Q6" s="192"/>
      <c r="R6" s="403"/>
      <c r="S6" s="404"/>
    </row>
    <row r="7" spans="1:21" ht="12" customHeight="1">
      <c r="A7" s="133" t="s">
        <v>219</v>
      </c>
      <c r="B7" s="198">
        <f t="shared" ref="B7:B18" si="1">SUM(D7,F7,H7,J7,L7,N7,P7,R7)</f>
        <v>11</v>
      </c>
      <c r="C7" s="199">
        <f t="shared" ref="C7:C18" si="2">SUM(E7,G7,I7,K7,M7,O7,Q7,S7)</f>
        <v>1</v>
      </c>
      <c r="D7" s="51">
        <v>2</v>
      </c>
      <c r="E7" s="200">
        <v>1</v>
      </c>
      <c r="F7" s="51">
        <v>0</v>
      </c>
      <c r="G7" s="53">
        <v>0</v>
      </c>
      <c r="H7" s="51">
        <v>0</v>
      </c>
      <c r="I7" s="53">
        <v>0</v>
      </c>
      <c r="J7" s="51">
        <v>0</v>
      </c>
      <c r="K7" s="53">
        <v>0</v>
      </c>
      <c r="L7" s="51">
        <v>1</v>
      </c>
      <c r="M7" s="53">
        <v>0</v>
      </c>
      <c r="N7" s="201">
        <v>5</v>
      </c>
      <c r="O7" s="53">
        <v>0</v>
      </c>
      <c r="P7" s="51">
        <v>3</v>
      </c>
      <c r="Q7" s="53">
        <v>0</v>
      </c>
      <c r="R7" s="51">
        <v>0</v>
      </c>
      <c r="S7" s="202">
        <v>0</v>
      </c>
      <c r="T7" s="51"/>
      <c r="U7" s="53"/>
    </row>
    <row r="8" spans="1:21" ht="12" customHeight="1">
      <c r="A8" s="95" t="s">
        <v>8</v>
      </c>
      <c r="B8" s="198">
        <f t="shared" si="1"/>
        <v>10</v>
      </c>
      <c r="C8" s="203">
        <f t="shared" si="2"/>
        <v>0</v>
      </c>
      <c r="D8" s="51">
        <v>4</v>
      </c>
      <c r="E8" s="53">
        <v>0</v>
      </c>
      <c r="F8" s="198">
        <v>0</v>
      </c>
      <c r="G8" s="53">
        <v>0</v>
      </c>
      <c r="H8" s="51">
        <v>2</v>
      </c>
      <c r="I8" s="53">
        <v>0</v>
      </c>
      <c r="J8" s="51">
        <v>0</v>
      </c>
      <c r="K8" s="53">
        <v>0</v>
      </c>
      <c r="L8" s="51">
        <v>0</v>
      </c>
      <c r="M8" s="53">
        <v>0</v>
      </c>
      <c r="N8" s="201">
        <v>3</v>
      </c>
      <c r="O8" s="53">
        <v>0</v>
      </c>
      <c r="P8" s="51">
        <v>1</v>
      </c>
      <c r="Q8" s="53">
        <v>0</v>
      </c>
      <c r="R8" s="51">
        <v>0</v>
      </c>
      <c r="S8" s="202">
        <v>0</v>
      </c>
    </row>
    <row r="9" spans="1:21" ht="12" customHeight="1">
      <c r="A9" s="95" t="s">
        <v>9</v>
      </c>
      <c r="B9" s="198">
        <f t="shared" si="1"/>
        <v>18</v>
      </c>
      <c r="C9" s="203">
        <f t="shared" si="2"/>
        <v>0</v>
      </c>
      <c r="D9" s="51">
        <v>8</v>
      </c>
      <c r="E9" s="53">
        <v>0</v>
      </c>
      <c r="F9" s="198">
        <v>1</v>
      </c>
      <c r="G9" s="53">
        <v>0</v>
      </c>
      <c r="H9" s="51">
        <v>3</v>
      </c>
      <c r="I9" s="53">
        <v>0</v>
      </c>
      <c r="J9" s="51">
        <v>0</v>
      </c>
      <c r="K9" s="53">
        <v>0</v>
      </c>
      <c r="L9" s="51">
        <v>0</v>
      </c>
      <c r="M9" s="53">
        <v>0</v>
      </c>
      <c r="N9" s="201">
        <v>5</v>
      </c>
      <c r="O9" s="53">
        <v>0</v>
      </c>
      <c r="P9" s="51">
        <v>1</v>
      </c>
      <c r="Q9" s="53">
        <v>0</v>
      </c>
      <c r="R9" s="51">
        <v>0</v>
      </c>
      <c r="S9" s="202">
        <v>0</v>
      </c>
    </row>
    <row r="10" spans="1:21" ht="12" customHeight="1">
      <c r="A10" s="95" t="s">
        <v>10</v>
      </c>
      <c r="B10" s="198">
        <f t="shared" si="1"/>
        <v>14</v>
      </c>
      <c r="C10" s="199">
        <f t="shared" si="2"/>
        <v>6</v>
      </c>
      <c r="D10" s="51">
        <v>5</v>
      </c>
      <c r="E10" s="200">
        <v>1</v>
      </c>
      <c r="F10" s="198">
        <v>0</v>
      </c>
      <c r="G10" s="53">
        <v>0</v>
      </c>
      <c r="H10" s="51">
        <v>0</v>
      </c>
      <c r="I10" s="53">
        <v>0</v>
      </c>
      <c r="J10" s="51">
        <v>1</v>
      </c>
      <c r="K10" s="53">
        <v>0</v>
      </c>
      <c r="L10" s="51">
        <v>1</v>
      </c>
      <c r="M10" s="53">
        <v>0</v>
      </c>
      <c r="N10" s="201">
        <v>4</v>
      </c>
      <c r="O10" s="200">
        <v>2</v>
      </c>
      <c r="P10" s="51">
        <v>3</v>
      </c>
      <c r="Q10" s="200">
        <v>3</v>
      </c>
      <c r="R10" s="51">
        <v>0</v>
      </c>
      <c r="S10" s="202">
        <v>0</v>
      </c>
    </row>
    <row r="11" spans="1:21" ht="12" customHeight="1">
      <c r="A11" s="95" t="s">
        <v>11</v>
      </c>
      <c r="B11" s="198">
        <f t="shared" si="1"/>
        <v>14</v>
      </c>
      <c r="C11" s="199">
        <f t="shared" si="2"/>
        <v>2</v>
      </c>
      <c r="D11" s="51">
        <v>5</v>
      </c>
      <c r="E11" s="200">
        <v>1</v>
      </c>
      <c r="F11" s="198">
        <v>0</v>
      </c>
      <c r="G11" s="53">
        <v>0</v>
      </c>
      <c r="H11" s="51">
        <v>5</v>
      </c>
      <c r="I11" s="53">
        <v>0</v>
      </c>
      <c r="J11" s="51">
        <v>0</v>
      </c>
      <c r="K11" s="53">
        <v>0</v>
      </c>
      <c r="L11" s="51">
        <v>0</v>
      </c>
      <c r="M11" s="53">
        <v>0</v>
      </c>
      <c r="N11" s="201">
        <v>4</v>
      </c>
      <c r="O11" s="200">
        <v>1</v>
      </c>
      <c r="P11" s="51">
        <v>0</v>
      </c>
      <c r="Q11" s="53">
        <v>0</v>
      </c>
      <c r="R11" s="51">
        <v>0</v>
      </c>
      <c r="S11" s="202">
        <v>0</v>
      </c>
    </row>
    <row r="12" spans="1:21" ht="12" customHeight="1">
      <c r="A12" s="95" t="s">
        <v>12</v>
      </c>
      <c r="B12" s="198">
        <f t="shared" si="1"/>
        <v>23</v>
      </c>
      <c r="C12" s="203">
        <f t="shared" si="2"/>
        <v>0</v>
      </c>
      <c r="D12" s="51">
        <v>7</v>
      </c>
      <c r="E12" s="53">
        <v>0</v>
      </c>
      <c r="F12" s="51">
        <v>0</v>
      </c>
      <c r="G12" s="53">
        <v>0</v>
      </c>
      <c r="H12" s="51">
        <v>0</v>
      </c>
      <c r="I12" s="53">
        <v>0</v>
      </c>
      <c r="J12" s="51">
        <v>0</v>
      </c>
      <c r="K12" s="53">
        <v>0</v>
      </c>
      <c r="L12" s="51">
        <v>1</v>
      </c>
      <c r="M12" s="53">
        <v>0</v>
      </c>
      <c r="N12" s="201">
        <v>14</v>
      </c>
      <c r="O12" s="53">
        <v>0</v>
      </c>
      <c r="P12" s="51">
        <v>1</v>
      </c>
      <c r="Q12" s="53">
        <v>0</v>
      </c>
      <c r="R12" s="51">
        <v>0</v>
      </c>
      <c r="S12" s="202">
        <v>0</v>
      </c>
    </row>
    <row r="13" spans="1:21" ht="12" customHeight="1">
      <c r="A13" s="95" t="s">
        <v>13</v>
      </c>
      <c r="B13" s="198">
        <f t="shared" si="1"/>
        <v>24</v>
      </c>
      <c r="C13" s="199">
        <f t="shared" si="2"/>
        <v>11</v>
      </c>
      <c r="D13" s="51">
        <v>12</v>
      </c>
      <c r="E13" s="200">
        <v>9</v>
      </c>
      <c r="F13" s="198">
        <v>1</v>
      </c>
      <c r="G13" s="53">
        <v>0</v>
      </c>
      <c r="H13" s="51">
        <v>0</v>
      </c>
      <c r="I13" s="53">
        <v>0</v>
      </c>
      <c r="J13" s="51">
        <v>4</v>
      </c>
      <c r="K13" s="53">
        <v>0</v>
      </c>
      <c r="L13" s="51">
        <v>0</v>
      </c>
      <c r="M13" s="53">
        <v>0</v>
      </c>
      <c r="N13" s="201">
        <v>7</v>
      </c>
      <c r="O13" s="200">
        <v>2</v>
      </c>
      <c r="P13" s="51">
        <v>0</v>
      </c>
      <c r="Q13" s="53">
        <v>0</v>
      </c>
      <c r="R13" s="51">
        <v>0</v>
      </c>
      <c r="S13" s="202">
        <v>0</v>
      </c>
    </row>
    <row r="14" spans="1:21" ht="12" customHeight="1">
      <c r="A14" s="95" t="s">
        <v>14</v>
      </c>
      <c r="B14" s="198">
        <f t="shared" si="1"/>
        <v>27</v>
      </c>
      <c r="C14" s="199">
        <f t="shared" si="2"/>
        <v>4</v>
      </c>
      <c r="D14" s="51">
        <v>12</v>
      </c>
      <c r="E14" s="200">
        <v>3</v>
      </c>
      <c r="F14" s="198">
        <v>0</v>
      </c>
      <c r="G14" s="53">
        <v>0</v>
      </c>
      <c r="H14" s="51">
        <v>1</v>
      </c>
      <c r="I14" s="53">
        <v>0</v>
      </c>
      <c r="J14" s="51">
        <v>0</v>
      </c>
      <c r="K14" s="53">
        <v>0</v>
      </c>
      <c r="L14" s="51">
        <v>1</v>
      </c>
      <c r="M14" s="53">
        <v>0</v>
      </c>
      <c r="N14" s="201">
        <v>4</v>
      </c>
      <c r="O14" s="200">
        <v>1</v>
      </c>
      <c r="P14" s="51">
        <v>9</v>
      </c>
      <c r="Q14" s="53">
        <v>0</v>
      </c>
      <c r="R14" s="51">
        <v>0</v>
      </c>
      <c r="S14" s="202">
        <v>0</v>
      </c>
    </row>
    <row r="15" spans="1:21" ht="12" customHeight="1">
      <c r="A15" s="95" t="s">
        <v>15</v>
      </c>
      <c r="B15" s="198">
        <f t="shared" si="1"/>
        <v>23</v>
      </c>
      <c r="C15" s="199">
        <f t="shared" si="2"/>
        <v>1</v>
      </c>
      <c r="D15" s="51">
        <v>4</v>
      </c>
      <c r="E15" s="204">
        <v>0</v>
      </c>
      <c r="F15" s="51">
        <v>1</v>
      </c>
      <c r="G15" s="53">
        <v>0</v>
      </c>
      <c r="H15" s="51">
        <v>1</v>
      </c>
      <c r="I15" s="53">
        <v>0</v>
      </c>
      <c r="J15" s="51">
        <v>0</v>
      </c>
      <c r="K15" s="53">
        <v>0</v>
      </c>
      <c r="L15" s="51">
        <v>1</v>
      </c>
      <c r="M15" s="53">
        <v>0</v>
      </c>
      <c r="N15" s="201">
        <v>3</v>
      </c>
      <c r="O15" s="53">
        <v>0</v>
      </c>
      <c r="P15" s="51">
        <v>13</v>
      </c>
      <c r="Q15" s="200">
        <v>1</v>
      </c>
      <c r="R15" s="51">
        <v>0</v>
      </c>
      <c r="S15" s="202">
        <v>0</v>
      </c>
    </row>
    <row r="16" spans="1:21" ht="12" customHeight="1">
      <c r="A16" s="133" t="s">
        <v>220</v>
      </c>
      <c r="B16" s="198">
        <f t="shared" si="1"/>
        <v>20</v>
      </c>
      <c r="C16" s="199">
        <f t="shared" si="2"/>
        <v>3</v>
      </c>
      <c r="D16" s="51">
        <v>4</v>
      </c>
      <c r="E16" s="204">
        <v>0</v>
      </c>
      <c r="F16" s="198">
        <v>0</v>
      </c>
      <c r="G16" s="53">
        <v>0</v>
      </c>
      <c r="H16" s="51">
        <v>4</v>
      </c>
      <c r="I16" s="53">
        <v>0</v>
      </c>
      <c r="J16" s="51">
        <v>2</v>
      </c>
      <c r="K16" s="200">
        <v>2</v>
      </c>
      <c r="L16" s="51">
        <v>0</v>
      </c>
      <c r="M16" s="53">
        <v>0</v>
      </c>
      <c r="N16" s="201">
        <v>3</v>
      </c>
      <c r="O16" s="200">
        <v>1</v>
      </c>
      <c r="P16" s="51">
        <v>7</v>
      </c>
      <c r="Q16" s="53">
        <v>0</v>
      </c>
      <c r="R16" s="51">
        <v>0</v>
      </c>
      <c r="S16" s="202">
        <v>0</v>
      </c>
    </row>
    <row r="17" spans="1:20" ht="12" customHeight="1">
      <c r="A17" s="95" t="s">
        <v>16</v>
      </c>
      <c r="B17" s="198">
        <f t="shared" si="1"/>
        <v>18</v>
      </c>
      <c r="C17" s="199">
        <f t="shared" si="2"/>
        <v>4</v>
      </c>
      <c r="D17" s="51">
        <v>6</v>
      </c>
      <c r="E17" s="200">
        <v>3</v>
      </c>
      <c r="F17" s="198">
        <v>1</v>
      </c>
      <c r="G17" s="53">
        <v>0</v>
      </c>
      <c r="H17" s="51">
        <v>0</v>
      </c>
      <c r="I17" s="53">
        <v>0</v>
      </c>
      <c r="J17" s="51">
        <v>0</v>
      </c>
      <c r="K17" s="53">
        <v>0</v>
      </c>
      <c r="L17" s="51">
        <v>0</v>
      </c>
      <c r="M17" s="53">
        <v>0</v>
      </c>
      <c r="N17" s="201">
        <v>4</v>
      </c>
      <c r="O17" s="53">
        <v>0</v>
      </c>
      <c r="P17" s="51">
        <v>7</v>
      </c>
      <c r="Q17" s="200">
        <v>1</v>
      </c>
      <c r="R17" s="51">
        <v>0</v>
      </c>
      <c r="S17" s="202">
        <v>0</v>
      </c>
    </row>
    <row r="18" spans="1:20" ht="12" customHeight="1" thickBot="1">
      <c r="A18" s="96" t="s">
        <v>17</v>
      </c>
      <c r="B18" s="198">
        <f t="shared" si="1"/>
        <v>27</v>
      </c>
      <c r="C18" s="199">
        <f t="shared" si="2"/>
        <v>2</v>
      </c>
      <c r="D18" s="205">
        <v>16</v>
      </c>
      <c r="E18" s="206">
        <v>2</v>
      </c>
      <c r="F18" s="207">
        <v>0</v>
      </c>
      <c r="G18" s="208">
        <v>0</v>
      </c>
      <c r="H18" s="205">
        <v>0</v>
      </c>
      <c r="I18" s="208">
        <v>0</v>
      </c>
      <c r="J18" s="205">
        <v>2</v>
      </c>
      <c r="K18" s="208">
        <v>0</v>
      </c>
      <c r="L18" s="205">
        <v>0</v>
      </c>
      <c r="M18" s="208">
        <v>0</v>
      </c>
      <c r="N18" s="209">
        <v>3</v>
      </c>
      <c r="O18" s="208">
        <v>0</v>
      </c>
      <c r="P18" s="205">
        <v>4</v>
      </c>
      <c r="Q18" s="208">
        <v>0</v>
      </c>
      <c r="R18" s="205">
        <v>2</v>
      </c>
      <c r="S18" s="210">
        <v>0</v>
      </c>
    </row>
    <row r="19" spans="1:20" ht="8.1" customHeight="1">
      <c r="A19" s="93"/>
      <c r="B19" s="97"/>
      <c r="C19" s="97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1"/>
    </row>
    <row r="20" spans="1:20" ht="14.1" customHeight="1" thickBot="1">
      <c r="A20" s="93"/>
      <c r="B20" s="93"/>
      <c r="C20" s="93"/>
      <c r="D20" s="93"/>
      <c r="E20" s="93"/>
      <c r="F20" s="93"/>
      <c r="G20" s="93"/>
      <c r="H20" s="447" t="s">
        <v>18</v>
      </c>
      <c r="I20" s="447"/>
      <c r="J20" s="447"/>
      <c r="K20" s="93"/>
      <c r="L20" s="93"/>
      <c r="M20" s="93"/>
      <c r="N20" s="93"/>
      <c r="O20" s="93"/>
      <c r="P20" s="93"/>
      <c r="Q20" s="93"/>
      <c r="R20" s="93"/>
      <c r="S20" s="93"/>
      <c r="T20" s="1"/>
    </row>
    <row r="21" spans="1:20" ht="11.1" customHeight="1" thickBot="1">
      <c r="A21" s="448" t="s">
        <v>2</v>
      </c>
      <c r="B21" s="449" t="s">
        <v>3</v>
      </c>
      <c r="C21" s="449"/>
      <c r="D21" s="446" t="s">
        <v>4</v>
      </c>
      <c r="E21" s="446"/>
      <c r="F21" s="446" t="s">
        <v>19</v>
      </c>
      <c r="G21" s="446"/>
      <c r="H21" s="451" t="s">
        <v>5</v>
      </c>
      <c r="I21" s="452"/>
      <c r="J21" s="451" t="s">
        <v>268</v>
      </c>
      <c r="K21" s="452"/>
      <c r="L21" s="446" t="s">
        <v>264</v>
      </c>
      <c r="M21" s="446"/>
      <c r="N21" s="451" t="s">
        <v>269</v>
      </c>
      <c r="O21" s="452"/>
      <c r="P21" s="455" t="s">
        <v>6</v>
      </c>
      <c r="Q21" s="455"/>
    </row>
    <row r="22" spans="1:20" ht="11.1" customHeight="1">
      <c r="A22" s="448"/>
      <c r="B22" s="449"/>
      <c r="C22" s="449"/>
      <c r="D22" s="446"/>
      <c r="E22" s="446"/>
      <c r="F22" s="446"/>
      <c r="G22" s="446"/>
      <c r="H22" s="453"/>
      <c r="I22" s="454"/>
      <c r="J22" s="453"/>
      <c r="K22" s="454"/>
      <c r="L22" s="446"/>
      <c r="M22" s="446"/>
      <c r="N22" s="453"/>
      <c r="O22" s="454"/>
      <c r="P22" s="455"/>
      <c r="Q22" s="455"/>
    </row>
    <row r="23" spans="1:20" ht="15" customHeight="1">
      <c r="A23" s="92" t="s">
        <v>7</v>
      </c>
      <c r="B23" s="211">
        <f t="shared" ref="B23:Q23" si="3">SUM(B25:B36)</f>
        <v>281</v>
      </c>
      <c r="C23" s="190">
        <f t="shared" si="3"/>
        <v>21</v>
      </c>
      <c r="D23" s="194">
        <f t="shared" si="3"/>
        <v>18</v>
      </c>
      <c r="E23" s="190">
        <f t="shared" si="3"/>
        <v>1</v>
      </c>
      <c r="F23" s="194">
        <f t="shared" si="3"/>
        <v>65</v>
      </c>
      <c r="G23" s="212">
        <f t="shared" si="3"/>
        <v>2</v>
      </c>
      <c r="H23" s="194">
        <f t="shared" si="3"/>
        <v>102</v>
      </c>
      <c r="I23" s="192">
        <f t="shared" si="3"/>
        <v>6</v>
      </c>
      <c r="J23" s="194">
        <f t="shared" si="3"/>
        <v>34</v>
      </c>
      <c r="K23" s="195">
        <f t="shared" si="3"/>
        <v>0</v>
      </c>
      <c r="L23" s="194">
        <f t="shared" si="3"/>
        <v>3</v>
      </c>
      <c r="M23" s="195">
        <f t="shared" si="3"/>
        <v>0</v>
      </c>
      <c r="N23" s="196">
        <f t="shared" si="3"/>
        <v>45</v>
      </c>
      <c r="O23" s="192">
        <f t="shared" si="3"/>
        <v>12</v>
      </c>
      <c r="P23" s="194">
        <f t="shared" si="3"/>
        <v>14</v>
      </c>
      <c r="Q23" s="197">
        <f t="shared" si="3"/>
        <v>0</v>
      </c>
    </row>
    <row r="24" spans="1:20" ht="6" customHeight="1">
      <c r="A24" s="92"/>
      <c r="B24" s="405"/>
      <c r="C24" s="192"/>
      <c r="D24" s="403"/>
      <c r="E24" s="192"/>
      <c r="F24" s="403"/>
      <c r="G24" s="215"/>
      <c r="H24" s="403"/>
      <c r="I24" s="192"/>
      <c r="J24" s="403"/>
      <c r="K24" s="195"/>
      <c r="L24" s="403"/>
      <c r="M24" s="195"/>
      <c r="N24" s="196"/>
      <c r="O24" s="192"/>
      <c r="P24" s="403"/>
      <c r="Q24" s="404"/>
    </row>
    <row r="25" spans="1:20" ht="12" customHeight="1">
      <c r="A25" s="133" t="s">
        <v>219</v>
      </c>
      <c r="B25" s="51">
        <f t="shared" ref="B25:B36" si="4">SUM(D25+F25+H25+J25+L25+N25+P25)</f>
        <v>13</v>
      </c>
      <c r="C25" s="213">
        <f t="shared" ref="C25:C36" si="5">SUM(E25+G25+I25+K25+M25+O25+Q25)</f>
        <v>0</v>
      </c>
      <c r="D25" s="51">
        <v>1</v>
      </c>
      <c r="E25" s="53">
        <v>0</v>
      </c>
      <c r="F25" s="51">
        <v>6</v>
      </c>
      <c r="G25" s="53">
        <v>0</v>
      </c>
      <c r="H25" s="51">
        <v>3</v>
      </c>
      <c r="I25" s="53">
        <v>0</v>
      </c>
      <c r="J25" s="51">
        <v>2</v>
      </c>
      <c r="K25" s="53">
        <v>0</v>
      </c>
      <c r="L25" s="51">
        <v>0</v>
      </c>
      <c r="M25" s="53">
        <v>0</v>
      </c>
      <c r="N25" s="201">
        <v>1</v>
      </c>
      <c r="O25" s="53">
        <v>0</v>
      </c>
      <c r="P25" s="51">
        <v>0</v>
      </c>
      <c r="Q25" s="202">
        <v>0</v>
      </c>
    </row>
    <row r="26" spans="1:20" ht="12" customHeight="1">
      <c r="A26" s="95" t="s">
        <v>8</v>
      </c>
      <c r="B26" s="51">
        <f t="shared" si="4"/>
        <v>17</v>
      </c>
      <c r="C26" s="213">
        <f t="shared" si="5"/>
        <v>0</v>
      </c>
      <c r="D26" s="51">
        <v>0</v>
      </c>
      <c r="E26" s="53">
        <v>0</v>
      </c>
      <c r="F26" s="51">
        <v>9</v>
      </c>
      <c r="G26" s="53">
        <v>0</v>
      </c>
      <c r="H26" s="51">
        <v>2</v>
      </c>
      <c r="I26" s="53">
        <v>0</v>
      </c>
      <c r="J26" s="51">
        <v>2</v>
      </c>
      <c r="K26" s="53">
        <v>0</v>
      </c>
      <c r="L26" s="51">
        <v>1</v>
      </c>
      <c r="M26" s="53">
        <v>0</v>
      </c>
      <c r="N26" s="201">
        <v>3</v>
      </c>
      <c r="O26" s="53">
        <v>0</v>
      </c>
      <c r="P26" s="51">
        <v>0</v>
      </c>
      <c r="Q26" s="202">
        <v>0</v>
      </c>
    </row>
    <row r="27" spans="1:20" ht="12" customHeight="1">
      <c r="A27" s="95" t="s">
        <v>9</v>
      </c>
      <c r="B27" s="51">
        <f t="shared" si="4"/>
        <v>26</v>
      </c>
      <c r="C27" s="213">
        <f t="shared" si="5"/>
        <v>0</v>
      </c>
      <c r="D27" s="51">
        <v>1</v>
      </c>
      <c r="E27" s="53">
        <v>0</v>
      </c>
      <c r="F27" s="51">
        <v>10</v>
      </c>
      <c r="G27" s="53">
        <v>0</v>
      </c>
      <c r="H27" s="51">
        <v>10</v>
      </c>
      <c r="I27" s="53">
        <v>0</v>
      </c>
      <c r="J27" s="51">
        <v>2</v>
      </c>
      <c r="K27" s="53">
        <v>0</v>
      </c>
      <c r="L27" s="51">
        <v>1</v>
      </c>
      <c r="M27" s="53">
        <v>0</v>
      </c>
      <c r="N27" s="201">
        <v>2</v>
      </c>
      <c r="O27" s="53">
        <v>0</v>
      </c>
      <c r="P27" s="51">
        <v>0</v>
      </c>
      <c r="Q27" s="202">
        <v>0</v>
      </c>
    </row>
    <row r="28" spans="1:20" ht="12" customHeight="1">
      <c r="A28" s="95" t="s">
        <v>10</v>
      </c>
      <c r="B28" s="51">
        <f t="shared" si="4"/>
        <v>29</v>
      </c>
      <c r="C28" s="213">
        <f t="shared" si="5"/>
        <v>8</v>
      </c>
      <c r="D28" s="51">
        <v>2</v>
      </c>
      <c r="E28" s="53">
        <v>0</v>
      </c>
      <c r="F28" s="51">
        <v>4</v>
      </c>
      <c r="G28" s="53">
        <v>0</v>
      </c>
      <c r="H28" s="51">
        <v>9</v>
      </c>
      <c r="I28" s="200">
        <v>5</v>
      </c>
      <c r="J28" s="51">
        <v>0</v>
      </c>
      <c r="K28" s="53">
        <v>0</v>
      </c>
      <c r="L28" s="51">
        <v>0</v>
      </c>
      <c r="M28" s="53">
        <v>0</v>
      </c>
      <c r="N28" s="201">
        <v>3</v>
      </c>
      <c r="O28" s="200">
        <v>3</v>
      </c>
      <c r="P28" s="51">
        <v>11</v>
      </c>
      <c r="Q28" s="202">
        <v>0</v>
      </c>
    </row>
    <row r="29" spans="1:20" ht="12" customHeight="1">
      <c r="A29" s="95" t="s">
        <v>11</v>
      </c>
      <c r="B29" s="51">
        <f t="shared" si="4"/>
        <v>20</v>
      </c>
      <c r="C29" s="213">
        <f t="shared" si="5"/>
        <v>0</v>
      </c>
      <c r="D29" s="51">
        <v>1</v>
      </c>
      <c r="E29" s="53">
        <v>0</v>
      </c>
      <c r="F29" s="51">
        <v>6</v>
      </c>
      <c r="G29" s="53">
        <v>0</v>
      </c>
      <c r="H29" s="51">
        <v>10</v>
      </c>
      <c r="I29" s="53">
        <v>0</v>
      </c>
      <c r="J29" s="51">
        <v>0</v>
      </c>
      <c r="K29" s="53">
        <v>0</v>
      </c>
      <c r="L29" s="51">
        <v>0</v>
      </c>
      <c r="M29" s="53">
        <v>0</v>
      </c>
      <c r="N29" s="201">
        <v>3</v>
      </c>
      <c r="O29" s="53">
        <v>0</v>
      </c>
      <c r="P29" s="51">
        <v>0</v>
      </c>
      <c r="Q29" s="202">
        <v>0</v>
      </c>
    </row>
    <row r="30" spans="1:20" ht="12" customHeight="1">
      <c r="A30" s="95" t="s">
        <v>12</v>
      </c>
      <c r="B30" s="51">
        <f t="shared" si="4"/>
        <v>26</v>
      </c>
      <c r="C30" s="213">
        <f t="shared" si="5"/>
        <v>0</v>
      </c>
      <c r="D30" s="51">
        <v>2</v>
      </c>
      <c r="E30" s="53">
        <v>0</v>
      </c>
      <c r="F30" s="51">
        <v>2</v>
      </c>
      <c r="G30" s="53">
        <v>0</v>
      </c>
      <c r="H30" s="51">
        <v>11</v>
      </c>
      <c r="I30" s="53">
        <v>0</v>
      </c>
      <c r="J30" s="51">
        <v>8</v>
      </c>
      <c r="K30" s="53">
        <v>0</v>
      </c>
      <c r="L30" s="51">
        <v>0</v>
      </c>
      <c r="M30" s="53">
        <v>0</v>
      </c>
      <c r="N30" s="201">
        <v>2</v>
      </c>
      <c r="O30" s="53">
        <v>0</v>
      </c>
      <c r="P30" s="51">
        <v>1</v>
      </c>
      <c r="Q30" s="202">
        <v>0</v>
      </c>
    </row>
    <row r="31" spans="1:20" ht="12" customHeight="1">
      <c r="A31" s="95" t="s">
        <v>13</v>
      </c>
      <c r="B31" s="51">
        <f t="shared" si="4"/>
        <v>31</v>
      </c>
      <c r="C31" s="213">
        <f t="shared" si="5"/>
        <v>7</v>
      </c>
      <c r="D31" s="51">
        <v>1</v>
      </c>
      <c r="E31" s="53">
        <v>0</v>
      </c>
      <c r="F31" s="51">
        <v>6</v>
      </c>
      <c r="G31" s="200">
        <v>1</v>
      </c>
      <c r="H31" s="51">
        <v>11</v>
      </c>
      <c r="I31" s="53">
        <v>0</v>
      </c>
      <c r="J31" s="51">
        <v>0</v>
      </c>
      <c r="K31" s="53">
        <v>0</v>
      </c>
      <c r="L31" s="51">
        <v>0</v>
      </c>
      <c r="M31" s="53">
        <v>0</v>
      </c>
      <c r="N31" s="201">
        <v>12</v>
      </c>
      <c r="O31" s="200">
        <v>6</v>
      </c>
      <c r="P31" s="51">
        <v>1</v>
      </c>
      <c r="Q31" s="202">
        <v>0</v>
      </c>
    </row>
    <row r="32" spans="1:20" ht="12" customHeight="1">
      <c r="A32" s="95" t="s">
        <v>14</v>
      </c>
      <c r="B32" s="51">
        <f t="shared" si="4"/>
        <v>30</v>
      </c>
      <c r="C32" s="213">
        <f t="shared" si="5"/>
        <v>1</v>
      </c>
      <c r="D32" s="51">
        <v>5</v>
      </c>
      <c r="E32" s="200">
        <v>1</v>
      </c>
      <c r="F32" s="51">
        <v>6</v>
      </c>
      <c r="G32" s="53">
        <v>0</v>
      </c>
      <c r="H32" s="51">
        <v>10</v>
      </c>
      <c r="I32" s="53">
        <v>0</v>
      </c>
      <c r="J32" s="51">
        <v>9</v>
      </c>
      <c r="K32" s="53">
        <v>0</v>
      </c>
      <c r="L32" s="51">
        <v>0</v>
      </c>
      <c r="M32" s="53">
        <v>0</v>
      </c>
      <c r="N32" s="201">
        <v>0</v>
      </c>
      <c r="O32" s="53">
        <v>0</v>
      </c>
      <c r="P32" s="51">
        <v>0</v>
      </c>
      <c r="Q32" s="202">
        <v>0</v>
      </c>
    </row>
    <row r="33" spans="1:25" ht="12" customHeight="1">
      <c r="A33" s="95" t="s">
        <v>15</v>
      </c>
      <c r="B33" s="51">
        <f t="shared" si="4"/>
        <v>22</v>
      </c>
      <c r="C33" s="213">
        <f t="shared" si="5"/>
        <v>1</v>
      </c>
      <c r="D33" s="51">
        <v>2</v>
      </c>
      <c r="E33" s="53">
        <v>0</v>
      </c>
      <c r="F33" s="51">
        <v>3</v>
      </c>
      <c r="G33" s="53">
        <v>0</v>
      </c>
      <c r="H33" s="51">
        <v>8</v>
      </c>
      <c r="I33" s="53">
        <v>0</v>
      </c>
      <c r="J33" s="51">
        <v>5</v>
      </c>
      <c r="K33" s="53">
        <v>0</v>
      </c>
      <c r="L33" s="51">
        <v>0</v>
      </c>
      <c r="M33" s="53">
        <v>0</v>
      </c>
      <c r="N33" s="201">
        <v>4</v>
      </c>
      <c r="O33" s="200">
        <v>1</v>
      </c>
      <c r="P33" s="51">
        <v>0</v>
      </c>
      <c r="Q33" s="202">
        <v>0</v>
      </c>
    </row>
    <row r="34" spans="1:25" ht="12" customHeight="1">
      <c r="A34" s="133" t="s">
        <v>220</v>
      </c>
      <c r="B34" s="51">
        <f t="shared" si="4"/>
        <v>19</v>
      </c>
      <c r="C34" s="213">
        <f t="shared" si="5"/>
        <v>0</v>
      </c>
      <c r="D34" s="51">
        <v>2</v>
      </c>
      <c r="E34" s="53">
        <v>0</v>
      </c>
      <c r="F34" s="51">
        <v>4</v>
      </c>
      <c r="G34" s="53">
        <v>0</v>
      </c>
      <c r="H34" s="51">
        <v>5</v>
      </c>
      <c r="I34" s="53">
        <v>0</v>
      </c>
      <c r="J34" s="51">
        <v>3</v>
      </c>
      <c r="K34" s="53">
        <v>0</v>
      </c>
      <c r="L34" s="51">
        <v>0</v>
      </c>
      <c r="M34" s="53">
        <v>0</v>
      </c>
      <c r="N34" s="201">
        <v>4</v>
      </c>
      <c r="O34" s="53">
        <v>0</v>
      </c>
      <c r="P34" s="51">
        <v>1</v>
      </c>
      <c r="Q34" s="202">
        <v>0</v>
      </c>
    </row>
    <row r="35" spans="1:25" ht="12" customHeight="1">
      <c r="A35" s="95" t="s">
        <v>16</v>
      </c>
      <c r="B35" s="51">
        <f t="shared" si="4"/>
        <v>19</v>
      </c>
      <c r="C35" s="213">
        <f t="shared" si="5"/>
        <v>2</v>
      </c>
      <c r="D35" s="51">
        <v>0</v>
      </c>
      <c r="E35" s="53">
        <v>0</v>
      </c>
      <c r="F35" s="51">
        <v>1</v>
      </c>
      <c r="G35" s="53">
        <v>0</v>
      </c>
      <c r="H35" s="51">
        <v>9</v>
      </c>
      <c r="I35" s="53">
        <v>0</v>
      </c>
      <c r="J35" s="51">
        <v>2</v>
      </c>
      <c r="K35" s="53">
        <v>0</v>
      </c>
      <c r="L35" s="51">
        <v>0</v>
      </c>
      <c r="M35" s="53">
        <v>0</v>
      </c>
      <c r="N35" s="201">
        <v>7</v>
      </c>
      <c r="O35" s="200">
        <v>2</v>
      </c>
      <c r="P35" s="51">
        <v>0</v>
      </c>
      <c r="Q35" s="202">
        <v>0</v>
      </c>
    </row>
    <row r="36" spans="1:25" ht="12" customHeight="1" thickBot="1">
      <c r="A36" s="96" t="s">
        <v>17</v>
      </c>
      <c r="B36" s="205">
        <f t="shared" si="4"/>
        <v>29</v>
      </c>
      <c r="C36" s="214">
        <f t="shared" si="5"/>
        <v>2</v>
      </c>
      <c r="D36" s="205">
        <v>1</v>
      </c>
      <c r="E36" s="208">
        <v>0</v>
      </c>
      <c r="F36" s="205">
        <v>8</v>
      </c>
      <c r="G36" s="206">
        <v>1</v>
      </c>
      <c r="H36" s="205">
        <v>14</v>
      </c>
      <c r="I36" s="206">
        <v>1</v>
      </c>
      <c r="J36" s="205">
        <v>1</v>
      </c>
      <c r="K36" s="208">
        <v>0</v>
      </c>
      <c r="L36" s="205">
        <v>1</v>
      </c>
      <c r="M36" s="208">
        <v>0</v>
      </c>
      <c r="N36" s="209">
        <v>4</v>
      </c>
      <c r="O36" s="208">
        <v>0</v>
      </c>
      <c r="P36" s="205">
        <v>0</v>
      </c>
      <c r="Q36" s="210">
        <v>0</v>
      </c>
    </row>
    <row r="37" spans="1:25" ht="8.1" customHeight="1">
      <c r="A37" s="98"/>
      <c r="B37" s="51"/>
      <c r="C37" s="54"/>
      <c r="D37" s="55"/>
      <c r="E37" s="55"/>
      <c r="F37" s="54"/>
      <c r="G37" s="54"/>
      <c r="H37" s="55"/>
      <c r="I37" s="55"/>
      <c r="J37" s="51"/>
      <c r="K37" s="52"/>
      <c r="L37" s="56"/>
      <c r="M37" s="52"/>
      <c r="N37" s="52"/>
      <c r="O37" s="52"/>
      <c r="P37" s="57"/>
      <c r="Q37" s="52"/>
      <c r="R37" s="57"/>
      <c r="S37" s="52"/>
      <c r="T37" s="156"/>
      <c r="U37" s="156"/>
      <c r="V37" s="1"/>
      <c r="W37" s="1"/>
      <c r="X37" s="1"/>
      <c r="Y37" s="1"/>
    </row>
    <row r="38" spans="1:25" ht="14.1" customHeight="1" thickBot="1">
      <c r="A38" s="98"/>
      <c r="B38" s="51"/>
      <c r="C38" s="54"/>
      <c r="D38" s="55"/>
      <c r="E38" s="55"/>
      <c r="F38" s="54"/>
      <c r="G38" s="54"/>
      <c r="H38" s="55" t="s">
        <v>20</v>
      </c>
      <c r="I38" s="55"/>
      <c r="J38" s="51"/>
      <c r="K38" s="52"/>
      <c r="L38" s="56"/>
      <c r="M38" s="52"/>
      <c r="N38" s="52"/>
      <c r="O38" s="52"/>
      <c r="P38" s="57"/>
      <c r="Q38" s="52"/>
      <c r="R38" s="57"/>
      <c r="S38" s="52"/>
      <c r="T38" s="156"/>
      <c r="U38" s="156"/>
      <c r="V38" s="1"/>
      <c r="W38" s="1"/>
      <c r="X38" s="1"/>
      <c r="Y38" s="1"/>
    </row>
    <row r="39" spans="1:25" ht="11.1" customHeight="1" thickBot="1">
      <c r="A39" s="448" t="s">
        <v>2</v>
      </c>
      <c r="B39" s="449" t="s">
        <v>3</v>
      </c>
      <c r="C39" s="449"/>
      <c r="D39" s="446" t="s">
        <v>264</v>
      </c>
      <c r="E39" s="446"/>
      <c r="F39" s="446" t="s">
        <v>265</v>
      </c>
      <c r="G39" s="446"/>
      <c r="H39" s="446" t="s">
        <v>266</v>
      </c>
      <c r="I39" s="446"/>
      <c r="J39" s="446" t="s">
        <v>267</v>
      </c>
      <c r="K39" s="446"/>
      <c r="L39" s="446" t="s">
        <v>272</v>
      </c>
      <c r="M39" s="446"/>
      <c r="N39" s="451" t="s">
        <v>270</v>
      </c>
      <c r="O39" s="452"/>
      <c r="P39" s="451" t="s">
        <v>271</v>
      </c>
      <c r="Q39" s="452"/>
      <c r="R39" s="450" t="s">
        <v>6</v>
      </c>
      <c r="S39" s="450"/>
      <c r="T39" s="156"/>
      <c r="U39" s="156"/>
      <c r="V39" s="1"/>
      <c r="W39" s="1"/>
      <c r="X39" s="1"/>
      <c r="Y39" s="1"/>
    </row>
    <row r="40" spans="1:25" ht="11.1" customHeight="1">
      <c r="A40" s="448"/>
      <c r="B40" s="449"/>
      <c r="C40" s="449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53"/>
      <c r="O40" s="454"/>
      <c r="P40" s="453"/>
      <c r="Q40" s="454"/>
      <c r="R40" s="450"/>
      <c r="S40" s="450"/>
      <c r="T40" s="156"/>
      <c r="U40" s="156"/>
      <c r="V40" s="1"/>
      <c r="W40" s="1"/>
      <c r="X40" s="1"/>
      <c r="Y40" s="1"/>
    </row>
    <row r="41" spans="1:25" ht="15" customHeight="1">
      <c r="A41" s="92" t="s">
        <v>7</v>
      </c>
      <c r="B41" s="211">
        <f>SUM(B43:B54)</f>
        <v>233</v>
      </c>
      <c r="C41" s="212">
        <f>SUM(C43:C54)</f>
        <v>9</v>
      </c>
      <c r="D41" s="194">
        <f t="shared" ref="D41:S41" si="6">SUM(D43:D54)</f>
        <v>68</v>
      </c>
      <c r="E41" s="215">
        <f>SUM(E43:E54)</f>
        <v>6</v>
      </c>
      <c r="F41" s="194">
        <f t="shared" si="6"/>
        <v>8</v>
      </c>
      <c r="G41" s="195">
        <f>SUM(G43:G54)</f>
        <v>0</v>
      </c>
      <c r="H41" s="194">
        <f t="shared" si="6"/>
        <v>21</v>
      </c>
      <c r="I41" s="192">
        <f>SUM(I43:I54)</f>
        <v>1</v>
      </c>
      <c r="J41" s="194">
        <f t="shared" si="6"/>
        <v>9</v>
      </c>
      <c r="K41" s="193">
        <f t="shared" si="6"/>
        <v>0</v>
      </c>
      <c r="L41" s="216">
        <f>SUM(L43:L54)</f>
        <v>2</v>
      </c>
      <c r="M41" s="195">
        <f>SUM(M43:M54)</f>
        <v>0</v>
      </c>
      <c r="N41" s="196">
        <f>SUM(N43:N54)</f>
        <v>74</v>
      </c>
      <c r="O41" s="195">
        <f>SUM(O43:O54)</f>
        <v>0</v>
      </c>
      <c r="P41" s="194">
        <f t="shared" si="6"/>
        <v>42</v>
      </c>
      <c r="Q41" s="192">
        <f>SUM(Q43:Q54)</f>
        <v>2</v>
      </c>
      <c r="R41" s="194">
        <f t="shared" si="6"/>
        <v>9</v>
      </c>
      <c r="S41" s="197">
        <f t="shared" si="6"/>
        <v>0</v>
      </c>
      <c r="T41" s="6"/>
      <c r="U41" s="6"/>
      <c r="V41" s="12"/>
      <c r="W41" s="12"/>
      <c r="X41" s="12"/>
      <c r="Y41" s="12"/>
    </row>
    <row r="42" spans="1:25" ht="6" customHeight="1">
      <c r="A42" s="92"/>
      <c r="B42" s="405"/>
      <c r="C42" s="215"/>
      <c r="D42" s="403"/>
      <c r="E42" s="215"/>
      <c r="F42" s="403"/>
      <c r="G42" s="195"/>
      <c r="H42" s="403"/>
      <c r="I42" s="192"/>
      <c r="J42" s="403"/>
      <c r="K42" s="195"/>
      <c r="L42" s="196"/>
      <c r="M42" s="195"/>
      <c r="N42" s="196"/>
      <c r="O42" s="195"/>
      <c r="P42" s="403"/>
      <c r="Q42" s="192"/>
      <c r="R42" s="403"/>
      <c r="S42" s="404"/>
      <c r="T42" s="6"/>
      <c r="U42" s="6"/>
      <c r="V42" s="12"/>
      <c r="W42" s="12"/>
      <c r="X42" s="12"/>
      <c r="Y42" s="12"/>
    </row>
    <row r="43" spans="1:25" ht="12" customHeight="1">
      <c r="A43" s="133" t="s">
        <v>219</v>
      </c>
      <c r="B43" s="51">
        <f>SUM(D43+F43+H43+J43+L43+P43+R43)+N43</f>
        <v>14</v>
      </c>
      <c r="C43" s="217">
        <f>SUM(E43+G43+I43+K43+M43+Q43+S43)</f>
        <v>0</v>
      </c>
      <c r="D43" s="51">
        <v>11</v>
      </c>
      <c r="E43" s="53">
        <v>0</v>
      </c>
      <c r="F43" s="51">
        <v>0</v>
      </c>
      <c r="G43" s="53">
        <v>0</v>
      </c>
      <c r="H43" s="51">
        <v>0</v>
      </c>
      <c r="I43" s="53">
        <v>0</v>
      </c>
      <c r="J43" s="51">
        <v>0</v>
      </c>
      <c r="K43" s="53">
        <v>0</v>
      </c>
      <c r="L43" s="51">
        <v>0</v>
      </c>
      <c r="M43" s="53">
        <v>0</v>
      </c>
      <c r="N43" s="201">
        <v>3</v>
      </c>
      <c r="O43" s="53">
        <v>0</v>
      </c>
      <c r="P43" s="51">
        <v>0</v>
      </c>
      <c r="Q43" s="53">
        <v>0</v>
      </c>
      <c r="R43" s="51">
        <v>0</v>
      </c>
      <c r="S43" s="202">
        <v>0</v>
      </c>
      <c r="T43" s="156"/>
      <c r="U43" s="156"/>
      <c r="V43" s="1"/>
      <c r="W43" s="1"/>
      <c r="X43" s="1"/>
      <c r="Y43" s="1"/>
    </row>
    <row r="44" spans="1:25" ht="12" customHeight="1">
      <c r="A44" s="95" t="s">
        <v>8</v>
      </c>
      <c r="B44" s="51">
        <f t="shared" ref="B44:B54" si="7">SUM(D44+F44+H44+J44+L44+P44+R44)+N44</f>
        <v>11</v>
      </c>
      <c r="C44" s="217">
        <f t="shared" ref="C44:C54" si="8">SUM(E44+G44+I44+K44+M44+Q44+S44)</f>
        <v>0</v>
      </c>
      <c r="D44" s="51">
        <v>2</v>
      </c>
      <c r="E44" s="53">
        <v>0</v>
      </c>
      <c r="F44" s="51">
        <v>0</v>
      </c>
      <c r="G44" s="53">
        <v>0</v>
      </c>
      <c r="H44" s="51">
        <v>0</v>
      </c>
      <c r="I44" s="53">
        <v>0</v>
      </c>
      <c r="J44" s="51">
        <v>1</v>
      </c>
      <c r="K44" s="53">
        <v>0</v>
      </c>
      <c r="L44" s="51">
        <v>0</v>
      </c>
      <c r="M44" s="53">
        <v>0</v>
      </c>
      <c r="N44" s="201">
        <v>7</v>
      </c>
      <c r="O44" s="53">
        <v>0</v>
      </c>
      <c r="P44" s="51">
        <v>0</v>
      </c>
      <c r="Q44" s="53">
        <v>0</v>
      </c>
      <c r="R44" s="51">
        <v>1</v>
      </c>
      <c r="S44" s="202">
        <v>0</v>
      </c>
      <c r="T44" s="156"/>
      <c r="U44" s="156"/>
      <c r="V44" s="1"/>
      <c r="W44" s="1"/>
      <c r="X44" s="1"/>
      <c r="Y44" s="1"/>
    </row>
    <row r="45" spans="1:25" ht="12" customHeight="1">
      <c r="A45" s="95" t="s">
        <v>9</v>
      </c>
      <c r="B45" s="51">
        <f t="shared" si="7"/>
        <v>17</v>
      </c>
      <c r="C45" s="218">
        <f t="shared" si="8"/>
        <v>0</v>
      </c>
      <c r="D45" s="51">
        <v>5</v>
      </c>
      <c r="E45" s="53">
        <v>0</v>
      </c>
      <c r="F45" s="51">
        <v>0</v>
      </c>
      <c r="G45" s="53">
        <v>0</v>
      </c>
      <c r="H45" s="51">
        <v>2</v>
      </c>
      <c r="I45" s="53">
        <v>0</v>
      </c>
      <c r="J45" s="51">
        <v>2</v>
      </c>
      <c r="K45" s="53">
        <v>0</v>
      </c>
      <c r="L45" s="51">
        <v>0</v>
      </c>
      <c r="M45" s="53">
        <v>0</v>
      </c>
      <c r="N45" s="201">
        <v>8</v>
      </c>
      <c r="O45" s="53">
        <v>0</v>
      </c>
      <c r="P45" s="51">
        <v>0</v>
      </c>
      <c r="Q45" s="53">
        <v>0</v>
      </c>
      <c r="R45" s="51">
        <v>0</v>
      </c>
      <c r="S45" s="202">
        <v>0</v>
      </c>
      <c r="T45" s="156"/>
      <c r="U45" s="156"/>
      <c r="V45" s="1"/>
      <c r="W45" s="1"/>
      <c r="X45" s="1"/>
      <c r="Y45" s="1"/>
    </row>
    <row r="46" spans="1:25" ht="12" customHeight="1">
      <c r="A46" s="95" t="s">
        <v>10</v>
      </c>
      <c r="B46" s="51">
        <f t="shared" si="7"/>
        <v>14</v>
      </c>
      <c r="C46" s="218">
        <f t="shared" si="8"/>
        <v>3</v>
      </c>
      <c r="D46" s="51">
        <v>6</v>
      </c>
      <c r="E46" s="200">
        <v>2</v>
      </c>
      <c r="F46" s="51">
        <v>0</v>
      </c>
      <c r="G46" s="53">
        <v>0</v>
      </c>
      <c r="H46" s="51">
        <v>4</v>
      </c>
      <c r="I46" s="200">
        <v>1</v>
      </c>
      <c r="J46" s="51">
        <v>0</v>
      </c>
      <c r="K46" s="53">
        <v>0</v>
      </c>
      <c r="L46" s="51">
        <v>0</v>
      </c>
      <c r="M46" s="53">
        <v>0</v>
      </c>
      <c r="N46" s="201">
        <v>4</v>
      </c>
      <c r="O46" s="53">
        <v>0</v>
      </c>
      <c r="P46" s="51">
        <v>0</v>
      </c>
      <c r="Q46" s="53">
        <v>0</v>
      </c>
      <c r="R46" s="51">
        <v>0</v>
      </c>
      <c r="S46" s="202">
        <v>0</v>
      </c>
      <c r="T46" s="156"/>
      <c r="U46" s="156"/>
      <c r="V46" s="1"/>
      <c r="W46" s="1"/>
      <c r="X46" s="1"/>
      <c r="Y46" s="1"/>
    </row>
    <row r="47" spans="1:25" ht="12" customHeight="1">
      <c r="A47" s="95" t="s">
        <v>11</v>
      </c>
      <c r="B47" s="51">
        <f t="shared" si="7"/>
        <v>14</v>
      </c>
      <c r="C47" s="399">
        <f>SUM(E47+G47+I47+K47+M47+Q47+S47)</f>
        <v>1</v>
      </c>
      <c r="D47" s="51">
        <v>4</v>
      </c>
      <c r="E47" s="53">
        <v>0</v>
      </c>
      <c r="F47" s="51">
        <v>0</v>
      </c>
      <c r="G47" s="53">
        <v>0</v>
      </c>
      <c r="H47" s="51">
        <v>0</v>
      </c>
      <c r="I47" s="53">
        <v>0</v>
      </c>
      <c r="J47" s="51">
        <v>0</v>
      </c>
      <c r="K47" s="53">
        <v>0</v>
      </c>
      <c r="L47" s="51">
        <v>0</v>
      </c>
      <c r="M47" s="53">
        <v>0</v>
      </c>
      <c r="N47" s="201">
        <v>7</v>
      </c>
      <c r="O47" s="53">
        <v>0</v>
      </c>
      <c r="P47" s="51">
        <v>1</v>
      </c>
      <c r="Q47" s="200">
        <v>1</v>
      </c>
      <c r="R47" s="51">
        <v>2</v>
      </c>
      <c r="S47" s="202">
        <v>0</v>
      </c>
      <c r="T47" s="156"/>
      <c r="U47" s="156"/>
      <c r="V47" s="1"/>
      <c r="W47" s="1"/>
      <c r="X47" s="1"/>
      <c r="Y47" s="1"/>
    </row>
    <row r="48" spans="1:25" ht="12" customHeight="1">
      <c r="A48" s="95" t="s">
        <v>12</v>
      </c>
      <c r="B48" s="51">
        <f t="shared" si="7"/>
        <v>21</v>
      </c>
      <c r="C48" s="217">
        <f t="shared" si="8"/>
        <v>0</v>
      </c>
      <c r="D48" s="51">
        <v>6</v>
      </c>
      <c r="E48" s="53">
        <v>0</v>
      </c>
      <c r="F48" s="51">
        <v>2</v>
      </c>
      <c r="G48" s="53">
        <v>0</v>
      </c>
      <c r="H48" s="51">
        <v>3</v>
      </c>
      <c r="I48" s="53">
        <v>0</v>
      </c>
      <c r="J48" s="51">
        <v>4</v>
      </c>
      <c r="K48" s="53">
        <v>0</v>
      </c>
      <c r="L48" s="51">
        <v>1</v>
      </c>
      <c r="M48" s="53">
        <v>0</v>
      </c>
      <c r="N48" s="201">
        <v>5</v>
      </c>
      <c r="O48" s="53">
        <v>0</v>
      </c>
      <c r="P48" s="51">
        <v>0</v>
      </c>
      <c r="Q48" s="53">
        <v>0</v>
      </c>
      <c r="R48" s="51">
        <v>0</v>
      </c>
      <c r="S48" s="202">
        <v>0</v>
      </c>
      <c r="T48" s="156"/>
      <c r="U48" s="156"/>
      <c r="V48" s="1"/>
      <c r="W48" s="1"/>
      <c r="X48" s="1"/>
      <c r="Y48" s="1"/>
    </row>
    <row r="49" spans="1:25" ht="12" customHeight="1">
      <c r="A49" s="95" t="s">
        <v>13</v>
      </c>
      <c r="B49" s="51">
        <f t="shared" si="7"/>
        <v>21</v>
      </c>
      <c r="C49" s="218">
        <f t="shared" si="8"/>
        <v>0</v>
      </c>
      <c r="D49" s="51">
        <v>7</v>
      </c>
      <c r="E49" s="53">
        <v>0</v>
      </c>
      <c r="F49" s="51">
        <v>0</v>
      </c>
      <c r="G49" s="53">
        <v>0</v>
      </c>
      <c r="H49" s="51">
        <v>0</v>
      </c>
      <c r="I49" s="53">
        <v>0</v>
      </c>
      <c r="J49" s="51">
        <v>0</v>
      </c>
      <c r="K49" s="53">
        <v>0</v>
      </c>
      <c r="L49" s="51">
        <v>0</v>
      </c>
      <c r="M49" s="53">
        <v>0</v>
      </c>
      <c r="N49" s="201">
        <v>13</v>
      </c>
      <c r="O49" s="53">
        <v>0</v>
      </c>
      <c r="P49" s="51">
        <v>1</v>
      </c>
      <c r="Q49" s="53">
        <v>0</v>
      </c>
      <c r="R49" s="51">
        <v>0</v>
      </c>
      <c r="S49" s="202">
        <v>0</v>
      </c>
      <c r="T49" s="156"/>
      <c r="U49" s="156"/>
      <c r="V49" s="1"/>
      <c r="W49" s="1"/>
      <c r="X49" s="1"/>
      <c r="Y49" s="1"/>
    </row>
    <row r="50" spans="1:25" ht="12" customHeight="1">
      <c r="A50" s="95" t="s">
        <v>14</v>
      </c>
      <c r="B50" s="51">
        <f t="shared" si="7"/>
        <v>24</v>
      </c>
      <c r="C50" s="217">
        <f t="shared" si="8"/>
        <v>0</v>
      </c>
      <c r="D50" s="51">
        <v>8</v>
      </c>
      <c r="E50" s="53">
        <v>0</v>
      </c>
      <c r="F50" s="51">
        <v>0</v>
      </c>
      <c r="G50" s="53">
        <v>0</v>
      </c>
      <c r="H50" s="51">
        <v>4</v>
      </c>
      <c r="I50" s="53">
        <v>0</v>
      </c>
      <c r="J50" s="51">
        <v>0</v>
      </c>
      <c r="K50" s="53">
        <v>0</v>
      </c>
      <c r="L50" s="51">
        <v>1</v>
      </c>
      <c r="M50" s="53">
        <v>0</v>
      </c>
      <c r="N50" s="201">
        <v>10</v>
      </c>
      <c r="O50" s="53">
        <v>0</v>
      </c>
      <c r="P50" s="51">
        <v>1</v>
      </c>
      <c r="Q50" s="53">
        <v>0</v>
      </c>
      <c r="R50" s="51">
        <v>0</v>
      </c>
      <c r="S50" s="202">
        <v>0</v>
      </c>
      <c r="T50" s="156"/>
      <c r="U50" s="156"/>
      <c r="V50" s="1"/>
      <c r="W50" s="1"/>
      <c r="X50" s="1"/>
      <c r="Y50" s="1"/>
    </row>
    <row r="51" spans="1:25" ht="12" customHeight="1">
      <c r="A51" s="95" t="s">
        <v>15</v>
      </c>
      <c r="B51" s="51">
        <f t="shared" si="7"/>
        <v>32</v>
      </c>
      <c r="C51" s="218">
        <f t="shared" si="8"/>
        <v>1</v>
      </c>
      <c r="D51" s="51">
        <v>3</v>
      </c>
      <c r="E51" s="53">
        <v>0</v>
      </c>
      <c r="F51" s="51">
        <v>0</v>
      </c>
      <c r="G51" s="53">
        <v>0</v>
      </c>
      <c r="H51" s="51">
        <v>2</v>
      </c>
      <c r="I51" s="53">
        <v>0</v>
      </c>
      <c r="J51" s="51">
        <v>0</v>
      </c>
      <c r="K51" s="53">
        <v>0</v>
      </c>
      <c r="L51" s="51">
        <v>0</v>
      </c>
      <c r="M51" s="53">
        <v>0</v>
      </c>
      <c r="N51" s="201">
        <v>5</v>
      </c>
      <c r="O51" s="53">
        <v>0</v>
      </c>
      <c r="P51" s="51">
        <v>22</v>
      </c>
      <c r="Q51" s="200">
        <v>1</v>
      </c>
      <c r="R51" s="51">
        <v>0</v>
      </c>
      <c r="S51" s="202">
        <v>0</v>
      </c>
      <c r="T51" s="156"/>
      <c r="U51" s="156"/>
      <c r="V51" s="1"/>
      <c r="W51" s="1"/>
      <c r="X51" s="1"/>
      <c r="Y51" s="1"/>
    </row>
    <row r="52" spans="1:25" ht="12" customHeight="1">
      <c r="A52" s="133" t="s">
        <v>220</v>
      </c>
      <c r="B52" s="51">
        <f t="shared" si="7"/>
        <v>22</v>
      </c>
      <c r="C52" s="218">
        <f>SUM(E52+G52+I52+K52+M52+Q52+S52)</f>
        <v>3</v>
      </c>
      <c r="D52" s="51">
        <v>4</v>
      </c>
      <c r="E52" s="200">
        <v>3</v>
      </c>
      <c r="F52" s="51">
        <v>2</v>
      </c>
      <c r="G52" s="53">
        <v>0</v>
      </c>
      <c r="H52" s="51">
        <v>3</v>
      </c>
      <c r="I52" s="53">
        <v>0</v>
      </c>
      <c r="J52" s="51">
        <v>0</v>
      </c>
      <c r="K52" s="53">
        <v>0</v>
      </c>
      <c r="L52" s="51">
        <v>0</v>
      </c>
      <c r="M52" s="53">
        <v>0</v>
      </c>
      <c r="N52" s="201">
        <v>5</v>
      </c>
      <c r="O52" s="53">
        <v>0</v>
      </c>
      <c r="P52" s="51">
        <v>6</v>
      </c>
      <c r="Q52" s="53">
        <v>0</v>
      </c>
      <c r="R52" s="51">
        <v>2</v>
      </c>
      <c r="S52" s="202">
        <v>0</v>
      </c>
      <c r="T52" s="156"/>
      <c r="U52" s="156"/>
      <c r="V52" s="1"/>
      <c r="W52" s="1"/>
      <c r="X52" s="1"/>
      <c r="Y52" s="1"/>
    </row>
    <row r="53" spans="1:25" ht="12" customHeight="1">
      <c r="A53" s="95" t="s">
        <v>16</v>
      </c>
      <c r="B53" s="51">
        <f t="shared" si="7"/>
        <v>18</v>
      </c>
      <c r="C53" s="218">
        <f>SUM(E53+G53+I53+K53+M53+Q53+S53)</f>
        <v>0</v>
      </c>
      <c r="D53" s="51">
        <v>3</v>
      </c>
      <c r="E53" s="53">
        <v>0</v>
      </c>
      <c r="F53" s="51">
        <v>0</v>
      </c>
      <c r="G53" s="53">
        <v>0</v>
      </c>
      <c r="H53" s="51">
        <v>0</v>
      </c>
      <c r="I53" s="53">
        <v>0</v>
      </c>
      <c r="J53" s="51">
        <v>2</v>
      </c>
      <c r="K53" s="53">
        <v>0</v>
      </c>
      <c r="L53" s="51">
        <v>0</v>
      </c>
      <c r="M53" s="53">
        <v>0</v>
      </c>
      <c r="N53" s="201">
        <v>2</v>
      </c>
      <c r="O53" s="53">
        <v>0</v>
      </c>
      <c r="P53" s="51">
        <v>11</v>
      </c>
      <c r="Q53" s="53">
        <v>0</v>
      </c>
      <c r="R53" s="51">
        <v>0</v>
      </c>
      <c r="S53" s="202">
        <v>0</v>
      </c>
      <c r="T53" s="156"/>
      <c r="U53" s="156"/>
      <c r="V53" s="1"/>
      <c r="W53" s="1"/>
      <c r="X53" s="1"/>
      <c r="Y53" s="1"/>
    </row>
    <row r="54" spans="1:25" ht="12" customHeight="1" thickBot="1">
      <c r="A54" s="96" t="s">
        <v>17</v>
      </c>
      <c r="B54" s="205">
        <f t="shared" si="7"/>
        <v>25</v>
      </c>
      <c r="C54" s="214">
        <f t="shared" si="8"/>
        <v>1</v>
      </c>
      <c r="D54" s="205">
        <v>9</v>
      </c>
      <c r="E54" s="206">
        <v>1</v>
      </c>
      <c r="F54" s="205">
        <v>4</v>
      </c>
      <c r="G54" s="208">
        <v>0</v>
      </c>
      <c r="H54" s="205">
        <v>3</v>
      </c>
      <c r="I54" s="208">
        <v>0</v>
      </c>
      <c r="J54" s="205">
        <v>0</v>
      </c>
      <c r="K54" s="208">
        <v>0</v>
      </c>
      <c r="L54" s="205">
        <v>0</v>
      </c>
      <c r="M54" s="208">
        <v>0</v>
      </c>
      <c r="N54" s="209">
        <v>5</v>
      </c>
      <c r="O54" s="208">
        <v>0</v>
      </c>
      <c r="P54" s="205">
        <v>0</v>
      </c>
      <c r="Q54" s="208">
        <v>0</v>
      </c>
      <c r="R54" s="205">
        <v>4</v>
      </c>
      <c r="S54" s="210">
        <v>0</v>
      </c>
      <c r="T54" s="156"/>
      <c r="U54" s="156"/>
      <c r="V54" s="1"/>
      <c r="W54" s="1"/>
      <c r="X54" s="1"/>
      <c r="Y54" s="1"/>
    </row>
    <row r="55" spans="1:25" ht="12" customHeight="1">
      <c r="A55" s="93" t="s">
        <v>21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456" t="s">
        <v>22</v>
      </c>
      <c r="Q55" s="456"/>
      <c r="R55" s="456"/>
      <c r="S55" s="456"/>
      <c r="T55" s="1"/>
      <c r="U55" s="1"/>
    </row>
    <row r="56" spans="1:25" ht="8.1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1"/>
      <c r="U56" s="1"/>
    </row>
    <row r="57" spans="1:25" s="135" customFormat="1" ht="12" customHeight="1">
      <c r="A57" s="219" t="s">
        <v>273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</row>
    <row r="58" spans="1:25" s="135" customFormat="1" ht="12" customHeight="1">
      <c r="A58" s="135" t="s">
        <v>274</v>
      </c>
    </row>
    <row r="59" spans="1:25" s="135" customFormat="1" ht="12" customHeight="1">
      <c r="A59" s="220" t="s">
        <v>275</v>
      </c>
    </row>
    <row r="60" spans="1:25" s="135" customFormat="1" ht="12" customHeight="1">
      <c r="A60" s="220" t="s">
        <v>276</v>
      </c>
    </row>
    <row r="61" spans="1:25" s="135" customFormat="1" ht="12" customHeight="1">
      <c r="A61" s="220" t="s">
        <v>277</v>
      </c>
    </row>
    <row r="62" spans="1:25" s="135" customFormat="1" ht="12" customHeight="1">
      <c r="B62" s="135" t="s">
        <v>278</v>
      </c>
    </row>
    <row r="63" spans="1:25" s="135" customFormat="1" ht="12" customHeight="1">
      <c r="A63" s="135" t="s">
        <v>279</v>
      </c>
    </row>
    <row r="64" spans="1:25" s="135" customFormat="1" ht="12" customHeight="1">
      <c r="A64" s="135" t="s">
        <v>280</v>
      </c>
    </row>
    <row r="65" spans="1:1" s="135" customFormat="1" ht="12" customHeight="1">
      <c r="A65" s="135" t="s">
        <v>281</v>
      </c>
    </row>
  </sheetData>
  <sheetProtection selectLockedCells="1" selectUnlockedCells="1"/>
  <mergeCells count="33">
    <mergeCell ref="P55:S55"/>
    <mergeCell ref="A39:A40"/>
    <mergeCell ref="B39:C40"/>
    <mergeCell ref="D39:E40"/>
    <mergeCell ref="F39:G40"/>
    <mergeCell ref="H39:I40"/>
    <mergeCell ref="J39:K40"/>
    <mergeCell ref="L39:M40"/>
    <mergeCell ref="R39:S40"/>
    <mergeCell ref="N39:O40"/>
    <mergeCell ref="P39:Q40"/>
    <mergeCell ref="R3:S4"/>
    <mergeCell ref="H21:I22"/>
    <mergeCell ref="J21:K22"/>
    <mergeCell ref="N21:O22"/>
    <mergeCell ref="L3:M4"/>
    <mergeCell ref="L21:M22"/>
    <mergeCell ref="N3:O4"/>
    <mergeCell ref="P3:Q4"/>
    <mergeCell ref="P21:Q22"/>
    <mergeCell ref="A3:A4"/>
    <mergeCell ref="B3:C4"/>
    <mergeCell ref="D3:E4"/>
    <mergeCell ref="A21:A22"/>
    <mergeCell ref="B21:C22"/>
    <mergeCell ref="D21:E22"/>
    <mergeCell ref="H1:J1"/>
    <mergeCell ref="H2:J2"/>
    <mergeCell ref="F21:G22"/>
    <mergeCell ref="F3:G4"/>
    <mergeCell ref="H3:I4"/>
    <mergeCell ref="J3:K4"/>
    <mergeCell ref="H20:J20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53" orientation="portrait" useFirstPageNumber="1" horizontalDpi="300" verticalDpi="300" r:id="rId1"/>
  <headerFooter alignWithMargins="0">
    <oddHeader>&amp;R教　育</oddHeader>
    <oddFooter>&amp;C&amp;11－&amp;P－</oddFooter>
  </headerFooter>
  <ignoredErrors>
    <ignoredError sqref="A44:A51 A17:A18 A35:A36 A8:A15 A26:A33 A53:A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X54"/>
  <sheetViews>
    <sheetView view="pageBreakPreview" topLeftCell="A34" zoomScaleNormal="100" zoomScaleSheetLayoutView="100" workbookViewId="0">
      <selection activeCell="I42" sqref="I42"/>
    </sheetView>
  </sheetViews>
  <sheetFormatPr defaultRowHeight="18.95" customHeight="1"/>
  <cols>
    <col min="1" max="1" width="11.5703125" style="274" customWidth="1"/>
    <col min="2" max="2" width="7.42578125" style="2" customWidth="1"/>
    <col min="3" max="3" width="8.42578125" style="2" customWidth="1"/>
    <col min="4" max="4" width="7" style="2" customWidth="1"/>
    <col min="5" max="5" width="8.7109375" style="2" customWidth="1"/>
    <col min="6" max="6" width="7.42578125" style="2" customWidth="1"/>
    <col min="7" max="7" width="8.42578125" style="2" customWidth="1"/>
    <col min="8" max="8" width="5" style="2" customWidth="1"/>
    <col min="9" max="9" width="7.28515625" style="2" customWidth="1"/>
    <col min="10" max="10" width="5.7109375" style="2" customWidth="1"/>
    <col min="11" max="11" width="9.5703125" style="2" customWidth="1"/>
    <col min="12" max="12" width="5.28515625" style="2" customWidth="1"/>
    <col min="13" max="13" width="8.42578125" style="2" customWidth="1"/>
    <col min="14" max="14" width="0.7109375" style="2" customWidth="1"/>
    <col min="15" max="15" width="5.7109375" style="2" customWidth="1"/>
    <col min="16" max="16" width="8.7109375" style="2" customWidth="1"/>
    <col min="17" max="17" width="7.7109375" style="2" customWidth="1"/>
    <col min="18" max="18" width="8.7109375" style="2" customWidth="1"/>
    <col min="19" max="24" width="10.7109375" style="2" customWidth="1"/>
    <col min="25" max="16384" width="9.140625" style="2"/>
  </cols>
  <sheetData>
    <row r="1" spans="1:24" ht="5.0999999999999996" customHeight="1">
      <c r="A1" s="14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0"/>
      <c r="N1" s="110"/>
      <c r="O1" s="1"/>
      <c r="P1" s="1"/>
      <c r="Q1" s="1"/>
      <c r="R1" s="1"/>
      <c r="S1" s="1"/>
      <c r="U1" s="1"/>
      <c r="V1" s="1"/>
      <c r="W1" s="1"/>
      <c r="X1" s="110"/>
    </row>
    <row r="2" spans="1:24" ht="15" customHeight="1">
      <c r="A2" s="147" t="s">
        <v>323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0" t="s">
        <v>24</v>
      </c>
      <c r="N2" s="110"/>
      <c r="O2" s="1" t="s">
        <v>25</v>
      </c>
      <c r="P2" s="1"/>
      <c r="Q2" s="1"/>
      <c r="R2" s="1"/>
      <c r="S2" s="1"/>
      <c r="U2" s="1"/>
      <c r="V2" s="1"/>
      <c r="W2" s="1"/>
      <c r="X2" s="110" t="s">
        <v>24</v>
      </c>
    </row>
    <row r="3" spans="1:24" ht="17.100000000000001" customHeight="1">
      <c r="A3" s="459" t="s">
        <v>26</v>
      </c>
      <c r="B3" s="461"/>
      <c r="C3" s="461"/>
      <c r="D3" s="221"/>
      <c r="E3" s="222" t="s">
        <v>27</v>
      </c>
      <c r="F3" s="222"/>
      <c r="G3" s="221"/>
      <c r="H3" s="462" t="s">
        <v>28</v>
      </c>
      <c r="I3" s="462"/>
      <c r="J3" s="462"/>
      <c r="K3" s="462"/>
      <c r="L3" s="462"/>
      <c r="M3" s="462"/>
      <c r="N3" s="463"/>
      <c r="O3" s="464" t="s">
        <v>29</v>
      </c>
      <c r="P3" s="465"/>
      <c r="Q3" s="465"/>
      <c r="R3" s="465"/>
      <c r="S3" s="464" t="s">
        <v>30</v>
      </c>
      <c r="T3" s="464"/>
      <c r="U3" s="432" t="s">
        <v>31</v>
      </c>
      <c r="V3" s="432"/>
      <c r="W3" s="434" t="s">
        <v>32</v>
      </c>
      <c r="X3" s="434"/>
    </row>
    <row r="4" spans="1:24" ht="17.100000000000001" customHeight="1">
      <c r="A4" s="460"/>
      <c r="B4" s="475" t="s">
        <v>7</v>
      </c>
      <c r="C4" s="475"/>
      <c r="D4" s="475" t="s">
        <v>33</v>
      </c>
      <c r="E4" s="475"/>
      <c r="F4" s="475" t="s">
        <v>34</v>
      </c>
      <c r="G4" s="475"/>
      <c r="H4" s="475" t="s">
        <v>7</v>
      </c>
      <c r="I4" s="475"/>
      <c r="J4" s="476" t="s">
        <v>33</v>
      </c>
      <c r="K4" s="476"/>
      <c r="L4" s="477" t="s">
        <v>34</v>
      </c>
      <c r="M4" s="477"/>
      <c r="N4" s="478"/>
      <c r="O4" s="464"/>
      <c r="P4" s="465"/>
      <c r="Q4" s="465"/>
      <c r="R4" s="465"/>
      <c r="S4" s="224" t="s">
        <v>35</v>
      </c>
      <c r="T4" s="4" t="s">
        <v>36</v>
      </c>
      <c r="U4" s="4" t="s">
        <v>35</v>
      </c>
      <c r="V4" s="4" t="s">
        <v>36</v>
      </c>
      <c r="W4" s="4" t="s">
        <v>35</v>
      </c>
      <c r="X4" s="116" t="s">
        <v>36</v>
      </c>
    </row>
    <row r="5" spans="1:24" ht="15" customHeight="1">
      <c r="A5" s="225" t="s">
        <v>221</v>
      </c>
      <c r="B5" s="466">
        <f>G5+E5</f>
        <v>5359</v>
      </c>
      <c r="C5" s="466"/>
      <c r="D5" s="62" t="s">
        <v>37</v>
      </c>
      <c r="E5" s="62">
        <v>166</v>
      </c>
      <c r="F5" s="62" t="s">
        <v>38</v>
      </c>
      <c r="G5" s="64">
        <v>5193</v>
      </c>
      <c r="H5" s="467">
        <f>K5+M5</f>
        <v>189663</v>
      </c>
      <c r="I5" s="467"/>
      <c r="J5" s="62" t="s">
        <v>37</v>
      </c>
      <c r="K5" s="64">
        <v>126751</v>
      </c>
      <c r="L5" s="62" t="s">
        <v>38</v>
      </c>
      <c r="M5" s="64">
        <v>62912</v>
      </c>
      <c r="N5" s="226"/>
      <c r="O5" s="468" t="s">
        <v>221</v>
      </c>
      <c r="P5" s="469"/>
      <c r="Q5" s="469"/>
      <c r="R5" s="469"/>
      <c r="S5" s="63">
        <v>418</v>
      </c>
      <c r="T5" s="63">
        <v>9878</v>
      </c>
      <c r="U5" s="63">
        <v>390</v>
      </c>
      <c r="V5" s="63">
        <v>23252</v>
      </c>
      <c r="W5" s="63">
        <v>382</v>
      </c>
      <c r="X5" s="76">
        <v>30034</v>
      </c>
    </row>
    <row r="6" spans="1:24" ht="15" customHeight="1">
      <c r="A6" s="227">
        <v>20</v>
      </c>
      <c r="B6" s="470">
        <f>G6+E6</f>
        <v>5117</v>
      </c>
      <c r="C6" s="470"/>
      <c r="D6" s="62" t="s">
        <v>37</v>
      </c>
      <c r="E6" s="62">
        <v>426</v>
      </c>
      <c r="F6" s="62" t="s">
        <v>38</v>
      </c>
      <c r="G6" s="64">
        <v>4691</v>
      </c>
      <c r="H6" s="483">
        <f>K6+M6</f>
        <v>253963</v>
      </c>
      <c r="I6" s="483"/>
      <c r="J6" s="62" t="s">
        <v>37</v>
      </c>
      <c r="K6" s="64">
        <v>197313</v>
      </c>
      <c r="L6" s="62" t="s">
        <v>38</v>
      </c>
      <c r="M6" s="64">
        <v>56650</v>
      </c>
      <c r="N6" s="228"/>
      <c r="O6" s="484">
        <v>20</v>
      </c>
      <c r="P6" s="485"/>
      <c r="Q6" s="485"/>
      <c r="R6" s="486"/>
      <c r="S6" s="63">
        <v>395</v>
      </c>
      <c r="T6" s="63">
        <v>13855</v>
      </c>
      <c r="U6" s="63">
        <v>485</v>
      </c>
      <c r="V6" s="63">
        <v>61406</v>
      </c>
      <c r="W6" s="63">
        <v>426</v>
      </c>
      <c r="X6" s="76">
        <v>42498</v>
      </c>
    </row>
    <row r="7" spans="1:24" ht="15" customHeight="1">
      <c r="A7" s="227">
        <v>21</v>
      </c>
      <c r="B7" s="470">
        <f>G7+E7</f>
        <v>5631</v>
      </c>
      <c r="C7" s="470"/>
      <c r="D7" s="62" t="s">
        <v>37</v>
      </c>
      <c r="E7" s="62">
        <v>490</v>
      </c>
      <c r="F7" s="62" t="s">
        <v>38</v>
      </c>
      <c r="G7" s="64">
        <v>5141</v>
      </c>
      <c r="H7" s="483">
        <f>K7+M7</f>
        <v>218865</v>
      </c>
      <c r="I7" s="483"/>
      <c r="J7" s="62" t="s">
        <v>37</v>
      </c>
      <c r="K7" s="65">
        <v>164529</v>
      </c>
      <c r="L7" s="62" t="s">
        <v>38</v>
      </c>
      <c r="M7" s="64">
        <v>54336</v>
      </c>
      <c r="N7" s="228"/>
      <c r="O7" s="484">
        <v>21</v>
      </c>
      <c r="P7" s="485"/>
      <c r="Q7" s="485"/>
      <c r="R7" s="486"/>
      <c r="S7" s="63">
        <v>379</v>
      </c>
      <c r="T7" s="63">
        <v>14135</v>
      </c>
      <c r="U7" s="63">
        <v>485</v>
      </c>
      <c r="V7" s="63">
        <v>34726</v>
      </c>
      <c r="W7" s="63">
        <v>405</v>
      </c>
      <c r="X7" s="76">
        <v>34327</v>
      </c>
    </row>
    <row r="8" spans="1:24" ht="15" customHeight="1">
      <c r="A8" s="227">
        <v>22</v>
      </c>
      <c r="B8" s="479">
        <f>G8+E8</f>
        <v>4969</v>
      </c>
      <c r="C8" s="479"/>
      <c r="D8" s="229" t="s">
        <v>37</v>
      </c>
      <c r="E8" s="229">
        <v>517</v>
      </c>
      <c r="F8" s="229" t="s">
        <v>38</v>
      </c>
      <c r="G8" s="101">
        <v>4452</v>
      </c>
      <c r="H8" s="480">
        <f>K8+M8</f>
        <v>243438</v>
      </c>
      <c r="I8" s="480"/>
      <c r="J8" s="229" t="s">
        <v>37</v>
      </c>
      <c r="K8" s="102">
        <v>194302</v>
      </c>
      <c r="L8" s="229" t="s">
        <v>38</v>
      </c>
      <c r="M8" s="101">
        <v>49136</v>
      </c>
      <c r="N8" s="230"/>
      <c r="O8" s="481">
        <v>22</v>
      </c>
      <c r="P8" s="482"/>
      <c r="Q8" s="482"/>
      <c r="R8" s="482"/>
      <c r="S8" s="487" t="s">
        <v>201</v>
      </c>
      <c r="T8" s="488"/>
      <c r="U8" s="103">
        <v>302</v>
      </c>
      <c r="V8" s="103">
        <v>24398</v>
      </c>
      <c r="W8" s="103">
        <v>274</v>
      </c>
      <c r="X8" s="104">
        <v>28083</v>
      </c>
    </row>
    <row r="9" spans="1:24" ht="15" customHeight="1" thickBot="1">
      <c r="A9" s="231">
        <v>23</v>
      </c>
      <c r="B9" s="471">
        <f>G9+E9</f>
        <v>4441</v>
      </c>
      <c r="C9" s="471"/>
      <c r="D9" s="232" t="s">
        <v>37</v>
      </c>
      <c r="E9" s="232">
        <v>394</v>
      </c>
      <c r="F9" s="232" t="s">
        <v>38</v>
      </c>
      <c r="G9" s="233">
        <v>4047</v>
      </c>
      <c r="H9" s="472">
        <f>K9+M9</f>
        <v>182508</v>
      </c>
      <c r="I9" s="472"/>
      <c r="J9" s="232" t="s">
        <v>37</v>
      </c>
      <c r="K9" s="234">
        <v>133117</v>
      </c>
      <c r="L9" s="232" t="s">
        <v>222</v>
      </c>
      <c r="M9" s="233">
        <v>49391</v>
      </c>
      <c r="N9" s="67"/>
      <c r="O9" s="473">
        <v>23</v>
      </c>
      <c r="P9" s="474"/>
      <c r="Q9" s="474"/>
      <c r="R9" s="474"/>
      <c r="S9" s="457" t="s">
        <v>201</v>
      </c>
      <c r="T9" s="458"/>
      <c r="U9" s="235">
        <v>345</v>
      </c>
      <c r="V9" s="235">
        <v>20100</v>
      </c>
      <c r="W9" s="235">
        <v>375</v>
      </c>
      <c r="X9" s="236">
        <v>32009</v>
      </c>
    </row>
    <row r="10" spans="1:24" ht="15" customHeight="1">
      <c r="A10" s="147" t="s">
        <v>39</v>
      </c>
      <c r="B10" s="1"/>
      <c r="C10" s="1"/>
      <c r="D10" s="1"/>
      <c r="E10" s="156"/>
      <c r="F10" s="156"/>
      <c r="G10" s="156"/>
      <c r="H10" s="156"/>
      <c r="I10" s="156"/>
      <c r="J10" s="156"/>
      <c r="K10" s="156"/>
      <c r="L10" s="156"/>
      <c r="M10" s="166" t="s">
        <v>40</v>
      </c>
      <c r="N10" s="166"/>
      <c r="O10" s="1"/>
      <c r="P10" s="1"/>
      <c r="Q10" s="1"/>
      <c r="S10" s="1"/>
      <c r="T10" s="1"/>
      <c r="U10" s="156"/>
      <c r="V10" s="1"/>
      <c r="X10" s="110" t="s">
        <v>40</v>
      </c>
    </row>
    <row r="11" spans="1:24" ht="15" customHeight="1">
      <c r="A11" s="147" t="s">
        <v>41</v>
      </c>
      <c r="B11" s="1"/>
      <c r="C11" s="1"/>
      <c r="D11" s="1"/>
      <c r="E11" s="156"/>
      <c r="F11" s="156"/>
      <c r="G11" s="156"/>
      <c r="H11" s="156"/>
      <c r="I11" s="156"/>
      <c r="J11" s="156"/>
      <c r="K11" s="156"/>
      <c r="L11" s="156"/>
      <c r="M11" s="166"/>
      <c r="N11" s="166"/>
      <c r="O11" s="1"/>
      <c r="P11" s="1"/>
      <c r="Q11" s="1"/>
      <c r="S11" s="1"/>
      <c r="T11" s="1"/>
      <c r="U11" s="156"/>
      <c r="V11" s="1"/>
      <c r="X11" s="110"/>
    </row>
    <row r="12" spans="1:24" ht="15" customHeight="1">
      <c r="A12" s="147"/>
      <c r="B12" s="1"/>
      <c r="C12" s="1"/>
      <c r="D12" s="1"/>
      <c r="E12" s="156"/>
      <c r="F12" s="156"/>
      <c r="G12" s="156"/>
      <c r="H12" s="156"/>
      <c r="I12" s="156"/>
      <c r="J12" s="156"/>
      <c r="K12" s="156"/>
      <c r="L12" s="156"/>
      <c r="M12" s="166"/>
      <c r="N12" s="166"/>
      <c r="O12" s="1"/>
      <c r="P12" s="1"/>
      <c r="Q12" s="1"/>
      <c r="S12" s="1"/>
      <c r="T12" s="1"/>
      <c r="U12" s="156"/>
      <c r="V12" s="1"/>
      <c r="X12" s="110"/>
    </row>
    <row r="13" spans="1:24" ht="15" customHeight="1">
      <c r="A13" s="147" t="s">
        <v>324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10" t="s">
        <v>24</v>
      </c>
      <c r="N13" s="110"/>
      <c r="O13" s="1" t="s">
        <v>43</v>
      </c>
      <c r="P13" s="1"/>
      <c r="Q13" s="1"/>
      <c r="S13" s="1"/>
      <c r="T13" s="1"/>
      <c r="U13" s="1"/>
      <c r="V13" s="1"/>
      <c r="W13" s="1"/>
      <c r="X13" s="3" t="s">
        <v>24</v>
      </c>
    </row>
    <row r="14" spans="1:24" ht="17.100000000000001" customHeight="1">
      <c r="A14" s="459" t="s">
        <v>26</v>
      </c>
      <c r="B14" s="489" t="s">
        <v>27</v>
      </c>
      <c r="C14" s="489"/>
      <c r="D14" s="489"/>
      <c r="E14" s="489"/>
      <c r="F14" s="489"/>
      <c r="G14" s="489"/>
      <c r="H14" s="490" t="s">
        <v>28</v>
      </c>
      <c r="I14" s="490"/>
      <c r="J14" s="490"/>
      <c r="K14" s="490"/>
      <c r="L14" s="490"/>
      <c r="M14" s="490"/>
      <c r="N14" s="491"/>
      <c r="O14" s="464" t="s">
        <v>29</v>
      </c>
      <c r="P14" s="465"/>
      <c r="Q14" s="465"/>
      <c r="R14" s="465"/>
      <c r="S14" s="432" t="s">
        <v>44</v>
      </c>
      <c r="T14" s="432"/>
      <c r="U14" s="432"/>
      <c r="V14" s="432"/>
      <c r="W14" s="499" t="s">
        <v>45</v>
      </c>
      <c r="X14" s="499"/>
    </row>
    <row r="15" spans="1:24" ht="17.100000000000001" customHeight="1" thickBot="1">
      <c r="A15" s="460"/>
      <c r="B15" s="475" t="s">
        <v>7</v>
      </c>
      <c r="C15" s="475"/>
      <c r="D15" s="475" t="s">
        <v>33</v>
      </c>
      <c r="E15" s="475"/>
      <c r="F15" s="475" t="s">
        <v>34</v>
      </c>
      <c r="G15" s="475"/>
      <c r="H15" s="475" t="s">
        <v>7</v>
      </c>
      <c r="I15" s="475"/>
      <c r="J15" s="476" t="s">
        <v>33</v>
      </c>
      <c r="K15" s="476"/>
      <c r="L15" s="477" t="s">
        <v>34</v>
      </c>
      <c r="M15" s="477"/>
      <c r="N15" s="478"/>
      <c r="O15" s="464"/>
      <c r="P15" s="465"/>
      <c r="Q15" s="465"/>
      <c r="R15" s="465"/>
      <c r="S15" s="500" t="s">
        <v>46</v>
      </c>
      <c r="T15" s="500"/>
      <c r="U15" s="498" t="s">
        <v>47</v>
      </c>
      <c r="V15" s="498"/>
      <c r="W15" s="475" t="s">
        <v>35</v>
      </c>
      <c r="X15" s="502" t="s">
        <v>36</v>
      </c>
    </row>
    <row r="16" spans="1:24" ht="15" customHeight="1">
      <c r="A16" s="225" t="s">
        <v>221</v>
      </c>
      <c r="B16" s="466">
        <v>75</v>
      </c>
      <c r="C16" s="467"/>
      <c r="D16" s="467">
        <v>75</v>
      </c>
      <c r="E16" s="467"/>
      <c r="F16" s="492" t="s">
        <v>48</v>
      </c>
      <c r="G16" s="492"/>
      <c r="H16" s="493">
        <f>SUM(J16:N16)</f>
        <v>375462</v>
      </c>
      <c r="I16" s="493"/>
      <c r="J16" s="493">
        <v>200138</v>
      </c>
      <c r="K16" s="493"/>
      <c r="L16" s="493">
        <v>175324</v>
      </c>
      <c r="M16" s="493"/>
      <c r="N16" s="237"/>
      <c r="O16" s="464"/>
      <c r="P16" s="465"/>
      <c r="Q16" s="465"/>
      <c r="R16" s="465"/>
      <c r="S16" s="4" t="s">
        <v>33</v>
      </c>
      <c r="T16" s="4" t="s">
        <v>34</v>
      </c>
      <c r="U16" s="4" t="s">
        <v>33</v>
      </c>
      <c r="V16" s="4" t="s">
        <v>34</v>
      </c>
      <c r="W16" s="475"/>
      <c r="X16" s="502"/>
    </row>
    <row r="17" spans="1:24" ht="15" customHeight="1">
      <c r="A17" s="227">
        <v>20</v>
      </c>
      <c r="B17" s="470">
        <v>125</v>
      </c>
      <c r="C17" s="507"/>
      <c r="D17" s="507">
        <v>125</v>
      </c>
      <c r="E17" s="507"/>
      <c r="F17" s="501" t="s">
        <v>48</v>
      </c>
      <c r="G17" s="501"/>
      <c r="H17" s="494">
        <f>SUM(J17:N17)</f>
        <v>407219</v>
      </c>
      <c r="I17" s="494"/>
      <c r="J17" s="494">
        <v>202757</v>
      </c>
      <c r="K17" s="494"/>
      <c r="L17" s="494">
        <v>204462</v>
      </c>
      <c r="M17" s="494"/>
      <c r="N17" s="68"/>
      <c r="O17" s="503" t="s">
        <v>223</v>
      </c>
      <c r="P17" s="504"/>
      <c r="Q17" s="504"/>
      <c r="R17" s="504"/>
      <c r="S17" s="63">
        <v>417</v>
      </c>
      <c r="T17" s="63">
        <v>30690</v>
      </c>
      <c r="U17" s="63">
        <v>10703</v>
      </c>
      <c r="V17" s="63">
        <v>29205</v>
      </c>
      <c r="W17" s="63">
        <v>70</v>
      </c>
      <c r="X17" s="76">
        <v>969</v>
      </c>
    </row>
    <row r="18" spans="1:24" ht="15" customHeight="1">
      <c r="A18" s="227">
        <v>21</v>
      </c>
      <c r="B18" s="470">
        <v>114</v>
      </c>
      <c r="C18" s="507"/>
      <c r="D18" s="507">
        <v>114</v>
      </c>
      <c r="E18" s="507"/>
      <c r="F18" s="501" t="s">
        <v>48</v>
      </c>
      <c r="G18" s="501"/>
      <c r="H18" s="494">
        <f>SUM(J18:N18)</f>
        <v>398530</v>
      </c>
      <c r="I18" s="494"/>
      <c r="J18" s="494">
        <v>190587</v>
      </c>
      <c r="K18" s="494"/>
      <c r="L18" s="494">
        <v>207943</v>
      </c>
      <c r="M18" s="494"/>
      <c r="N18" s="68"/>
      <c r="O18" s="495">
        <v>21</v>
      </c>
      <c r="P18" s="496"/>
      <c r="Q18" s="496"/>
      <c r="R18" s="497"/>
      <c r="S18" s="79">
        <v>463</v>
      </c>
      <c r="T18" s="80">
        <v>29960</v>
      </c>
      <c r="U18" s="80">
        <v>11395</v>
      </c>
      <c r="V18" s="80">
        <v>31116</v>
      </c>
      <c r="W18" s="80">
        <v>105</v>
      </c>
      <c r="X18" s="81">
        <v>3143</v>
      </c>
    </row>
    <row r="19" spans="1:24" ht="15" customHeight="1">
      <c r="A19" s="227">
        <v>22</v>
      </c>
      <c r="B19" s="479">
        <v>650</v>
      </c>
      <c r="C19" s="479"/>
      <c r="D19" s="510">
        <v>650</v>
      </c>
      <c r="E19" s="510"/>
      <c r="F19" s="501" t="s">
        <v>48</v>
      </c>
      <c r="G19" s="501"/>
      <c r="H19" s="494">
        <f>SUM(J19:N19)</f>
        <v>424388</v>
      </c>
      <c r="I19" s="494"/>
      <c r="J19" s="508">
        <v>218499</v>
      </c>
      <c r="K19" s="508"/>
      <c r="L19" s="508">
        <v>205889</v>
      </c>
      <c r="M19" s="508"/>
      <c r="N19" s="238"/>
      <c r="O19" s="481">
        <v>22</v>
      </c>
      <c r="P19" s="482"/>
      <c r="Q19" s="482"/>
      <c r="R19" s="482"/>
      <c r="S19" s="79">
        <v>606</v>
      </c>
      <c r="T19" s="80">
        <v>26627</v>
      </c>
      <c r="U19" s="80">
        <v>26835</v>
      </c>
      <c r="V19" s="80">
        <v>26627</v>
      </c>
      <c r="W19" s="80">
        <v>96</v>
      </c>
      <c r="X19" s="81">
        <v>3786</v>
      </c>
    </row>
    <row r="20" spans="1:24" ht="15" customHeight="1" thickBot="1">
      <c r="A20" s="231">
        <v>23</v>
      </c>
      <c r="B20" s="471">
        <v>151</v>
      </c>
      <c r="C20" s="471"/>
      <c r="D20" s="505">
        <v>151</v>
      </c>
      <c r="E20" s="505"/>
      <c r="F20" s="511">
        <v>0</v>
      </c>
      <c r="G20" s="511"/>
      <c r="H20" s="506">
        <f>SUM(J20:N20)</f>
        <v>404273</v>
      </c>
      <c r="I20" s="506"/>
      <c r="J20" s="506">
        <v>224123</v>
      </c>
      <c r="K20" s="506"/>
      <c r="L20" s="506">
        <v>180150</v>
      </c>
      <c r="M20" s="506"/>
      <c r="N20" s="239"/>
      <c r="O20" s="473">
        <v>23</v>
      </c>
      <c r="P20" s="474"/>
      <c r="Q20" s="474"/>
      <c r="R20" s="474"/>
      <c r="S20" s="240">
        <v>403</v>
      </c>
      <c r="T20" s="235">
        <v>28881</v>
      </c>
      <c r="U20" s="235">
        <v>12265</v>
      </c>
      <c r="V20" s="235">
        <v>28881</v>
      </c>
      <c r="W20" s="235">
        <v>79</v>
      </c>
      <c r="X20" s="236">
        <v>2202</v>
      </c>
    </row>
    <row r="21" spans="1:24" ht="15" customHeight="1">
      <c r="A21" s="147"/>
      <c r="B21" s="110"/>
      <c r="C21" s="110"/>
      <c r="D21" s="110"/>
      <c r="E21" s="110"/>
      <c r="F21" s="110"/>
      <c r="G21" s="110"/>
      <c r="H21" s="1"/>
      <c r="I21" s="1"/>
      <c r="J21" s="1"/>
      <c r="M21" s="110" t="s">
        <v>40</v>
      </c>
      <c r="N21" s="110"/>
      <c r="O21" s="6" t="s">
        <v>51</v>
      </c>
      <c r="P21" s="6"/>
      <c r="Q21" s="6"/>
      <c r="R21" s="6"/>
      <c r="S21" s="6"/>
      <c r="T21" s="6"/>
      <c r="U21" s="6"/>
      <c r="V21" s="6"/>
      <c r="W21" s="7"/>
      <c r="X21" s="3" t="s">
        <v>40</v>
      </c>
    </row>
    <row r="22" spans="1:24" ht="15" customHeight="1">
      <c r="A22" s="147"/>
      <c r="B22" s="1"/>
      <c r="C22" s="1"/>
      <c r="D22" s="1"/>
      <c r="E22" s="110"/>
      <c r="F22" s="1"/>
      <c r="G22" s="1"/>
      <c r="H22" s="1"/>
      <c r="I22" s="1"/>
      <c r="J22" s="1"/>
      <c r="M22" s="110"/>
      <c r="N22" s="110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>
      <c r="A23" s="147" t="s">
        <v>325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10" t="s">
        <v>24</v>
      </c>
      <c r="N23" s="110"/>
      <c r="O23" s="1" t="s">
        <v>53</v>
      </c>
      <c r="P23" s="1"/>
      <c r="Q23" s="1"/>
      <c r="R23" s="1"/>
      <c r="S23" s="1"/>
      <c r="U23" s="1"/>
      <c r="V23" s="1"/>
      <c r="W23" s="1"/>
      <c r="X23" s="110" t="s">
        <v>24</v>
      </c>
    </row>
    <row r="24" spans="1:24" ht="17.100000000000001" customHeight="1">
      <c r="A24" s="459" t="s">
        <v>26</v>
      </c>
      <c r="B24" s="509" t="s">
        <v>54</v>
      </c>
      <c r="C24" s="509"/>
      <c r="D24" s="509"/>
      <c r="E24" s="509"/>
      <c r="F24" s="509"/>
      <c r="G24" s="509"/>
      <c r="H24" s="490" t="s">
        <v>55</v>
      </c>
      <c r="I24" s="490"/>
      <c r="J24" s="490"/>
      <c r="K24" s="490"/>
      <c r="L24" s="490"/>
      <c r="M24" s="490"/>
      <c r="N24" s="491"/>
      <c r="O24" s="464" t="s">
        <v>29</v>
      </c>
      <c r="P24" s="465"/>
      <c r="Q24" s="465"/>
      <c r="R24" s="465"/>
      <c r="S24" s="432" t="s">
        <v>56</v>
      </c>
      <c r="T24" s="432"/>
      <c r="U24" s="432" t="s">
        <v>57</v>
      </c>
      <c r="V24" s="432"/>
      <c r="W24" s="434" t="s">
        <v>58</v>
      </c>
      <c r="X24" s="434"/>
    </row>
    <row r="25" spans="1:24" ht="17.100000000000001" customHeight="1">
      <c r="A25" s="460"/>
      <c r="B25" s="475" t="s">
        <v>7</v>
      </c>
      <c r="C25" s="475"/>
      <c r="D25" s="475" t="s">
        <v>33</v>
      </c>
      <c r="E25" s="475"/>
      <c r="F25" s="475" t="s">
        <v>34</v>
      </c>
      <c r="G25" s="475"/>
      <c r="H25" s="475" t="s">
        <v>7</v>
      </c>
      <c r="I25" s="475"/>
      <c r="J25" s="476" t="s">
        <v>33</v>
      </c>
      <c r="K25" s="476"/>
      <c r="L25" s="477" t="s">
        <v>34</v>
      </c>
      <c r="M25" s="477"/>
      <c r="N25" s="478"/>
      <c r="O25" s="464"/>
      <c r="P25" s="465"/>
      <c r="Q25" s="465"/>
      <c r="R25" s="465"/>
      <c r="S25" s="241" t="s">
        <v>59</v>
      </c>
      <c r="T25" s="241" t="s">
        <v>60</v>
      </c>
      <c r="U25" s="241" t="s">
        <v>59</v>
      </c>
      <c r="V25" s="241" t="s">
        <v>60</v>
      </c>
      <c r="W25" s="241" t="s">
        <v>59</v>
      </c>
      <c r="X25" s="242" t="s">
        <v>60</v>
      </c>
    </row>
    <row r="26" spans="1:24" ht="15" customHeight="1">
      <c r="A26" s="225" t="s">
        <v>221</v>
      </c>
      <c r="B26" s="466">
        <f>E26+G26</f>
        <v>2666</v>
      </c>
      <c r="C26" s="466"/>
      <c r="D26" s="62" t="s">
        <v>37</v>
      </c>
      <c r="E26" s="62">
        <v>144</v>
      </c>
      <c r="F26" s="62" t="s">
        <v>38</v>
      </c>
      <c r="G26" s="62">
        <v>2522</v>
      </c>
      <c r="H26" s="467">
        <f>M26+K26</f>
        <v>66371</v>
      </c>
      <c r="I26" s="467"/>
      <c r="J26" s="62" t="s">
        <v>37</v>
      </c>
      <c r="K26" s="62">
        <v>27949</v>
      </c>
      <c r="L26" s="62" t="s">
        <v>38</v>
      </c>
      <c r="M26" s="62">
        <v>38422</v>
      </c>
      <c r="N26" s="167"/>
      <c r="O26" s="468" t="s">
        <v>221</v>
      </c>
      <c r="P26" s="469"/>
      <c r="Q26" s="469"/>
      <c r="R26" s="469"/>
      <c r="S26" s="77">
        <v>1938</v>
      </c>
      <c r="T26" s="63">
        <v>34484</v>
      </c>
      <c r="U26" s="78">
        <v>5356</v>
      </c>
      <c r="V26" s="63">
        <v>33818</v>
      </c>
      <c r="W26" s="63">
        <v>237</v>
      </c>
      <c r="X26" s="76">
        <v>16690</v>
      </c>
    </row>
    <row r="27" spans="1:24" ht="15" customHeight="1">
      <c r="A27" s="227">
        <v>20</v>
      </c>
      <c r="B27" s="470">
        <f>E27+G27</f>
        <v>3150</v>
      </c>
      <c r="C27" s="470"/>
      <c r="D27" s="62" t="s">
        <v>37</v>
      </c>
      <c r="E27" s="62">
        <v>281</v>
      </c>
      <c r="F27" s="62" t="s">
        <v>38</v>
      </c>
      <c r="G27" s="62">
        <v>2869</v>
      </c>
      <c r="H27" s="507">
        <f>M27+K27</f>
        <v>68424</v>
      </c>
      <c r="I27" s="507"/>
      <c r="J27" s="62" t="s">
        <v>37</v>
      </c>
      <c r="K27" s="243">
        <v>31201</v>
      </c>
      <c r="L27" s="62" t="s">
        <v>38</v>
      </c>
      <c r="M27" s="243">
        <v>37223</v>
      </c>
      <c r="N27" s="167"/>
      <c r="O27" s="484">
        <v>20</v>
      </c>
      <c r="P27" s="485"/>
      <c r="Q27" s="485"/>
      <c r="R27" s="486"/>
      <c r="S27" s="77">
        <v>2121</v>
      </c>
      <c r="T27" s="63">
        <v>35970</v>
      </c>
      <c r="U27" s="78">
        <v>5181</v>
      </c>
      <c r="V27" s="63">
        <v>34947</v>
      </c>
      <c r="W27" s="63">
        <v>246</v>
      </c>
      <c r="X27" s="76">
        <v>22748</v>
      </c>
    </row>
    <row r="28" spans="1:24" ht="15" customHeight="1">
      <c r="A28" s="227">
        <v>21</v>
      </c>
      <c r="B28" s="470">
        <f>E28+G28</f>
        <v>3197</v>
      </c>
      <c r="C28" s="470"/>
      <c r="D28" s="62" t="s">
        <v>37</v>
      </c>
      <c r="E28" s="62">
        <v>347</v>
      </c>
      <c r="F28" s="62" t="s">
        <v>38</v>
      </c>
      <c r="G28" s="62">
        <v>2850</v>
      </c>
      <c r="H28" s="507">
        <f>M28+K28</f>
        <v>71746</v>
      </c>
      <c r="I28" s="507"/>
      <c r="J28" s="62" t="s">
        <v>37</v>
      </c>
      <c r="K28" s="243">
        <v>32339</v>
      </c>
      <c r="L28" s="62" t="s">
        <v>38</v>
      </c>
      <c r="M28" s="243">
        <v>39407</v>
      </c>
      <c r="N28" s="167"/>
      <c r="O28" s="484">
        <v>21</v>
      </c>
      <c r="P28" s="485"/>
      <c r="Q28" s="485"/>
      <c r="R28" s="486"/>
      <c r="S28" s="77">
        <v>2274</v>
      </c>
      <c r="T28" s="63">
        <v>38361</v>
      </c>
      <c r="U28" s="78">
        <v>5729</v>
      </c>
      <c r="V28" s="63">
        <v>38304</v>
      </c>
      <c r="W28" s="63">
        <v>305</v>
      </c>
      <c r="X28" s="76">
        <v>15150</v>
      </c>
    </row>
    <row r="29" spans="1:24" ht="15" customHeight="1">
      <c r="A29" s="227">
        <v>22</v>
      </c>
      <c r="B29" s="510">
        <f>E29+G29</f>
        <v>2850</v>
      </c>
      <c r="C29" s="510"/>
      <c r="D29" s="229" t="s">
        <v>37</v>
      </c>
      <c r="E29" s="229">
        <v>365</v>
      </c>
      <c r="F29" s="229" t="s">
        <v>38</v>
      </c>
      <c r="G29" s="229">
        <v>2485</v>
      </c>
      <c r="H29" s="510">
        <f>M29+K29</f>
        <v>67118</v>
      </c>
      <c r="I29" s="510"/>
      <c r="J29" s="229" t="s">
        <v>37</v>
      </c>
      <c r="K29" s="244">
        <v>40922</v>
      </c>
      <c r="L29" s="229" t="s">
        <v>38</v>
      </c>
      <c r="M29" s="244">
        <v>26196</v>
      </c>
      <c r="N29" s="38"/>
      <c r="O29" s="495">
        <v>22</v>
      </c>
      <c r="P29" s="513"/>
      <c r="Q29" s="513"/>
      <c r="R29" s="513"/>
      <c r="S29" s="77">
        <v>2151</v>
      </c>
      <c r="T29" s="80">
        <v>36691</v>
      </c>
      <c r="U29" s="78">
        <v>5360</v>
      </c>
      <c r="V29" s="80">
        <v>36502</v>
      </c>
      <c r="W29" s="80">
        <v>299</v>
      </c>
      <c r="X29" s="81">
        <v>39180</v>
      </c>
    </row>
    <row r="30" spans="1:24" ht="15" customHeight="1" thickBot="1">
      <c r="A30" s="231">
        <v>23</v>
      </c>
      <c r="B30" s="505">
        <f>E30+G30</f>
        <v>2951</v>
      </c>
      <c r="C30" s="505"/>
      <c r="D30" s="232" t="s">
        <v>37</v>
      </c>
      <c r="E30" s="232">
        <v>300</v>
      </c>
      <c r="F30" s="232" t="s">
        <v>222</v>
      </c>
      <c r="G30" s="232">
        <v>2651</v>
      </c>
      <c r="H30" s="505">
        <f>K30+M30</f>
        <v>73942</v>
      </c>
      <c r="I30" s="505"/>
      <c r="J30" s="232" t="s">
        <v>37</v>
      </c>
      <c r="K30" s="245">
        <v>37999</v>
      </c>
      <c r="L30" s="232" t="s">
        <v>38</v>
      </c>
      <c r="M30" s="245">
        <v>35943</v>
      </c>
      <c r="N30" s="246"/>
      <c r="O30" s="514">
        <v>23</v>
      </c>
      <c r="P30" s="515"/>
      <c r="Q30" s="515"/>
      <c r="R30" s="515"/>
      <c r="S30" s="247">
        <v>2143</v>
      </c>
      <c r="T30" s="235">
        <v>39046</v>
      </c>
      <c r="U30" s="248">
        <v>4344</v>
      </c>
      <c r="V30" s="235">
        <v>31173</v>
      </c>
      <c r="W30" s="235">
        <v>332</v>
      </c>
      <c r="X30" s="236">
        <v>12922</v>
      </c>
    </row>
    <row r="31" spans="1:24" ht="15" customHeight="1">
      <c r="A31" s="147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10"/>
      <c r="N31" s="1"/>
      <c r="O31" s="1"/>
      <c r="P31" s="1"/>
      <c r="Q31" s="1"/>
      <c r="R31" s="1"/>
      <c r="S31" s="1"/>
      <c r="T31" s="1"/>
      <c r="U31" s="1"/>
      <c r="V31" s="1"/>
      <c r="W31" s="444" t="s">
        <v>40</v>
      </c>
      <c r="X31" s="444"/>
    </row>
    <row r="32" spans="1:24" ht="15" customHeight="1">
      <c r="A32" s="147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S32" s="1"/>
      <c r="T32" s="1"/>
      <c r="U32" s="156"/>
      <c r="V32" s="1"/>
      <c r="X32" s="110"/>
    </row>
    <row r="33" spans="1:24" ht="15" customHeight="1">
      <c r="A33" s="14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S33" s="1"/>
      <c r="T33" s="1"/>
      <c r="U33" s="156"/>
      <c r="V33" s="1"/>
      <c r="X33" s="110"/>
    </row>
    <row r="34" spans="1:24" ht="15" customHeight="1" thickBot="1">
      <c r="A34" s="147" t="s">
        <v>326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X34" s="110" t="s">
        <v>63</v>
      </c>
    </row>
    <row r="35" spans="1:24" ht="15.95" customHeight="1">
      <c r="A35" s="518" t="s">
        <v>343</v>
      </c>
      <c r="B35" s="520" t="s">
        <v>7</v>
      </c>
      <c r="C35" s="520"/>
      <c r="D35" s="509" t="s">
        <v>65</v>
      </c>
      <c r="E35" s="509"/>
      <c r="F35" s="509" t="s">
        <v>66</v>
      </c>
      <c r="G35" s="509"/>
      <c r="H35" s="516" t="s">
        <v>67</v>
      </c>
      <c r="I35" s="516"/>
      <c r="J35" s="509" t="s">
        <v>68</v>
      </c>
      <c r="K35" s="509"/>
      <c r="L35" s="512" t="s">
        <v>69</v>
      </c>
      <c r="M35" s="512"/>
      <c r="N35" s="670"/>
      <c r="O35" s="516" t="s">
        <v>70</v>
      </c>
      <c r="P35" s="509"/>
      <c r="Q35" s="517" t="s">
        <v>71</v>
      </c>
      <c r="R35" s="517"/>
      <c r="S35" s="509" t="s">
        <v>72</v>
      </c>
      <c r="T35" s="509"/>
      <c r="U35" s="512" t="s">
        <v>73</v>
      </c>
      <c r="V35" s="512"/>
      <c r="W35" s="462" t="s">
        <v>74</v>
      </c>
      <c r="X35" s="463"/>
    </row>
    <row r="36" spans="1:24" ht="15.95" customHeight="1">
      <c r="A36" s="519"/>
      <c r="B36" s="249" t="s">
        <v>75</v>
      </c>
      <c r="C36" s="249" t="s">
        <v>36</v>
      </c>
      <c r="D36" s="249" t="s">
        <v>75</v>
      </c>
      <c r="E36" s="249" t="s">
        <v>36</v>
      </c>
      <c r="F36" s="249" t="s">
        <v>75</v>
      </c>
      <c r="G36" s="249" t="s">
        <v>36</v>
      </c>
      <c r="H36" s="249" t="s">
        <v>75</v>
      </c>
      <c r="I36" s="249" t="s">
        <v>36</v>
      </c>
      <c r="J36" s="249" t="s">
        <v>75</v>
      </c>
      <c r="K36" s="249" t="s">
        <v>36</v>
      </c>
      <c r="L36" s="249" t="s">
        <v>75</v>
      </c>
      <c r="M36" s="249" t="s">
        <v>36</v>
      </c>
      <c r="N36" s="671"/>
      <c r="O36" s="251" t="s">
        <v>75</v>
      </c>
      <c r="P36" s="250" t="s">
        <v>36</v>
      </c>
      <c r="Q36" s="251" t="s">
        <v>75</v>
      </c>
      <c r="R36" s="249" t="s">
        <v>36</v>
      </c>
      <c r="S36" s="4" t="s">
        <v>76</v>
      </c>
      <c r="T36" s="4" t="s">
        <v>36</v>
      </c>
      <c r="U36" s="4" t="s">
        <v>76</v>
      </c>
      <c r="V36" s="4" t="s">
        <v>36</v>
      </c>
      <c r="W36" s="4" t="s">
        <v>76</v>
      </c>
      <c r="X36" s="223" t="s">
        <v>36</v>
      </c>
    </row>
    <row r="37" spans="1:24" ht="15" customHeight="1">
      <c r="A37" s="252" t="s">
        <v>223</v>
      </c>
      <c r="B37" s="253">
        <v>6638</v>
      </c>
      <c r="C37" s="58">
        <v>94124</v>
      </c>
      <c r="D37" s="58">
        <v>1356</v>
      </c>
      <c r="E37" s="58">
        <v>34467</v>
      </c>
      <c r="F37" s="58">
        <v>2403</v>
      </c>
      <c r="G37" s="58">
        <v>28121</v>
      </c>
      <c r="H37" s="58">
        <v>978</v>
      </c>
      <c r="I37" s="58">
        <v>9400</v>
      </c>
      <c r="J37" s="58">
        <v>660</v>
      </c>
      <c r="K37" s="58">
        <v>5414</v>
      </c>
      <c r="L37" s="58">
        <v>304</v>
      </c>
      <c r="M37" s="58">
        <v>5519</v>
      </c>
      <c r="N37" s="254"/>
      <c r="O37" s="255" t="s">
        <v>50</v>
      </c>
      <c r="P37" s="256" t="s">
        <v>50</v>
      </c>
      <c r="Q37" s="255" t="s">
        <v>50</v>
      </c>
      <c r="R37" s="255" t="s">
        <v>50</v>
      </c>
      <c r="S37" s="255" t="s">
        <v>50</v>
      </c>
      <c r="T37" s="255" t="s">
        <v>50</v>
      </c>
      <c r="U37" s="255" t="s">
        <v>50</v>
      </c>
      <c r="V37" s="255" t="s">
        <v>50</v>
      </c>
      <c r="W37" s="255" t="s">
        <v>50</v>
      </c>
      <c r="X37" s="257" t="s">
        <v>50</v>
      </c>
    </row>
    <row r="38" spans="1:24" ht="15" customHeight="1">
      <c r="A38" s="252">
        <v>21</v>
      </c>
      <c r="B38" s="253">
        <v>6526</v>
      </c>
      <c r="C38" s="58">
        <v>89500</v>
      </c>
      <c r="D38" s="58">
        <v>1376</v>
      </c>
      <c r="E38" s="58">
        <v>35706</v>
      </c>
      <c r="F38" s="58">
        <v>2498</v>
      </c>
      <c r="G38" s="58">
        <v>26751</v>
      </c>
      <c r="H38" s="58">
        <v>940</v>
      </c>
      <c r="I38" s="58">
        <v>8166</v>
      </c>
      <c r="J38" s="58">
        <v>552</v>
      </c>
      <c r="K38" s="58">
        <v>4437</v>
      </c>
      <c r="L38" s="58">
        <v>295</v>
      </c>
      <c r="M38" s="58">
        <v>5199</v>
      </c>
      <c r="N38" s="254"/>
      <c r="O38" s="255">
        <v>937</v>
      </c>
      <c r="P38" s="256">
        <v>11203</v>
      </c>
      <c r="Q38" s="5">
        <f>S38+U38+W38</f>
        <v>2552</v>
      </c>
      <c r="R38" s="5">
        <f>T38+V38+X38</f>
        <v>70904</v>
      </c>
      <c r="S38" s="10">
        <v>954</v>
      </c>
      <c r="T38" s="10">
        <v>36618</v>
      </c>
      <c r="U38" s="10">
        <v>325</v>
      </c>
      <c r="V38" s="10">
        <v>1746</v>
      </c>
      <c r="W38" s="10">
        <v>1273</v>
      </c>
      <c r="X38" s="258">
        <v>32540</v>
      </c>
    </row>
    <row r="39" spans="1:24" ht="15" customHeight="1">
      <c r="A39" s="252">
        <v>22</v>
      </c>
      <c r="B39" s="253">
        <v>6583</v>
      </c>
      <c r="C39" s="58">
        <v>92745</v>
      </c>
      <c r="D39" s="58">
        <v>1373</v>
      </c>
      <c r="E39" s="58">
        <v>41681</v>
      </c>
      <c r="F39" s="58">
        <v>2492</v>
      </c>
      <c r="G39" s="58">
        <v>25433</v>
      </c>
      <c r="H39" s="58">
        <v>940</v>
      </c>
      <c r="I39" s="58">
        <v>8500</v>
      </c>
      <c r="J39" s="58">
        <v>599</v>
      </c>
      <c r="K39" s="58">
        <v>4458</v>
      </c>
      <c r="L39" s="58">
        <v>356</v>
      </c>
      <c r="M39" s="58">
        <v>4599</v>
      </c>
      <c r="N39" s="254"/>
      <c r="O39" s="255">
        <v>865</v>
      </c>
      <c r="P39" s="256">
        <v>9241</v>
      </c>
      <c r="Q39" s="5">
        <v>1933</v>
      </c>
      <c r="R39" s="5">
        <v>56259</v>
      </c>
      <c r="S39" s="10">
        <v>886</v>
      </c>
      <c r="T39" s="10">
        <v>31022</v>
      </c>
      <c r="U39" s="10">
        <v>384</v>
      </c>
      <c r="V39" s="10">
        <v>2328</v>
      </c>
      <c r="W39" s="10">
        <v>663</v>
      </c>
      <c r="X39" s="258">
        <v>22909</v>
      </c>
    </row>
    <row r="40" spans="1:24" ht="15" customHeight="1">
      <c r="A40" s="168">
        <v>23</v>
      </c>
      <c r="B40" s="59">
        <f t="shared" ref="B40:M40" si="0">SUM(B42:B53)</f>
        <v>5539</v>
      </c>
      <c r="C40" s="60">
        <f t="shared" si="0"/>
        <v>86022</v>
      </c>
      <c r="D40" s="60">
        <f t="shared" si="0"/>
        <v>1259</v>
      </c>
      <c r="E40" s="60">
        <f t="shared" si="0"/>
        <v>39018</v>
      </c>
      <c r="F40" s="60">
        <f t="shared" si="0"/>
        <v>2252</v>
      </c>
      <c r="G40" s="60">
        <f t="shared" si="0"/>
        <v>26121</v>
      </c>
      <c r="H40" s="60">
        <f t="shared" si="0"/>
        <v>806</v>
      </c>
      <c r="I40" s="60">
        <f t="shared" si="0"/>
        <v>7537</v>
      </c>
      <c r="J40" s="60">
        <f t="shared" si="0"/>
        <v>391</v>
      </c>
      <c r="K40" s="60">
        <f t="shared" si="0"/>
        <v>3992</v>
      </c>
      <c r="L40" s="60">
        <f t="shared" si="0"/>
        <v>194</v>
      </c>
      <c r="M40" s="60">
        <f t="shared" si="0"/>
        <v>2935</v>
      </c>
      <c r="N40" s="8"/>
      <c r="O40" s="8">
        <f t="shared" ref="O40:X40" si="1">SUM(O42:O53)</f>
        <v>637</v>
      </c>
      <c r="P40" s="9">
        <f t="shared" si="1"/>
        <v>6419</v>
      </c>
      <c r="Q40" s="8">
        <f t="shared" si="1"/>
        <v>2268</v>
      </c>
      <c r="R40" s="8">
        <f t="shared" si="1"/>
        <v>58209</v>
      </c>
      <c r="S40" s="8">
        <f t="shared" si="1"/>
        <v>727</v>
      </c>
      <c r="T40" s="8">
        <f t="shared" si="1"/>
        <v>28755</v>
      </c>
      <c r="U40" s="8">
        <f t="shared" si="1"/>
        <v>159</v>
      </c>
      <c r="V40" s="8">
        <f t="shared" si="1"/>
        <v>667</v>
      </c>
      <c r="W40" s="8">
        <f t="shared" si="1"/>
        <v>1382</v>
      </c>
      <c r="X40" s="69">
        <f t="shared" si="1"/>
        <v>28787</v>
      </c>
    </row>
    <row r="41" spans="1:24" ht="15" customHeight="1">
      <c r="A41" s="168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8"/>
      <c r="O41" s="8"/>
      <c r="P41" s="9"/>
      <c r="Q41" s="8"/>
      <c r="R41" s="8"/>
      <c r="S41" s="8"/>
      <c r="T41" s="8"/>
      <c r="U41" s="8"/>
      <c r="V41" s="8"/>
      <c r="W41" s="8"/>
      <c r="X41" s="69"/>
    </row>
    <row r="42" spans="1:24" ht="15" customHeight="1">
      <c r="A42" s="259" t="s">
        <v>225</v>
      </c>
      <c r="B42" s="66">
        <f t="shared" ref="B42:C49" si="2">SUM(D42+F42+H42+J42+L42+O42)</f>
        <v>515</v>
      </c>
      <c r="C42" s="61">
        <f t="shared" si="2"/>
        <v>7435</v>
      </c>
      <c r="D42" s="61">
        <v>116</v>
      </c>
      <c r="E42" s="61">
        <v>3547</v>
      </c>
      <c r="F42" s="61">
        <v>210</v>
      </c>
      <c r="G42" s="61">
        <v>2186</v>
      </c>
      <c r="H42" s="61">
        <v>80</v>
      </c>
      <c r="I42" s="61">
        <v>742</v>
      </c>
      <c r="J42" s="62">
        <v>42</v>
      </c>
      <c r="K42" s="62">
        <v>284</v>
      </c>
      <c r="L42" s="62">
        <v>15</v>
      </c>
      <c r="M42" s="62">
        <v>136</v>
      </c>
      <c r="N42" s="10"/>
      <c r="O42" s="5">
        <v>52</v>
      </c>
      <c r="P42" s="260">
        <v>540</v>
      </c>
      <c r="Q42" s="5">
        <f t="shared" ref="Q42:Q53" si="3">S42+U42+W42</f>
        <v>118</v>
      </c>
      <c r="R42" s="5">
        <f t="shared" ref="R42:R53" si="4">T42+V42+X42</f>
        <v>2328</v>
      </c>
      <c r="S42" s="10">
        <v>42</v>
      </c>
      <c r="T42" s="10">
        <v>1305</v>
      </c>
      <c r="U42" s="261">
        <v>11</v>
      </c>
      <c r="V42" s="5">
        <v>53</v>
      </c>
      <c r="W42" s="10">
        <v>65</v>
      </c>
      <c r="X42" s="258">
        <v>970</v>
      </c>
    </row>
    <row r="43" spans="1:24" ht="15" customHeight="1">
      <c r="A43" s="259" t="s">
        <v>8</v>
      </c>
      <c r="B43" s="66">
        <f>SUM(D43+F43+H43+J43+L43+O43)</f>
        <v>445</v>
      </c>
      <c r="C43" s="61">
        <f t="shared" si="2"/>
        <v>6657</v>
      </c>
      <c r="D43" s="61">
        <v>101</v>
      </c>
      <c r="E43" s="61">
        <v>3448</v>
      </c>
      <c r="F43" s="61">
        <v>177</v>
      </c>
      <c r="G43" s="61">
        <v>1766</v>
      </c>
      <c r="H43" s="61">
        <v>75</v>
      </c>
      <c r="I43" s="61">
        <v>633</v>
      </c>
      <c r="J43" s="62">
        <v>34</v>
      </c>
      <c r="K43" s="62">
        <v>233</v>
      </c>
      <c r="L43" s="62">
        <v>9</v>
      </c>
      <c r="M43" s="62">
        <v>79</v>
      </c>
      <c r="N43" s="10"/>
      <c r="O43" s="5">
        <v>49</v>
      </c>
      <c r="P43" s="260">
        <v>498</v>
      </c>
      <c r="Q43" s="5">
        <f t="shared" si="3"/>
        <v>164</v>
      </c>
      <c r="R43" s="5">
        <f t="shared" si="4"/>
        <v>5966</v>
      </c>
      <c r="S43" s="10">
        <v>58</v>
      </c>
      <c r="T43" s="10">
        <v>2813</v>
      </c>
      <c r="U43" s="261">
        <v>6</v>
      </c>
      <c r="V43" s="5">
        <v>39</v>
      </c>
      <c r="W43" s="10">
        <v>100</v>
      </c>
      <c r="X43" s="258">
        <v>3114</v>
      </c>
    </row>
    <row r="44" spans="1:24" ht="15" customHeight="1">
      <c r="A44" s="259" t="s">
        <v>9</v>
      </c>
      <c r="B44" s="66">
        <f>SUM(D44+F44+H44+J44+L44+O44)</f>
        <v>478</v>
      </c>
      <c r="C44" s="61">
        <f t="shared" si="2"/>
        <v>6209</v>
      </c>
      <c r="D44" s="61">
        <v>109</v>
      </c>
      <c r="E44" s="61">
        <v>2439</v>
      </c>
      <c r="F44" s="61">
        <v>194</v>
      </c>
      <c r="G44" s="61">
        <v>2062</v>
      </c>
      <c r="H44" s="61">
        <v>72</v>
      </c>
      <c r="I44" s="61">
        <v>645</v>
      </c>
      <c r="J44" s="62">
        <v>28</v>
      </c>
      <c r="K44" s="62">
        <v>200</v>
      </c>
      <c r="L44" s="62">
        <v>20</v>
      </c>
      <c r="M44" s="62">
        <v>254</v>
      </c>
      <c r="N44" s="10"/>
      <c r="O44" s="5">
        <v>55</v>
      </c>
      <c r="P44" s="260">
        <v>609</v>
      </c>
      <c r="Q44" s="5">
        <f t="shared" si="3"/>
        <v>197</v>
      </c>
      <c r="R44" s="5">
        <f t="shared" si="4"/>
        <v>6974</v>
      </c>
      <c r="S44" s="10">
        <v>74</v>
      </c>
      <c r="T44" s="10">
        <v>3637</v>
      </c>
      <c r="U44" s="261">
        <v>6</v>
      </c>
      <c r="V44" s="5">
        <v>20</v>
      </c>
      <c r="W44" s="10">
        <v>117</v>
      </c>
      <c r="X44" s="258">
        <v>3317</v>
      </c>
    </row>
    <row r="45" spans="1:24" ht="15" customHeight="1">
      <c r="A45" s="259" t="s">
        <v>10</v>
      </c>
      <c r="B45" s="66">
        <f t="shared" ref="B45:B53" si="5">SUM(D45+F45+H45+J45+L45+O45)</f>
        <v>469</v>
      </c>
      <c r="C45" s="61">
        <f t="shared" si="2"/>
        <v>6841</v>
      </c>
      <c r="D45" s="61">
        <v>109</v>
      </c>
      <c r="E45" s="61">
        <v>3224</v>
      </c>
      <c r="F45" s="61">
        <v>187</v>
      </c>
      <c r="G45" s="61">
        <v>1878</v>
      </c>
      <c r="H45" s="61">
        <v>68</v>
      </c>
      <c r="I45" s="61">
        <v>665</v>
      </c>
      <c r="J45" s="62">
        <v>38</v>
      </c>
      <c r="K45" s="62">
        <v>321</v>
      </c>
      <c r="L45" s="62">
        <v>14</v>
      </c>
      <c r="M45" s="62">
        <v>181</v>
      </c>
      <c r="N45" s="10"/>
      <c r="O45" s="5">
        <v>53</v>
      </c>
      <c r="P45" s="260">
        <v>572</v>
      </c>
      <c r="Q45" s="5">
        <f t="shared" si="3"/>
        <v>270</v>
      </c>
      <c r="R45" s="5">
        <f t="shared" si="4"/>
        <v>8200</v>
      </c>
      <c r="S45" s="10">
        <v>67</v>
      </c>
      <c r="T45" s="10">
        <v>2915</v>
      </c>
      <c r="U45" s="261">
        <v>22</v>
      </c>
      <c r="V45" s="5">
        <v>104</v>
      </c>
      <c r="W45" s="10">
        <v>181</v>
      </c>
      <c r="X45" s="258">
        <v>5181</v>
      </c>
    </row>
    <row r="46" spans="1:24" ht="15" customHeight="1">
      <c r="A46" s="259" t="s">
        <v>11</v>
      </c>
      <c r="B46" s="66">
        <f t="shared" si="5"/>
        <v>417</v>
      </c>
      <c r="C46" s="61">
        <f t="shared" si="2"/>
        <v>4918</v>
      </c>
      <c r="D46" s="61">
        <v>90</v>
      </c>
      <c r="E46" s="61">
        <v>1589</v>
      </c>
      <c r="F46" s="61">
        <v>167</v>
      </c>
      <c r="G46" s="61">
        <v>1567</v>
      </c>
      <c r="H46" s="61">
        <v>67</v>
      </c>
      <c r="I46" s="61">
        <v>572</v>
      </c>
      <c r="J46" s="62">
        <v>21</v>
      </c>
      <c r="K46" s="62">
        <v>159</v>
      </c>
      <c r="L46" s="62">
        <v>22</v>
      </c>
      <c r="M46" s="62">
        <v>466</v>
      </c>
      <c r="N46" s="10"/>
      <c r="O46" s="5">
        <v>50</v>
      </c>
      <c r="P46" s="260">
        <v>565</v>
      </c>
      <c r="Q46" s="5">
        <f t="shared" si="3"/>
        <v>231</v>
      </c>
      <c r="R46" s="5">
        <f t="shared" si="4"/>
        <v>4909</v>
      </c>
      <c r="S46" s="10">
        <v>63</v>
      </c>
      <c r="T46" s="10">
        <v>2194</v>
      </c>
      <c r="U46" s="261">
        <v>22</v>
      </c>
      <c r="V46" s="5">
        <v>123</v>
      </c>
      <c r="W46" s="10">
        <v>146</v>
      </c>
      <c r="X46" s="258">
        <v>2592</v>
      </c>
    </row>
    <row r="47" spans="1:24" ht="15" customHeight="1">
      <c r="A47" s="259" t="s">
        <v>12</v>
      </c>
      <c r="B47" s="66">
        <f t="shared" si="5"/>
        <v>448</v>
      </c>
      <c r="C47" s="61">
        <f t="shared" si="2"/>
        <v>6390</v>
      </c>
      <c r="D47" s="61">
        <v>98</v>
      </c>
      <c r="E47" s="61">
        <v>2706</v>
      </c>
      <c r="F47" s="61">
        <v>186</v>
      </c>
      <c r="G47" s="61">
        <v>2009</v>
      </c>
      <c r="H47" s="61">
        <v>67</v>
      </c>
      <c r="I47" s="61">
        <v>685</v>
      </c>
      <c r="J47" s="62">
        <v>31</v>
      </c>
      <c r="K47" s="62">
        <v>318</v>
      </c>
      <c r="L47" s="62">
        <v>8</v>
      </c>
      <c r="M47" s="62">
        <v>90</v>
      </c>
      <c r="N47" s="10"/>
      <c r="O47" s="5">
        <v>58</v>
      </c>
      <c r="P47" s="260">
        <v>582</v>
      </c>
      <c r="Q47" s="5">
        <f t="shared" si="3"/>
        <v>236</v>
      </c>
      <c r="R47" s="5">
        <f t="shared" si="4"/>
        <v>5824</v>
      </c>
      <c r="S47" s="10">
        <v>76</v>
      </c>
      <c r="T47" s="10">
        <v>2822</v>
      </c>
      <c r="U47" s="261">
        <v>15</v>
      </c>
      <c r="V47" s="5">
        <v>46</v>
      </c>
      <c r="W47" s="10">
        <v>145</v>
      </c>
      <c r="X47" s="258">
        <v>2956</v>
      </c>
    </row>
    <row r="48" spans="1:24" ht="15" customHeight="1">
      <c r="A48" s="259" t="s">
        <v>13</v>
      </c>
      <c r="B48" s="66">
        <f t="shared" si="5"/>
        <v>485</v>
      </c>
      <c r="C48" s="61">
        <f t="shared" si="2"/>
        <v>5971</v>
      </c>
      <c r="D48" s="61">
        <v>111</v>
      </c>
      <c r="E48" s="61">
        <v>2088</v>
      </c>
      <c r="F48" s="61">
        <v>193</v>
      </c>
      <c r="G48" s="61">
        <v>2031</v>
      </c>
      <c r="H48" s="61">
        <v>69</v>
      </c>
      <c r="I48" s="61">
        <v>636</v>
      </c>
      <c r="J48" s="62">
        <v>28</v>
      </c>
      <c r="K48" s="62">
        <v>208</v>
      </c>
      <c r="L48" s="62">
        <v>27</v>
      </c>
      <c r="M48" s="62">
        <v>434</v>
      </c>
      <c r="N48" s="10"/>
      <c r="O48" s="5">
        <v>57</v>
      </c>
      <c r="P48" s="260">
        <v>574</v>
      </c>
      <c r="Q48" s="5">
        <f t="shared" si="3"/>
        <v>242</v>
      </c>
      <c r="R48" s="5">
        <f t="shared" si="4"/>
        <v>5601</v>
      </c>
      <c r="S48" s="10">
        <v>73</v>
      </c>
      <c r="T48" s="10">
        <v>2613</v>
      </c>
      <c r="U48" s="261">
        <v>16</v>
      </c>
      <c r="V48" s="5">
        <v>45</v>
      </c>
      <c r="W48" s="10">
        <v>153</v>
      </c>
      <c r="X48" s="258">
        <v>2943</v>
      </c>
    </row>
    <row r="49" spans="1:24" ht="15" customHeight="1">
      <c r="A49" s="259" t="s">
        <v>14</v>
      </c>
      <c r="B49" s="66">
        <f t="shared" si="5"/>
        <v>487</v>
      </c>
      <c r="C49" s="61">
        <f t="shared" si="2"/>
        <v>6644</v>
      </c>
      <c r="D49" s="61">
        <v>104</v>
      </c>
      <c r="E49" s="61">
        <v>2668</v>
      </c>
      <c r="F49" s="61">
        <v>212</v>
      </c>
      <c r="G49" s="61">
        <v>2228</v>
      </c>
      <c r="H49" s="61">
        <v>72</v>
      </c>
      <c r="I49" s="61">
        <v>697</v>
      </c>
      <c r="J49" s="62">
        <v>28</v>
      </c>
      <c r="K49" s="62">
        <v>189</v>
      </c>
      <c r="L49" s="62">
        <v>16</v>
      </c>
      <c r="M49" s="62">
        <v>296</v>
      </c>
      <c r="N49" s="10"/>
      <c r="O49" s="5">
        <v>55</v>
      </c>
      <c r="P49" s="260">
        <v>566</v>
      </c>
      <c r="Q49" s="5">
        <f t="shared" si="3"/>
        <v>192</v>
      </c>
      <c r="R49" s="5">
        <f t="shared" si="4"/>
        <v>3878</v>
      </c>
      <c r="S49" s="10">
        <v>53</v>
      </c>
      <c r="T49" s="10">
        <v>1922</v>
      </c>
      <c r="U49" s="261">
        <v>17</v>
      </c>
      <c r="V49" s="5">
        <v>49</v>
      </c>
      <c r="W49" s="10">
        <v>122</v>
      </c>
      <c r="X49" s="258">
        <v>1907</v>
      </c>
    </row>
    <row r="50" spans="1:24" ht="15" customHeight="1">
      <c r="A50" s="259" t="s">
        <v>15</v>
      </c>
      <c r="B50" s="66">
        <f t="shared" si="5"/>
        <v>436</v>
      </c>
      <c r="C50" s="61">
        <f>SUM(E50+G50+I50+K50+M50+P50)</f>
        <v>9449</v>
      </c>
      <c r="D50" s="61">
        <v>94</v>
      </c>
      <c r="E50" s="61">
        <v>4602</v>
      </c>
      <c r="F50" s="61">
        <v>171</v>
      </c>
      <c r="G50" s="61">
        <v>2646</v>
      </c>
      <c r="H50" s="61">
        <v>63</v>
      </c>
      <c r="I50" s="61">
        <v>653</v>
      </c>
      <c r="J50" s="62">
        <v>32</v>
      </c>
      <c r="K50" s="62">
        <v>614</v>
      </c>
      <c r="L50" s="62">
        <v>29</v>
      </c>
      <c r="M50" s="62">
        <v>462</v>
      </c>
      <c r="N50" s="10"/>
      <c r="O50" s="5">
        <v>47</v>
      </c>
      <c r="P50" s="260">
        <v>472</v>
      </c>
      <c r="Q50" s="5">
        <f t="shared" si="3"/>
        <v>146</v>
      </c>
      <c r="R50" s="5">
        <f t="shared" si="4"/>
        <v>3352</v>
      </c>
      <c r="S50" s="10">
        <v>50</v>
      </c>
      <c r="T50" s="10">
        <v>2036</v>
      </c>
      <c r="U50" s="261">
        <v>8</v>
      </c>
      <c r="V50" s="5">
        <v>20</v>
      </c>
      <c r="W50" s="10">
        <v>88</v>
      </c>
      <c r="X50" s="258">
        <v>1296</v>
      </c>
    </row>
    <row r="51" spans="1:24" ht="15" customHeight="1">
      <c r="A51" s="259" t="s">
        <v>224</v>
      </c>
      <c r="B51" s="66">
        <f t="shared" si="5"/>
        <v>463</v>
      </c>
      <c r="C51" s="61">
        <f>SUM(E51+G51+I51+K51+M51+P51)</f>
        <v>10730</v>
      </c>
      <c r="D51" s="61">
        <v>107</v>
      </c>
      <c r="E51" s="61">
        <v>5271</v>
      </c>
      <c r="F51" s="61">
        <v>194</v>
      </c>
      <c r="G51" s="61">
        <v>3483</v>
      </c>
      <c r="H51" s="61">
        <v>62</v>
      </c>
      <c r="I51" s="61">
        <v>601</v>
      </c>
      <c r="J51" s="62">
        <v>38</v>
      </c>
      <c r="K51" s="62">
        <v>782</v>
      </c>
      <c r="L51" s="62">
        <v>6</v>
      </c>
      <c r="M51" s="62">
        <v>106</v>
      </c>
      <c r="N51" s="10"/>
      <c r="O51" s="5">
        <v>56</v>
      </c>
      <c r="P51" s="260">
        <v>487</v>
      </c>
      <c r="Q51" s="5">
        <f t="shared" si="3"/>
        <v>140</v>
      </c>
      <c r="R51" s="5">
        <f t="shared" si="4"/>
        <v>3250</v>
      </c>
      <c r="S51" s="10">
        <v>50</v>
      </c>
      <c r="T51" s="10">
        <v>1940</v>
      </c>
      <c r="U51" s="261">
        <v>11</v>
      </c>
      <c r="V51" s="5">
        <v>46</v>
      </c>
      <c r="W51" s="10">
        <v>79</v>
      </c>
      <c r="X51" s="258">
        <v>1264</v>
      </c>
    </row>
    <row r="52" spans="1:24" ht="15" customHeight="1">
      <c r="A52" s="259" t="s">
        <v>16</v>
      </c>
      <c r="B52" s="66">
        <f t="shared" si="5"/>
        <v>488</v>
      </c>
      <c r="C52" s="61">
        <f>SUM(E52+G52+I52+K52+M52+P52)</f>
        <v>7348</v>
      </c>
      <c r="D52" s="61">
        <v>108</v>
      </c>
      <c r="E52" s="61">
        <v>3450</v>
      </c>
      <c r="F52" s="61">
        <v>192</v>
      </c>
      <c r="G52" s="61">
        <v>2149</v>
      </c>
      <c r="H52" s="61">
        <v>70</v>
      </c>
      <c r="I52" s="61">
        <v>600</v>
      </c>
      <c r="J52" s="62">
        <v>36</v>
      </c>
      <c r="K52" s="62">
        <v>290</v>
      </c>
      <c r="L52" s="62">
        <v>21</v>
      </c>
      <c r="M52" s="62">
        <v>335</v>
      </c>
      <c r="N52" s="10"/>
      <c r="O52" s="5">
        <v>61</v>
      </c>
      <c r="P52" s="260">
        <v>524</v>
      </c>
      <c r="Q52" s="5">
        <f t="shared" si="3"/>
        <v>185</v>
      </c>
      <c r="R52" s="5">
        <f t="shared" si="4"/>
        <v>4493</v>
      </c>
      <c r="S52" s="10">
        <v>63</v>
      </c>
      <c r="T52" s="10">
        <v>2320</v>
      </c>
      <c r="U52" s="261">
        <v>10</v>
      </c>
      <c r="V52" s="5">
        <v>40</v>
      </c>
      <c r="W52" s="10">
        <v>112</v>
      </c>
      <c r="X52" s="258">
        <v>2133</v>
      </c>
    </row>
    <row r="53" spans="1:24" ht="15" customHeight="1" thickBot="1">
      <c r="A53" s="262" t="s">
        <v>77</v>
      </c>
      <c r="B53" s="70">
        <f t="shared" si="5"/>
        <v>408</v>
      </c>
      <c r="C53" s="71">
        <f>SUM(E53+G53+I53+K53+M53+P53)</f>
        <v>7430</v>
      </c>
      <c r="D53" s="71">
        <v>112</v>
      </c>
      <c r="E53" s="71">
        <v>3986</v>
      </c>
      <c r="F53" s="71">
        <v>169</v>
      </c>
      <c r="G53" s="71">
        <v>2116</v>
      </c>
      <c r="H53" s="71">
        <v>41</v>
      </c>
      <c r="I53" s="71">
        <v>408</v>
      </c>
      <c r="J53" s="263">
        <v>35</v>
      </c>
      <c r="K53" s="263">
        <v>394</v>
      </c>
      <c r="L53" s="263">
        <v>7</v>
      </c>
      <c r="M53" s="263">
        <v>96</v>
      </c>
      <c r="N53" s="72"/>
      <c r="O53" s="264">
        <v>44</v>
      </c>
      <c r="P53" s="265">
        <v>430</v>
      </c>
      <c r="Q53" s="266">
        <f t="shared" si="3"/>
        <v>147</v>
      </c>
      <c r="R53" s="264">
        <f t="shared" si="4"/>
        <v>3434</v>
      </c>
      <c r="S53" s="72">
        <v>58</v>
      </c>
      <c r="T53" s="72">
        <v>2238</v>
      </c>
      <c r="U53" s="267">
        <v>15</v>
      </c>
      <c r="V53" s="264">
        <v>82</v>
      </c>
      <c r="W53" s="72">
        <v>74</v>
      </c>
      <c r="X53" s="268">
        <v>1114</v>
      </c>
    </row>
    <row r="54" spans="1:24" ht="15" customHeight="1">
      <c r="A54" s="157" t="s">
        <v>78</v>
      </c>
      <c r="B54" s="269"/>
      <c r="C54" s="270"/>
      <c r="D54" s="270"/>
      <c r="E54" s="183"/>
      <c r="F54" s="183"/>
      <c r="G54" s="271"/>
      <c r="H54" s="183"/>
      <c r="I54" s="183"/>
      <c r="J54" s="183"/>
      <c r="K54" s="272"/>
      <c r="L54" s="273"/>
      <c r="M54" s="183"/>
      <c r="N54" s="183"/>
      <c r="O54" s="270"/>
      <c r="P54" s="270"/>
      <c r="Q54" s="270"/>
      <c r="R54" s="183"/>
      <c r="S54" s="270"/>
      <c r="T54" s="183"/>
      <c r="U54" s="270"/>
      <c r="V54" s="183"/>
      <c r="W54" s="270"/>
      <c r="X54" s="110" t="s">
        <v>79</v>
      </c>
    </row>
  </sheetData>
  <sheetProtection selectLockedCells="1" selectUnlockedCells="1"/>
  <mergeCells count="121">
    <mergeCell ref="A35:A36"/>
    <mergeCell ref="B35:C35"/>
    <mergeCell ref="D35:E35"/>
    <mergeCell ref="F35:G35"/>
    <mergeCell ref="B27:C27"/>
    <mergeCell ref="H27:I27"/>
    <mergeCell ref="O27:R27"/>
    <mergeCell ref="B28:C28"/>
    <mergeCell ref="H28:I28"/>
    <mergeCell ref="O28:R28"/>
    <mergeCell ref="S35:T35"/>
    <mergeCell ref="U35:V35"/>
    <mergeCell ref="W35:X35"/>
    <mergeCell ref="B29:C29"/>
    <mergeCell ref="H29:I29"/>
    <mergeCell ref="O29:R29"/>
    <mergeCell ref="W31:X31"/>
    <mergeCell ref="B30:C30"/>
    <mergeCell ref="H30:I30"/>
    <mergeCell ref="L35:M35"/>
    <mergeCell ref="O35:P35"/>
    <mergeCell ref="O30:R30"/>
    <mergeCell ref="H35:I35"/>
    <mergeCell ref="J35:K35"/>
    <mergeCell ref="Q35:R35"/>
    <mergeCell ref="W24:X24"/>
    <mergeCell ref="B25:C25"/>
    <mergeCell ref="D25:E25"/>
    <mergeCell ref="F25:G25"/>
    <mergeCell ref="H25:I25"/>
    <mergeCell ref="J25:K25"/>
    <mergeCell ref="S24:T24"/>
    <mergeCell ref="U24:V24"/>
    <mergeCell ref="O24:R25"/>
    <mergeCell ref="A24:A25"/>
    <mergeCell ref="B24:G24"/>
    <mergeCell ref="B19:C19"/>
    <mergeCell ref="D19:E19"/>
    <mergeCell ref="F20:G20"/>
    <mergeCell ref="B26:C26"/>
    <mergeCell ref="H26:I26"/>
    <mergeCell ref="O26:R26"/>
    <mergeCell ref="H24:N24"/>
    <mergeCell ref="O19:R19"/>
    <mergeCell ref="B20:C20"/>
    <mergeCell ref="D20:E20"/>
    <mergeCell ref="H20:I20"/>
    <mergeCell ref="F19:G19"/>
    <mergeCell ref="L25:N25"/>
    <mergeCell ref="B18:C18"/>
    <mergeCell ref="D18:E18"/>
    <mergeCell ref="F18:G18"/>
    <mergeCell ref="H18:I18"/>
    <mergeCell ref="J18:K18"/>
    <mergeCell ref="J20:K20"/>
    <mergeCell ref="L20:M20"/>
    <mergeCell ref="O20:R20"/>
    <mergeCell ref="H19:I19"/>
    <mergeCell ref="J19:K19"/>
    <mergeCell ref="L19:M19"/>
    <mergeCell ref="W15:W16"/>
    <mergeCell ref="J16:K16"/>
    <mergeCell ref="L16:M16"/>
    <mergeCell ref="L18:M18"/>
    <mergeCell ref="O18:R18"/>
    <mergeCell ref="U15:V15"/>
    <mergeCell ref="W14:X14"/>
    <mergeCell ref="B15:C15"/>
    <mergeCell ref="D15:E15"/>
    <mergeCell ref="F15:G15"/>
    <mergeCell ref="H15:I15"/>
    <mergeCell ref="J15:K15"/>
    <mergeCell ref="L15:N15"/>
    <mergeCell ref="S15:T15"/>
    <mergeCell ref="F17:G17"/>
    <mergeCell ref="H17:I17"/>
    <mergeCell ref="L17:M17"/>
    <mergeCell ref="X15:X16"/>
    <mergeCell ref="O17:R17"/>
    <mergeCell ref="B17:C17"/>
    <mergeCell ref="D17:E17"/>
    <mergeCell ref="J17:K17"/>
    <mergeCell ref="A14:A15"/>
    <mergeCell ref="B14:G14"/>
    <mergeCell ref="H14:N14"/>
    <mergeCell ref="O14:R16"/>
    <mergeCell ref="B16:C16"/>
    <mergeCell ref="D16:E16"/>
    <mergeCell ref="F16:G16"/>
    <mergeCell ref="H16:I16"/>
    <mergeCell ref="S14:V14"/>
    <mergeCell ref="W3:X3"/>
    <mergeCell ref="B4:C4"/>
    <mergeCell ref="D4:E4"/>
    <mergeCell ref="F4:G4"/>
    <mergeCell ref="H4:I4"/>
    <mergeCell ref="J4:K4"/>
    <mergeCell ref="L4:N4"/>
    <mergeCell ref="B8:C8"/>
    <mergeCell ref="H8:I8"/>
    <mergeCell ref="O8:R8"/>
    <mergeCell ref="U3:V3"/>
    <mergeCell ref="H6:I6"/>
    <mergeCell ref="O6:R6"/>
    <mergeCell ref="B7:C7"/>
    <mergeCell ref="H7:I7"/>
    <mergeCell ref="O7:R7"/>
    <mergeCell ref="S8:T8"/>
    <mergeCell ref="S9:T9"/>
    <mergeCell ref="A3:A4"/>
    <mergeCell ref="B3:C3"/>
    <mergeCell ref="H3:N3"/>
    <mergeCell ref="O3:R4"/>
    <mergeCell ref="S3:T3"/>
    <mergeCell ref="B5:C5"/>
    <mergeCell ref="H5:I5"/>
    <mergeCell ref="O5:R5"/>
    <mergeCell ref="B6:C6"/>
    <mergeCell ref="B9:C9"/>
    <mergeCell ref="H9:I9"/>
    <mergeCell ref="O9:R9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54" orientation="portrait" useFirstPageNumber="1" horizontalDpi="300" verticalDpi="300" r:id="rId1"/>
  <headerFooter alignWithMargins="0">
    <oddHeader>&amp;L教　育</oddHeader>
    <oddFooter>&amp;C&amp;11－&amp;P－</oddFooter>
  </headerFooter>
  <ignoredErrors>
    <ignoredError sqref="H18:I20" formulaRange="1"/>
    <ignoredError sqref="A43:A5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X54"/>
  <sheetViews>
    <sheetView tabSelected="1" view="pageBreakPreview" topLeftCell="A28" zoomScaleNormal="100" zoomScaleSheetLayoutView="100" workbookViewId="0">
      <selection activeCell="O35" sqref="O35:P35"/>
    </sheetView>
  </sheetViews>
  <sheetFormatPr defaultRowHeight="18.95" customHeight="1"/>
  <cols>
    <col min="1" max="1" width="12.7109375" style="2" customWidth="1"/>
    <col min="2" max="2" width="6.7109375" style="2" customWidth="1"/>
    <col min="3" max="3" width="8.7109375" style="2" customWidth="1"/>
    <col min="4" max="4" width="6.7109375" style="2" customWidth="1"/>
    <col min="5" max="5" width="7.7109375" style="2" customWidth="1"/>
    <col min="6" max="6" width="6.7109375" style="2" customWidth="1"/>
    <col min="7" max="7" width="7.7109375" style="2" customWidth="1"/>
    <col min="8" max="8" width="6.7109375" style="2" customWidth="1"/>
    <col min="9" max="9" width="7.7109375" style="2" customWidth="1"/>
    <col min="10" max="10" width="5.7109375" style="2" customWidth="1"/>
    <col min="11" max="11" width="8.7109375" style="2" customWidth="1"/>
    <col min="12" max="12" width="5.7109375" style="2" customWidth="1"/>
    <col min="13" max="13" width="8.7109375" style="2" customWidth="1"/>
    <col min="14" max="14" width="0.7109375" style="2" customWidth="1"/>
    <col min="15" max="15" width="5.7109375" style="2" customWidth="1"/>
    <col min="16" max="16" width="8.7109375" style="2" customWidth="1"/>
    <col min="17" max="17" width="7.7109375" style="2" customWidth="1"/>
    <col min="18" max="18" width="8.7109375" style="2" customWidth="1"/>
    <col min="19" max="24" width="10.7109375" style="2" customWidth="1"/>
    <col min="25" max="16384" width="9.140625" style="2"/>
  </cols>
  <sheetData>
    <row r="1" spans="1:24" ht="5.099999999999999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0"/>
      <c r="N1" s="110"/>
      <c r="O1" s="1"/>
      <c r="P1" s="1"/>
      <c r="Q1" s="1"/>
      <c r="R1" s="1"/>
      <c r="S1" s="1"/>
      <c r="U1" s="1"/>
      <c r="V1" s="1"/>
      <c r="W1" s="1"/>
      <c r="X1" s="110"/>
    </row>
    <row r="2" spans="1:24" ht="15" customHeight="1" thickBot="1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0" t="s">
        <v>24</v>
      </c>
      <c r="N2" s="110"/>
      <c r="O2" s="1" t="s">
        <v>327</v>
      </c>
      <c r="P2" s="1"/>
      <c r="Q2" s="1"/>
      <c r="R2" s="1"/>
      <c r="S2" s="1"/>
      <c r="U2" s="1"/>
      <c r="V2" s="1"/>
      <c r="W2" s="1"/>
      <c r="X2" s="110" t="s">
        <v>24</v>
      </c>
    </row>
    <row r="3" spans="1:24" ht="17.100000000000001" customHeight="1" thickBot="1">
      <c r="A3" s="522" t="s">
        <v>26</v>
      </c>
      <c r="B3" s="461"/>
      <c r="C3" s="461"/>
      <c r="D3" s="221"/>
      <c r="E3" s="222" t="s">
        <v>27</v>
      </c>
      <c r="F3" s="222"/>
      <c r="G3" s="221"/>
      <c r="H3" s="462" t="s">
        <v>28</v>
      </c>
      <c r="I3" s="462"/>
      <c r="J3" s="462"/>
      <c r="K3" s="462"/>
      <c r="L3" s="462"/>
      <c r="M3" s="462"/>
      <c r="N3" s="463"/>
      <c r="O3" s="465" t="s">
        <v>29</v>
      </c>
      <c r="P3" s="465"/>
      <c r="Q3" s="465"/>
      <c r="R3" s="465"/>
      <c r="S3" s="464" t="s">
        <v>30</v>
      </c>
      <c r="T3" s="464"/>
      <c r="U3" s="432" t="s">
        <v>31</v>
      </c>
      <c r="V3" s="432"/>
      <c r="W3" s="434" t="s">
        <v>32</v>
      </c>
      <c r="X3" s="434"/>
    </row>
    <row r="4" spans="1:24" ht="17.100000000000001" customHeight="1">
      <c r="A4" s="523"/>
      <c r="B4" s="475" t="s">
        <v>7</v>
      </c>
      <c r="C4" s="475"/>
      <c r="D4" s="475" t="s">
        <v>33</v>
      </c>
      <c r="E4" s="475"/>
      <c r="F4" s="475" t="s">
        <v>34</v>
      </c>
      <c r="G4" s="475"/>
      <c r="H4" s="475" t="s">
        <v>7</v>
      </c>
      <c r="I4" s="475"/>
      <c r="J4" s="476" t="s">
        <v>33</v>
      </c>
      <c r="K4" s="476"/>
      <c r="L4" s="477" t="s">
        <v>34</v>
      </c>
      <c r="M4" s="477"/>
      <c r="N4" s="478"/>
      <c r="O4" s="465"/>
      <c r="P4" s="465"/>
      <c r="Q4" s="465"/>
      <c r="R4" s="465"/>
      <c r="S4" s="224" t="s">
        <v>35</v>
      </c>
      <c r="T4" s="4" t="s">
        <v>36</v>
      </c>
      <c r="U4" s="4" t="s">
        <v>35</v>
      </c>
      <c r="V4" s="4" t="s">
        <v>36</v>
      </c>
      <c r="W4" s="4" t="s">
        <v>35</v>
      </c>
      <c r="X4" s="116" t="s">
        <v>36</v>
      </c>
    </row>
    <row r="5" spans="1:24" ht="15" customHeight="1">
      <c r="A5" s="225" t="s">
        <v>221</v>
      </c>
      <c r="B5" s="466">
        <f>G5+E5</f>
        <v>5359</v>
      </c>
      <c r="C5" s="466"/>
      <c r="D5" s="62" t="s">
        <v>37</v>
      </c>
      <c r="E5" s="62">
        <v>166</v>
      </c>
      <c r="F5" s="62" t="s">
        <v>38</v>
      </c>
      <c r="G5" s="64">
        <v>5193</v>
      </c>
      <c r="H5" s="467">
        <f>K5+M5</f>
        <v>189663</v>
      </c>
      <c r="I5" s="467"/>
      <c r="J5" s="62" t="s">
        <v>37</v>
      </c>
      <c r="K5" s="64">
        <v>126751</v>
      </c>
      <c r="L5" s="62" t="s">
        <v>38</v>
      </c>
      <c r="M5" s="64">
        <v>62912</v>
      </c>
      <c r="N5" s="226"/>
      <c r="O5" s="468" t="s">
        <v>221</v>
      </c>
      <c r="P5" s="469"/>
      <c r="Q5" s="469"/>
      <c r="R5" s="469"/>
      <c r="S5" s="63">
        <v>418</v>
      </c>
      <c r="T5" s="63">
        <v>9878</v>
      </c>
      <c r="U5" s="63">
        <v>390</v>
      </c>
      <c r="V5" s="63">
        <v>23252</v>
      </c>
      <c r="W5" s="63">
        <v>382</v>
      </c>
      <c r="X5" s="76">
        <v>30034</v>
      </c>
    </row>
    <row r="6" spans="1:24" ht="15" customHeight="1">
      <c r="A6" s="227">
        <v>20</v>
      </c>
      <c r="B6" s="470">
        <f>G6+E6</f>
        <v>5117</v>
      </c>
      <c r="C6" s="470"/>
      <c r="D6" s="62" t="s">
        <v>37</v>
      </c>
      <c r="E6" s="62">
        <v>426</v>
      </c>
      <c r="F6" s="62" t="s">
        <v>38</v>
      </c>
      <c r="G6" s="64">
        <v>4691</v>
      </c>
      <c r="H6" s="483">
        <f>K6+M6</f>
        <v>253963</v>
      </c>
      <c r="I6" s="483"/>
      <c r="J6" s="62" t="s">
        <v>37</v>
      </c>
      <c r="K6" s="64">
        <v>197313</v>
      </c>
      <c r="L6" s="62" t="s">
        <v>38</v>
      </c>
      <c r="M6" s="64">
        <v>56650</v>
      </c>
      <c r="N6" s="228"/>
      <c r="O6" s="484">
        <v>20</v>
      </c>
      <c r="P6" s="485"/>
      <c r="Q6" s="485"/>
      <c r="R6" s="486"/>
      <c r="S6" s="63">
        <v>395</v>
      </c>
      <c r="T6" s="63">
        <v>13855</v>
      </c>
      <c r="U6" s="63">
        <v>485</v>
      </c>
      <c r="V6" s="63">
        <v>61406</v>
      </c>
      <c r="W6" s="63">
        <v>426</v>
      </c>
      <c r="X6" s="76">
        <v>42498</v>
      </c>
    </row>
    <row r="7" spans="1:24" ht="15" customHeight="1">
      <c r="A7" s="227">
        <v>21</v>
      </c>
      <c r="B7" s="470">
        <f>G7+E7</f>
        <v>5631</v>
      </c>
      <c r="C7" s="470"/>
      <c r="D7" s="62" t="s">
        <v>37</v>
      </c>
      <c r="E7" s="62">
        <v>490</v>
      </c>
      <c r="F7" s="62" t="s">
        <v>38</v>
      </c>
      <c r="G7" s="64">
        <v>5141</v>
      </c>
      <c r="H7" s="483">
        <f>K7+M7</f>
        <v>218865</v>
      </c>
      <c r="I7" s="483"/>
      <c r="J7" s="62" t="s">
        <v>37</v>
      </c>
      <c r="K7" s="65">
        <v>164529</v>
      </c>
      <c r="L7" s="62" t="s">
        <v>38</v>
      </c>
      <c r="M7" s="64">
        <v>54336</v>
      </c>
      <c r="N7" s="228"/>
      <c r="O7" s="484">
        <v>21</v>
      </c>
      <c r="P7" s="485"/>
      <c r="Q7" s="485"/>
      <c r="R7" s="486"/>
      <c r="S7" s="63">
        <v>379</v>
      </c>
      <c r="T7" s="63">
        <v>14135</v>
      </c>
      <c r="U7" s="63">
        <v>485</v>
      </c>
      <c r="V7" s="63">
        <v>34726</v>
      </c>
      <c r="W7" s="63">
        <v>405</v>
      </c>
      <c r="X7" s="76">
        <v>34327</v>
      </c>
    </row>
    <row r="8" spans="1:24" ht="15" customHeight="1">
      <c r="A8" s="227">
        <v>22</v>
      </c>
      <c r="B8" s="479">
        <f>G8+E8</f>
        <v>4969</v>
      </c>
      <c r="C8" s="479"/>
      <c r="D8" s="229" t="s">
        <v>37</v>
      </c>
      <c r="E8" s="229">
        <v>517</v>
      </c>
      <c r="F8" s="229" t="s">
        <v>38</v>
      </c>
      <c r="G8" s="101">
        <v>4452</v>
      </c>
      <c r="H8" s="480">
        <f>K8+M8</f>
        <v>243438</v>
      </c>
      <c r="I8" s="480"/>
      <c r="J8" s="229" t="s">
        <v>37</v>
      </c>
      <c r="K8" s="102">
        <v>194302</v>
      </c>
      <c r="L8" s="229" t="s">
        <v>38</v>
      </c>
      <c r="M8" s="101">
        <v>49136</v>
      </c>
      <c r="N8" s="230"/>
      <c r="O8" s="481">
        <v>22</v>
      </c>
      <c r="P8" s="482"/>
      <c r="Q8" s="482"/>
      <c r="R8" s="482"/>
      <c r="S8" s="487" t="s">
        <v>201</v>
      </c>
      <c r="T8" s="488"/>
      <c r="U8" s="103">
        <v>302</v>
      </c>
      <c r="V8" s="103">
        <v>24398</v>
      </c>
      <c r="W8" s="103">
        <v>274</v>
      </c>
      <c r="X8" s="104">
        <v>28083</v>
      </c>
    </row>
    <row r="9" spans="1:24" ht="15" customHeight="1" thickBot="1">
      <c r="A9" s="231">
        <v>23</v>
      </c>
      <c r="B9" s="471">
        <f>G9+E9</f>
        <v>4441</v>
      </c>
      <c r="C9" s="471"/>
      <c r="D9" s="232" t="s">
        <v>37</v>
      </c>
      <c r="E9" s="232">
        <v>394</v>
      </c>
      <c r="F9" s="232" t="s">
        <v>38</v>
      </c>
      <c r="G9" s="233">
        <v>4047</v>
      </c>
      <c r="H9" s="472">
        <f>K9+M9</f>
        <v>182508</v>
      </c>
      <c r="I9" s="472"/>
      <c r="J9" s="232" t="s">
        <v>37</v>
      </c>
      <c r="K9" s="234">
        <v>133117</v>
      </c>
      <c r="L9" s="232" t="s">
        <v>222</v>
      </c>
      <c r="M9" s="233">
        <v>49391</v>
      </c>
      <c r="N9" s="67"/>
      <c r="O9" s="473">
        <v>23</v>
      </c>
      <c r="P9" s="474"/>
      <c r="Q9" s="474"/>
      <c r="R9" s="474"/>
      <c r="S9" s="457" t="s">
        <v>201</v>
      </c>
      <c r="T9" s="458"/>
      <c r="U9" s="235">
        <v>345</v>
      </c>
      <c r="V9" s="235">
        <v>20100</v>
      </c>
      <c r="W9" s="235">
        <v>375</v>
      </c>
      <c r="X9" s="236">
        <v>32009</v>
      </c>
    </row>
    <row r="10" spans="1:24" ht="15" customHeight="1">
      <c r="A10" s="1" t="s">
        <v>39</v>
      </c>
      <c r="B10" s="1"/>
      <c r="C10" s="1"/>
      <c r="D10" s="1"/>
      <c r="E10" s="156"/>
      <c r="F10" s="156"/>
      <c r="G10" s="156"/>
      <c r="H10" s="156"/>
      <c r="I10" s="156"/>
      <c r="J10" s="156"/>
      <c r="K10" s="156"/>
      <c r="L10" s="156"/>
      <c r="M10" s="166" t="s">
        <v>40</v>
      </c>
      <c r="N10" s="166"/>
      <c r="O10" s="1"/>
      <c r="P10" s="1"/>
      <c r="Q10" s="1"/>
      <c r="S10" s="1"/>
      <c r="T10" s="1"/>
      <c r="U10" s="156"/>
      <c r="V10" s="1"/>
      <c r="X10" s="110" t="s">
        <v>40</v>
      </c>
    </row>
    <row r="11" spans="1:24" ht="15" customHeight="1">
      <c r="A11" s="1" t="s">
        <v>41</v>
      </c>
      <c r="B11" s="1"/>
      <c r="C11" s="1"/>
      <c r="D11" s="1"/>
      <c r="E11" s="156"/>
      <c r="F11" s="156"/>
      <c r="G11" s="156"/>
      <c r="H11" s="156"/>
      <c r="I11" s="156"/>
      <c r="J11" s="156"/>
      <c r="K11" s="156"/>
      <c r="L11" s="156"/>
      <c r="M11" s="166"/>
      <c r="N11" s="166"/>
      <c r="O11" s="1"/>
      <c r="P11" s="1"/>
      <c r="Q11" s="1"/>
      <c r="S11" s="1"/>
      <c r="T11" s="1"/>
      <c r="U11" s="156"/>
      <c r="V11" s="1"/>
      <c r="X11" s="110"/>
    </row>
    <row r="12" spans="1:24" ht="15" customHeight="1">
      <c r="A12" s="1"/>
      <c r="B12" s="1"/>
      <c r="C12" s="1"/>
      <c r="D12" s="1"/>
      <c r="E12" s="156"/>
      <c r="F12" s="156"/>
      <c r="G12" s="156"/>
      <c r="H12" s="156"/>
      <c r="I12" s="156"/>
      <c r="J12" s="156"/>
      <c r="K12" s="156"/>
      <c r="L12" s="156"/>
      <c r="M12" s="166"/>
      <c r="N12" s="166"/>
      <c r="O12" s="1"/>
      <c r="P12" s="1"/>
      <c r="Q12" s="1"/>
      <c r="S12" s="1"/>
      <c r="T12" s="1"/>
      <c r="U12" s="156"/>
      <c r="V12" s="1"/>
      <c r="X12" s="110"/>
    </row>
    <row r="13" spans="1:24" ht="15" customHeight="1" thickBot="1">
      <c r="A13" s="1" t="s">
        <v>42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10" t="s">
        <v>24</v>
      </c>
      <c r="N13" s="110"/>
      <c r="O13" s="1" t="s">
        <v>328</v>
      </c>
      <c r="P13" s="1"/>
      <c r="Q13" s="1"/>
      <c r="S13" s="1"/>
      <c r="T13" s="1"/>
      <c r="U13" s="1"/>
      <c r="V13" s="1"/>
      <c r="W13" s="1"/>
      <c r="X13" s="3" t="s">
        <v>24</v>
      </c>
    </row>
    <row r="14" spans="1:24" ht="17.100000000000001" customHeight="1" thickBot="1">
      <c r="A14" s="522" t="s">
        <v>26</v>
      </c>
      <c r="B14" s="489" t="s">
        <v>27</v>
      </c>
      <c r="C14" s="489"/>
      <c r="D14" s="489"/>
      <c r="E14" s="489"/>
      <c r="F14" s="489"/>
      <c r="G14" s="489"/>
      <c r="H14" s="490" t="s">
        <v>28</v>
      </c>
      <c r="I14" s="490"/>
      <c r="J14" s="490"/>
      <c r="K14" s="490"/>
      <c r="L14" s="490"/>
      <c r="M14" s="490"/>
      <c r="N14" s="491"/>
      <c r="O14" s="465" t="s">
        <v>29</v>
      </c>
      <c r="P14" s="465"/>
      <c r="Q14" s="465"/>
      <c r="R14" s="465"/>
      <c r="S14" s="432" t="s">
        <v>44</v>
      </c>
      <c r="T14" s="432"/>
      <c r="U14" s="432"/>
      <c r="V14" s="432"/>
      <c r="W14" s="499" t="s">
        <v>45</v>
      </c>
      <c r="X14" s="499"/>
    </row>
    <row r="15" spans="1:24" ht="17.100000000000001" customHeight="1" thickBot="1">
      <c r="A15" s="523"/>
      <c r="B15" s="475" t="s">
        <v>7</v>
      </c>
      <c r="C15" s="475"/>
      <c r="D15" s="475" t="s">
        <v>33</v>
      </c>
      <c r="E15" s="475"/>
      <c r="F15" s="475" t="s">
        <v>34</v>
      </c>
      <c r="G15" s="475"/>
      <c r="H15" s="475" t="s">
        <v>7</v>
      </c>
      <c r="I15" s="475"/>
      <c r="J15" s="476" t="s">
        <v>33</v>
      </c>
      <c r="K15" s="476"/>
      <c r="L15" s="477" t="s">
        <v>34</v>
      </c>
      <c r="M15" s="477"/>
      <c r="N15" s="478"/>
      <c r="O15" s="465"/>
      <c r="P15" s="465"/>
      <c r="Q15" s="465"/>
      <c r="R15" s="465"/>
      <c r="S15" s="500" t="s">
        <v>46</v>
      </c>
      <c r="T15" s="500"/>
      <c r="U15" s="498" t="s">
        <v>47</v>
      </c>
      <c r="V15" s="498"/>
      <c r="W15" s="475" t="s">
        <v>35</v>
      </c>
      <c r="X15" s="502" t="s">
        <v>36</v>
      </c>
    </row>
    <row r="16" spans="1:24" ht="15" customHeight="1">
      <c r="A16" s="225" t="s">
        <v>221</v>
      </c>
      <c r="B16" s="466">
        <v>75</v>
      </c>
      <c r="C16" s="467"/>
      <c r="D16" s="467">
        <v>75</v>
      </c>
      <c r="E16" s="467"/>
      <c r="F16" s="492" t="s">
        <v>48</v>
      </c>
      <c r="G16" s="492"/>
      <c r="H16" s="493">
        <f>SUM(J16:N16)</f>
        <v>375462</v>
      </c>
      <c r="I16" s="493"/>
      <c r="J16" s="493">
        <v>200138</v>
      </c>
      <c r="K16" s="493"/>
      <c r="L16" s="493">
        <v>175324</v>
      </c>
      <c r="M16" s="493"/>
      <c r="N16" s="237"/>
      <c r="O16" s="465"/>
      <c r="P16" s="465"/>
      <c r="Q16" s="465"/>
      <c r="R16" s="465"/>
      <c r="S16" s="4" t="s">
        <v>33</v>
      </c>
      <c r="T16" s="4" t="s">
        <v>34</v>
      </c>
      <c r="U16" s="4" t="s">
        <v>33</v>
      </c>
      <c r="V16" s="4" t="s">
        <v>34</v>
      </c>
      <c r="W16" s="475"/>
      <c r="X16" s="502"/>
    </row>
    <row r="17" spans="1:24" ht="15" customHeight="1">
      <c r="A17" s="227">
        <v>20</v>
      </c>
      <c r="B17" s="470">
        <v>125</v>
      </c>
      <c r="C17" s="507"/>
      <c r="D17" s="507">
        <v>125</v>
      </c>
      <c r="E17" s="507"/>
      <c r="F17" s="501" t="s">
        <v>48</v>
      </c>
      <c r="G17" s="501"/>
      <c r="H17" s="494">
        <f>SUM(J17:N17)</f>
        <v>407219</v>
      </c>
      <c r="I17" s="494"/>
      <c r="J17" s="494">
        <v>202757</v>
      </c>
      <c r="K17" s="494"/>
      <c r="L17" s="494">
        <v>204462</v>
      </c>
      <c r="M17" s="494"/>
      <c r="N17" s="68"/>
      <c r="O17" s="503" t="s">
        <v>223</v>
      </c>
      <c r="P17" s="504"/>
      <c r="Q17" s="504"/>
      <c r="R17" s="504"/>
      <c r="S17" s="63">
        <v>417</v>
      </c>
      <c r="T17" s="63">
        <v>30690</v>
      </c>
      <c r="U17" s="63">
        <v>10703</v>
      </c>
      <c r="V17" s="63">
        <v>29205</v>
      </c>
      <c r="W17" s="63">
        <v>70</v>
      </c>
      <c r="X17" s="76">
        <v>969</v>
      </c>
    </row>
    <row r="18" spans="1:24" ht="15" customHeight="1">
      <c r="A18" s="227">
        <v>21</v>
      </c>
      <c r="B18" s="470">
        <v>114</v>
      </c>
      <c r="C18" s="507"/>
      <c r="D18" s="507">
        <v>114</v>
      </c>
      <c r="E18" s="507"/>
      <c r="F18" s="501" t="s">
        <v>48</v>
      </c>
      <c r="G18" s="501"/>
      <c r="H18" s="494">
        <f>SUM(J18:N18)</f>
        <v>398530</v>
      </c>
      <c r="I18" s="494"/>
      <c r="J18" s="494">
        <v>190587</v>
      </c>
      <c r="K18" s="494"/>
      <c r="L18" s="494">
        <v>207943</v>
      </c>
      <c r="M18" s="494"/>
      <c r="N18" s="68"/>
      <c r="O18" s="495">
        <v>21</v>
      </c>
      <c r="P18" s="496"/>
      <c r="Q18" s="496"/>
      <c r="R18" s="497"/>
      <c r="S18" s="79">
        <v>463</v>
      </c>
      <c r="T18" s="80">
        <v>29960</v>
      </c>
      <c r="U18" s="80">
        <v>11395</v>
      </c>
      <c r="V18" s="80">
        <v>31116</v>
      </c>
      <c r="W18" s="80">
        <v>105</v>
      </c>
      <c r="X18" s="81">
        <v>3143</v>
      </c>
    </row>
    <row r="19" spans="1:24" ht="15" customHeight="1">
      <c r="A19" s="227">
        <v>22</v>
      </c>
      <c r="B19" s="479">
        <v>650</v>
      </c>
      <c r="C19" s="479"/>
      <c r="D19" s="510">
        <v>650</v>
      </c>
      <c r="E19" s="510"/>
      <c r="F19" s="501" t="s">
        <v>48</v>
      </c>
      <c r="G19" s="501"/>
      <c r="H19" s="494">
        <f>SUM(J19:N19)</f>
        <v>424388</v>
      </c>
      <c r="I19" s="494"/>
      <c r="J19" s="508">
        <v>218499</v>
      </c>
      <c r="K19" s="508"/>
      <c r="L19" s="508">
        <v>205889</v>
      </c>
      <c r="M19" s="508"/>
      <c r="N19" s="238"/>
      <c r="O19" s="481">
        <v>22</v>
      </c>
      <c r="P19" s="482"/>
      <c r="Q19" s="482"/>
      <c r="R19" s="482"/>
      <c r="S19" s="79">
        <v>606</v>
      </c>
      <c r="T19" s="80">
        <v>26627</v>
      </c>
      <c r="U19" s="80">
        <v>26835</v>
      </c>
      <c r="V19" s="80">
        <v>26627</v>
      </c>
      <c r="W19" s="80">
        <v>96</v>
      </c>
      <c r="X19" s="81">
        <v>3786</v>
      </c>
    </row>
    <row r="20" spans="1:24" ht="15" customHeight="1" thickBot="1">
      <c r="A20" s="231">
        <v>23</v>
      </c>
      <c r="B20" s="471">
        <v>151</v>
      </c>
      <c r="C20" s="471"/>
      <c r="D20" s="505">
        <v>151</v>
      </c>
      <c r="E20" s="505"/>
      <c r="F20" s="511">
        <v>0</v>
      </c>
      <c r="G20" s="511"/>
      <c r="H20" s="506">
        <f>SUM(J20:N20)</f>
        <v>404273</v>
      </c>
      <c r="I20" s="506"/>
      <c r="J20" s="506">
        <v>224123</v>
      </c>
      <c r="K20" s="506"/>
      <c r="L20" s="506">
        <v>180150</v>
      </c>
      <c r="M20" s="506"/>
      <c r="N20" s="239"/>
      <c r="O20" s="473">
        <v>23</v>
      </c>
      <c r="P20" s="474"/>
      <c r="Q20" s="474"/>
      <c r="R20" s="474"/>
      <c r="S20" s="240">
        <v>403</v>
      </c>
      <c r="T20" s="235">
        <v>28881</v>
      </c>
      <c r="U20" s="235">
        <v>12265</v>
      </c>
      <c r="V20" s="235">
        <v>28881</v>
      </c>
      <c r="W20" s="235">
        <v>79</v>
      </c>
      <c r="X20" s="236">
        <v>2202</v>
      </c>
    </row>
    <row r="21" spans="1:24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M21" s="110" t="s">
        <v>40</v>
      </c>
      <c r="N21" s="110"/>
      <c r="O21" s="6" t="s">
        <v>51</v>
      </c>
      <c r="P21" s="6"/>
      <c r="Q21" s="6"/>
      <c r="R21" s="6"/>
      <c r="S21" s="6"/>
      <c r="T21" s="6"/>
      <c r="U21" s="6"/>
      <c r="V21" s="6"/>
      <c r="W21" s="7"/>
      <c r="X21" s="3" t="s">
        <v>40</v>
      </c>
    </row>
    <row r="22" spans="1:24" ht="15" customHeight="1">
      <c r="A22" s="1"/>
      <c r="B22" s="1"/>
      <c r="C22" s="1"/>
      <c r="D22" s="1"/>
      <c r="E22" s="110"/>
      <c r="F22" s="1"/>
      <c r="G22" s="1"/>
      <c r="H22" s="1"/>
      <c r="I22" s="1"/>
      <c r="J22" s="1"/>
      <c r="M22" s="110"/>
      <c r="N22" s="110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thickBot="1">
      <c r="A23" s="1" t="s">
        <v>52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10" t="s">
        <v>24</v>
      </c>
      <c r="N23" s="110"/>
      <c r="O23" s="1" t="s">
        <v>329</v>
      </c>
      <c r="P23" s="1"/>
      <c r="Q23" s="1"/>
      <c r="R23" s="1"/>
      <c r="S23" s="1"/>
      <c r="U23" s="1"/>
      <c r="V23" s="1"/>
      <c r="W23" s="1"/>
      <c r="X23" s="110" t="s">
        <v>24</v>
      </c>
    </row>
    <row r="24" spans="1:24" ht="17.100000000000001" customHeight="1" thickBot="1">
      <c r="A24" s="522" t="s">
        <v>26</v>
      </c>
      <c r="B24" s="509" t="s">
        <v>54</v>
      </c>
      <c r="C24" s="509"/>
      <c r="D24" s="509"/>
      <c r="E24" s="509"/>
      <c r="F24" s="509"/>
      <c r="G24" s="509"/>
      <c r="H24" s="490" t="s">
        <v>55</v>
      </c>
      <c r="I24" s="490"/>
      <c r="J24" s="490"/>
      <c r="K24" s="490"/>
      <c r="L24" s="490"/>
      <c r="M24" s="490"/>
      <c r="N24" s="491"/>
      <c r="O24" s="465" t="s">
        <v>29</v>
      </c>
      <c r="P24" s="465"/>
      <c r="Q24" s="465"/>
      <c r="R24" s="465"/>
      <c r="S24" s="432" t="s">
        <v>56</v>
      </c>
      <c r="T24" s="432"/>
      <c r="U24" s="432" t="s">
        <v>57</v>
      </c>
      <c r="V24" s="432"/>
      <c r="W24" s="434" t="s">
        <v>58</v>
      </c>
      <c r="X24" s="434"/>
    </row>
    <row r="25" spans="1:24" ht="17.100000000000001" customHeight="1">
      <c r="A25" s="523"/>
      <c r="B25" s="475" t="s">
        <v>7</v>
      </c>
      <c r="C25" s="475"/>
      <c r="D25" s="475" t="s">
        <v>33</v>
      </c>
      <c r="E25" s="475"/>
      <c r="F25" s="475" t="s">
        <v>34</v>
      </c>
      <c r="G25" s="475"/>
      <c r="H25" s="475" t="s">
        <v>7</v>
      </c>
      <c r="I25" s="475"/>
      <c r="J25" s="476" t="s">
        <v>33</v>
      </c>
      <c r="K25" s="476"/>
      <c r="L25" s="477" t="s">
        <v>34</v>
      </c>
      <c r="M25" s="477"/>
      <c r="N25" s="478"/>
      <c r="O25" s="465"/>
      <c r="P25" s="465"/>
      <c r="Q25" s="465"/>
      <c r="R25" s="465"/>
      <c r="S25" s="275" t="s">
        <v>207</v>
      </c>
      <c r="T25" s="275" t="s">
        <v>208</v>
      </c>
      <c r="U25" s="275" t="s">
        <v>207</v>
      </c>
      <c r="V25" s="275" t="s">
        <v>208</v>
      </c>
      <c r="W25" s="275" t="s">
        <v>207</v>
      </c>
      <c r="X25" s="397" t="s">
        <v>208</v>
      </c>
    </row>
    <row r="26" spans="1:24" ht="15" customHeight="1">
      <c r="A26" s="225" t="s">
        <v>221</v>
      </c>
      <c r="B26" s="466">
        <f>E26+G26</f>
        <v>2666</v>
      </c>
      <c r="C26" s="466"/>
      <c r="D26" s="62" t="s">
        <v>37</v>
      </c>
      <c r="E26" s="62">
        <v>144</v>
      </c>
      <c r="F26" s="62" t="s">
        <v>38</v>
      </c>
      <c r="G26" s="62">
        <v>2522</v>
      </c>
      <c r="H26" s="467">
        <f>M26+K26</f>
        <v>66371</v>
      </c>
      <c r="I26" s="467"/>
      <c r="J26" s="62" t="s">
        <v>37</v>
      </c>
      <c r="K26" s="62">
        <v>27949</v>
      </c>
      <c r="L26" s="62" t="s">
        <v>38</v>
      </c>
      <c r="M26" s="62">
        <v>38422</v>
      </c>
      <c r="N26" s="167"/>
      <c r="O26" s="468" t="s">
        <v>221</v>
      </c>
      <c r="P26" s="469"/>
      <c r="Q26" s="469"/>
      <c r="R26" s="469"/>
      <c r="S26" s="77">
        <v>1938</v>
      </c>
      <c r="T26" s="63">
        <v>34484</v>
      </c>
      <c r="U26" s="78">
        <v>5356</v>
      </c>
      <c r="V26" s="63">
        <v>33818</v>
      </c>
      <c r="W26" s="63">
        <v>237</v>
      </c>
      <c r="X26" s="396">
        <v>16690</v>
      </c>
    </row>
    <row r="27" spans="1:24" ht="15" customHeight="1">
      <c r="A27" s="227">
        <v>20</v>
      </c>
      <c r="B27" s="470">
        <f>E27+G27</f>
        <v>3150</v>
      </c>
      <c r="C27" s="470"/>
      <c r="D27" s="62" t="s">
        <v>37</v>
      </c>
      <c r="E27" s="62">
        <v>281</v>
      </c>
      <c r="F27" s="62" t="s">
        <v>38</v>
      </c>
      <c r="G27" s="62">
        <v>2869</v>
      </c>
      <c r="H27" s="507">
        <f>M27+K27</f>
        <v>68424</v>
      </c>
      <c r="I27" s="507"/>
      <c r="J27" s="62" t="s">
        <v>37</v>
      </c>
      <c r="K27" s="243">
        <v>31201</v>
      </c>
      <c r="L27" s="62" t="s">
        <v>38</v>
      </c>
      <c r="M27" s="243">
        <v>37223</v>
      </c>
      <c r="N27" s="167"/>
      <c r="O27" s="484">
        <v>20</v>
      </c>
      <c r="P27" s="485"/>
      <c r="Q27" s="485"/>
      <c r="R27" s="486"/>
      <c r="S27" s="77">
        <v>2121</v>
      </c>
      <c r="T27" s="63">
        <v>35970</v>
      </c>
      <c r="U27" s="78">
        <v>5181</v>
      </c>
      <c r="V27" s="63">
        <v>34947</v>
      </c>
      <c r="W27" s="63">
        <v>246</v>
      </c>
      <c r="X27" s="76">
        <v>22748</v>
      </c>
    </row>
    <row r="28" spans="1:24" ht="15" customHeight="1">
      <c r="A28" s="227">
        <v>21</v>
      </c>
      <c r="B28" s="470">
        <f>E28+G28</f>
        <v>3197</v>
      </c>
      <c r="C28" s="470"/>
      <c r="D28" s="62" t="s">
        <v>37</v>
      </c>
      <c r="E28" s="62">
        <v>347</v>
      </c>
      <c r="F28" s="62" t="s">
        <v>38</v>
      </c>
      <c r="G28" s="62">
        <v>2850</v>
      </c>
      <c r="H28" s="507">
        <f>M28+K28</f>
        <v>71746</v>
      </c>
      <c r="I28" s="507"/>
      <c r="J28" s="62" t="s">
        <v>37</v>
      </c>
      <c r="K28" s="243">
        <v>32339</v>
      </c>
      <c r="L28" s="62" t="s">
        <v>38</v>
      </c>
      <c r="M28" s="243">
        <v>39407</v>
      </c>
      <c r="N28" s="167"/>
      <c r="O28" s="484">
        <v>21</v>
      </c>
      <c r="P28" s="485"/>
      <c r="Q28" s="485"/>
      <c r="R28" s="486"/>
      <c r="S28" s="77">
        <v>2274</v>
      </c>
      <c r="T28" s="63">
        <v>38361</v>
      </c>
      <c r="U28" s="78">
        <v>5729</v>
      </c>
      <c r="V28" s="63">
        <v>38304</v>
      </c>
      <c r="W28" s="63">
        <v>305</v>
      </c>
      <c r="X28" s="76">
        <v>15150</v>
      </c>
    </row>
    <row r="29" spans="1:24" ht="15" customHeight="1">
      <c r="A29" s="227">
        <v>22</v>
      </c>
      <c r="B29" s="510">
        <f>E29+G29</f>
        <v>2850</v>
      </c>
      <c r="C29" s="510"/>
      <c r="D29" s="229" t="s">
        <v>37</v>
      </c>
      <c r="E29" s="229">
        <v>365</v>
      </c>
      <c r="F29" s="229" t="s">
        <v>38</v>
      </c>
      <c r="G29" s="229">
        <v>2485</v>
      </c>
      <c r="H29" s="510">
        <f>M29+K29</f>
        <v>67118</v>
      </c>
      <c r="I29" s="510"/>
      <c r="J29" s="229" t="s">
        <v>37</v>
      </c>
      <c r="K29" s="244">
        <v>40922</v>
      </c>
      <c r="L29" s="229" t="s">
        <v>38</v>
      </c>
      <c r="M29" s="244">
        <v>26196</v>
      </c>
      <c r="N29" s="38"/>
      <c r="O29" s="495">
        <v>22</v>
      </c>
      <c r="P29" s="513"/>
      <c r="Q29" s="513"/>
      <c r="R29" s="513"/>
      <c r="S29" s="77">
        <v>2151</v>
      </c>
      <c r="T29" s="80">
        <v>36691</v>
      </c>
      <c r="U29" s="78">
        <v>5360</v>
      </c>
      <c r="V29" s="80">
        <v>36502</v>
      </c>
      <c r="W29" s="80">
        <v>299</v>
      </c>
      <c r="X29" s="81">
        <v>39180</v>
      </c>
    </row>
    <row r="30" spans="1:24" ht="15" customHeight="1" thickBot="1">
      <c r="A30" s="231">
        <v>23</v>
      </c>
      <c r="B30" s="505">
        <f>E30+G30</f>
        <v>2951</v>
      </c>
      <c r="C30" s="505"/>
      <c r="D30" s="232" t="s">
        <v>37</v>
      </c>
      <c r="E30" s="232">
        <v>300</v>
      </c>
      <c r="F30" s="232" t="s">
        <v>222</v>
      </c>
      <c r="G30" s="232">
        <v>2651</v>
      </c>
      <c r="H30" s="505">
        <f>K30+M30</f>
        <v>73942</v>
      </c>
      <c r="I30" s="505"/>
      <c r="J30" s="232" t="s">
        <v>37</v>
      </c>
      <c r="K30" s="245">
        <v>37999</v>
      </c>
      <c r="L30" s="232" t="s">
        <v>38</v>
      </c>
      <c r="M30" s="245">
        <v>35943</v>
      </c>
      <c r="N30" s="246"/>
      <c r="O30" s="514">
        <v>23</v>
      </c>
      <c r="P30" s="515"/>
      <c r="Q30" s="515"/>
      <c r="R30" s="515"/>
      <c r="S30" s="247">
        <v>2143</v>
      </c>
      <c r="T30" s="235">
        <v>39046</v>
      </c>
      <c r="U30" s="248">
        <v>4344</v>
      </c>
      <c r="V30" s="235">
        <v>31173</v>
      </c>
      <c r="W30" s="235">
        <v>332</v>
      </c>
      <c r="X30" s="236">
        <v>12922</v>
      </c>
    </row>
    <row r="31" spans="1:24" ht="15" customHeight="1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10" t="s">
        <v>61</v>
      </c>
      <c r="N31" s="1"/>
      <c r="O31" s="1"/>
      <c r="P31" s="1"/>
      <c r="Q31" s="1"/>
      <c r="R31" s="1"/>
      <c r="S31" s="1"/>
      <c r="T31" s="1"/>
      <c r="U31" s="1"/>
      <c r="V31" s="1"/>
      <c r="W31" s="444" t="s">
        <v>40</v>
      </c>
      <c r="X31" s="444"/>
    </row>
    <row r="32" spans="1:24" ht="15" customHeight="1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S32" s="1"/>
      <c r="T32" s="1"/>
      <c r="U32" s="156"/>
      <c r="V32" s="1"/>
      <c r="X32" s="110"/>
    </row>
    <row r="33" spans="1:24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S33" s="1"/>
      <c r="T33" s="1"/>
      <c r="U33" s="156"/>
      <c r="V33" s="1"/>
      <c r="X33" s="110"/>
    </row>
    <row r="34" spans="1:24" ht="15" customHeight="1" thickBot="1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X34" s="110" t="s">
        <v>63</v>
      </c>
    </row>
    <row r="35" spans="1:24" ht="15.95" customHeight="1" thickBot="1">
      <c r="A35" s="522" t="s">
        <v>64</v>
      </c>
      <c r="B35" s="520" t="s">
        <v>7</v>
      </c>
      <c r="C35" s="520"/>
      <c r="D35" s="509" t="s">
        <v>65</v>
      </c>
      <c r="E35" s="509"/>
      <c r="F35" s="509" t="s">
        <v>66</v>
      </c>
      <c r="G35" s="509"/>
      <c r="H35" s="516" t="s">
        <v>67</v>
      </c>
      <c r="I35" s="516"/>
      <c r="J35" s="509" t="s">
        <v>68</v>
      </c>
      <c r="K35" s="509"/>
      <c r="L35" s="512" t="s">
        <v>69</v>
      </c>
      <c r="M35" s="512"/>
      <c r="N35" s="221"/>
      <c r="O35" s="432" t="s">
        <v>70</v>
      </c>
      <c r="P35" s="432"/>
      <c r="Q35" s="521" t="s">
        <v>71</v>
      </c>
      <c r="R35" s="521"/>
      <c r="S35" s="432" t="s">
        <v>72</v>
      </c>
      <c r="T35" s="432"/>
      <c r="U35" s="524" t="s">
        <v>73</v>
      </c>
      <c r="V35" s="524"/>
      <c r="W35" s="499" t="s">
        <v>74</v>
      </c>
      <c r="X35" s="499"/>
    </row>
    <row r="36" spans="1:24" ht="15.95" customHeight="1">
      <c r="A36" s="523"/>
      <c r="B36" s="249" t="s">
        <v>75</v>
      </c>
      <c r="C36" s="249" t="s">
        <v>36</v>
      </c>
      <c r="D36" s="249" t="s">
        <v>75</v>
      </c>
      <c r="E36" s="249" t="s">
        <v>36</v>
      </c>
      <c r="F36" s="249" t="s">
        <v>75</v>
      </c>
      <c r="G36" s="249" t="s">
        <v>36</v>
      </c>
      <c r="H36" s="249" t="s">
        <v>75</v>
      </c>
      <c r="I36" s="249" t="s">
        <v>36</v>
      </c>
      <c r="J36" s="249" t="s">
        <v>75</v>
      </c>
      <c r="K36" s="249" t="s">
        <v>36</v>
      </c>
      <c r="L36" s="249" t="s">
        <v>75</v>
      </c>
      <c r="M36" s="249" t="s">
        <v>36</v>
      </c>
      <c r="N36" s="224"/>
      <c r="O36" s="249" t="s">
        <v>75</v>
      </c>
      <c r="P36" s="250" t="s">
        <v>36</v>
      </c>
      <c r="Q36" s="276" t="s">
        <v>209</v>
      </c>
      <c r="R36" s="249" t="s">
        <v>36</v>
      </c>
      <c r="S36" s="4" t="s">
        <v>76</v>
      </c>
      <c r="T36" s="4" t="s">
        <v>36</v>
      </c>
      <c r="U36" s="4" t="s">
        <v>76</v>
      </c>
      <c r="V36" s="4" t="s">
        <v>36</v>
      </c>
      <c r="W36" s="4" t="s">
        <v>76</v>
      </c>
      <c r="X36" s="116" t="s">
        <v>36</v>
      </c>
    </row>
    <row r="37" spans="1:24" ht="15" customHeight="1">
      <c r="A37" s="277" t="s">
        <v>223</v>
      </c>
      <c r="B37" s="253">
        <v>6638</v>
      </c>
      <c r="C37" s="58">
        <v>94124</v>
      </c>
      <c r="D37" s="58">
        <v>1356</v>
      </c>
      <c r="E37" s="58">
        <v>34467</v>
      </c>
      <c r="F37" s="58">
        <v>2403</v>
      </c>
      <c r="G37" s="58">
        <v>28121</v>
      </c>
      <c r="H37" s="58">
        <v>978</v>
      </c>
      <c r="I37" s="58">
        <v>9400</v>
      </c>
      <c r="J37" s="58">
        <v>660</v>
      </c>
      <c r="K37" s="58">
        <v>5414</v>
      </c>
      <c r="L37" s="58">
        <v>304</v>
      </c>
      <c r="M37" s="58">
        <v>5519</v>
      </c>
      <c r="N37" s="254"/>
      <c r="O37" s="62">
        <v>937</v>
      </c>
      <c r="P37" s="278">
        <v>11203</v>
      </c>
      <c r="Q37" s="152">
        <f>S37+U37+W37</f>
        <v>2552</v>
      </c>
      <c r="R37" s="62">
        <f>T37+V37+X37</f>
        <v>70904</v>
      </c>
      <c r="S37" s="279">
        <v>954</v>
      </c>
      <c r="T37" s="279">
        <v>36618</v>
      </c>
      <c r="U37" s="279">
        <v>325</v>
      </c>
      <c r="V37" s="279">
        <v>1746</v>
      </c>
      <c r="W37" s="279">
        <v>1273</v>
      </c>
      <c r="X37" s="280">
        <v>32540</v>
      </c>
    </row>
    <row r="38" spans="1:24" ht="15" customHeight="1">
      <c r="A38" s="33">
        <v>21</v>
      </c>
      <c r="B38" s="253">
        <v>6526</v>
      </c>
      <c r="C38" s="58">
        <v>89500</v>
      </c>
      <c r="D38" s="58">
        <v>1376</v>
      </c>
      <c r="E38" s="58">
        <v>35706</v>
      </c>
      <c r="F38" s="58">
        <v>2498</v>
      </c>
      <c r="G38" s="58">
        <v>26751</v>
      </c>
      <c r="H38" s="58">
        <v>940</v>
      </c>
      <c r="I38" s="58">
        <v>8166</v>
      </c>
      <c r="J38" s="58">
        <v>552</v>
      </c>
      <c r="K38" s="58">
        <v>4437</v>
      </c>
      <c r="L38" s="58">
        <v>295</v>
      </c>
      <c r="M38" s="58">
        <v>5199</v>
      </c>
      <c r="N38" s="254"/>
      <c r="O38" s="62">
        <v>865</v>
      </c>
      <c r="P38" s="281">
        <v>9241</v>
      </c>
      <c r="Q38" s="153">
        <v>1933</v>
      </c>
      <c r="R38" s="62">
        <v>56259</v>
      </c>
      <c r="S38" s="279">
        <v>886</v>
      </c>
      <c r="T38" s="279">
        <v>31022</v>
      </c>
      <c r="U38" s="279">
        <v>384</v>
      </c>
      <c r="V38" s="279">
        <v>2328</v>
      </c>
      <c r="W38" s="279">
        <v>663</v>
      </c>
      <c r="X38" s="280">
        <v>22909</v>
      </c>
    </row>
    <row r="39" spans="1:24" ht="15" customHeight="1">
      <c r="A39" s="33">
        <v>22</v>
      </c>
      <c r="B39" s="253">
        <v>6583</v>
      </c>
      <c r="C39" s="58">
        <v>92745</v>
      </c>
      <c r="D39" s="58">
        <v>1373</v>
      </c>
      <c r="E39" s="58">
        <v>41681</v>
      </c>
      <c r="F39" s="58">
        <v>2492</v>
      </c>
      <c r="G39" s="58">
        <v>25433</v>
      </c>
      <c r="H39" s="58">
        <v>940</v>
      </c>
      <c r="I39" s="58">
        <v>8500</v>
      </c>
      <c r="J39" s="58">
        <v>599</v>
      </c>
      <c r="K39" s="58">
        <v>4458</v>
      </c>
      <c r="L39" s="58">
        <v>356</v>
      </c>
      <c r="M39" s="58">
        <v>4599</v>
      </c>
      <c r="N39" s="254"/>
      <c r="O39" s="62">
        <v>804</v>
      </c>
      <c r="P39" s="281">
        <v>8074</v>
      </c>
      <c r="Q39" s="153">
        <v>2204</v>
      </c>
      <c r="R39" s="62">
        <v>58721</v>
      </c>
      <c r="S39" s="279">
        <v>862</v>
      </c>
      <c r="T39" s="279">
        <v>33598</v>
      </c>
      <c r="U39" s="279">
        <v>154</v>
      </c>
      <c r="V39" s="279">
        <v>1063</v>
      </c>
      <c r="W39" s="279">
        <v>1188</v>
      </c>
      <c r="X39" s="280">
        <v>24060</v>
      </c>
    </row>
    <row r="40" spans="1:24" ht="15" customHeight="1">
      <c r="A40" s="282">
        <v>23</v>
      </c>
      <c r="B40" s="59">
        <f t="shared" ref="B40:M40" si="0">SUM(B42:B53)</f>
        <v>5539</v>
      </c>
      <c r="C40" s="60">
        <f t="shared" si="0"/>
        <v>86022</v>
      </c>
      <c r="D40" s="60">
        <f t="shared" si="0"/>
        <v>1259</v>
      </c>
      <c r="E40" s="60">
        <f t="shared" si="0"/>
        <v>39018</v>
      </c>
      <c r="F40" s="60">
        <f t="shared" si="0"/>
        <v>2252</v>
      </c>
      <c r="G40" s="60">
        <f t="shared" si="0"/>
        <v>26121</v>
      </c>
      <c r="H40" s="60">
        <f t="shared" si="0"/>
        <v>806</v>
      </c>
      <c r="I40" s="60">
        <f t="shared" si="0"/>
        <v>7537</v>
      </c>
      <c r="J40" s="60">
        <f t="shared" si="0"/>
        <v>391</v>
      </c>
      <c r="K40" s="60">
        <f t="shared" si="0"/>
        <v>3992</v>
      </c>
      <c r="L40" s="60">
        <f t="shared" si="0"/>
        <v>194</v>
      </c>
      <c r="M40" s="60">
        <f t="shared" si="0"/>
        <v>2935</v>
      </c>
      <c r="N40" s="8"/>
      <c r="O40" s="73">
        <f t="shared" ref="O40:X40" si="1">SUM(O42:O53)</f>
        <v>637</v>
      </c>
      <c r="P40" s="154">
        <f t="shared" si="1"/>
        <v>6419</v>
      </c>
      <c r="Q40" s="155">
        <f t="shared" si="1"/>
        <v>2268</v>
      </c>
      <c r="R40" s="74">
        <f t="shared" si="1"/>
        <v>58209</v>
      </c>
      <c r="S40" s="74">
        <f t="shared" si="1"/>
        <v>727</v>
      </c>
      <c r="T40" s="74">
        <f t="shared" si="1"/>
        <v>28755</v>
      </c>
      <c r="U40" s="74">
        <f t="shared" si="1"/>
        <v>159</v>
      </c>
      <c r="V40" s="74">
        <f t="shared" si="1"/>
        <v>667</v>
      </c>
      <c r="W40" s="74">
        <f t="shared" si="1"/>
        <v>1382</v>
      </c>
      <c r="X40" s="75">
        <f t="shared" si="1"/>
        <v>28787</v>
      </c>
    </row>
    <row r="41" spans="1:24" ht="15" customHeight="1">
      <c r="A41" s="283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8"/>
      <c r="O41" s="73"/>
      <c r="P41" s="154"/>
      <c r="Q41" s="155"/>
      <c r="R41" s="74"/>
      <c r="S41" s="74"/>
      <c r="T41" s="74"/>
      <c r="U41" s="74"/>
      <c r="V41" s="74"/>
      <c r="W41" s="74"/>
      <c r="X41" s="75"/>
    </row>
    <row r="42" spans="1:24" ht="15" customHeight="1">
      <c r="A42" s="284" t="s">
        <v>225</v>
      </c>
      <c r="B42" s="66">
        <f t="shared" ref="B42:C49" si="2">SUM(D42+F42+H42+J42+L42+O42)</f>
        <v>515</v>
      </c>
      <c r="C42" s="61">
        <f t="shared" si="2"/>
        <v>7435</v>
      </c>
      <c r="D42" s="61">
        <v>116</v>
      </c>
      <c r="E42" s="61">
        <v>3547</v>
      </c>
      <c r="F42" s="61">
        <v>210</v>
      </c>
      <c r="G42" s="61">
        <v>2186</v>
      </c>
      <c r="H42" s="61">
        <v>80</v>
      </c>
      <c r="I42" s="61">
        <v>742</v>
      </c>
      <c r="J42" s="62">
        <v>42</v>
      </c>
      <c r="K42" s="62">
        <v>284</v>
      </c>
      <c r="L42" s="62">
        <v>15</v>
      </c>
      <c r="M42" s="62">
        <v>136</v>
      </c>
      <c r="N42" s="10"/>
      <c r="O42" s="5">
        <v>52</v>
      </c>
      <c r="P42" s="260">
        <v>540</v>
      </c>
      <c r="Q42" s="5">
        <f t="shared" ref="Q42:R53" si="3">S42+U42+W42</f>
        <v>118</v>
      </c>
      <c r="R42" s="5">
        <f t="shared" si="3"/>
        <v>2328</v>
      </c>
      <c r="S42" s="10">
        <v>42</v>
      </c>
      <c r="T42" s="10">
        <v>1305</v>
      </c>
      <c r="U42" s="261">
        <v>11</v>
      </c>
      <c r="V42" s="5">
        <v>53</v>
      </c>
      <c r="W42" s="10">
        <v>65</v>
      </c>
      <c r="X42" s="258">
        <v>970</v>
      </c>
    </row>
    <row r="43" spans="1:24" ht="15" customHeight="1">
      <c r="A43" s="285" t="s">
        <v>8</v>
      </c>
      <c r="B43" s="66">
        <f>SUM(D43+F43+H43+J43+L43+O43)</f>
        <v>445</v>
      </c>
      <c r="C43" s="61">
        <f t="shared" si="2"/>
        <v>6657</v>
      </c>
      <c r="D43" s="61">
        <v>101</v>
      </c>
      <c r="E43" s="61">
        <v>3448</v>
      </c>
      <c r="F43" s="61">
        <v>177</v>
      </c>
      <c r="G43" s="61">
        <v>1766</v>
      </c>
      <c r="H43" s="61">
        <v>75</v>
      </c>
      <c r="I43" s="61">
        <v>633</v>
      </c>
      <c r="J43" s="62">
        <v>34</v>
      </c>
      <c r="K43" s="62">
        <v>233</v>
      </c>
      <c r="L43" s="62">
        <v>9</v>
      </c>
      <c r="M43" s="62">
        <v>79</v>
      </c>
      <c r="N43" s="10"/>
      <c r="O43" s="5">
        <v>49</v>
      </c>
      <c r="P43" s="260">
        <v>498</v>
      </c>
      <c r="Q43" s="5">
        <f t="shared" si="3"/>
        <v>164</v>
      </c>
      <c r="R43" s="5">
        <f t="shared" si="3"/>
        <v>5966</v>
      </c>
      <c r="S43" s="10">
        <v>58</v>
      </c>
      <c r="T43" s="10">
        <v>2813</v>
      </c>
      <c r="U43" s="261">
        <v>6</v>
      </c>
      <c r="V43" s="5">
        <v>39</v>
      </c>
      <c r="W43" s="10">
        <v>100</v>
      </c>
      <c r="X43" s="258">
        <v>3114</v>
      </c>
    </row>
    <row r="44" spans="1:24" ht="15" customHeight="1">
      <c r="A44" s="285" t="s">
        <v>9</v>
      </c>
      <c r="B44" s="66">
        <f>SUM(D44+F44+H44+J44+L44+O44)</f>
        <v>478</v>
      </c>
      <c r="C44" s="61">
        <f t="shared" si="2"/>
        <v>6209</v>
      </c>
      <c r="D44" s="61">
        <v>109</v>
      </c>
      <c r="E44" s="61">
        <v>2439</v>
      </c>
      <c r="F44" s="61">
        <v>194</v>
      </c>
      <c r="G44" s="61">
        <v>2062</v>
      </c>
      <c r="H44" s="61">
        <v>72</v>
      </c>
      <c r="I44" s="61">
        <v>645</v>
      </c>
      <c r="J44" s="62">
        <v>28</v>
      </c>
      <c r="K44" s="62">
        <v>200</v>
      </c>
      <c r="L44" s="62">
        <v>20</v>
      </c>
      <c r="M44" s="62">
        <v>254</v>
      </c>
      <c r="N44" s="10"/>
      <c r="O44" s="5">
        <v>55</v>
      </c>
      <c r="P44" s="260">
        <v>609</v>
      </c>
      <c r="Q44" s="5">
        <f t="shared" si="3"/>
        <v>197</v>
      </c>
      <c r="R44" s="5">
        <f t="shared" si="3"/>
        <v>6974</v>
      </c>
      <c r="S44" s="10">
        <v>74</v>
      </c>
      <c r="T44" s="10">
        <v>3637</v>
      </c>
      <c r="U44" s="261">
        <v>6</v>
      </c>
      <c r="V44" s="5">
        <v>20</v>
      </c>
      <c r="W44" s="10">
        <v>117</v>
      </c>
      <c r="X44" s="258">
        <v>3317</v>
      </c>
    </row>
    <row r="45" spans="1:24" ht="15" customHeight="1">
      <c r="A45" s="285" t="s">
        <v>10</v>
      </c>
      <c r="B45" s="66">
        <f t="shared" ref="B45:B53" si="4">SUM(D45+F45+H45+J45+L45+O45)</f>
        <v>469</v>
      </c>
      <c r="C45" s="61">
        <f t="shared" si="2"/>
        <v>6841</v>
      </c>
      <c r="D45" s="61">
        <v>109</v>
      </c>
      <c r="E45" s="61">
        <v>3224</v>
      </c>
      <c r="F45" s="61">
        <v>187</v>
      </c>
      <c r="G45" s="61">
        <v>1878</v>
      </c>
      <c r="H45" s="61">
        <v>68</v>
      </c>
      <c r="I45" s="61">
        <v>665</v>
      </c>
      <c r="J45" s="62">
        <v>38</v>
      </c>
      <c r="K45" s="62">
        <v>321</v>
      </c>
      <c r="L45" s="62">
        <v>14</v>
      </c>
      <c r="M45" s="62">
        <v>181</v>
      </c>
      <c r="N45" s="10"/>
      <c r="O45" s="5">
        <v>53</v>
      </c>
      <c r="P45" s="260">
        <v>572</v>
      </c>
      <c r="Q45" s="5">
        <f t="shared" si="3"/>
        <v>270</v>
      </c>
      <c r="R45" s="5">
        <f t="shared" si="3"/>
        <v>8200</v>
      </c>
      <c r="S45" s="10">
        <v>67</v>
      </c>
      <c r="T45" s="10">
        <v>2915</v>
      </c>
      <c r="U45" s="261">
        <v>22</v>
      </c>
      <c r="V45" s="5">
        <v>104</v>
      </c>
      <c r="W45" s="10">
        <v>181</v>
      </c>
      <c r="X45" s="258">
        <v>5181</v>
      </c>
    </row>
    <row r="46" spans="1:24" ht="15" customHeight="1">
      <c r="A46" s="285" t="s">
        <v>11</v>
      </c>
      <c r="B46" s="66">
        <f t="shared" si="4"/>
        <v>417</v>
      </c>
      <c r="C46" s="61">
        <f t="shared" si="2"/>
        <v>4918</v>
      </c>
      <c r="D46" s="61">
        <v>90</v>
      </c>
      <c r="E46" s="61">
        <v>1589</v>
      </c>
      <c r="F46" s="61">
        <v>167</v>
      </c>
      <c r="G46" s="61">
        <v>1567</v>
      </c>
      <c r="H46" s="61">
        <v>67</v>
      </c>
      <c r="I46" s="61">
        <v>572</v>
      </c>
      <c r="J46" s="62">
        <v>21</v>
      </c>
      <c r="K46" s="62">
        <v>159</v>
      </c>
      <c r="L46" s="62">
        <v>22</v>
      </c>
      <c r="M46" s="62">
        <v>466</v>
      </c>
      <c r="N46" s="10"/>
      <c r="O46" s="5">
        <v>50</v>
      </c>
      <c r="P46" s="260">
        <v>565</v>
      </c>
      <c r="Q46" s="5">
        <f t="shared" si="3"/>
        <v>231</v>
      </c>
      <c r="R46" s="5">
        <f t="shared" si="3"/>
        <v>4909</v>
      </c>
      <c r="S46" s="10">
        <v>63</v>
      </c>
      <c r="T46" s="10">
        <v>2194</v>
      </c>
      <c r="U46" s="261">
        <v>22</v>
      </c>
      <c r="V46" s="5">
        <v>123</v>
      </c>
      <c r="W46" s="10">
        <v>146</v>
      </c>
      <c r="X46" s="258">
        <v>2592</v>
      </c>
    </row>
    <row r="47" spans="1:24" ht="15" customHeight="1">
      <c r="A47" s="285" t="s">
        <v>12</v>
      </c>
      <c r="B47" s="66">
        <f t="shared" si="4"/>
        <v>448</v>
      </c>
      <c r="C47" s="61">
        <f t="shared" si="2"/>
        <v>6390</v>
      </c>
      <c r="D47" s="61">
        <v>98</v>
      </c>
      <c r="E47" s="61">
        <v>2706</v>
      </c>
      <c r="F47" s="61">
        <v>186</v>
      </c>
      <c r="G47" s="61">
        <v>2009</v>
      </c>
      <c r="H47" s="61">
        <v>67</v>
      </c>
      <c r="I47" s="61">
        <v>685</v>
      </c>
      <c r="J47" s="62">
        <v>31</v>
      </c>
      <c r="K47" s="62">
        <v>318</v>
      </c>
      <c r="L47" s="62">
        <v>8</v>
      </c>
      <c r="M47" s="62">
        <v>90</v>
      </c>
      <c r="N47" s="10"/>
      <c r="O47" s="5">
        <v>58</v>
      </c>
      <c r="P47" s="260">
        <v>582</v>
      </c>
      <c r="Q47" s="5">
        <f t="shared" si="3"/>
        <v>236</v>
      </c>
      <c r="R47" s="5">
        <f t="shared" si="3"/>
        <v>5824</v>
      </c>
      <c r="S47" s="10">
        <v>76</v>
      </c>
      <c r="T47" s="10">
        <v>2822</v>
      </c>
      <c r="U47" s="261">
        <v>15</v>
      </c>
      <c r="V47" s="5">
        <v>46</v>
      </c>
      <c r="W47" s="10">
        <v>145</v>
      </c>
      <c r="X47" s="258">
        <v>2956</v>
      </c>
    </row>
    <row r="48" spans="1:24" ht="15" customHeight="1">
      <c r="A48" s="285" t="s">
        <v>13</v>
      </c>
      <c r="B48" s="66">
        <f t="shared" si="4"/>
        <v>485</v>
      </c>
      <c r="C48" s="61">
        <f t="shared" si="2"/>
        <v>5971</v>
      </c>
      <c r="D48" s="61">
        <v>111</v>
      </c>
      <c r="E48" s="61">
        <v>2088</v>
      </c>
      <c r="F48" s="61">
        <v>193</v>
      </c>
      <c r="G48" s="61">
        <v>2031</v>
      </c>
      <c r="H48" s="61">
        <v>69</v>
      </c>
      <c r="I48" s="61">
        <v>636</v>
      </c>
      <c r="J48" s="62">
        <v>28</v>
      </c>
      <c r="K48" s="62">
        <v>208</v>
      </c>
      <c r="L48" s="62">
        <v>27</v>
      </c>
      <c r="M48" s="62">
        <v>434</v>
      </c>
      <c r="N48" s="10"/>
      <c r="O48" s="5">
        <v>57</v>
      </c>
      <c r="P48" s="260">
        <v>574</v>
      </c>
      <c r="Q48" s="5">
        <f t="shared" si="3"/>
        <v>242</v>
      </c>
      <c r="R48" s="5">
        <f t="shared" si="3"/>
        <v>5601</v>
      </c>
      <c r="S48" s="10">
        <v>73</v>
      </c>
      <c r="T48" s="10">
        <v>2613</v>
      </c>
      <c r="U48" s="261">
        <v>16</v>
      </c>
      <c r="V48" s="5">
        <v>45</v>
      </c>
      <c r="W48" s="10">
        <v>153</v>
      </c>
      <c r="X48" s="258">
        <v>2943</v>
      </c>
    </row>
    <row r="49" spans="1:24" ht="15" customHeight="1">
      <c r="A49" s="285" t="s">
        <v>14</v>
      </c>
      <c r="B49" s="66">
        <f t="shared" si="4"/>
        <v>487</v>
      </c>
      <c r="C49" s="61">
        <f t="shared" si="2"/>
        <v>6644</v>
      </c>
      <c r="D49" s="61">
        <v>104</v>
      </c>
      <c r="E49" s="61">
        <v>2668</v>
      </c>
      <c r="F49" s="61">
        <v>212</v>
      </c>
      <c r="G49" s="61">
        <v>2228</v>
      </c>
      <c r="H49" s="61">
        <v>72</v>
      </c>
      <c r="I49" s="61">
        <v>697</v>
      </c>
      <c r="J49" s="62">
        <v>28</v>
      </c>
      <c r="K49" s="62">
        <v>189</v>
      </c>
      <c r="L49" s="62">
        <v>16</v>
      </c>
      <c r="M49" s="62">
        <v>296</v>
      </c>
      <c r="N49" s="10"/>
      <c r="O49" s="5">
        <v>55</v>
      </c>
      <c r="P49" s="260">
        <v>566</v>
      </c>
      <c r="Q49" s="5">
        <f t="shared" si="3"/>
        <v>192</v>
      </c>
      <c r="R49" s="5">
        <f t="shared" si="3"/>
        <v>3878</v>
      </c>
      <c r="S49" s="10">
        <v>53</v>
      </c>
      <c r="T49" s="10">
        <v>1922</v>
      </c>
      <c r="U49" s="261">
        <v>17</v>
      </c>
      <c r="V49" s="5">
        <v>49</v>
      </c>
      <c r="W49" s="10">
        <v>122</v>
      </c>
      <c r="X49" s="258">
        <v>1907</v>
      </c>
    </row>
    <row r="50" spans="1:24" ht="15" customHeight="1">
      <c r="A50" s="285" t="s">
        <v>15</v>
      </c>
      <c r="B50" s="66">
        <f t="shared" si="4"/>
        <v>436</v>
      </c>
      <c r="C50" s="61">
        <f>SUM(E50+G50+I50+K50+M50+P50)</f>
        <v>9449</v>
      </c>
      <c r="D50" s="61">
        <v>94</v>
      </c>
      <c r="E50" s="61">
        <v>4602</v>
      </c>
      <c r="F50" s="61">
        <v>171</v>
      </c>
      <c r="G50" s="61">
        <v>2646</v>
      </c>
      <c r="H50" s="61">
        <v>63</v>
      </c>
      <c r="I50" s="61">
        <v>653</v>
      </c>
      <c r="J50" s="62">
        <v>32</v>
      </c>
      <c r="K50" s="62">
        <v>614</v>
      </c>
      <c r="L50" s="62">
        <v>29</v>
      </c>
      <c r="M50" s="62">
        <v>462</v>
      </c>
      <c r="N50" s="10"/>
      <c r="O50" s="5">
        <v>47</v>
      </c>
      <c r="P50" s="260">
        <v>472</v>
      </c>
      <c r="Q50" s="5">
        <f t="shared" si="3"/>
        <v>146</v>
      </c>
      <c r="R50" s="5">
        <f t="shared" si="3"/>
        <v>3352</v>
      </c>
      <c r="S50" s="10">
        <v>50</v>
      </c>
      <c r="T50" s="10">
        <v>2036</v>
      </c>
      <c r="U50" s="261">
        <v>8</v>
      </c>
      <c r="V50" s="5">
        <v>20</v>
      </c>
      <c r="W50" s="10">
        <v>88</v>
      </c>
      <c r="X50" s="258">
        <v>1296</v>
      </c>
    </row>
    <row r="51" spans="1:24" ht="15" customHeight="1">
      <c r="A51" s="284" t="s">
        <v>224</v>
      </c>
      <c r="B51" s="66">
        <f t="shared" si="4"/>
        <v>463</v>
      </c>
      <c r="C51" s="61">
        <f>SUM(E51+G51+I51+K51+M51+P51)</f>
        <v>10730</v>
      </c>
      <c r="D51" s="61">
        <v>107</v>
      </c>
      <c r="E51" s="61">
        <v>5271</v>
      </c>
      <c r="F51" s="61">
        <v>194</v>
      </c>
      <c r="G51" s="61">
        <v>3483</v>
      </c>
      <c r="H51" s="61">
        <v>62</v>
      </c>
      <c r="I51" s="61">
        <v>601</v>
      </c>
      <c r="J51" s="62">
        <v>38</v>
      </c>
      <c r="K51" s="62">
        <v>782</v>
      </c>
      <c r="L51" s="62">
        <v>6</v>
      </c>
      <c r="M51" s="62">
        <v>106</v>
      </c>
      <c r="N51" s="10"/>
      <c r="O51" s="5">
        <v>56</v>
      </c>
      <c r="P51" s="260">
        <v>487</v>
      </c>
      <c r="Q51" s="5">
        <f t="shared" si="3"/>
        <v>140</v>
      </c>
      <c r="R51" s="5">
        <f t="shared" si="3"/>
        <v>3250</v>
      </c>
      <c r="S51" s="10">
        <v>50</v>
      </c>
      <c r="T51" s="10">
        <v>1940</v>
      </c>
      <c r="U51" s="261">
        <v>11</v>
      </c>
      <c r="V51" s="5">
        <v>46</v>
      </c>
      <c r="W51" s="10">
        <v>79</v>
      </c>
      <c r="X51" s="258">
        <v>1264</v>
      </c>
    </row>
    <row r="52" spans="1:24" ht="15" customHeight="1">
      <c r="A52" s="285" t="s">
        <v>16</v>
      </c>
      <c r="B52" s="66">
        <f t="shared" si="4"/>
        <v>488</v>
      </c>
      <c r="C52" s="61">
        <f>SUM(E52+G52+I52+K52+M52+P52)</f>
        <v>7348</v>
      </c>
      <c r="D52" s="61">
        <v>108</v>
      </c>
      <c r="E52" s="61">
        <v>3450</v>
      </c>
      <c r="F52" s="61">
        <v>192</v>
      </c>
      <c r="G52" s="61">
        <v>2149</v>
      </c>
      <c r="H52" s="61">
        <v>70</v>
      </c>
      <c r="I52" s="61">
        <v>600</v>
      </c>
      <c r="J52" s="62">
        <v>36</v>
      </c>
      <c r="K52" s="62">
        <v>290</v>
      </c>
      <c r="L52" s="62">
        <v>21</v>
      </c>
      <c r="M52" s="62">
        <v>335</v>
      </c>
      <c r="N52" s="10"/>
      <c r="O52" s="5">
        <v>61</v>
      </c>
      <c r="P52" s="260">
        <v>524</v>
      </c>
      <c r="Q52" s="5">
        <f t="shared" si="3"/>
        <v>185</v>
      </c>
      <c r="R52" s="5">
        <f t="shared" si="3"/>
        <v>4493</v>
      </c>
      <c r="S52" s="10">
        <v>63</v>
      </c>
      <c r="T52" s="10">
        <v>2320</v>
      </c>
      <c r="U52" s="261">
        <v>10</v>
      </c>
      <c r="V52" s="5">
        <v>40</v>
      </c>
      <c r="W52" s="10">
        <v>112</v>
      </c>
      <c r="X52" s="258">
        <v>2133</v>
      </c>
    </row>
    <row r="53" spans="1:24" ht="15" customHeight="1" thickBot="1">
      <c r="A53" s="286" t="s">
        <v>77</v>
      </c>
      <c r="B53" s="70">
        <f t="shared" si="4"/>
        <v>408</v>
      </c>
      <c r="C53" s="71">
        <f>SUM(E53+G53+I53+K53+M53+P53)</f>
        <v>7430</v>
      </c>
      <c r="D53" s="71">
        <v>112</v>
      </c>
      <c r="E53" s="71">
        <v>3986</v>
      </c>
      <c r="F53" s="71">
        <v>169</v>
      </c>
      <c r="G53" s="71">
        <v>2116</v>
      </c>
      <c r="H53" s="71">
        <v>41</v>
      </c>
      <c r="I53" s="71">
        <v>408</v>
      </c>
      <c r="J53" s="263">
        <v>35</v>
      </c>
      <c r="K53" s="263">
        <v>394</v>
      </c>
      <c r="L53" s="263">
        <v>7</v>
      </c>
      <c r="M53" s="263">
        <v>96</v>
      </c>
      <c r="N53" s="72"/>
      <c r="O53" s="264">
        <v>44</v>
      </c>
      <c r="P53" s="265">
        <v>430</v>
      </c>
      <c r="Q53" s="266">
        <f t="shared" si="3"/>
        <v>147</v>
      </c>
      <c r="R53" s="264">
        <f t="shared" si="3"/>
        <v>3434</v>
      </c>
      <c r="S53" s="72">
        <v>58</v>
      </c>
      <c r="T53" s="72">
        <v>2238</v>
      </c>
      <c r="U53" s="267">
        <v>15</v>
      </c>
      <c r="V53" s="264">
        <v>82</v>
      </c>
      <c r="W53" s="72">
        <v>74</v>
      </c>
      <c r="X53" s="268">
        <v>1114</v>
      </c>
    </row>
    <row r="54" spans="1:24" ht="15" customHeight="1">
      <c r="A54" s="11" t="s">
        <v>78</v>
      </c>
      <c r="B54" s="269"/>
      <c r="C54" s="270"/>
      <c r="D54" s="270"/>
      <c r="E54" s="183"/>
      <c r="F54" s="183"/>
      <c r="G54" s="271"/>
      <c r="H54" s="183"/>
      <c r="I54" s="183"/>
      <c r="J54" s="183"/>
      <c r="K54" s="272"/>
      <c r="L54" s="273"/>
      <c r="M54" s="183"/>
      <c r="N54" s="183"/>
      <c r="O54" s="270"/>
      <c r="P54" s="270"/>
      <c r="Q54" s="270"/>
      <c r="R54" s="183"/>
      <c r="S54" s="270"/>
      <c r="T54" s="183"/>
      <c r="U54" s="270"/>
      <c r="V54" s="183"/>
      <c r="W54" s="270"/>
      <c r="X54" s="110" t="s">
        <v>79</v>
      </c>
    </row>
  </sheetData>
  <sheetProtection selectLockedCells="1" selectUnlockedCells="1"/>
  <mergeCells count="121">
    <mergeCell ref="W3:X3"/>
    <mergeCell ref="B4:C4"/>
    <mergeCell ref="D4:E4"/>
    <mergeCell ref="F4:G4"/>
    <mergeCell ref="H4:I4"/>
    <mergeCell ref="J4:K4"/>
    <mergeCell ref="L4:N4"/>
    <mergeCell ref="S9:T9"/>
    <mergeCell ref="A3:A4"/>
    <mergeCell ref="B3:C3"/>
    <mergeCell ref="H3:N3"/>
    <mergeCell ref="O3:R4"/>
    <mergeCell ref="S3:T3"/>
    <mergeCell ref="B5:C5"/>
    <mergeCell ref="H5:I5"/>
    <mergeCell ref="O5:R5"/>
    <mergeCell ref="B6:C6"/>
    <mergeCell ref="B8:C8"/>
    <mergeCell ref="H8:I8"/>
    <mergeCell ref="O8:R8"/>
    <mergeCell ref="U3:V3"/>
    <mergeCell ref="H6:I6"/>
    <mergeCell ref="O6:R6"/>
    <mergeCell ref="B7:C7"/>
    <mergeCell ref="H7:I7"/>
    <mergeCell ref="O7:R7"/>
    <mergeCell ref="S8:T8"/>
    <mergeCell ref="B9:C9"/>
    <mergeCell ref="H9:I9"/>
    <mergeCell ref="O9:R9"/>
    <mergeCell ref="A14:A15"/>
    <mergeCell ref="B14:G14"/>
    <mergeCell ref="H14:N14"/>
    <mergeCell ref="O14:R16"/>
    <mergeCell ref="B16:C16"/>
    <mergeCell ref="D16:E16"/>
    <mergeCell ref="F16:G16"/>
    <mergeCell ref="S14:V14"/>
    <mergeCell ref="W14:X14"/>
    <mergeCell ref="B15:C15"/>
    <mergeCell ref="D15:E15"/>
    <mergeCell ref="F15:G15"/>
    <mergeCell ref="H15:I15"/>
    <mergeCell ref="J15:K15"/>
    <mergeCell ref="L15:N15"/>
    <mergeCell ref="S15:T15"/>
    <mergeCell ref="U15:V15"/>
    <mergeCell ref="W15:W16"/>
    <mergeCell ref="X15:X16"/>
    <mergeCell ref="O19:R19"/>
    <mergeCell ref="H18:I18"/>
    <mergeCell ref="J18:K18"/>
    <mergeCell ref="H16:I16"/>
    <mergeCell ref="J16:K16"/>
    <mergeCell ref="L16:M16"/>
    <mergeCell ref="H17:I17"/>
    <mergeCell ref="J17:K17"/>
    <mergeCell ref="L17:M17"/>
    <mergeCell ref="O18:R18"/>
    <mergeCell ref="L18:M18"/>
    <mergeCell ref="O17:R17"/>
    <mergeCell ref="A24:A25"/>
    <mergeCell ref="B24:G24"/>
    <mergeCell ref="H24:N24"/>
    <mergeCell ref="D17:E17"/>
    <mergeCell ref="F17:G17"/>
    <mergeCell ref="B19:C19"/>
    <mergeCell ref="D19:E19"/>
    <mergeCell ref="F19:G19"/>
    <mergeCell ref="B18:C18"/>
    <mergeCell ref="D18:E18"/>
    <mergeCell ref="F18:G18"/>
    <mergeCell ref="D20:E20"/>
    <mergeCell ref="F20:G20"/>
    <mergeCell ref="H20:I20"/>
    <mergeCell ref="J20:K20"/>
    <mergeCell ref="B20:C20"/>
    <mergeCell ref="H19:I19"/>
    <mergeCell ref="J19:K19"/>
    <mergeCell ref="L19:M19"/>
    <mergeCell ref="B17:C17"/>
    <mergeCell ref="W24:X24"/>
    <mergeCell ref="B25:C25"/>
    <mergeCell ref="D25:E25"/>
    <mergeCell ref="F25:G25"/>
    <mergeCell ref="H25:I25"/>
    <mergeCell ref="J25:K25"/>
    <mergeCell ref="L20:M20"/>
    <mergeCell ref="O20:R20"/>
    <mergeCell ref="S35:T35"/>
    <mergeCell ref="U35:V35"/>
    <mergeCell ref="W35:X35"/>
    <mergeCell ref="B28:C28"/>
    <mergeCell ref="H28:I28"/>
    <mergeCell ref="O28:R28"/>
    <mergeCell ref="W31:X31"/>
    <mergeCell ref="L25:N25"/>
    <mergeCell ref="S24:T24"/>
    <mergeCell ref="U24:V24"/>
    <mergeCell ref="O24:R25"/>
    <mergeCell ref="B26:C26"/>
    <mergeCell ref="H26:I26"/>
    <mergeCell ref="O26:R26"/>
    <mergeCell ref="B29:C29"/>
    <mergeCell ref="H29:I29"/>
    <mergeCell ref="O29:R29"/>
    <mergeCell ref="J35:K35"/>
    <mergeCell ref="L35:M35"/>
    <mergeCell ref="O35:P35"/>
    <mergeCell ref="B27:C27"/>
    <mergeCell ref="H27:I27"/>
    <mergeCell ref="O27:R27"/>
    <mergeCell ref="Q35:R35"/>
    <mergeCell ref="A35:A36"/>
    <mergeCell ref="B35:C35"/>
    <mergeCell ref="D35:E35"/>
    <mergeCell ref="F35:G35"/>
    <mergeCell ref="O30:R30"/>
    <mergeCell ref="B30:C30"/>
    <mergeCell ref="H30:I30"/>
    <mergeCell ref="H35:I35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54" orientation="portrait" useFirstPageNumber="1" horizontalDpi="300" verticalDpi="300" r:id="rId1"/>
  <headerFooter alignWithMargins="0">
    <oddHeader>&amp;R教　育</oddHeader>
    <oddFooter>&amp;C&amp;11&amp;A</oddFooter>
  </headerFooter>
  <ignoredErrors>
    <ignoredError sqref="H18:I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Q48"/>
  <sheetViews>
    <sheetView view="pageBreakPreview" topLeftCell="A26" zoomScaleNormal="80" zoomScaleSheetLayoutView="75" workbookViewId="0">
      <selection activeCell="F17" sqref="F17"/>
    </sheetView>
  </sheetViews>
  <sheetFormatPr defaultRowHeight="20.100000000000001" customHeight="1"/>
  <cols>
    <col min="1" max="1" width="12.7109375" style="12" customWidth="1"/>
    <col min="2" max="2" width="8.7109375" style="12" customWidth="1"/>
    <col min="3" max="3" width="13.28515625" style="12" customWidth="1"/>
    <col min="4" max="4" width="8.7109375" style="12" customWidth="1"/>
    <col min="5" max="5" width="13.28515625" style="12" customWidth="1"/>
    <col min="6" max="6" width="8.7109375" style="12" customWidth="1"/>
    <col min="7" max="7" width="13.28515625" style="12" customWidth="1"/>
    <col min="8" max="8" width="8.7109375" style="12" customWidth="1"/>
    <col min="9" max="9" width="13.28515625" style="12" customWidth="1"/>
    <col min="10" max="10" width="8.7109375" style="12" customWidth="1"/>
    <col min="11" max="11" width="14.7109375" style="12" customWidth="1"/>
    <col min="12" max="12" width="8.7109375" style="12" customWidth="1"/>
    <col min="13" max="13" width="14.7109375" style="12" customWidth="1"/>
    <col min="14" max="14" width="8.7109375" style="12" customWidth="1"/>
    <col min="15" max="15" width="14.7109375" style="12" customWidth="1"/>
    <col min="16" max="16" width="8.7109375" style="12" customWidth="1"/>
    <col min="17" max="17" width="14.7109375" style="12" customWidth="1"/>
    <col min="18" max="16384" width="9.140625" style="12"/>
  </cols>
  <sheetData>
    <row r="1" spans="1:17" ht="5.0999999999999996" customHeight="1"/>
    <row r="2" spans="1:17" ht="15" customHeight="1">
      <c r="A2" s="293" t="s">
        <v>316</v>
      </c>
    </row>
    <row r="3" spans="1:17" ht="5.0999999999999996" customHeight="1"/>
    <row r="4" spans="1:17" s="294" customFormat="1" ht="90" hidden="1" customHeight="1">
      <c r="A4" s="525" t="s">
        <v>298</v>
      </c>
      <c r="B4" s="525"/>
      <c r="C4" s="525"/>
      <c r="D4" s="525"/>
      <c r="E4" s="525"/>
      <c r="F4" s="525"/>
      <c r="G4" s="525"/>
      <c r="H4" s="525"/>
      <c r="I4" s="525"/>
      <c r="J4" s="525" t="s">
        <v>299</v>
      </c>
      <c r="K4" s="525"/>
      <c r="L4" s="525"/>
      <c r="M4" s="525"/>
      <c r="N4" s="525"/>
      <c r="O4" s="525"/>
      <c r="P4" s="525"/>
      <c r="Q4" s="525"/>
    </row>
    <row r="5" spans="1:17" ht="15" customHeight="1"/>
    <row r="6" spans="1:17" ht="15" customHeight="1" thickBot="1">
      <c r="A6" s="295" t="s">
        <v>330</v>
      </c>
      <c r="B6" s="296"/>
      <c r="C6" s="296"/>
      <c r="D6" s="296"/>
      <c r="E6" s="296"/>
      <c r="I6" s="3" t="s">
        <v>63</v>
      </c>
    </row>
    <row r="7" spans="1:17" ht="20.100000000000001" customHeight="1" thickBot="1">
      <c r="A7" s="465" t="s">
        <v>80</v>
      </c>
      <c r="B7" s="451" t="s">
        <v>81</v>
      </c>
      <c r="C7" s="451"/>
      <c r="D7" s="524" t="s">
        <v>82</v>
      </c>
      <c r="E7" s="524"/>
      <c r="F7" s="526" t="s">
        <v>83</v>
      </c>
      <c r="G7" s="526"/>
      <c r="H7" s="432" t="s">
        <v>84</v>
      </c>
      <c r="I7" s="434"/>
    </row>
    <row r="8" spans="1:17" ht="20.100000000000001" customHeight="1">
      <c r="A8" s="465"/>
      <c r="B8" s="82" t="s">
        <v>76</v>
      </c>
      <c r="C8" s="82" t="s">
        <v>36</v>
      </c>
      <c r="D8" s="4" t="s">
        <v>76</v>
      </c>
      <c r="E8" s="4" t="s">
        <v>36</v>
      </c>
      <c r="F8" s="4" t="s">
        <v>76</v>
      </c>
      <c r="G8" s="4" t="s">
        <v>36</v>
      </c>
      <c r="H8" s="4" t="s">
        <v>76</v>
      </c>
      <c r="I8" s="116" t="s">
        <v>36</v>
      </c>
    </row>
    <row r="9" spans="1:17" ht="15" customHeight="1">
      <c r="A9" s="119" t="s">
        <v>226</v>
      </c>
      <c r="B9" s="297">
        <v>2486</v>
      </c>
      <c r="C9" s="298">
        <v>34315</v>
      </c>
      <c r="D9" s="298">
        <v>471</v>
      </c>
      <c r="E9" s="298">
        <v>12648</v>
      </c>
      <c r="F9" s="298">
        <v>524</v>
      </c>
      <c r="G9" s="298">
        <v>7059</v>
      </c>
      <c r="H9" s="299">
        <v>532</v>
      </c>
      <c r="I9" s="300">
        <v>5770</v>
      </c>
    </row>
    <row r="10" spans="1:17" ht="15" customHeight="1">
      <c r="A10" s="18">
        <v>22</v>
      </c>
      <c r="B10" s="297">
        <v>2292</v>
      </c>
      <c r="C10" s="298">
        <v>29697</v>
      </c>
      <c r="D10" s="298">
        <v>508</v>
      </c>
      <c r="E10" s="298">
        <v>11014</v>
      </c>
      <c r="F10" s="298">
        <v>546</v>
      </c>
      <c r="G10" s="298">
        <v>7197</v>
      </c>
      <c r="H10" s="299">
        <v>376</v>
      </c>
      <c r="I10" s="300">
        <v>3923</v>
      </c>
    </row>
    <row r="11" spans="1:17" ht="15" customHeight="1">
      <c r="A11" s="128">
        <v>23</v>
      </c>
      <c r="B11" s="301">
        <f>SUM(B13:B24)</f>
        <v>2562</v>
      </c>
      <c r="C11" s="13">
        <f t="shared" ref="C11:H11" si="0">SUM(C13:C24)</f>
        <v>33209</v>
      </c>
      <c r="D11" s="13">
        <f t="shared" si="0"/>
        <v>507</v>
      </c>
      <c r="E11" s="13">
        <f t="shared" si="0"/>
        <v>11287</v>
      </c>
      <c r="F11" s="13">
        <f t="shared" si="0"/>
        <v>535</v>
      </c>
      <c r="G11" s="13">
        <f t="shared" si="0"/>
        <v>7238</v>
      </c>
      <c r="H11" s="13">
        <f t="shared" si="0"/>
        <v>551</v>
      </c>
      <c r="I11" s="302">
        <f>SUM(I13:I24)</f>
        <v>5807</v>
      </c>
    </row>
    <row r="12" spans="1:17" ht="15" customHeight="1">
      <c r="A12" s="303"/>
      <c r="B12" s="148"/>
      <c r="C12" s="149"/>
      <c r="D12" s="149"/>
      <c r="E12" s="149"/>
      <c r="F12" s="149"/>
      <c r="G12" s="149"/>
      <c r="H12" s="149"/>
      <c r="I12" s="151"/>
    </row>
    <row r="13" spans="1:17" s="293" customFormat="1" ht="15" customHeight="1">
      <c r="A13" s="133" t="s">
        <v>225</v>
      </c>
      <c r="B13" s="304">
        <f t="shared" ref="B13:B24" si="1">SUM(D13+F13+H13+B33+D33+F33+H33)</f>
        <v>211</v>
      </c>
      <c r="C13" s="14">
        <f t="shared" ref="C13:C24" si="2">SUM(E13+G13+I13+C33+E33+G33+I33)</f>
        <v>2381</v>
      </c>
      <c r="D13" s="305">
        <v>35</v>
      </c>
      <c r="E13" s="14">
        <v>575</v>
      </c>
      <c r="F13" s="14">
        <v>42</v>
      </c>
      <c r="G13" s="14">
        <v>677</v>
      </c>
      <c r="H13" s="14">
        <v>47</v>
      </c>
      <c r="I13" s="306">
        <v>418</v>
      </c>
    </row>
    <row r="14" spans="1:17" ht="15" customHeight="1">
      <c r="A14" s="307" t="s">
        <v>90</v>
      </c>
      <c r="B14" s="304">
        <f t="shared" si="1"/>
        <v>229</v>
      </c>
      <c r="C14" s="14">
        <f t="shared" si="2"/>
        <v>2496</v>
      </c>
      <c r="D14" s="305">
        <v>36</v>
      </c>
      <c r="E14" s="14">
        <v>600</v>
      </c>
      <c r="F14" s="14">
        <v>50</v>
      </c>
      <c r="G14" s="14">
        <v>743</v>
      </c>
      <c r="H14" s="14">
        <v>42</v>
      </c>
      <c r="I14" s="306">
        <v>373</v>
      </c>
    </row>
    <row r="15" spans="1:17" s="293" customFormat="1" ht="15" customHeight="1">
      <c r="A15" s="307" t="s">
        <v>91</v>
      </c>
      <c r="B15" s="304">
        <f t="shared" si="1"/>
        <v>225</v>
      </c>
      <c r="C15" s="14">
        <f t="shared" si="2"/>
        <v>2627</v>
      </c>
      <c r="D15" s="305">
        <v>48</v>
      </c>
      <c r="E15" s="14">
        <v>875</v>
      </c>
      <c r="F15" s="14">
        <v>50</v>
      </c>
      <c r="G15" s="14">
        <v>629</v>
      </c>
      <c r="H15" s="14">
        <v>44</v>
      </c>
      <c r="I15" s="306">
        <v>372</v>
      </c>
    </row>
    <row r="16" spans="1:17" ht="15" customHeight="1">
      <c r="A16" s="307" t="s">
        <v>92</v>
      </c>
      <c r="B16" s="304">
        <f t="shared" si="1"/>
        <v>224</v>
      </c>
      <c r="C16" s="14">
        <f t="shared" si="2"/>
        <v>3153</v>
      </c>
      <c r="D16" s="305">
        <v>47</v>
      </c>
      <c r="E16" s="14">
        <v>1249</v>
      </c>
      <c r="F16" s="14">
        <v>50</v>
      </c>
      <c r="G16" s="14">
        <v>581</v>
      </c>
      <c r="H16" s="14">
        <v>49</v>
      </c>
      <c r="I16" s="306">
        <v>518</v>
      </c>
    </row>
    <row r="17" spans="1:17" ht="15" customHeight="1">
      <c r="A17" s="307" t="s">
        <v>93</v>
      </c>
      <c r="B17" s="304">
        <f t="shared" si="1"/>
        <v>244</v>
      </c>
      <c r="C17" s="14">
        <f t="shared" si="2"/>
        <v>3085</v>
      </c>
      <c r="D17" s="305">
        <v>53</v>
      </c>
      <c r="E17" s="14">
        <v>1009</v>
      </c>
      <c r="F17" s="14">
        <v>48</v>
      </c>
      <c r="G17" s="14">
        <v>578</v>
      </c>
      <c r="H17" s="14">
        <v>45</v>
      </c>
      <c r="I17" s="306">
        <v>457</v>
      </c>
    </row>
    <row r="18" spans="1:17" ht="15" customHeight="1">
      <c r="A18" s="307" t="s">
        <v>94</v>
      </c>
      <c r="B18" s="304">
        <f t="shared" si="1"/>
        <v>230</v>
      </c>
      <c r="C18" s="14">
        <f t="shared" si="2"/>
        <v>2812</v>
      </c>
      <c r="D18" s="305">
        <v>46</v>
      </c>
      <c r="E18" s="14">
        <v>934</v>
      </c>
      <c r="F18" s="14">
        <v>53</v>
      </c>
      <c r="G18" s="14">
        <v>706</v>
      </c>
      <c r="H18" s="14">
        <v>48</v>
      </c>
      <c r="I18" s="306">
        <v>412</v>
      </c>
    </row>
    <row r="19" spans="1:17" ht="15" customHeight="1">
      <c r="A19" s="307" t="s">
        <v>95</v>
      </c>
      <c r="B19" s="304">
        <f t="shared" si="1"/>
        <v>230</v>
      </c>
      <c r="C19" s="14">
        <f t="shared" si="2"/>
        <v>3175</v>
      </c>
      <c r="D19" s="305">
        <v>49</v>
      </c>
      <c r="E19" s="14">
        <v>1125</v>
      </c>
      <c r="F19" s="14">
        <v>48</v>
      </c>
      <c r="G19" s="14">
        <v>876</v>
      </c>
      <c r="H19" s="83">
        <v>46</v>
      </c>
      <c r="I19" s="308">
        <v>512</v>
      </c>
    </row>
    <row r="20" spans="1:17" ht="15" customHeight="1">
      <c r="A20" s="307" t="s">
        <v>96</v>
      </c>
      <c r="B20" s="304">
        <f t="shared" si="1"/>
        <v>202</v>
      </c>
      <c r="C20" s="14">
        <f t="shared" si="2"/>
        <v>2222</v>
      </c>
      <c r="D20" s="305">
        <v>39</v>
      </c>
      <c r="E20" s="14">
        <v>733</v>
      </c>
      <c r="F20" s="14">
        <v>43</v>
      </c>
      <c r="G20" s="14">
        <v>424</v>
      </c>
      <c r="H20" s="14">
        <v>44</v>
      </c>
      <c r="I20" s="306">
        <v>412</v>
      </c>
    </row>
    <row r="21" spans="1:17" ht="15" customHeight="1">
      <c r="A21" s="307" t="s">
        <v>97</v>
      </c>
      <c r="B21" s="304">
        <f t="shared" si="1"/>
        <v>174</v>
      </c>
      <c r="C21" s="14">
        <f t="shared" si="2"/>
        <v>2199</v>
      </c>
      <c r="D21" s="305">
        <v>34</v>
      </c>
      <c r="E21" s="14">
        <v>779</v>
      </c>
      <c r="F21" s="14">
        <v>39</v>
      </c>
      <c r="G21" s="14">
        <v>454</v>
      </c>
      <c r="H21" s="14">
        <v>44</v>
      </c>
      <c r="I21" s="306">
        <v>495</v>
      </c>
    </row>
    <row r="22" spans="1:17" ht="15" customHeight="1">
      <c r="A22" s="129" t="s">
        <v>220</v>
      </c>
      <c r="B22" s="304">
        <f t="shared" si="1"/>
        <v>172</v>
      </c>
      <c r="C22" s="14">
        <f t="shared" si="2"/>
        <v>1986</v>
      </c>
      <c r="D22" s="305">
        <v>32</v>
      </c>
      <c r="E22" s="14">
        <v>569</v>
      </c>
      <c r="F22" s="14">
        <v>31</v>
      </c>
      <c r="G22" s="14">
        <v>398</v>
      </c>
      <c r="H22" s="14">
        <v>46</v>
      </c>
      <c r="I22" s="306">
        <v>418</v>
      </c>
    </row>
    <row r="23" spans="1:17" ht="15" customHeight="1">
      <c r="A23" s="307" t="s">
        <v>98</v>
      </c>
      <c r="B23" s="304">
        <f t="shared" si="1"/>
        <v>196</v>
      </c>
      <c r="C23" s="14">
        <f t="shared" si="2"/>
        <v>2829</v>
      </c>
      <c r="D23" s="305">
        <v>43</v>
      </c>
      <c r="E23" s="14">
        <v>1412</v>
      </c>
      <c r="F23" s="14">
        <v>38</v>
      </c>
      <c r="G23" s="14">
        <v>492</v>
      </c>
      <c r="H23" s="14">
        <v>46</v>
      </c>
      <c r="I23" s="306">
        <v>448</v>
      </c>
    </row>
    <row r="24" spans="1:17" ht="15" customHeight="1" thickBot="1">
      <c r="A24" s="307" t="s">
        <v>77</v>
      </c>
      <c r="B24" s="304">
        <f t="shared" si="1"/>
        <v>225</v>
      </c>
      <c r="C24" s="14">
        <f t="shared" si="2"/>
        <v>4244</v>
      </c>
      <c r="D24" s="305">
        <v>45</v>
      </c>
      <c r="E24" s="14">
        <v>1427</v>
      </c>
      <c r="F24" s="14">
        <v>43</v>
      </c>
      <c r="G24" s="14">
        <v>680</v>
      </c>
      <c r="H24" s="309">
        <v>50</v>
      </c>
      <c r="I24" s="310">
        <v>972</v>
      </c>
    </row>
    <row r="25" spans="1:17" ht="15" customHeight="1">
      <c r="A25" s="311"/>
      <c r="B25" s="312"/>
      <c r="C25" s="312"/>
      <c r="D25" s="312"/>
      <c r="E25" s="312"/>
      <c r="F25" s="312"/>
      <c r="G25" s="312"/>
      <c r="H25" s="312"/>
      <c r="I25" s="312"/>
    </row>
    <row r="26" spans="1:17" s="293" customFormat="1" ht="15" customHeight="1" thickBot="1">
      <c r="A26" s="313"/>
      <c r="B26" s="12"/>
      <c r="C26" s="12"/>
      <c r="D26" s="12"/>
      <c r="E26" s="12"/>
      <c r="F26" s="12"/>
      <c r="G26" s="12"/>
      <c r="H26" s="12"/>
      <c r="J26" s="13"/>
      <c r="K26" s="13"/>
      <c r="L26" s="13"/>
      <c r="M26" s="13"/>
      <c r="N26" s="13"/>
      <c r="O26" s="158"/>
      <c r="P26" s="158"/>
      <c r="Q26" s="314"/>
    </row>
    <row r="27" spans="1:17" ht="15" customHeight="1" thickBot="1">
      <c r="A27" s="465" t="s">
        <v>80</v>
      </c>
      <c r="B27" s="432" t="s">
        <v>85</v>
      </c>
      <c r="C27" s="432"/>
      <c r="D27" s="432" t="s">
        <v>86</v>
      </c>
      <c r="E27" s="432"/>
      <c r="F27" s="432" t="s">
        <v>87</v>
      </c>
      <c r="G27" s="432"/>
      <c r="H27" s="434" t="s">
        <v>88</v>
      </c>
      <c r="I27" s="434"/>
      <c r="J27" s="6"/>
      <c r="K27" s="6"/>
      <c r="L27" s="6"/>
      <c r="M27" s="6"/>
      <c r="N27" s="6"/>
      <c r="O27" s="6"/>
      <c r="P27" s="6"/>
      <c r="Q27" s="166"/>
    </row>
    <row r="28" spans="1:17" ht="20.100000000000001" customHeight="1">
      <c r="A28" s="465"/>
      <c r="B28" s="4" t="s">
        <v>76</v>
      </c>
      <c r="C28" s="4" t="s">
        <v>36</v>
      </c>
      <c r="D28" s="105" t="s">
        <v>76</v>
      </c>
      <c r="E28" s="105" t="s">
        <v>36</v>
      </c>
      <c r="F28" s="105" t="s">
        <v>76</v>
      </c>
      <c r="G28" s="105" t="s">
        <v>36</v>
      </c>
      <c r="H28" s="105" t="s">
        <v>76</v>
      </c>
      <c r="I28" s="116" t="s">
        <v>36</v>
      </c>
      <c r="J28" s="6"/>
      <c r="K28" s="6"/>
      <c r="L28" s="6"/>
      <c r="M28" s="6"/>
      <c r="N28" s="6"/>
      <c r="O28" s="6"/>
      <c r="P28" s="6"/>
      <c r="Q28" s="6"/>
    </row>
    <row r="29" spans="1:17" ht="20.100000000000001" customHeight="1">
      <c r="A29" s="289" t="s">
        <v>226</v>
      </c>
      <c r="B29" s="298">
        <v>491</v>
      </c>
      <c r="C29" s="298">
        <v>2117</v>
      </c>
      <c r="D29" s="298">
        <v>378</v>
      </c>
      <c r="E29" s="298">
        <v>2671</v>
      </c>
      <c r="F29" s="298">
        <v>41</v>
      </c>
      <c r="G29" s="298">
        <v>615</v>
      </c>
      <c r="H29" s="298">
        <v>211</v>
      </c>
      <c r="I29" s="300">
        <v>3399</v>
      </c>
      <c r="J29" s="30"/>
      <c r="K29" s="30"/>
      <c r="L29" s="30"/>
      <c r="M29" s="30"/>
      <c r="N29" s="30"/>
      <c r="O29" s="30"/>
      <c r="P29" s="30"/>
      <c r="Q29" s="30"/>
    </row>
    <row r="30" spans="1:17" ht="15" customHeight="1">
      <c r="A30" s="287">
        <v>22</v>
      </c>
      <c r="B30" s="298">
        <v>255</v>
      </c>
      <c r="C30" s="298">
        <v>1523</v>
      </c>
      <c r="D30" s="298">
        <v>371</v>
      </c>
      <c r="E30" s="298">
        <v>2911</v>
      </c>
      <c r="F30" s="298">
        <v>59</v>
      </c>
      <c r="G30" s="298">
        <v>667</v>
      </c>
      <c r="H30" s="298">
        <v>274</v>
      </c>
      <c r="I30" s="300">
        <v>3737</v>
      </c>
      <c r="J30" s="299"/>
      <c r="K30" s="299"/>
      <c r="L30" s="299"/>
      <c r="M30" s="299"/>
      <c r="N30" s="299"/>
      <c r="O30" s="299"/>
      <c r="P30" s="299"/>
      <c r="Q30" s="299"/>
    </row>
    <row r="31" spans="1:17" ht="15" customHeight="1">
      <c r="A31" s="315">
        <v>23</v>
      </c>
      <c r="B31" s="316">
        <f>SUM(B33:B44)</f>
        <v>220</v>
      </c>
      <c r="C31" s="316">
        <f t="shared" ref="C31:H31" si="3">SUM(C33:C44)</f>
        <v>1493</v>
      </c>
      <c r="D31" s="316">
        <f t="shared" si="3"/>
        <v>451</v>
      </c>
      <c r="E31" s="316">
        <f t="shared" si="3"/>
        <v>3374</v>
      </c>
      <c r="F31" s="316">
        <f t="shared" si="3"/>
        <v>56</v>
      </c>
      <c r="G31" s="316">
        <f t="shared" si="3"/>
        <v>602</v>
      </c>
      <c r="H31" s="316">
        <f t="shared" si="3"/>
        <v>242</v>
      </c>
      <c r="I31" s="302">
        <f>SUM(I33:I44)</f>
        <v>3408</v>
      </c>
      <c r="J31" s="299"/>
      <c r="K31" s="299"/>
      <c r="L31" s="299"/>
      <c r="M31" s="299"/>
      <c r="N31" s="299"/>
      <c r="O31" s="299"/>
      <c r="P31" s="299"/>
      <c r="Q31" s="299"/>
    </row>
    <row r="32" spans="1:17" ht="15" customHeight="1">
      <c r="A32" s="92"/>
      <c r="B32" s="150"/>
      <c r="C32" s="150"/>
      <c r="D32" s="150"/>
      <c r="E32" s="150"/>
      <c r="F32" s="150"/>
      <c r="G32" s="150"/>
      <c r="H32" s="150"/>
      <c r="I32" s="151"/>
      <c r="J32" s="13"/>
      <c r="K32" s="13"/>
      <c r="L32" s="13"/>
      <c r="M32" s="13"/>
      <c r="N32" s="13"/>
      <c r="O32" s="13"/>
      <c r="P32" s="158"/>
      <c r="Q32" s="158"/>
    </row>
    <row r="33" spans="1:17" ht="15" customHeight="1">
      <c r="A33" s="133" t="s">
        <v>225</v>
      </c>
      <c r="B33" s="14">
        <v>19</v>
      </c>
      <c r="C33" s="14">
        <v>66</v>
      </c>
      <c r="D33" s="14">
        <v>42</v>
      </c>
      <c r="E33" s="14">
        <v>301</v>
      </c>
      <c r="F33" s="14">
        <v>3</v>
      </c>
      <c r="G33" s="14">
        <v>29</v>
      </c>
      <c r="H33" s="15">
        <v>23</v>
      </c>
      <c r="I33" s="300">
        <v>315</v>
      </c>
      <c r="J33" s="13"/>
      <c r="K33" s="13"/>
      <c r="L33" s="13"/>
      <c r="M33" s="13"/>
      <c r="N33" s="13"/>
      <c r="O33" s="13"/>
      <c r="P33" s="158"/>
      <c r="Q33" s="158"/>
    </row>
    <row r="34" spans="1:17" s="293" customFormat="1" ht="15" customHeight="1">
      <c r="A34" s="317" t="s">
        <v>90</v>
      </c>
      <c r="B34" s="14">
        <v>25</v>
      </c>
      <c r="C34" s="14">
        <v>113</v>
      </c>
      <c r="D34" s="14">
        <v>45</v>
      </c>
      <c r="E34" s="14">
        <v>363</v>
      </c>
      <c r="F34" s="15">
        <v>10</v>
      </c>
      <c r="G34" s="15">
        <v>111</v>
      </c>
      <c r="H34" s="15">
        <v>21</v>
      </c>
      <c r="I34" s="318">
        <v>193</v>
      </c>
      <c r="J34" s="15"/>
      <c r="K34" s="83"/>
      <c r="L34" s="14"/>
      <c r="M34" s="14"/>
      <c r="N34" s="14"/>
      <c r="O34" s="14"/>
      <c r="P34" s="16"/>
      <c r="Q34" s="16"/>
    </row>
    <row r="35" spans="1:17" s="293" customFormat="1" ht="15" customHeight="1">
      <c r="A35" s="317" t="s">
        <v>91</v>
      </c>
      <c r="B35" s="14">
        <v>20</v>
      </c>
      <c r="C35" s="14">
        <v>87</v>
      </c>
      <c r="D35" s="14">
        <v>38</v>
      </c>
      <c r="E35" s="14">
        <v>275</v>
      </c>
      <c r="F35" s="15">
        <v>6</v>
      </c>
      <c r="G35" s="15">
        <v>90</v>
      </c>
      <c r="H35" s="15">
        <v>19</v>
      </c>
      <c r="I35" s="318">
        <v>299</v>
      </c>
      <c r="J35" s="15"/>
      <c r="K35" s="15"/>
      <c r="L35" s="14"/>
      <c r="M35" s="14"/>
      <c r="N35" s="15"/>
      <c r="O35" s="15"/>
      <c r="P35" s="16"/>
      <c r="Q35" s="16"/>
    </row>
    <row r="36" spans="1:17" s="293" customFormat="1" ht="15" customHeight="1">
      <c r="A36" s="317" t="s">
        <v>92</v>
      </c>
      <c r="B36" s="14">
        <v>18</v>
      </c>
      <c r="C36" s="14">
        <v>281</v>
      </c>
      <c r="D36" s="14">
        <v>43</v>
      </c>
      <c r="E36" s="14">
        <v>292</v>
      </c>
      <c r="F36" s="15">
        <v>3</v>
      </c>
      <c r="G36" s="15">
        <v>46</v>
      </c>
      <c r="H36" s="15">
        <v>14</v>
      </c>
      <c r="I36" s="318">
        <v>186</v>
      </c>
      <c r="J36" s="15"/>
      <c r="K36" s="15"/>
      <c r="L36" s="15"/>
      <c r="M36" s="15"/>
      <c r="N36" s="15"/>
      <c r="O36" s="15"/>
      <c r="P36" s="16"/>
      <c r="Q36" s="16"/>
    </row>
    <row r="37" spans="1:17" ht="15" customHeight="1">
      <c r="A37" s="317" t="s">
        <v>93</v>
      </c>
      <c r="B37" s="14">
        <v>27</v>
      </c>
      <c r="C37" s="14">
        <v>179</v>
      </c>
      <c r="D37" s="14">
        <v>40</v>
      </c>
      <c r="E37" s="14">
        <v>346</v>
      </c>
      <c r="F37" s="15">
        <v>6</v>
      </c>
      <c r="G37" s="15">
        <v>58</v>
      </c>
      <c r="H37" s="15">
        <v>25</v>
      </c>
      <c r="I37" s="318">
        <v>458</v>
      </c>
      <c r="J37" s="15"/>
      <c r="K37" s="14"/>
      <c r="L37" s="15"/>
      <c r="M37" s="15"/>
      <c r="N37" s="15"/>
      <c r="O37" s="15"/>
      <c r="P37" s="32"/>
      <c r="Q37" s="16"/>
    </row>
    <row r="38" spans="1:17" ht="15" customHeight="1">
      <c r="A38" s="317" t="s">
        <v>94</v>
      </c>
      <c r="B38" s="14">
        <v>13</v>
      </c>
      <c r="C38" s="14">
        <v>104</v>
      </c>
      <c r="D38" s="14">
        <v>42</v>
      </c>
      <c r="E38" s="14">
        <v>292</v>
      </c>
      <c r="F38" s="15">
        <v>5</v>
      </c>
      <c r="G38" s="15">
        <v>49</v>
      </c>
      <c r="H38" s="15">
        <v>23</v>
      </c>
      <c r="I38" s="318">
        <v>315</v>
      </c>
      <c r="J38" s="15"/>
      <c r="K38" s="15"/>
      <c r="L38" s="14"/>
      <c r="M38" s="14"/>
      <c r="N38" s="159"/>
      <c r="O38" s="14"/>
      <c r="P38" s="16"/>
      <c r="Q38" s="16"/>
    </row>
    <row r="39" spans="1:17" ht="15" customHeight="1">
      <c r="A39" s="317" t="s">
        <v>95</v>
      </c>
      <c r="B39" s="83">
        <v>17</v>
      </c>
      <c r="C39" s="83">
        <v>72</v>
      </c>
      <c r="D39" s="14">
        <v>40</v>
      </c>
      <c r="E39" s="14">
        <v>300</v>
      </c>
      <c r="F39" s="15">
        <v>7</v>
      </c>
      <c r="G39" s="15">
        <v>47</v>
      </c>
      <c r="H39" s="15">
        <v>23</v>
      </c>
      <c r="I39" s="318">
        <v>243</v>
      </c>
      <c r="J39" s="14"/>
      <c r="K39" s="14"/>
      <c r="L39" s="14"/>
      <c r="M39" s="14"/>
      <c r="N39" s="15"/>
      <c r="O39" s="15"/>
      <c r="P39" s="15"/>
      <c r="Q39" s="15"/>
    </row>
    <row r="40" spans="1:17" ht="15" customHeight="1">
      <c r="A40" s="317" t="s">
        <v>96</v>
      </c>
      <c r="B40" s="14">
        <v>15</v>
      </c>
      <c r="C40" s="14">
        <v>102</v>
      </c>
      <c r="D40" s="14">
        <v>38</v>
      </c>
      <c r="E40" s="14">
        <v>285</v>
      </c>
      <c r="F40" s="15">
        <v>1</v>
      </c>
      <c r="G40" s="15">
        <v>10</v>
      </c>
      <c r="H40" s="15">
        <v>22</v>
      </c>
      <c r="I40" s="318">
        <v>256</v>
      </c>
      <c r="J40" s="6"/>
      <c r="K40" s="6"/>
      <c r="L40" s="6"/>
      <c r="M40" s="6"/>
      <c r="N40" s="6"/>
      <c r="O40" s="6"/>
      <c r="P40" s="6"/>
      <c r="Q40" s="6"/>
    </row>
    <row r="41" spans="1:17" ht="15" customHeight="1">
      <c r="A41" s="317" t="s">
        <v>97</v>
      </c>
      <c r="B41" s="14">
        <v>13</v>
      </c>
      <c r="C41" s="14">
        <v>66</v>
      </c>
      <c r="D41" s="14">
        <v>28</v>
      </c>
      <c r="E41" s="14">
        <v>203</v>
      </c>
      <c r="F41" s="15">
        <v>1</v>
      </c>
      <c r="G41" s="15">
        <v>8</v>
      </c>
      <c r="H41" s="15">
        <v>15</v>
      </c>
      <c r="I41" s="318">
        <v>194</v>
      </c>
      <c r="J41" s="6"/>
      <c r="K41" s="6"/>
      <c r="L41" s="6"/>
      <c r="M41" s="6"/>
      <c r="N41" s="6"/>
      <c r="O41" s="6"/>
      <c r="P41" s="6"/>
      <c r="Q41" s="166"/>
    </row>
    <row r="42" spans="1:17" ht="20.100000000000001" customHeight="1">
      <c r="A42" s="133" t="s">
        <v>220</v>
      </c>
      <c r="B42" s="14">
        <v>15</v>
      </c>
      <c r="C42" s="14">
        <v>112</v>
      </c>
      <c r="D42" s="14">
        <v>29</v>
      </c>
      <c r="E42" s="14">
        <v>240</v>
      </c>
      <c r="F42" s="15">
        <v>4</v>
      </c>
      <c r="G42" s="15">
        <v>34</v>
      </c>
      <c r="H42" s="15">
        <v>15</v>
      </c>
      <c r="I42" s="318">
        <v>215</v>
      </c>
      <c r="J42" s="6"/>
      <c r="K42" s="6"/>
      <c r="L42" s="6"/>
      <c r="M42" s="6"/>
      <c r="N42" s="6"/>
      <c r="O42" s="6"/>
      <c r="P42" s="6"/>
      <c r="Q42" s="6"/>
    </row>
    <row r="43" spans="1:17" ht="20.100000000000001" customHeight="1">
      <c r="A43" s="317" t="s">
        <v>98</v>
      </c>
      <c r="B43" s="14">
        <v>19</v>
      </c>
      <c r="C43" s="14">
        <v>119</v>
      </c>
      <c r="D43" s="14">
        <v>31</v>
      </c>
      <c r="E43" s="14">
        <v>191</v>
      </c>
      <c r="F43" s="15">
        <v>3</v>
      </c>
      <c r="G43" s="15">
        <v>15</v>
      </c>
      <c r="H43" s="15">
        <v>16</v>
      </c>
      <c r="I43" s="318">
        <v>152</v>
      </c>
      <c r="J43" s="30"/>
      <c r="K43" s="30"/>
      <c r="L43" s="30"/>
      <c r="M43" s="30"/>
      <c r="N43" s="30"/>
      <c r="O43" s="30"/>
      <c r="P43" s="30"/>
      <c r="Q43" s="30"/>
    </row>
    <row r="44" spans="1:17" s="293" customFormat="1" ht="15" customHeight="1" thickBot="1">
      <c r="A44" s="319" t="s">
        <v>77</v>
      </c>
      <c r="B44" s="14">
        <v>19</v>
      </c>
      <c r="C44" s="14">
        <v>192</v>
      </c>
      <c r="D44" s="14">
        <v>35</v>
      </c>
      <c r="E44" s="14">
        <v>286</v>
      </c>
      <c r="F44" s="15">
        <v>7</v>
      </c>
      <c r="G44" s="15">
        <v>105</v>
      </c>
      <c r="H44" s="15">
        <v>26</v>
      </c>
      <c r="I44" s="318">
        <v>582</v>
      </c>
      <c r="J44" s="160"/>
      <c r="K44" s="160"/>
      <c r="L44" s="160"/>
      <c r="M44" s="160"/>
      <c r="N44" s="160"/>
      <c r="O44" s="160"/>
      <c r="P44" s="161"/>
      <c r="Q44" s="161"/>
    </row>
    <row r="45" spans="1:17" s="293" customFormat="1" ht="15" customHeight="1">
      <c r="A45" s="162"/>
      <c r="B45" s="312"/>
      <c r="C45" s="312"/>
      <c r="D45" s="312"/>
      <c r="E45" s="312"/>
      <c r="F45" s="312"/>
      <c r="G45" s="320"/>
      <c r="H45" s="321"/>
      <c r="I45" s="320" t="s">
        <v>317</v>
      </c>
      <c r="J45" s="160"/>
      <c r="K45" s="160"/>
      <c r="L45" s="160"/>
      <c r="M45" s="160"/>
      <c r="N45" s="160"/>
      <c r="O45" s="160"/>
      <c r="P45" s="161"/>
      <c r="Q45" s="161"/>
    </row>
    <row r="46" spans="1:17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8" spans="1:17" ht="20.100000000000001" customHeight="1">
      <c r="A48" s="1"/>
    </row>
  </sheetData>
  <sheetProtection selectLockedCells="1" selectUnlockedCells="1"/>
  <mergeCells count="12">
    <mergeCell ref="H7:I7"/>
    <mergeCell ref="A7:A8"/>
    <mergeCell ref="F27:G27"/>
    <mergeCell ref="D27:E27"/>
    <mergeCell ref="J4:Q4"/>
    <mergeCell ref="H27:I27"/>
    <mergeCell ref="B27:C27"/>
    <mergeCell ref="A27:A28"/>
    <mergeCell ref="A4:I4"/>
    <mergeCell ref="B7:C7"/>
    <mergeCell ref="D7:E7"/>
    <mergeCell ref="F7:G7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verticalDpi="300" r:id="rId1"/>
  <headerFooter alignWithMargins="0">
    <oddHeader>&amp;L教　育</oddHeader>
    <oddFooter>&amp;C&amp;11－&amp;P－</oddFooter>
  </headerFooter>
  <ignoredErrors>
    <ignoredError sqref="A14:A2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H52"/>
  <sheetViews>
    <sheetView view="pageBreakPreview" topLeftCell="A13" zoomScaleNormal="100" zoomScaleSheetLayoutView="100" workbookViewId="0">
      <selection activeCell="D20" sqref="D20"/>
    </sheetView>
  </sheetViews>
  <sheetFormatPr defaultRowHeight="15.95" customHeight="1"/>
  <cols>
    <col min="1" max="1" width="16.7109375" style="2" customWidth="1"/>
    <col min="2" max="6" width="16.85546875" style="2" customWidth="1"/>
    <col min="7" max="16384" width="9.140625" style="2"/>
  </cols>
  <sheetData>
    <row r="1" spans="1:8" ht="5.0999999999999996" customHeight="1">
      <c r="A1" s="12"/>
      <c r="B1" s="12"/>
      <c r="C1" s="12"/>
      <c r="D1" s="12"/>
      <c r="E1" s="12"/>
      <c r="F1" s="3"/>
      <c r="G1" s="12"/>
    </row>
    <row r="2" spans="1:8" ht="15" customHeight="1" thickBot="1">
      <c r="A2" s="1" t="s">
        <v>331</v>
      </c>
      <c r="B2" s="12"/>
      <c r="C2" s="12"/>
      <c r="D2" s="12"/>
      <c r="E2" s="12"/>
      <c r="F2" s="3" t="s">
        <v>99</v>
      </c>
      <c r="G2" s="12"/>
    </row>
    <row r="3" spans="1:8" ht="24.95" customHeight="1">
      <c r="A3" s="322" t="s">
        <v>100</v>
      </c>
      <c r="B3" s="323" t="s">
        <v>221</v>
      </c>
      <c r="C3" s="290" t="s">
        <v>89</v>
      </c>
      <c r="D3" s="324" t="s">
        <v>101</v>
      </c>
      <c r="E3" s="291" t="s">
        <v>1</v>
      </c>
      <c r="F3" s="400" t="s">
        <v>342</v>
      </c>
      <c r="G3" s="6"/>
    </row>
    <row r="4" spans="1:8" ht="15.95" customHeight="1">
      <c r="A4" s="325" t="s">
        <v>102</v>
      </c>
      <c r="B4" s="100">
        <f>SUM(B5:B21)</f>
        <v>248811</v>
      </c>
      <c r="C4" s="86">
        <f>SUM(C5:C21)</f>
        <v>253708</v>
      </c>
      <c r="D4" s="86">
        <f>SUM(D5:D21)</f>
        <v>265004</v>
      </c>
      <c r="E4" s="86">
        <f>SUM(E5:E21)</f>
        <v>280005</v>
      </c>
      <c r="F4" s="326">
        <f>SUM(F5:F21)</f>
        <v>242303</v>
      </c>
      <c r="G4" s="6"/>
      <c r="H4" s="327"/>
    </row>
    <row r="5" spans="1:8" ht="15.95" customHeight="1">
      <c r="A5" s="328" t="s">
        <v>103</v>
      </c>
      <c r="B5" s="87">
        <v>128274</v>
      </c>
      <c r="C5" s="50">
        <v>129670</v>
      </c>
      <c r="D5" s="50">
        <v>136783</v>
      </c>
      <c r="E5" s="106">
        <v>141995</v>
      </c>
      <c r="F5" s="329">
        <v>144039</v>
      </c>
      <c r="G5" s="6"/>
      <c r="H5" s="327"/>
    </row>
    <row r="6" spans="1:8" ht="15.95" customHeight="1">
      <c r="A6" s="328" t="s">
        <v>104</v>
      </c>
      <c r="B6" s="84" t="s">
        <v>48</v>
      </c>
      <c r="C6" s="85">
        <v>0</v>
      </c>
      <c r="D6" s="85">
        <v>0</v>
      </c>
      <c r="E6" s="107">
        <v>0</v>
      </c>
      <c r="F6" s="330">
        <v>0</v>
      </c>
      <c r="G6" s="6"/>
      <c r="H6" s="327"/>
    </row>
    <row r="7" spans="1:8" ht="15.95" customHeight="1">
      <c r="A7" s="328" t="s">
        <v>105</v>
      </c>
      <c r="B7" s="84" t="s">
        <v>48</v>
      </c>
      <c r="C7" s="85">
        <v>0</v>
      </c>
      <c r="D7" s="85">
        <v>0</v>
      </c>
      <c r="E7" s="107">
        <v>0</v>
      </c>
      <c r="F7" s="330">
        <v>0</v>
      </c>
      <c r="G7" s="6"/>
      <c r="H7" s="327"/>
    </row>
    <row r="8" spans="1:8" ht="15.95" customHeight="1">
      <c r="A8" s="328" t="s">
        <v>106</v>
      </c>
      <c r="B8" s="84" t="s">
        <v>48</v>
      </c>
      <c r="C8" s="85">
        <v>0</v>
      </c>
      <c r="D8" s="85">
        <v>0</v>
      </c>
      <c r="E8" s="107">
        <v>0</v>
      </c>
      <c r="F8" s="330">
        <v>0</v>
      </c>
      <c r="G8" s="6"/>
      <c r="H8" s="327"/>
    </row>
    <row r="9" spans="1:8" ht="15.95" customHeight="1">
      <c r="A9" s="328" t="s">
        <v>107</v>
      </c>
      <c r="B9" s="84" t="s">
        <v>48</v>
      </c>
      <c r="C9" s="85">
        <v>0</v>
      </c>
      <c r="D9" s="85">
        <v>0</v>
      </c>
      <c r="E9" s="107">
        <v>0</v>
      </c>
      <c r="F9" s="330">
        <v>0</v>
      </c>
      <c r="G9" s="6"/>
      <c r="H9" s="327"/>
    </row>
    <row r="10" spans="1:8" ht="15.95" customHeight="1">
      <c r="A10" s="328" t="s">
        <v>108</v>
      </c>
      <c r="B10" s="84" t="s">
        <v>48</v>
      </c>
      <c r="C10" s="85">
        <v>0</v>
      </c>
      <c r="D10" s="85">
        <v>0</v>
      </c>
      <c r="E10" s="107">
        <v>0</v>
      </c>
      <c r="F10" s="330">
        <v>0</v>
      </c>
      <c r="G10" s="6"/>
      <c r="H10" s="327"/>
    </row>
    <row r="11" spans="1:8" ht="15.95" customHeight="1">
      <c r="A11" s="328" t="s">
        <v>109</v>
      </c>
      <c r="B11" s="84" t="s">
        <v>48</v>
      </c>
      <c r="C11" s="85">
        <v>0</v>
      </c>
      <c r="D11" s="85">
        <v>0</v>
      </c>
      <c r="E11" s="107">
        <v>0</v>
      </c>
      <c r="F11" s="330">
        <v>0</v>
      </c>
      <c r="G11" s="6"/>
      <c r="H11" s="327"/>
    </row>
    <row r="12" spans="1:8" ht="15.95" customHeight="1">
      <c r="A12" s="328" t="s">
        <v>110</v>
      </c>
      <c r="B12" s="84" t="s">
        <v>48</v>
      </c>
      <c r="C12" s="85">
        <v>0</v>
      </c>
      <c r="D12" s="85">
        <v>0</v>
      </c>
      <c r="E12" s="107">
        <v>0</v>
      </c>
      <c r="F12" s="330">
        <v>0</v>
      </c>
      <c r="G12" s="6"/>
      <c r="H12" s="327"/>
    </row>
    <row r="13" spans="1:8" ht="15.95" customHeight="1">
      <c r="A13" s="328" t="s">
        <v>111</v>
      </c>
      <c r="B13" s="84" t="s">
        <v>48</v>
      </c>
      <c r="C13" s="85">
        <v>0</v>
      </c>
      <c r="D13" s="85">
        <v>0</v>
      </c>
      <c r="E13" s="107">
        <v>0</v>
      </c>
      <c r="F13" s="330">
        <v>0</v>
      </c>
      <c r="G13" s="6"/>
      <c r="H13" s="327"/>
    </row>
    <row r="14" spans="1:8" ht="15.95" customHeight="1">
      <c r="A14" s="328" t="s">
        <v>112</v>
      </c>
      <c r="B14" s="84" t="s">
        <v>48</v>
      </c>
      <c r="C14" s="85">
        <v>0</v>
      </c>
      <c r="D14" s="85">
        <v>0</v>
      </c>
      <c r="E14" s="107">
        <v>0</v>
      </c>
      <c r="F14" s="330">
        <v>0</v>
      </c>
      <c r="G14" s="6"/>
      <c r="H14" s="327"/>
    </row>
    <row r="15" spans="1:8" ht="15.95" customHeight="1">
      <c r="A15" s="328" t="s">
        <v>113</v>
      </c>
      <c r="B15" s="84" t="s">
        <v>48</v>
      </c>
      <c r="C15" s="85">
        <v>0</v>
      </c>
      <c r="D15" s="85">
        <v>0</v>
      </c>
      <c r="E15" s="107">
        <v>0</v>
      </c>
      <c r="F15" s="330">
        <v>0</v>
      </c>
      <c r="G15" s="6"/>
      <c r="H15" s="327"/>
    </row>
    <row r="16" spans="1:8" ht="15.95" customHeight="1">
      <c r="A16" s="328" t="s">
        <v>114</v>
      </c>
      <c r="B16" s="87">
        <v>53617</v>
      </c>
      <c r="C16" s="50">
        <v>50948</v>
      </c>
      <c r="D16" s="50">
        <v>52428</v>
      </c>
      <c r="E16" s="106">
        <v>60976</v>
      </c>
      <c r="F16" s="329">
        <v>57553</v>
      </c>
      <c r="G16" s="6"/>
      <c r="H16" s="327"/>
    </row>
    <row r="17" spans="1:8" ht="15.95" customHeight="1">
      <c r="A17" s="328" t="s">
        <v>115</v>
      </c>
      <c r="B17" s="87">
        <v>30872</v>
      </c>
      <c r="C17" s="50">
        <v>35257</v>
      </c>
      <c r="D17" s="50">
        <v>37341</v>
      </c>
      <c r="E17" s="106">
        <v>36961</v>
      </c>
      <c r="F17" s="329">
        <v>2746</v>
      </c>
      <c r="G17" s="6"/>
      <c r="H17" s="327"/>
    </row>
    <row r="18" spans="1:8" ht="15.95" customHeight="1">
      <c r="A18" s="328" t="s">
        <v>116</v>
      </c>
      <c r="B18" s="84" t="s">
        <v>48</v>
      </c>
      <c r="C18" s="85">
        <v>0</v>
      </c>
      <c r="D18" s="85">
        <v>0</v>
      </c>
      <c r="E18" s="107">
        <v>0</v>
      </c>
      <c r="F18" s="330">
        <v>0</v>
      </c>
      <c r="G18" s="6"/>
      <c r="H18" s="327"/>
    </row>
    <row r="19" spans="1:8" ht="15.95" customHeight="1">
      <c r="A19" s="328" t="s">
        <v>117</v>
      </c>
      <c r="B19" s="87">
        <v>5168</v>
      </c>
      <c r="C19" s="50">
        <v>4651</v>
      </c>
      <c r="D19" s="50">
        <v>4732</v>
      </c>
      <c r="E19" s="106">
        <v>4791</v>
      </c>
      <c r="F19" s="329">
        <v>4151</v>
      </c>
      <c r="G19" s="6"/>
      <c r="H19" s="327"/>
    </row>
    <row r="20" spans="1:8" ht="15.95" customHeight="1">
      <c r="A20" s="328" t="s">
        <v>118</v>
      </c>
      <c r="B20" s="87">
        <v>10698</v>
      </c>
      <c r="C20" s="50">
        <v>10348</v>
      </c>
      <c r="D20" s="50">
        <v>11764</v>
      </c>
      <c r="E20" s="106">
        <v>12745</v>
      </c>
      <c r="F20" s="329">
        <v>12751</v>
      </c>
      <c r="G20" s="6"/>
      <c r="H20" s="327"/>
    </row>
    <row r="21" spans="1:8" ht="15.95" customHeight="1" thickBot="1">
      <c r="A21" s="331" t="s">
        <v>119</v>
      </c>
      <c r="B21" s="88">
        <v>20182</v>
      </c>
      <c r="C21" s="89">
        <v>22834</v>
      </c>
      <c r="D21" s="89">
        <v>21956</v>
      </c>
      <c r="E21" s="108">
        <v>22537</v>
      </c>
      <c r="F21" s="332">
        <v>21063</v>
      </c>
      <c r="G21" s="6"/>
      <c r="H21" s="327"/>
    </row>
    <row r="22" spans="1:8" ht="15" customHeight="1">
      <c r="A22" s="1" t="s">
        <v>120</v>
      </c>
      <c r="B22" s="12"/>
      <c r="C22" s="12"/>
      <c r="D22" s="12"/>
      <c r="E22" s="12"/>
      <c r="F22" s="3" t="s">
        <v>121</v>
      </c>
      <c r="G22" s="12"/>
    </row>
    <row r="23" spans="1:8" ht="15" customHeight="1">
      <c r="A23" s="12"/>
      <c r="B23" s="12"/>
      <c r="C23" s="12"/>
      <c r="D23" s="12"/>
      <c r="E23" s="12"/>
      <c r="F23" s="12"/>
      <c r="G23" s="12"/>
    </row>
    <row r="24" spans="1:8" ht="15" customHeight="1" thickBot="1">
      <c r="A24" s="1" t="s">
        <v>332</v>
      </c>
      <c r="B24" s="12"/>
      <c r="C24" s="12"/>
      <c r="D24" s="12"/>
      <c r="E24" s="12"/>
      <c r="F24" s="3" t="s">
        <v>122</v>
      </c>
      <c r="G24" s="12"/>
    </row>
    <row r="25" spans="1:8" ht="24.95" customHeight="1">
      <c r="A25" s="322" t="s">
        <v>123</v>
      </c>
      <c r="B25" s="292" t="s">
        <v>49</v>
      </c>
      <c r="C25" s="290" t="s">
        <v>89</v>
      </c>
      <c r="D25" s="324" t="s">
        <v>101</v>
      </c>
      <c r="E25" s="291" t="s">
        <v>1</v>
      </c>
      <c r="F25" s="400" t="s">
        <v>342</v>
      </c>
      <c r="G25" s="6"/>
    </row>
    <row r="26" spans="1:8" ht="15.95" customHeight="1">
      <c r="A26" s="333" t="s">
        <v>124</v>
      </c>
      <c r="B26" s="25">
        <v>2191</v>
      </c>
      <c r="C26" s="25">
        <v>2301</v>
      </c>
      <c r="D26" s="25">
        <v>2127</v>
      </c>
      <c r="E26" s="109">
        <v>2214</v>
      </c>
      <c r="F26" s="334">
        <v>2320</v>
      </c>
      <c r="G26" s="6"/>
    </row>
    <row r="27" spans="1:8" ht="15.95" customHeight="1">
      <c r="A27" s="335" t="s">
        <v>125</v>
      </c>
      <c r="B27" s="14">
        <v>2444</v>
      </c>
      <c r="C27" s="14">
        <v>2574</v>
      </c>
      <c r="D27" s="14">
        <v>2350</v>
      </c>
      <c r="E27" s="90">
        <v>2448</v>
      </c>
      <c r="F27" s="336">
        <v>2558</v>
      </c>
      <c r="G27" s="6"/>
    </row>
    <row r="28" spans="1:8" ht="15.95" customHeight="1">
      <c r="A28" s="335" t="s">
        <v>126</v>
      </c>
      <c r="B28" s="14">
        <v>4045</v>
      </c>
      <c r="C28" s="14">
        <v>4233</v>
      </c>
      <c r="D28" s="14">
        <v>3775</v>
      </c>
      <c r="E28" s="90">
        <v>3982</v>
      </c>
      <c r="F28" s="336">
        <v>4189</v>
      </c>
      <c r="G28" s="6"/>
    </row>
    <row r="29" spans="1:8" ht="15.95" customHeight="1">
      <c r="A29" s="335" t="s">
        <v>127</v>
      </c>
      <c r="B29" s="14">
        <v>3736</v>
      </c>
      <c r="C29" s="14">
        <v>3933</v>
      </c>
      <c r="D29" s="14">
        <v>3508</v>
      </c>
      <c r="E29" s="90">
        <v>3681</v>
      </c>
      <c r="F29" s="336">
        <v>3829</v>
      </c>
      <c r="G29" s="6"/>
    </row>
    <row r="30" spans="1:8" ht="15.95" customHeight="1">
      <c r="A30" s="335" t="s">
        <v>128</v>
      </c>
      <c r="B30" s="14">
        <v>3233</v>
      </c>
      <c r="C30" s="14">
        <v>3383</v>
      </c>
      <c r="D30" s="14">
        <v>3072</v>
      </c>
      <c r="E30" s="90">
        <v>3238</v>
      </c>
      <c r="F30" s="336">
        <v>3415</v>
      </c>
      <c r="G30" s="6"/>
    </row>
    <row r="31" spans="1:8" ht="15.95" customHeight="1">
      <c r="A31" s="335" t="s">
        <v>129</v>
      </c>
      <c r="B31" s="14">
        <v>4422</v>
      </c>
      <c r="C31" s="14">
        <v>4642</v>
      </c>
      <c r="D31" s="14">
        <v>4179</v>
      </c>
      <c r="E31" s="90">
        <v>4399</v>
      </c>
      <c r="F31" s="336">
        <v>4651</v>
      </c>
      <c r="G31" s="6"/>
    </row>
    <row r="32" spans="1:8" ht="15.95" customHeight="1">
      <c r="A32" s="335" t="s">
        <v>130</v>
      </c>
      <c r="B32" s="14">
        <v>1983</v>
      </c>
      <c r="C32" s="14">
        <v>2064</v>
      </c>
      <c r="D32" s="14">
        <v>1838</v>
      </c>
      <c r="E32" s="90">
        <v>1953</v>
      </c>
      <c r="F32" s="336">
        <v>2061</v>
      </c>
      <c r="G32" s="6"/>
    </row>
    <row r="33" spans="1:7" ht="15.95" customHeight="1">
      <c r="A33" s="335" t="s">
        <v>131</v>
      </c>
      <c r="B33" s="14">
        <v>5228</v>
      </c>
      <c r="C33" s="14">
        <v>5528</v>
      </c>
      <c r="D33" s="14">
        <v>4982</v>
      </c>
      <c r="E33" s="90">
        <v>5266</v>
      </c>
      <c r="F33" s="336">
        <v>5532</v>
      </c>
      <c r="G33" s="6"/>
    </row>
    <row r="34" spans="1:7" ht="15.95" customHeight="1">
      <c r="A34" s="335" t="s">
        <v>132</v>
      </c>
      <c r="B34" s="14">
        <v>1522</v>
      </c>
      <c r="C34" s="14">
        <v>1604</v>
      </c>
      <c r="D34" s="14">
        <v>1468</v>
      </c>
      <c r="E34" s="90">
        <v>1549</v>
      </c>
      <c r="F34" s="336">
        <v>1614</v>
      </c>
      <c r="G34" s="6"/>
    </row>
    <row r="35" spans="1:7" ht="15.95" customHeight="1">
      <c r="A35" s="335" t="s">
        <v>133</v>
      </c>
      <c r="B35" s="14">
        <v>4</v>
      </c>
      <c r="C35" s="14">
        <v>4</v>
      </c>
      <c r="D35" s="14">
        <v>1</v>
      </c>
      <c r="E35" s="90">
        <v>1</v>
      </c>
      <c r="F35" s="336">
        <v>1</v>
      </c>
      <c r="G35" s="6"/>
    </row>
    <row r="36" spans="1:7" ht="15.95" customHeight="1">
      <c r="A36" s="335" t="s">
        <v>134</v>
      </c>
      <c r="B36" s="14">
        <v>1516</v>
      </c>
      <c r="C36" s="14">
        <v>1612</v>
      </c>
      <c r="D36" s="14">
        <v>1451</v>
      </c>
      <c r="E36" s="90">
        <v>1531</v>
      </c>
      <c r="F36" s="336">
        <v>1600</v>
      </c>
      <c r="G36" s="6"/>
    </row>
    <row r="37" spans="1:7" ht="15.95" customHeight="1">
      <c r="A37" s="335" t="s">
        <v>135</v>
      </c>
      <c r="B37" s="14">
        <v>3999</v>
      </c>
      <c r="C37" s="14">
        <v>4236</v>
      </c>
      <c r="D37" s="14">
        <v>3811</v>
      </c>
      <c r="E37" s="90">
        <v>3658</v>
      </c>
      <c r="F37" s="336">
        <v>4098</v>
      </c>
      <c r="G37" s="6"/>
    </row>
    <row r="38" spans="1:7" ht="15.95" customHeight="1">
      <c r="A38" s="335" t="s">
        <v>136</v>
      </c>
      <c r="B38" s="14">
        <v>2058</v>
      </c>
      <c r="C38" s="14">
        <v>2140</v>
      </c>
      <c r="D38" s="14">
        <v>1981</v>
      </c>
      <c r="E38" s="90">
        <v>2069</v>
      </c>
      <c r="F38" s="336">
        <v>2163</v>
      </c>
      <c r="G38" s="6"/>
    </row>
    <row r="39" spans="1:7" ht="15.95" customHeight="1">
      <c r="A39" s="335" t="s">
        <v>137</v>
      </c>
      <c r="B39" s="14">
        <v>2094</v>
      </c>
      <c r="C39" s="14">
        <v>2153</v>
      </c>
      <c r="D39" s="14">
        <v>1981</v>
      </c>
      <c r="E39" s="90">
        <v>2077</v>
      </c>
      <c r="F39" s="336">
        <v>2177</v>
      </c>
      <c r="G39" s="6"/>
    </row>
    <row r="40" spans="1:7" ht="15.95" customHeight="1">
      <c r="A40" s="335" t="s">
        <v>138</v>
      </c>
      <c r="B40" s="14">
        <v>4297</v>
      </c>
      <c r="C40" s="14">
        <v>4486</v>
      </c>
      <c r="D40" s="14">
        <v>3938</v>
      </c>
      <c r="E40" s="90">
        <v>4095</v>
      </c>
      <c r="F40" s="336">
        <v>4272</v>
      </c>
      <c r="G40" s="6"/>
    </row>
    <row r="41" spans="1:7" ht="15.95" customHeight="1">
      <c r="A41" s="335" t="s">
        <v>139</v>
      </c>
      <c r="B41" s="14">
        <v>3896</v>
      </c>
      <c r="C41" s="14">
        <v>4103</v>
      </c>
      <c r="D41" s="14">
        <v>3769</v>
      </c>
      <c r="E41" s="90">
        <v>3974</v>
      </c>
      <c r="F41" s="336">
        <v>4222</v>
      </c>
      <c r="G41" s="6"/>
    </row>
    <row r="42" spans="1:7" ht="15.95" customHeight="1">
      <c r="A42" s="335" t="s">
        <v>140</v>
      </c>
      <c r="B42" s="14">
        <v>1149</v>
      </c>
      <c r="C42" s="14">
        <v>1231</v>
      </c>
      <c r="D42" s="14">
        <v>1161</v>
      </c>
      <c r="E42" s="90">
        <v>1240</v>
      </c>
      <c r="F42" s="336">
        <v>1322</v>
      </c>
      <c r="G42" s="6"/>
    </row>
    <row r="43" spans="1:7" ht="15.95" customHeight="1">
      <c r="A43" s="335" t="s">
        <v>141</v>
      </c>
      <c r="B43" s="14">
        <v>2789</v>
      </c>
      <c r="C43" s="14">
        <v>2892</v>
      </c>
      <c r="D43" s="14">
        <v>2491</v>
      </c>
      <c r="E43" s="90">
        <v>2597</v>
      </c>
      <c r="F43" s="336">
        <v>3707</v>
      </c>
      <c r="G43" s="6"/>
    </row>
    <row r="44" spans="1:7" ht="15.95" customHeight="1">
      <c r="A44" s="335" t="s">
        <v>142</v>
      </c>
      <c r="B44" s="14">
        <v>1</v>
      </c>
      <c r="C44" s="14">
        <v>2</v>
      </c>
      <c r="D44" s="14">
        <v>2</v>
      </c>
      <c r="E44" s="90">
        <v>2</v>
      </c>
      <c r="F44" s="336">
        <v>2</v>
      </c>
      <c r="G44" s="6"/>
    </row>
    <row r="45" spans="1:7" ht="15.95" customHeight="1">
      <c r="A45" s="335" t="s">
        <v>143</v>
      </c>
      <c r="B45" s="14">
        <v>31</v>
      </c>
      <c r="C45" s="14">
        <v>31</v>
      </c>
      <c r="D45" s="14">
        <v>32</v>
      </c>
      <c r="E45" s="90">
        <v>35</v>
      </c>
      <c r="F45" s="336">
        <v>41</v>
      </c>
      <c r="G45" s="6"/>
    </row>
    <row r="46" spans="1:7" ht="18" customHeight="1">
      <c r="A46" s="288" t="s">
        <v>144</v>
      </c>
      <c r="B46" s="90">
        <f>SUM(B26:B45)</f>
        <v>50638</v>
      </c>
      <c r="C46" s="90">
        <f>SUM(C26:C45)</f>
        <v>53152</v>
      </c>
      <c r="D46" s="90">
        <f>SUM(D26:D45)</f>
        <v>47917</v>
      </c>
      <c r="E46" s="90">
        <f>SUM(E26:E45)</f>
        <v>50009</v>
      </c>
      <c r="F46" s="336">
        <f>SUM(F26:F45)</f>
        <v>53774</v>
      </c>
      <c r="G46" s="6"/>
    </row>
    <row r="47" spans="1:7" ht="18" customHeight="1">
      <c r="A47" s="288" t="s">
        <v>145</v>
      </c>
      <c r="B47" s="90">
        <v>3297</v>
      </c>
      <c r="C47" s="90">
        <v>3857</v>
      </c>
      <c r="D47" s="90">
        <v>3587</v>
      </c>
      <c r="E47" s="90">
        <v>3907</v>
      </c>
      <c r="F47" s="336">
        <v>4208</v>
      </c>
      <c r="G47" s="6"/>
    </row>
    <row r="48" spans="1:7" ht="18" customHeight="1">
      <c r="A48" s="288" t="s">
        <v>146</v>
      </c>
      <c r="B48" s="90">
        <v>773</v>
      </c>
      <c r="C48" s="90">
        <v>376</v>
      </c>
      <c r="D48" s="90">
        <v>297</v>
      </c>
      <c r="E48" s="90">
        <v>254</v>
      </c>
      <c r="F48" s="336">
        <v>261</v>
      </c>
      <c r="G48" s="6"/>
    </row>
    <row r="49" spans="1:7" ht="20.100000000000001" customHeight="1" thickBot="1">
      <c r="A49" s="337" t="s">
        <v>147</v>
      </c>
      <c r="B49" s="91">
        <f>SUM(B46:B48)</f>
        <v>54708</v>
      </c>
      <c r="C49" s="91">
        <f>SUM(C46:C48)</f>
        <v>57385</v>
      </c>
      <c r="D49" s="91">
        <f>SUM(D46:D48)</f>
        <v>51801</v>
      </c>
      <c r="E49" s="91">
        <f>SUM(E46:E48)</f>
        <v>54170</v>
      </c>
      <c r="F49" s="338">
        <f>SUM(F46:F48)</f>
        <v>58243</v>
      </c>
      <c r="G49" s="6"/>
    </row>
    <row r="50" spans="1:7" ht="15" customHeight="1">
      <c r="A50" s="12"/>
      <c r="B50" s="12"/>
      <c r="C50" s="12"/>
      <c r="D50" s="12"/>
      <c r="E50" s="444" t="s">
        <v>121</v>
      </c>
      <c r="F50" s="444"/>
      <c r="G50" s="12"/>
    </row>
    <row r="51" spans="1:7" ht="15.95" customHeight="1">
      <c r="A51" s="12"/>
      <c r="B51" s="12"/>
      <c r="C51" s="12"/>
      <c r="D51" s="12"/>
      <c r="E51" s="12"/>
      <c r="F51" s="12"/>
      <c r="G51" s="12"/>
    </row>
    <row r="52" spans="1:7" ht="15.95" customHeight="1">
      <c r="A52" s="12"/>
      <c r="B52" s="12"/>
      <c r="C52" s="12"/>
      <c r="D52" s="12"/>
      <c r="E52" s="12"/>
      <c r="F52" s="12"/>
      <c r="G52" s="12"/>
    </row>
  </sheetData>
  <sheetProtection selectLockedCells="1" selectUnlockedCells="1"/>
  <mergeCells count="1">
    <mergeCell ref="E50:F50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57" orientation="portrait" useFirstPageNumber="1" verticalDpi="300" r:id="rId1"/>
  <headerFooter alignWithMargins="0">
    <oddHeader>&amp;L教　育</oddHeader>
    <oddFooter>&amp;C&amp;11－&amp;P－</oddFooter>
  </headerFooter>
  <ignoredErrors>
    <ignoredError sqref="B49:F4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R53"/>
  <sheetViews>
    <sheetView view="pageBreakPreview" topLeftCell="A4" zoomScaleNormal="100" zoomScaleSheetLayoutView="100" workbookViewId="0">
      <selection activeCell="A41" sqref="A41"/>
    </sheetView>
  </sheetViews>
  <sheetFormatPr defaultRowHeight="15.95" customHeight="1"/>
  <cols>
    <col min="1" max="1" width="12.85546875" style="2" customWidth="1"/>
    <col min="2" max="5" width="2.28515625" style="2" customWidth="1"/>
    <col min="6" max="9" width="2.140625" style="2" customWidth="1"/>
    <col min="10" max="13" width="2.28515625" style="2" customWidth="1"/>
    <col min="14" max="17" width="2.140625" style="2" customWidth="1"/>
    <col min="18" max="18" width="2.28515625" style="2" customWidth="1"/>
    <col min="19" max="19" width="2.42578125" style="2" customWidth="1"/>
    <col min="20" max="21" width="2.28515625" style="2" customWidth="1"/>
    <col min="22" max="33" width="2.140625" style="2" customWidth="1"/>
    <col min="34" max="37" width="2.28515625" style="2" customWidth="1"/>
    <col min="38" max="41" width="2.140625" style="2" customWidth="1"/>
    <col min="42" max="16384" width="9.140625" style="2"/>
  </cols>
  <sheetData>
    <row r="1" spans="1:41" ht="5.0999999999999996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L1" s="12"/>
      <c r="AM1" s="12"/>
      <c r="AN1" s="12"/>
      <c r="AO1" s="3"/>
    </row>
    <row r="2" spans="1:41" ht="15" customHeight="1" thickBot="1">
      <c r="A2" s="1" t="s">
        <v>333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L2" s="12"/>
      <c r="AM2" s="12"/>
      <c r="AN2" s="12"/>
      <c r="AO2" s="3" t="s">
        <v>122</v>
      </c>
    </row>
    <row r="3" spans="1:41" ht="24.95" customHeight="1">
      <c r="A3" s="339" t="s">
        <v>148</v>
      </c>
      <c r="B3" s="512" t="s">
        <v>49</v>
      </c>
      <c r="C3" s="529"/>
      <c r="D3" s="529"/>
      <c r="E3" s="529"/>
      <c r="F3" s="529"/>
      <c r="G3" s="529"/>
      <c r="H3" s="529"/>
      <c r="I3" s="516"/>
      <c r="J3" s="512" t="s">
        <v>89</v>
      </c>
      <c r="K3" s="529"/>
      <c r="L3" s="529"/>
      <c r="M3" s="529"/>
      <c r="N3" s="529"/>
      <c r="O3" s="529"/>
      <c r="P3" s="529"/>
      <c r="Q3" s="516"/>
      <c r="R3" s="512" t="s">
        <v>101</v>
      </c>
      <c r="S3" s="529"/>
      <c r="T3" s="529"/>
      <c r="U3" s="529"/>
      <c r="V3" s="529"/>
      <c r="W3" s="529"/>
      <c r="X3" s="529"/>
      <c r="Y3" s="516"/>
      <c r="Z3" s="530" t="s">
        <v>1</v>
      </c>
      <c r="AA3" s="530"/>
      <c r="AB3" s="530"/>
      <c r="AC3" s="530"/>
      <c r="AD3" s="530"/>
      <c r="AE3" s="530"/>
      <c r="AF3" s="530"/>
      <c r="AG3" s="530"/>
      <c r="AH3" s="546" t="s">
        <v>338</v>
      </c>
      <c r="AI3" s="546"/>
      <c r="AJ3" s="546"/>
      <c r="AK3" s="546"/>
      <c r="AL3" s="546"/>
      <c r="AM3" s="546"/>
      <c r="AN3" s="546"/>
      <c r="AO3" s="547"/>
    </row>
    <row r="4" spans="1:41" ht="24.95" customHeight="1">
      <c r="A4" s="340" t="s">
        <v>149</v>
      </c>
      <c r="B4" s="475" t="s">
        <v>150</v>
      </c>
      <c r="C4" s="475"/>
      <c r="D4" s="475"/>
      <c r="E4" s="475"/>
      <c r="F4" s="475" t="s">
        <v>151</v>
      </c>
      <c r="G4" s="475"/>
      <c r="H4" s="475"/>
      <c r="I4" s="475"/>
      <c r="J4" s="475" t="s">
        <v>150</v>
      </c>
      <c r="K4" s="475"/>
      <c r="L4" s="475"/>
      <c r="M4" s="475"/>
      <c r="N4" s="475" t="s">
        <v>151</v>
      </c>
      <c r="O4" s="475"/>
      <c r="P4" s="475"/>
      <c r="Q4" s="475"/>
      <c r="R4" s="475" t="s">
        <v>150</v>
      </c>
      <c r="S4" s="475"/>
      <c r="T4" s="475"/>
      <c r="U4" s="475"/>
      <c r="V4" s="475" t="s">
        <v>151</v>
      </c>
      <c r="W4" s="475"/>
      <c r="X4" s="475"/>
      <c r="Y4" s="475"/>
      <c r="Z4" s="475" t="s">
        <v>150</v>
      </c>
      <c r="AA4" s="475"/>
      <c r="AB4" s="475"/>
      <c r="AC4" s="475"/>
      <c r="AD4" s="476" t="s">
        <v>151</v>
      </c>
      <c r="AE4" s="476"/>
      <c r="AF4" s="476"/>
      <c r="AG4" s="476"/>
      <c r="AH4" s="533" t="s">
        <v>150</v>
      </c>
      <c r="AI4" s="533"/>
      <c r="AJ4" s="533"/>
      <c r="AK4" s="533"/>
      <c r="AL4" s="531" t="s">
        <v>151</v>
      </c>
      <c r="AM4" s="531"/>
      <c r="AN4" s="531"/>
      <c r="AO4" s="532"/>
    </row>
    <row r="5" spans="1:41" ht="15.95" customHeight="1">
      <c r="A5" s="341" t="s">
        <v>152</v>
      </c>
      <c r="B5" s="548">
        <v>5469</v>
      </c>
      <c r="C5" s="549"/>
      <c r="D5" s="549"/>
      <c r="E5" s="549"/>
      <c r="F5" s="549">
        <v>5751</v>
      </c>
      <c r="G5" s="549"/>
      <c r="H5" s="549"/>
      <c r="I5" s="549"/>
      <c r="J5" s="536">
        <v>0</v>
      </c>
      <c r="K5" s="536"/>
      <c r="L5" s="536"/>
      <c r="M5" s="536"/>
      <c r="N5" s="536">
        <v>0</v>
      </c>
      <c r="O5" s="536"/>
      <c r="P5" s="536"/>
      <c r="Q5" s="536"/>
      <c r="R5" s="537">
        <v>7285</v>
      </c>
      <c r="S5" s="537"/>
      <c r="T5" s="537"/>
      <c r="U5" s="537"/>
      <c r="V5" s="536">
        <v>0</v>
      </c>
      <c r="W5" s="536"/>
      <c r="X5" s="536"/>
      <c r="Y5" s="536"/>
      <c r="Z5" s="551">
        <v>7123</v>
      </c>
      <c r="AA5" s="551"/>
      <c r="AB5" s="551"/>
      <c r="AC5" s="551"/>
      <c r="AD5" s="552">
        <v>0</v>
      </c>
      <c r="AE5" s="552"/>
      <c r="AF5" s="552"/>
      <c r="AG5" s="552"/>
      <c r="AH5" s="545">
        <v>7594</v>
      </c>
      <c r="AI5" s="545"/>
      <c r="AJ5" s="545"/>
      <c r="AK5" s="545"/>
      <c r="AL5" s="543">
        <v>0</v>
      </c>
      <c r="AM5" s="543"/>
      <c r="AN5" s="543"/>
      <c r="AO5" s="544"/>
    </row>
    <row r="6" spans="1:41" ht="15.95" customHeight="1">
      <c r="A6" s="342" t="s">
        <v>210</v>
      </c>
      <c r="B6" s="553">
        <v>6330</v>
      </c>
      <c r="C6" s="540"/>
      <c r="D6" s="540"/>
      <c r="E6" s="540"/>
      <c r="F6" s="540">
        <v>6705</v>
      </c>
      <c r="G6" s="540"/>
      <c r="H6" s="540"/>
      <c r="I6" s="540"/>
      <c r="J6" s="541">
        <v>8893</v>
      </c>
      <c r="K6" s="541"/>
      <c r="L6" s="541"/>
      <c r="M6" s="541"/>
      <c r="N6" s="542">
        <v>0</v>
      </c>
      <c r="O6" s="542"/>
      <c r="P6" s="542"/>
      <c r="Q6" s="542"/>
      <c r="R6" s="541">
        <v>8138</v>
      </c>
      <c r="S6" s="541"/>
      <c r="T6" s="541"/>
      <c r="U6" s="541"/>
      <c r="V6" s="542">
        <v>0</v>
      </c>
      <c r="W6" s="542"/>
      <c r="X6" s="542"/>
      <c r="Y6" s="542"/>
      <c r="Z6" s="550">
        <v>8160</v>
      </c>
      <c r="AA6" s="550"/>
      <c r="AB6" s="550"/>
      <c r="AC6" s="550"/>
      <c r="AD6" s="535">
        <v>0</v>
      </c>
      <c r="AE6" s="535"/>
      <c r="AF6" s="535"/>
      <c r="AG6" s="535"/>
      <c r="AH6" s="534">
        <v>7938</v>
      </c>
      <c r="AI6" s="534"/>
      <c r="AJ6" s="534"/>
      <c r="AK6" s="534"/>
      <c r="AL6" s="538">
        <v>0</v>
      </c>
      <c r="AM6" s="538"/>
      <c r="AN6" s="538"/>
      <c r="AO6" s="539"/>
    </row>
    <row r="7" spans="1:41" ht="15.95" customHeight="1">
      <c r="A7" s="342" t="s">
        <v>211</v>
      </c>
      <c r="B7" s="553">
        <v>6814</v>
      </c>
      <c r="C7" s="540"/>
      <c r="D7" s="540"/>
      <c r="E7" s="540"/>
      <c r="F7" s="540">
        <v>7029</v>
      </c>
      <c r="G7" s="540"/>
      <c r="H7" s="540"/>
      <c r="I7" s="540"/>
      <c r="J7" s="541">
        <v>8324</v>
      </c>
      <c r="K7" s="541"/>
      <c r="L7" s="541"/>
      <c r="M7" s="541"/>
      <c r="N7" s="542">
        <v>0</v>
      </c>
      <c r="O7" s="542"/>
      <c r="P7" s="542"/>
      <c r="Q7" s="542"/>
      <c r="R7" s="541">
        <v>7870</v>
      </c>
      <c r="S7" s="541"/>
      <c r="T7" s="541"/>
      <c r="U7" s="541"/>
      <c r="V7" s="542">
        <v>0</v>
      </c>
      <c r="W7" s="542"/>
      <c r="X7" s="542"/>
      <c r="Y7" s="542"/>
      <c r="Z7" s="550">
        <v>8149</v>
      </c>
      <c r="AA7" s="550"/>
      <c r="AB7" s="550"/>
      <c r="AC7" s="550"/>
      <c r="AD7" s="535">
        <v>0</v>
      </c>
      <c r="AE7" s="535"/>
      <c r="AF7" s="535"/>
      <c r="AG7" s="535"/>
      <c r="AH7" s="534">
        <v>8098</v>
      </c>
      <c r="AI7" s="534"/>
      <c r="AJ7" s="534"/>
      <c r="AK7" s="534"/>
      <c r="AL7" s="538">
        <v>0</v>
      </c>
      <c r="AM7" s="538"/>
      <c r="AN7" s="538"/>
      <c r="AO7" s="539"/>
    </row>
    <row r="8" spans="1:41" ht="15.95" customHeight="1">
      <c r="A8" s="342" t="s">
        <v>212</v>
      </c>
      <c r="B8" s="553">
        <v>7537</v>
      </c>
      <c r="C8" s="540"/>
      <c r="D8" s="540"/>
      <c r="E8" s="540"/>
      <c r="F8" s="540">
        <v>7286</v>
      </c>
      <c r="G8" s="540"/>
      <c r="H8" s="540"/>
      <c r="I8" s="540"/>
      <c r="J8" s="541">
        <v>9367</v>
      </c>
      <c r="K8" s="541"/>
      <c r="L8" s="541"/>
      <c r="M8" s="541"/>
      <c r="N8" s="542">
        <v>0</v>
      </c>
      <c r="O8" s="542"/>
      <c r="P8" s="542"/>
      <c r="Q8" s="542"/>
      <c r="R8" s="541">
        <v>11831</v>
      </c>
      <c r="S8" s="541"/>
      <c r="T8" s="541"/>
      <c r="U8" s="541"/>
      <c r="V8" s="542">
        <v>0</v>
      </c>
      <c r="W8" s="542"/>
      <c r="X8" s="542"/>
      <c r="Y8" s="542"/>
      <c r="Z8" s="550">
        <v>9562</v>
      </c>
      <c r="AA8" s="550"/>
      <c r="AB8" s="550"/>
      <c r="AC8" s="550"/>
      <c r="AD8" s="535">
        <v>0</v>
      </c>
      <c r="AE8" s="535"/>
      <c r="AF8" s="535"/>
      <c r="AG8" s="535"/>
      <c r="AH8" s="534">
        <v>9890</v>
      </c>
      <c r="AI8" s="534"/>
      <c r="AJ8" s="534"/>
      <c r="AK8" s="534"/>
      <c r="AL8" s="538">
        <v>0</v>
      </c>
      <c r="AM8" s="538"/>
      <c r="AN8" s="538"/>
      <c r="AO8" s="539"/>
    </row>
    <row r="9" spans="1:41" ht="15.95" customHeight="1">
      <c r="A9" s="342" t="s">
        <v>213</v>
      </c>
      <c r="B9" s="553">
        <v>8741</v>
      </c>
      <c r="C9" s="540"/>
      <c r="D9" s="540"/>
      <c r="E9" s="540"/>
      <c r="F9" s="540">
        <v>8689</v>
      </c>
      <c r="G9" s="540"/>
      <c r="H9" s="540"/>
      <c r="I9" s="540"/>
      <c r="J9" s="541">
        <v>9930</v>
      </c>
      <c r="K9" s="541"/>
      <c r="L9" s="541"/>
      <c r="M9" s="541"/>
      <c r="N9" s="542">
        <v>0</v>
      </c>
      <c r="O9" s="542"/>
      <c r="P9" s="542"/>
      <c r="Q9" s="542"/>
      <c r="R9" s="541">
        <v>10132</v>
      </c>
      <c r="S9" s="541"/>
      <c r="T9" s="541"/>
      <c r="U9" s="541"/>
      <c r="V9" s="542">
        <v>0</v>
      </c>
      <c r="W9" s="542"/>
      <c r="X9" s="542"/>
      <c r="Y9" s="542"/>
      <c r="Z9" s="550">
        <v>9430</v>
      </c>
      <c r="AA9" s="550"/>
      <c r="AB9" s="550"/>
      <c r="AC9" s="550"/>
      <c r="AD9" s="535">
        <v>0</v>
      </c>
      <c r="AE9" s="535"/>
      <c r="AF9" s="535"/>
      <c r="AG9" s="535"/>
      <c r="AH9" s="534">
        <v>9101</v>
      </c>
      <c r="AI9" s="534"/>
      <c r="AJ9" s="534"/>
      <c r="AK9" s="534"/>
      <c r="AL9" s="538">
        <v>0</v>
      </c>
      <c r="AM9" s="538"/>
      <c r="AN9" s="538"/>
      <c r="AO9" s="539"/>
    </row>
    <row r="10" spans="1:41" ht="15.95" customHeight="1">
      <c r="A10" s="342" t="s">
        <v>214</v>
      </c>
      <c r="B10" s="553">
        <v>6960</v>
      </c>
      <c r="C10" s="540"/>
      <c r="D10" s="540"/>
      <c r="E10" s="540"/>
      <c r="F10" s="540">
        <v>7835</v>
      </c>
      <c r="G10" s="540"/>
      <c r="H10" s="540"/>
      <c r="I10" s="540"/>
      <c r="J10" s="541">
        <v>7310</v>
      </c>
      <c r="K10" s="541"/>
      <c r="L10" s="541"/>
      <c r="M10" s="541"/>
      <c r="N10" s="542">
        <v>0</v>
      </c>
      <c r="O10" s="542"/>
      <c r="P10" s="542"/>
      <c r="Q10" s="542"/>
      <c r="R10" s="541">
        <v>7556</v>
      </c>
      <c r="S10" s="541"/>
      <c r="T10" s="541"/>
      <c r="U10" s="541"/>
      <c r="V10" s="542">
        <v>0</v>
      </c>
      <c r="W10" s="542"/>
      <c r="X10" s="542"/>
      <c r="Y10" s="542"/>
      <c r="Z10" s="550">
        <v>8406</v>
      </c>
      <c r="AA10" s="550"/>
      <c r="AB10" s="550"/>
      <c r="AC10" s="550"/>
      <c r="AD10" s="535">
        <v>0</v>
      </c>
      <c r="AE10" s="535"/>
      <c r="AF10" s="535"/>
      <c r="AG10" s="535"/>
      <c r="AH10" s="534">
        <v>8551</v>
      </c>
      <c r="AI10" s="534"/>
      <c r="AJ10" s="534"/>
      <c r="AK10" s="534"/>
      <c r="AL10" s="538">
        <v>0</v>
      </c>
      <c r="AM10" s="538"/>
      <c r="AN10" s="538"/>
      <c r="AO10" s="539"/>
    </row>
    <row r="11" spans="1:41" ht="15.95" customHeight="1">
      <c r="A11" s="328">
        <v>10</v>
      </c>
      <c r="B11" s="553">
        <v>6978</v>
      </c>
      <c r="C11" s="540"/>
      <c r="D11" s="540"/>
      <c r="E11" s="540"/>
      <c r="F11" s="540">
        <v>7426</v>
      </c>
      <c r="G11" s="540"/>
      <c r="H11" s="540"/>
      <c r="I11" s="540"/>
      <c r="J11" s="541">
        <v>8412</v>
      </c>
      <c r="K11" s="541"/>
      <c r="L11" s="541"/>
      <c r="M11" s="541"/>
      <c r="N11" s="542">
        <v>0</v>
      </c>
      <c r="O11" s="542"/>
      <c r="P11" s="542"/>
      <c r="Q11" s="542"/>
      <c r="R11" s="541">
        <v>8272</v>
      </c>
      <c r="S11" s="541"/>
      <c r="T11" s="541"/>
      <c r="U11" s="541"/>
      <c r="V11" s="542">
        <v>0</v>
      </c>
      <c r="W11" s="542"/>
      <c r="X11" s="542"/>
      <c r="Y11" s="542"/>
      <c r="Z11" s="550">
        <v>8695</v>
      </c>
      <c r="AA11" s="550"/>
      <c r="AB11" s="550"/>
      <c r="AC11" s="550"/>
      <c r="AD11" s="535">
        <v>0</v>
      </c>
      <c r="AE11" s="535"/>
      <c r="AF11" s="535"/>
      <c r="AG11" s="535"/>
      <c r="AH11" s="534">
        <v>8791</v>
      </c>
      <c r="AI11" s="534"/>
      <c r="AJ11" s="534"/>
      <c r="AK11" s="534"/>
      <c r="AL11" s="538">
        <v>0</v>
      </c>
      <c r="AM11" s="538"/>
      <c r="AN11" s="538"/>
      <c r="AO11" s="539"/>
    </row>
    <row r="12" spans="1:41" ht="15.95" customHeight="1">
      <c r="A12" s="328">
        <v>11</v>
      </c>
      <c r="B12" s="553">
        <v>6385</v>
      </c>
      <c r="C12" s="540"/>
      <c r="D12" s="540"/>
      <c r="E12" s="540"/>
      <c r="F12" s="540">
        <v>6668</v>
      </c>
      <c r="G12" s="540"/>
      <c r="H12" s="540"/>
      <c r="I12" s="540"/>
      <c r="J12" s="541">
        <v>8058</v>
      </c>
      <c r="K12" s="541"/>
      <c r="L12" s="541"/>
      <c r="M12" s="541"/>
      <c r="N12" s="542">
        <v>0</v>
      </c>
      <c r="O12" s="542"/>
      <c r="P12" s="542"/>
      <c r="Q12" s="542"/>
      <c r="R12" s="541">
        <v>6985</v>
      </c>
      <c r="S12" s="541"/>
      <c r="T12" s="541"/>
      <c r="U12" s="541"/>
      <c r="V12" s="542">
        <v>0</v>
      </c>
      <c r="W12" s="542"/>
      <c r="X12" s="542"/>
      <c r="Y12" s="542"/>
      <c r="Z12" s="550">
        <v>7981</v>
      </c>
      <c r="AA12" s="550"/>
      <c r="AB12" s="550"/>
      <c r="AC12" s="550"/>
      <c r="AD12" s="535">
        <v>0</v>
      </c>
      <c r="AE12" s="535"/>
      <c r="AF12" s="535"/>
      <c r="AG12" s="535"/>
      <c r="AH12" s="534">
        <v>8087</v>
      </c>
      <c r="AI12" s="534"/>
      <c r="AJ12" s="534"/>
      <c r="AK12" s="534"/>
      <c r="AL12" s="538">
        <v>0</v>
      </c>
      <c r="AM12" s="538"/>
      <c r="AN12" s="538"/>
      <c r="AO12" s="539"/>
    </row>
    <row r="13" spans="1:41" ht="15.95" customHeight="1">
      <c r="A13" s="328">
        <v>12</v>
      </c>
      <c r="B13" s="553">
        <v>4869</v>
      </c>
      <c r="C13" s="540"/>
      <c r="D13" s="540"/>
      <c r="E13" s="540"/>
      <c r="F13" s="540">
        <v>6259</v>
      </c>
      <c r="G13" s="540"/>
      <c r="H13" s="540"/>
      <c r="I13" s="540"/>
      <c r="J13" s="541">
        <v>6844</v>
      </c>
      <c r="K13" s="541"/>
      <c r="L13" s="541"/>
      <c r="M13" s="541"/>
      <c r="N13" s="542">
        <v>0</v>
      </c>
      <c r="O13" s="542"/>
      <c r="P13" s="542"/>
      <c r="Q13" s="542"/>
      <c r="R13" s="541">
        <v>5933</v>
      </c>
      <c r="S13" s="541"/>
      <c r="T13" s="541"/>
      <c r="U13" s="541"/>
      <c r="V13" s="542">
        <v>0</v>
      </c>
      <c r="W13" s="542"/>
      <c r="X13" s="542"/>
      <c r="Y13" s="542"/>
      <c r="Z13" s="550">
        <v>5735</v>
      </c>
      <c r="AA13" s="550"/>
      <c r="AB13" s="550"/>
      <c r="AC13" s="550"/>
      <c r="AD13" s="535">
        <v>0</v>
      </c>
      <c r="AE13" s="535"/>
      <c r="AF13" s="535"/>
      <c r="AG13" s="535"/>
      <c r="AH13" s="534">
        <v>5374</v>
      </c>
      <c r="AI13" s="534"/>
      <c r="AJ13" s="534"/>
      <c r="AK13" s="534"/>
      <c r="AL13" s="538">
        <v>0</v>
      </c>
      <c r="AM13" s="538"/>
      <c r="AN13" s="538"/>
      <c r="AO13" s="539"/>
    </row>
    <row r="14" spans="1:41" ht="15.95" customHeight="1">
      <c r="A14" s="342" t="s">
        <v>215</v>
      </c>
      <c r="B14" s="553">
        <v>6416</v>
      </c>
      <c r="C14" s="540"/>
      <c r="D14" s="540"/>
      <c r="E14" s="540"/>
      <c r="F14" s="540">
        <v>6666</v>
      </c>
      <c r="G14" s="540"/>
      <c r="H14" s="540"/>
      <c r="I14" s="540"/>
      <c r="J14" s="541">
        <v>7184</v>
      </c>
      <c r="K14" s="541"/>
      <c r="L14" s="541"/>
      <c r="M14" s="541"/>
      <c r="N14" s="542">
        <v>0</v>
      </c>
      <c r="O14" s="542"/>
      <c r="P14" s="542"/>
      <c r="Q14" s="542"/>
      <c r="R14" s="541">
        <v>7280</v>
      </c>
      <c r="S14" s="541"/>
      <c r="T14" s="541"/>
      <c r="U14" s="541"/>
      <c r="V14" s="542">
        <v>0</v>
      </c>
      <c r="W14" s="542"/>
      <c r="X14" s="542"/>
      <c r="Y14" s="542"/>
      <c r="Z14" s="550">
        <v>7561</v>
      </c>
      <c r="AA14" s="550"/>
      <c r="AB14" s="550"/>
      <c r="AC14" s="550"/>
      <c r="AD14" s="535">
        <v>0</v>
      </c>
      <c r="AE14" s="535"/>
      <c r="AF14" s="535"/>
      <c r="AG14" s="535"/>
      <c r="AH14" s="534">
        <v>7467</v>
      </c>
      <c r="AI14" s="534"/>
      <c r="AJ14" s="534"/>
      <c r="AK14" s="534"/>
      <c r="AL14" s="538">
        <v>0</v>
      </c>
      <c r="AM14" s="538"/>
      <c r="AN14" s="538"/>
      <c r="AO14" s="539"/>
    </row>
    <row r="15" spans="1:41" ht="15.95" customHeight="1">
      <c r="A15" s="342" t="s">
        <v>216</v>
      </c>
      <c r="B15" s="553">
        <v>6461</v>
      </c>
      <c r="C15" s="540"/>
      <c r="D15" s="540"/>
      <c r="E15" s="540"/>
      <c r="F15" s="540">
        <v>6735</v>
      </c>
      <c r="G15" s="540"/>
      <c r="H15" s="540"/>
      <c r="I15" s="540"/>
      <c r="J15" s="541">
        <v>7322</v>
      </c>
      <c r="K15" s="541"/>
      <c r="L15" s="541"/>
      <c r="M15" s="541"/>
      <c r="N15" s="542">
        <v>0</v>
      </c>
      <c r="O15" s="542"/>
      <c r="P15" s="542"/>
      <c r="Q15" s="542"/>
      <c r="R15" s="541">
        <v>7373</v>
      </c>
      <c r="S15" s="541"/>
      <c r="T15" s="541"/>
      <c r="U15" s="541"/>
      <c r="V15" s="542">
        <v>0</v>
      </c>
      <c r="W15" s="542"/>
      <c r="X15" s="542"/>
      <c r="Y15" s="542"/>
      <c r="Z15" s="550">
        <v>7352</v>
      </c>
      <c r="AA15" s="550"/>
      <c r="AB15" s="550"/>
      <c r="AC15" s="550"/>
      <c r="AD15" s="535">
        <v>0</v>
      </c>
      <c r="AE15" s="535"/>
      <c r="AF15" s="535"/>
      <c r="AG15" s="535"/>
      <c r="AH15" s="534">
        <v>7403</v>
      </c>
      <c r="AI15" s="534"/>
      <c r="AJ15" s="534"/>
      <c r="AK15" s="534"/>
      <c r="AL15" s="538">
        <v>0</v>
      </c>
      <c r="AM15" s="538"/>
      <c r="AN15" s="538"/>
      <c r="AO15" s="539"/>
    </row>
    <row r="16" spans="1:41" ht="15.95" customHeight="1">
      <c r="A16" s="342" t="s">
        <v>217</v>
      </c>
      <c r="B16" s="553">
        <v>7457</v>
      </c>
      <c r="C16" s="540"/>
      <c r="D16" s="540"/>
      <c r="E16" s="540"/>
      <c r="F16" s="540">
        <v>7707</v>
      </c>
      <c r="G16" s="540"/>
      <c r="H16" s="540"/>
      <c r="I16" s="540"/>
      <c r="J16" s="541">
        <v>7838</v>
      </c>
      <c r="K16" s="541"/>
      <c r="L16" s="541"/>
      <c r="M16" s="541"/>
      <c r="N16" s="542">
        <v>0</v>
      </c>
      <c r="O16" s="542"/>
      <c r="P16" s="542"/>
      <c r="Q16" s="542"/>
      <c r="R16" s="541">
        <v>7435</v>
      </c>
      <c r="S16" s="541"/>
      <c r="T16" s="541"/>
      <c r="U16" s="541"/>
      <c r="V16" s="542">
        <v>0</v>
      </c>
      <c r="W16" s="542"/>
      <c r="X16" s="542"/>
      <c r="Y16" s="542"/>
      <c r="Z16" s="550">
        <v>7988</v>
      </c>
      <c r="AA16" s="550"/>
      <c r="AB16" s="550"/>
      <c r="AC16" s="550"/>
      <c r="AD16" s="535">
        <v>0</v>
      </c>
      <c r="AE16" s="535"/>
      <c r="AF16" s="535"/>
      <c r="AG16" s="535"/>
      <c r="AH16" s="534">
        <v>8343</v>
      </c>
      <c r="AI16" s="534"/>
      <c r="AJ16" s="534"/>
      <c r="AK16" s="534"/>
      <c r="AL16" s="538">
        <v>0</v>
      </c>
      <c r="AM16" s="538"/>
      <c r="AN16" s="538"/>
      <c r="AO16" s="539"/>
    </row>
    <row r="17" spans="1:41" ht="12.95" customHeight="1">
      <c r="A17" s="328"/>
      <c r="B17" s="6"/>
      <c r="C17" s="14"/>
      <c r="D17" s="14"/>
      <c r="E17" s="14"/>
      <c r="F17" s="14"/>
      <c r="G17" s="14"/>
      <c r="H17" s="14"/>
      <c r="I17" s="14"/>
      <c r="J17" s="6"/>
      <c r="K17" s="14"/>
      <c r="L17" s="14"/>
      <c r="M17" s="14"/>
      <c r="N17" s="14"/>
      <c r="O17" s="14"/>
      <c r="P17" s="14"/>
      <c r="Q17" s="14"/>
      <c r="R17" s="6"/>
      <c r="S17" s="6"/>
      <c r="T17" s="6"/>
      <c r="U17" s="6"/>
      <c r="V17" s="14"/>
      <c r="W17" s="14"/>
      <c r="X17" s="14"/>
      <c r="Y17" s="14"/>
      <c r="Z17" s="19"/>
      <c r="AA17" s="19"/>
      <c r="AB17" s="19"/>
      <c r="AC17" s="19"/>
      <c r="AD17" s="19"/>
      <c r="AE17" s="19"/>
      <c r="AF17" s="19"/>
      <c r="AG17" s="19"/>
      <c r="AH17" s="562"/>
      <c r="AI17" s="562"/>
      <c r="AJ17" s="562"/>
      <c r="AK17" s="562"/>
      <c r="AL17" s="343"/>
      <c r="AM17" s="343"/>
      <c r="AN17" s="343"/>
      <c r="AO17" s="344"/>
    </row>
    <row r="18" spans="1:41" ht="15.95" customHeight="1">
      <c r="A18" s="345" t="s">
        <v>153</v>
      </c>
      <c r="B18" s="554">
        <f>SUM(B5:E16)</f>
        <v>80417</v>
      </c>
      <c r="C18" s="554"/>
      <c r="D18" s="554"/>
      <c r="E18" s="554"/>
      <c r="F18" s="555">
        <f>SUM(F5:I16)</f>
        <v>84756</v>
      </c>
      <c r="G18" s="555"/>
      <c r="H18" s="555"/>
      <c r="I18" s="555"/>
      <c r="J18" s="564">
        <f>SUM(J5:M16)</f>
        <v>89482</v>
      </c>
      <c r="K18" s="564"/>
      <c r="L18" s="564"/>
      <c r="M18" s="564"/>
      <c r="N18" s="565">
        <f>SUM(N5:Q16)</f>
        <v>0</v>
      </c>
      <c r="O18" s="565"/>
      <c r="P18" s="565"/>
      <c r="Q18" s="565"/>
      <c r="R18" s="556">
        <f>SUM(R5:U16)</f>
        <v>96090</v>
      </c>
      <c r="S18" s="556"/>
      <c r="T18" s="556"/>
      <c r="U18" s="556"/>
      <c r="V18" s="557">
        <f>SUM(V5:Y16)</f>
        <v>0</v>
      </c>
      <c r="W18" s="557"/>
      <c r="X18" s="557"/>
      <c r="Y18" s="557"/>
      <c r="Z18" s="556">
        <f>SUM(Z5:AC16)</f>
        <v>96142</v>
      </c>
      <c r="AA18" s="556"/>
      <c r="AB18" s="556"/>
      <c r="AC18" s="556"/>
      <c r="AD18" s="563">
        <f>SUM(AD5:AG16)</f>
        <v>0</v>
      </c>
      <c r="AE18" s="563"/>
      <c r="AF18" s="563"/>
      <c r="AG18" s="563"/>
      <c r="AH18" s="534">
        <f>SUM(AH5:AK16)</f>
        <v>96637</v>
      </c>
      <c r="AI18" s="534"/>
      <c r="AJ18" s="534"/>
      <c r="AK18" s="534"/>
      <c r="AL18" s="538">
        <f>SUM(AL5:AO16)</f>
        <v>0</v>
      </c>
      <c r="AM18" s="538"/>
      <c r="AN18" s="538"/>
      <c r="AO18" s="539"/>
    </row>
    <row r="19" spans="1:41" ht="12.95" customHeight="1">
      <c r="A19" s="328"/>
      <c r="B19" s="6"/>
      <c r="C19" s="14"/>
      <c r="D19" s="14"/>
      <c r="E19" s="14"/>
      <c r="F19" s="14"/>
      <c r="G19" s="14"/>
      <c r="H19" s="14"/>
      <c r="I19" s="14"/>
      <c r="J19" s="6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9"/>
      <c r="AA19" s="19"/>
      <c r="AB19" s="19"/>
      <c r="AC19" s="19"/>
      <c r="AD19" s="19"/>
      <c r="AE19" s="19"/>
      <c r="AF19" s="19"/>
      <c r="AG19" s="19"/>
      <c r="AH19" s="534"/>
      <c r="AI19" s="534"/>
      <c r="AJ19" s="534"/>
      <c r="AK19" s="534"/>
      <c r="AL19" s="343"/>
      <c r="AM19" s="343"/>
      <c r="AN19" s="343"/>
      <c r="AO19" s="344"/>
    </row>
    <row r="20" spans="1:41" ht="15.95" customHeight="1">
      <c r="A20" s="328" t="s">
        <v>154</v>
      </c>
      <c r="B20" s="574">
        <f>B18/B22</f>
        <v>285.16666666666669</v>
      </c>
      <c r="C20" s="574"/>
      <c r="D20" s="574"/>
      <c r="E20" s="574"/>
      <c r="F20" s="559">
        <f>F18/B22</f>
        <v>300.55319148936172</v>
      </c>
      <c r="G20" s="559"/>
      <c r="H20" s="559"/>
      <c r="I20" s="559"/>
      <c r="J20" s="559">
        <f>J18/J22</f>
        <v>330.19188191881921</v>
      </c>
      <c r="K20" s="559"/>
      <c r="L20" s="559"/>
      <c r="M20" s="559"/>
      <c r="N20" s="560">
        <f>N18/R22</f>
        <v>0</v>
      </c>
      <c r="O20" s="560"/>
      <c r="P20" s="560"/>
      <c r="Q20" s="560"/>
      <c r="R20" s="561">
        <f>R18/R22</f>
        <v>339.54063604240281</v>
      </c>
      <c r="S20" s="561"/>
      <c r="T20" s="561"/>
      <c r="U20" s="561"/>
      <c r="V20" s="566">
        <f>V18/R22</f>
        <v>0</v>
      </c>
      <c r="W20" s="566"/>
      <c r="X20" s="566"/>
      <c r="Y20" s="566"/>
      <c r="Z20" s="559">
        <f>Z18/Z22</f>
        <v>337.34035087719298</v>
      </c>
      <c r="AA20" s="559"/>
      <c r="AB20" s="559"/>
      <c r="AC20" s="559"/>
      <c r="AD20" s="542">
        <f>AD18/Z22</f>
        <v>0</v>
      </c>
      <c r="AE20" s="542"/>
      <c r="AF20" s="542"/>
      <c r="AG20" s="542"/>
      <c r="AH20" s="534">
        <f>AH18/AH22</f>
        <v>336.71428571428572</v>
      </c>
      <c r="AI20" s="534"/>
      <c r="AJ20" s="534"/>
      <c r="AK20" s="534"/>
      <c r="AL20" s="558">
        <f>AL18/AH22</f>
        <v>0</v>
      </c>
      <c r="AM20" s="558"/>
      <c r="AN20" s="558"/>
      <c r="AO20" s="539"/>
    </row>
    <row r="21" spans="1:41" s="294" customFormat="1" ht="15.95" customHeight="1">
      <c r="A21" s="328" t="s">
        <v>155</v>
      </c>
      <c r="B21" s="574">
        <f>B18/12</f>
        <v>6701.416666666667</v>
      </c>
      <c r="C21" s="574"/>
      <c r="D21" s="574"/>
      <c r="E21" s="574"/>
      <c r="F21" s="559">
        <f>F18/12</f>
        <v>7063</v>
      </c>
      <c r="G21" s="559"/>
      <c r="H21" s="559"/>
      <c r="I21" s="559"/>
      <c r="J21" s="559">
        <f>J18/12</f>
        <v>7456.833333333333</v>
      </c>
      <c r="K21" s="559"/>
      <c r="L21" s="559"/>
      <c r="M21" s="559"/>
      <c r="N21" s="560">
        <f>N18/12</f>
        <v>0</v>
      </c>
      <c r="O21" s="560"/>
      <c r="P21" s="560"/>
      <c r="Q21" s="560"/>
      <c r="R21" s="575">
        <f>R18/12</f>
        <v>8007.5</v>
      </c>
      <c r="S21" s="575"/>
      <c r="T21" s="575"/>
      <c r="U21" s="575"/>
      <c r="V21" s="566">
        <f>V18/12</f>
        <v>0</v>
      </c>
      <c r="W21" s="566"/>
      <c r="X21" s="566"/>
      <c r="Y21" s="566"/>
      <c r="Z21" s="576">
        <f>Z18/12</f>
        <v>8011.833333333333</v>
      </c>
      <c r="AA21" s="576"/>
      <c r="AB21" s="576"/>
      <c r="AC21" s="576"/>
      <c r="AD21" s="542">
        <f>AD18/12</f>
        <v>0</v>
      </c>
      <c r="AE21" s="542"/>
      <c r="AF21" s="542"/>
      <c r="AG21" s="542"/>
      <c r="AH21" s="579">
        <f>AH18/12</f>
        <v>8053.083333333333</v>
      </c>
      <c r="AI21" s="579"/>
      <c r="AJ21" s="579"/>
      <c r="AK21" s="579"/>
      <c r="AL21" s="558">
        <f>AL18/12</f>
        <v>0</v>
      </c>
      <c r="AM21" s="558"/>
      <c r="AN21" s="558"/>
      <c r="AO21" s="539"/>
    </row>
    <row r="22" spans="1:41" s="294" customFormat="1" ht="15.95" customHeight="1" thickBot="1">
      <c r="A22" s="346" t="s">
        <v>156</v>
      </c>
      <c r="B22" s="569">
        <v>282</v>
      </c>
      <c r="C22" s="570"/>
      <c r="D22" s="570"/>
      <c r="E22" s="570"/>
      <c r="F22" s="570"/>
      <c r="G22" s="570"/>
      <c r="H22" s="570"/>
      <c r="I22" s="571"/>
      <c r="J22" s="569">
        <v>271</v>
      </c>
      <c r="K22" s="570"/>
      <c r="L22" s="570"/>
      <c r="M22" s="570"/>
      <c r="N22" s="570"/>
      <c r="O22" s="570"/>
      <c r="P22" s="570"/>
      <c r="Q22" s="571"/>
      <c r="R22" s="569">
        <v>283</v>
      </c>
      <c r="S22" s="570"/>
      <c r="T22" s="570"/>
      <c r="U22" s="570"/>
      <c r="V22" s="570"/>
      <c r="W22" s="570"/>
      <c r="X22" s="570"/>
      <c r="Y22" s="571"/>
      <c r="Z22" s="572">
        <v>285</v>
      </c>
      <c r="AA22" s="572"/>
      <c r="AB22" s="572"/>
      <c r="AC22" s="572"/>
      <c r="AD22" s="572"/>
      <c r="AE22" s="572"/>
      <c r="AF22" s="572"/>
      <c r="AG22" s="573"/>
      <c r="AH22" s="580">
        <v>287</v>
      </c>
      <c r="AI22" s="580"/>
      <c r="AJ22" s="580"/>
      <c r="AK22" s="580"/>
      <c r="AL22" s="580"/>
      <c r="AM22" s="580"/>
      <c r="AN22" s="580"/>
      <c r="AO22" s="581"/>
    </row>
    <row r="23" spans="1:41" ht="15" customHeight="1">
      <c r="A23" s="12" t="s">
        <v>157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3"/>
      <c r="AL23" s="12"/>
      <c r="AM23" s="12"/>
      <c r="AN23" s="12"/>
      <c r="AO23" s="3" t="s">
        <v>121</v>
      </c>
    </row>
    <row r="24" spans="1:41" ht="15" customHeight="1">
      <c r="A24" s="12" t="s">
        <v>158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1:41" ht="15" customHeight="1" thickBot="1">
      <c r="A25" s="1" t="s">
        <v>334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L25" s="12"/>
      <c r="AM25" s="12"/>
      <c r="AN25" s="12"/>
      <c r="AO25" s="3" t="s">
        <v>99</v>
      </c>
    </row>
    <row r="26" spans="1:41" ht="18" customHeight="1" thickBot="1">
      <c r="A26" s="347" t="s">
        <v>159</v>
      </c>
      <c r="B26" s="432" t="s">
        <v>160</v>
      </c>
      <c r="C26" s="432"/>
      <c r="D26" s="432"/>
      <c r="E26" s="432"/>
      <c r="F26" s="432"/>
      <c r="G26" s="432" t="s">
        <v>161</v>
      </c>
      <c r="H26" s="432"/>
      <c r="I26" s="432"/>
      <c r="J26" s="432"/>
      <c r="K26" s="432"/>
      <c r="L26" s="432" t="s">
        <v>162</v>
      </c>
      <c r="M26" s="432"/>
      <c r="N26" s="432"/>
      <c r="O26" s="432"/>
      <c r="P26" s="432"/>
      <c r="Q26" s="432"/>
      <c r="R26" s="432" t="s">
        <v>163</v>
      </c>
      <c r="S26" s="432"/>
      <c r="T26" s="432"/>
      <c r="U26" s="432"/>
      <c r="V26" s="432"/>
      <c r="W26" s="432"/>
      <c r="X26" s="432" t="s">
        <v>164</v>
      </c>
      <c r="Y26" s="432"/>
      <c r="Z26" s="432"/>
      <c r="AA26" s="432"/>
      <c r="AB26" s="432"/>
      <c r="AC26" s="432"/>
      <c r="AD26" s="432" t="s">
        <v>165</v>
      </c>
      <c r="AE26" s="432"/>
      <c r="AF26" s="432"/>
      <c r="AG26" s="432"/>
      <c r="AH26" s="432"/>
      <c r="AI26" s="432"/>
      <c r="AJ26" s="582" t="s">
        <v>218</v>
      </c>
      <c r="AK26" s="583"/>
      <c r="AL26" s="583"/>
      <c r="AM26" s="583"/>
      <c r="AN26" s="583"/>
      <c r="AO26" s="584"/>
    </row>
    <row r="27" spans="1:41" ht="18" customHeight="1" thickBot="1">
      <c r="A27" s="348"/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  <c r="AF27" s="432"/>
      <c r="AG27" s="432"/>
      <c r="AH27" s="432"/>
      <c r="AI27" s="432"/>
      <c r="AJ27" s="585"/>
      <c r="AK27" s="586"/>
      <c r="AL27" s="586"/>
      <c r="AM27" s="586"/>
      <c r="AN27" s="586"/>
      <c r="AO27" s="587"/>
    </row>
    <row r="28" spans="1:41" ht="18" customHeight="1">
      <c r="A28" s="349" t="s">
        <v>166</v>
      </c>
      <c r="B28" s="432"/>
      <c r="C28" s="432"/>
      <c r="D28" s="43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  <c r="AF28" s="432"/>
      <c r="AG28" s="432"/>
      <c r="AH28" s="432"/>
      <c r="AI28" s="432"/>
      <c r="AJ28" s="588"/>
      <c r="AK28" s="589"/>
      <c r="AL28" s="589"/>
      <c r="AM28" s="589"/>
      <c r="AN28" s="589"/>
      <c r="AO28" s="590"/>
    </row>
    <row r="29" spans="1:41" ht="15.95" customHeight="1">
      <c r="A29" s="119" t="s">
        <v>339</v>
      </c>
      <c r="B29" s="567">
        <v>164555</v>
      </c>
      <c r="C29" s="568"/>
      <c r="D29" s="568"/>
      <c r="E29" s="568"/>
      <c r="F29" s="568"/>
      <c r="G29" s="568">
        <v>150635</v>
      </c>
      <c r="H29" s="568"/>
      <c r="I29" s="568"/>
      <c r="J29" s="568"/>
      <c r="K29" s="568"/>
      <c r="L29" s="568">
        <v>23560</v>
      </c>
      <c r="M29" s="568"/>
      <c r="N29" s="568"/>
      <c r="O29" s="568"/>
      <c r="P29" s="568"/>
      <c r="Q29" s="568"/>
      <c r="R29" s="568">
        <v>15948</v>
      </c>
      <c r="S29" s="568"/>
      <c r="T29" s="568"/>
      <c r="U29" s="568"/>
      <c r="V29" s="568"/>
      <c r="W29" s="568"/>
      <c r="X29" s="568">
        <v>37410</v>
      </c>
      <c r="Y29" s="568"/>
      <c r="Z29" s="568"/>
      <c r="AA29" s="568"/>
      <c r="AB29" s="568"/>
      <c r="AC29" s="568"/>
      <c r="AD29" s="568">
        <v>392108</v>
      </c>
      <c r="AE29" s="568"/>
      <c r="AF29" s="568"/>
      <c r="AG29" s="568"/>
      <c r="AH29" s="568"/>
      <c r="AI29" s="568"/>
      <c r="AJ29" s="577">
        <v>1447</v>
      </c>
      <c r="AK29" s="577"/>
      <c r="AL29" s="577"/>
      <c r="AM29" s="577"/>
      <c r="AN29" s="577"/>
      <c r="AO29" s="578"/>
    </row>
    <row r="30" spans="1:41" ht="15.95" customHeight="1">
      <c r="A30" s="18">
        <v>20</v>
      </c>
      <c r="B30" s="593">
        <v>165359</v>
      </c>
      <c r="C30" s="591"/>
      <c r="D30" s="591"/>
      <c r="E30" s="591"/>
      <c r="F30" s="591"/>
      <c r="G30" s="591">
        <v>144716</v>
      </c>
      <c r="H30" s="591"/>
      <c r="I30" s="591"/>
      <c r="J30" s="591"/>
      <c r="K30" s="591"/>
      <c r="L30" s="591">
        <v>24890</v>
      </c>
      <c r="M30" s="591"/>
      <c r="N30" s="591"/>
      <c r="O30" s="591"/>
      <c r="P30" s="591"/>
      <c r="Q30" s="591"/>
      <c r="R30" s="591">
        <v>13772</v>
      </c>
      <c r="S30" s="591"/>
      <c r="T30" s="591"/>
      <c r="U30" s="591"/>
      <c r="V30" s="591"/>
      <c r="W30" s="591"/>
      <c r="X30" s="591">
        <v>42700</v>
      </c>
      <c r="Y30" s="591"/>
      <c r="Z30" s="591"/>
      <c r="AA30" s="591"/>
      <c r="AB30" s="591"/>
      <c r="AC30" s="591"/>
      <c r="AD30" s="591">
        <v>391437</v>
      </c>
      <c r="AE30" s="591"/>
      <c r="AF30" s="591"/>
      <c r="AG30" s="591"/>
      <c r="AH30" s="591"/>
      <c r="AI30" s="591"/>
      <c r="AJ30" s="576">
        <v>1383</v>
      </c>
      <c r="AK30" s="576"/>
      <c r="AL30" s="576"/>
      <c r="AM30" s="576"/>
      <c r="AN30" s="576"/>
      <c r="AO30" s="592"/>
    </row>
    <row r="31" spans="1:41" ht="15.95" customHeight="1">
      <c r="A31" s="18">
        <v>21</v>
      </c>
      <c r="B31" s="593">
        <v>192929</v>
      </c>
      <c r="C31" s="593"/>
      <c r="D31" s="593"/>
      <c r="E31" s="593"/>
      <c r="F31" s="593"/>
      <c r="G31" s="591">
        <v>143301</v>
      </c>
      <c r="H31" s="591"/>
      <c r="I31" s="591"/>
      <c r="J31" s="591"/>
      <c r="K31" s="591"/>
      <c r="L31" s="591">
        <v>25851</v>
      </c>
      <c r="M31" s="591"/>
      <c r="N31" s="591"/>
      <c r="O31" s="591"/>
      <c r="P31" s="591"/>
      <c r="Q31" s="591"/>
      <c r="R31" s="591">
        <v>14726</v>
      </c>
      <c r="S31" s="591"/>
      <c r="T31" s="591"/>
      <c r="U31" s="591"/>
      <c r="V31" s="591"/>
      <c r="W31" s="591"/>
      <c r="X31" s="591">
        <v>49891</v>
      </c>
      <c r="Y31" s="591"/>
      <c r="Z31" s="591"/>
      <c r="AA31" s="591"/>
      <c r="AB31" s="591"/>
      <c r="AC31" s="591"/>
      <c r="AD31" s="591">
        <v>426698</v>
      </c>
      <c r="AE31" s="591"/>
      <c r="AF31" s="591"/>
      <c r="AG31" s="591"/>
      <c r="AH31" s="591"/>
      <c r="AI31" s="591"/>
      <c r="AJ31" s="591">
        <v>1508</v>
      </c>
      <c r="AK31" s="591"/>
      <c r="AL31" s="591"/>
      <c r="AM31" s="591"/>
      <c r="AN31" s="591"/>
      <c r="AO31" s="594"/>
    </row>
    <row r="32" spans="1:41" ht="15.95" customHeight="1">
      <c r="A32" s="122">
        <v>22</v>
      </c>
      <c r="B32" s="593">
        <v>200130</v>
      </c>
      <c r="C32" s="593"/>
      <c r="D32" s="593"/>
      <c r="E32" s="593"/>
      <c r="F32" s="593"/>
      <c r="G32" s="591">
        <v>145625</v>
      </c>
      <c r="H32" s="591"/>
      <c r="I32" s="591"/>
      <c r="J32" s="591"/>
      <c r="K32" s="591"/>
      <c r="L32" s="591">
        <v>24890</v>
      </c>
      <c r="M32" s="591"/>
      <c r="N32" s="591"/>
      <c r="O32" s="591"/>
      <c r="P32" s="591"/>
      <c r="Q32" s="591"/>
      <c r="R32" s="591">
        <v>14115</v>
      </c>
      <c r="S32" s="591"/>
      <c r="T32" s="591"/>
      <c r="U32" s="591"/>
      <c r="V32" s="591"/>
      <c r="W32" s="591"/>
      <c r="X32" s="591">
        <v>50157</v>
      </c>
      <c r="Y32" s="591"/>
      <c r="Z32" s="591"/>
      <c r="AA32" s="591"/>
      <c r="AB32" s="591"/>
      <c r="AC32" s="591"/>
      <c r="AD32" s="591">
        <v>434917</v>
      </c>
      <c r="AE32" s="591"/>
      <c r="AF32" s="591"/>
      <c r="AG32" s="591"/>
      <c r="AH32" s="591"/>
      <c r="AI32" s="591"/>
      <c r="AJ32" s="597">
        <v>1526</v>
      </c>
      <c r="AK32" s="597"/>
      <c r="AL32" s="597"/>
      <c r="AM32" s="597"/>
      <c r="AN32" s="597"/>
      <c r="AO32" s="597"/>
    </row>
    <row r="33" spans="1:44" ht="15.95" customHeight="1" thickBot="1">
      <c r="A33" s="128">
        <v>23</v>
      </c>
      <c r="B33" s="598">
        <f>SUM(B35:F46)</f>
        <v>206913</v>
      </c>
      <c r="C33" s="598"/>
      <c r="D33" s="598"/>
      <c r="E33" s="598"/>
      <c r="F33" s="598"/>
      <c r="G33" s="595">
        <f>SUM(G35:K46)</f>
        <v>169073</v>
      </c>
      <c r="H33" s="595"/>
      <c r="I33" s="595"/>
      <c r="J33" s="595"/>
      <c r="K33" s="595"/>
      <c r="L33" s="595">
        <f>SUM(L35:Q46)</f>
        <v>26321</v>
      </c>
      <c r="M33" s="595"/>
      <c r="N33" s="595"/>
      <c r="O33" s="595"/>
      <c r="P33" s="595"/>
      <c r="Q33" s="595"/>
      <c r="R33" s="595">
        <f>SUM(R35:W46)</f>
        <v>12848</v>
      </c>
      <c r="S33" s="595"/>
      <c r="T33" s="595"/>
      <c r="U33" s="595"/>
      <c r="V33" s="595"/>
      <c r="W33" s="595"/>
      <c r="X33" s="595">
        <f>SUM(X35:AC46)</f>
        <v>51468</v>
      </c>
      <c r="Y33" s="595"/>
      <c r="Z33" s="595"/>
      <c r="AA33" s="595"/>
      <c r="AB33" s="595"/>
      <c r="AC33" s="595"/>
      <c r="AD33" s="595">
        <f>SUM(AD35:AI46)</f>
        <v>466623</v>
      </c>
      <c r="AE33" s="595"/>
      <c r="AF33" s="595"/>
      <c r="AG33" s="595"/>
      <c r="AH33" s="595"/>
      <c r="AI33" s="595"/>
      <c r="AJ33" s="596">
        <f>AD33/AR33</f>
        <v>1625.8641114982579</v>
      </c>
      <c r="AK33" s="596"/>
      <c r="AL33" s="596"/>
      <c r="AM33" s="596"/>
      <c r="AN33" s="596"/>
      <c r="AO33" s="596"/>
      <c r="AQ33" s="351" t="s">
        <v>315</v>
      </c>
      <c r="AR33" s="352">
        <f>SUM(AR35:AR46)</f>
        <v>287</v>
      </c>
    </row>
    <row r="34" spans="1:44" ht="15.95" customHeight="1" thickBot="1">
      <c r="A34" s="18"/>
      <c r="B34" s="21"/>
      <c r="C34" s="14"/>
      <c r="D34" s="14"/>
      <c r="E34" s="14"/>
      <c r="F34" s="6"/>
      <c r="G34" s="14"/>
      <c r="H34" s="14"/>
      <c r="I34" s="6"/>
      <c r="J34" s="6"/>
      <c r="K34" s="6"/>
      <c r="L34" s="14"/>
      <c r="M34" s="19"/>
      <c r="N34" s="19"/>
      <c r="O34" s="19"/>
      <c r="P34" s="19"/>
      <c r="Q34" s="19"/>
      <c r="R34" s="14"/>
      <c r="S34" s="14"/>
      <c r="T34" s="14"/>
      <c r="U34" s="6"/>
      <c r="V34" s="19"/>
      <c r="W34" s="19"/>
      <c r="X34" s="19"/>
      <c r="Y34" s="19"/>
      <c r="Z34" s="14"/>
      <c r="AA34" s="14"/>
      <c r="AB34" s="14"/>
      <c r="AC34" s="14"/>
      <c r="AD34" s="22"/>
      <c r="AE34" s="23"/>
      <c r="AF34" s="23"/>
      <c r="AG34" s="23"/>
      <c r="AH34" s="23"/>
      <c r="AI34" s="23"/>
      <c r="AJ34" s="23"/>
      <c r="AK34" s="23"/>
      <c r="AL34" s="22"/>
      <c r="AM34" s="22"/>
      <c r="AN34" s="22"/>
      <c r="AO34" s="24"/>
      <c r="AQ34" s="527" t="s">
        <v>302</v>
      </c>
      <c r="AR34" s="528"/>
    </row>
    <row r="35" spans="1:44" ht="15.95" customHeight="1">
      <c r="A35" s="398" t="s">
        <v>225</v>
      </c>
      <c r="B35" s="601">
        <v>17117</v>
      </c>
      <c r="C35" s="601"/>
      <c r="D35" s="601"/>
      <c r="E35" s="601"/>
      <c r="F35" s="601"/>
      <c r="G35" s="599">
        <v>11550</v>
      </c>
      <c r="H35" s="599"/>
      <c r="I35" s="599"/>
      <c r="J35" s="599"/>
      <c r="K35" s="599"/>
      <c r="L35" s="599">
        <v>2161</v>
      </c>
      <c r="M35" s="599"/>
      <c r="N35" s="599"/>
      <c r="O35" s="599"/>
      <c r="P35" s="599"/>
      <c r="Q35" s="599"/>
      <c r="R35" s="600">
        <v>1156</v>
      </c>
      <c r="S35" s="600"/>
      <c r="T35" s="600"/>
      <c r="U35" s="600"/>
      <c r="V35" s="600"/>
      <c r="W35" s="600"/>
      <c r="X35" s="600">
        <v>4384</v>
      </c>
      <c r="Y35" s="600"/>
      <c r="Z35" s="600"/>
      <c r="AA35" s="600"/>
      <c r="AB35" s="600"/>
      <c r="AC35" s="600"/>
      <c r="AD35" s="605">
        <f>SUM(B35:AC35)</f>
        <v>36368</v>
      </c>
      <c r="AE35" s="605"/>
      <c r="AF35" s="605"/>
      <c r="AG35" s="605"/>
      <c r="AH35" s="605"/>
      <c r="AI35" s="605"/>
      <c r="AJ35" s="603">
        <f t="shared" ref="AJ35:AJ46" si="0">AD35/AR35</f>
        <v>1515.3333333333333</v>
      </c>
      <c r="AK35" s="603"/>
      <c r="AL35" s="603"/>
      <c r="AM35" s="603"/>
      <c r="AN35" s="603"/>
      <c r="AO35" s="604"/>
      <c r="AQ35" s="353" t="s">
        <v>303</v>
      </c>
      <c r="AR35" s="353">
        <v>24</v>
      </c>
    </row>
    <row r="36" spans="1:44" ht="15.95" customHeight="1">
      <c r="A36" s="307" t="s">
        <v>90</v>
      </c>
      <c r="B36" s="602">
        <v>18001</v>
      </c>
      <c r="C36" s="602"/>
      <c r="D36" s="602"/>
      <c r="E36" s="602"/>
      <c r="F36" s="602"/>
      <c r="G36" s="576">
        <v>13356</v>
      </c>
      <c r="H36" s="576"/>
      <c r="I36" s="576"/>
      <c r="J36" s="576"/>
      <c r="K36" s="576"/>
      <c r="L36" s="576">
        <v>2349</v>
      </c>
      <c r="M36" s="576"/>
      <c r="N36" s="576"/>
      <c r="O36" s="576"/>
      <c r="P36" s="576"/>
      <c r="Q36" s="576"/>
      <c r="R36" s="559">
        <v>1090</v>
      </c>
      <c r="S36" s="559"/>
      <c r="T36" s="559"/>
      <c r="U36" s="559"/>
      <c r="V36" s="559"/>
      <c r="W36" s="559"/>
      <c r="X36" s="559">
        <v>4351</v>
      </c>
      <c r="Y36" s="559"/>
      <c r="Z36" s="559"/>
      <c r="AA36" s="559"/>
      <c r="AB36" s="559"/>
      <c r="AC36" s="559"/>
      <c r="AD36" s="605">
        <f t="shared" ref="AD36:AD46" si="1">SUM(B36:AC36)</f>
        <v>39147</v>
      </c>
      <c r="AE36" s="605"/>
      <c r="AF36" s="605"/>
      <c r="AG36" s="605"/>
      <c r="AH36" s="605"/>
      <c r="AI36" s="605"/>
      <c r="AJ36" s="603">
        <f t="shared" si="0"/>
        <v>1702.0434782608695</v>
      </c>
      <c r="AK36" s="603"/>
      <c r="AL36" s="603"/>
      <c r="AM36" s="603"/>
      <c r="AN36" s="603"/>
      <c r="AO36" s="604"/>
      <c r="AQ36" s="354" t="s">
        <v>304</v>
      </c>
      <c r="AR36" s="354">
        <v>23</v>
      </c>
    </row>
    <row r="37" spans="1:44" ht="15.95" customHeight="1">
      <c r="A37" s="307" t="s">
        <v>91</v>
      </c>
      <c r="B37" s="602">
        <v>17196</v>
      </c>
      <c r="C37" s="602"/>
      <c r="D37" s="602"/>
      <c r="E37" s="602"/>
      <c r="F37" s="602"/>
      <c r="G37" s="576">
        <v>14184</v>
      </c>
      <c r="H37" s="576"/>
      <c r="I37" s="576"/>
      <c r="J37" s="576"/>
      <c r="K37" s="576"/>
      <c r="L37" s="576">
        <v>2143</v>
      </c>
      <c r="M37" s="576"/>
      <c r="N37" s="576"/>
      <c r="O37" s="576"/>
      <c r="P37" s="576"/>
      <c r="Q37" s="576"/>
      <c r="R37" s="559">
        <v>1135</v>
      </c>
      <c r="S37" s="559"/>
      <c r="T37" s="559"/>
      <c r="U37" s="559"/>
      <c r="V37" s="559"/>
      <c r="W37" s="559"/>
      <c r="X37" s="559">
        <v>4330</v>
      </c>
      <c r="Y37" s="559"/>
      <c r="Z37" s="559"/>
      <c r="AA37" s="559"/>
      <c r="AB37" s="559"/>
      <c r="AC37" s="559"/>
      <c r="AD37" s="605">
        <f t="shared" si="1"/>
        <v>38988</v>
      </c>
      <c r="AE37" s="605"/>
      <c r="AF37" s="605"/>
      <c r="AG37" s="605"/>
      <c r="AH37" s="605"/>
      <c r="AI37" s="605"/>
      <c r="AJ37" s="603">
        <f t="shared" si="0"/>
        <v>1624.5</v>
      </c>
      <c r="AK37" s="603"/>
      <c r="AL37" s="603"/>
      <c r="AM37" s="603"/>
      <c r="AN37" s="603"/>
      <c r="AO37" s="604"/>
      <c r="AQ37" s="354" t="s">
        <v>305</v>
      </c>
      <c r="AR37" s="354">
        <v>24</v>
      </c>
    </row>
    <row r="38" spans="1:44" ht="15.95" customHeight="1">
      <c r="A38" s="307" t="s">
        <v>92</v>
      </c>
      <c r="B38" s="602">
        <v>19775</v>
      </c>
      <c r="C38" s="602"/>
      <c r="D38" s="602"/>
      <c r="E38" s="602"/>
      <c r="F38" s="602"/>
      <c r="G38" s="576">
        <v>17973</v>
      </c>
      <c r="H38" s="576"/>
      <c r="I38" s="576"/>
      <c r="J38" s="576"/>
      <c r="K38" s="576"/>
      <c r="L38" s="576">
        <v>2519</v>
      </c>
      <c r="M38" s="576"/>
      <c r="N38" s="576"/>
      <c r="O38" s="576"/>
      <c r="P38" s="576"/>
      <c r="Q38" s="576"/>
      <c r="R38" s="559">
        <v>1204</v>
      </c>
      <c r="S38" s="559"/>
      <c r="T38" s="559"/>
      <c r="U38" s="559"/>
      <c r="V38" s="559"/>
      <c r="W38" s="559"/>
      <c r="X38" s="559">
        <v>5542</v>
      </c>
      <c r="Y38" s="559"/>
      <c r="Z38" s="559"/>
      <c r="AA38" s="559"/>
      <c r="AB38" s="559"/>
      <c r="AC38" s="559"/>
      <c r="AD38" s="605">
        <f t="shared" si="1"/>
        <v>47013</v>
      </c>
      <c r="AE38" s="605"/>
      <c r="AF38" s="605"/>
      <c r="AG38" s="605"/>
      <c r="AH38" s="605"/>
      <c r="AI38" s="605"/>
      <c r="AJ38" s="603">
        <f t="shared" si="0"/>
        <v>1741.2222222222222</v>
      </c>
      <c r="AK38" s="603"/>
      <c r="AL38" s="603"/>
      <c r="AM38" s="603"/>
      <c r="AN38" s="603"/>
      <c r="AO38" s="604"/>
      <c r="AQ38" s="354" t="s">
        <v>306</v>
      </c>
      <c r="AR38" s="354">
        <v>27</v>
      </c>
    </row>
    <row r="39" spans="1:44" ht="15.95" customHeight="1">
      <c r="A39" s="307" t="s">
        <v>93</v>
      </c>
      <c r="B39" s="602">
        <v>17484</v>
      </c>
      <c r="C39" s="602"/>
      <c r="D39" s="602"/>
      <c r="E39" s="602"/>
      <c r="F39" s="602"/>
      <c r="G39" s="576">
        <v>15733</v>
      </c>
      <c r="H39" s="576"/>
      <c r="I39" s="576"/>
      <c r="J39" s="576"/>
      <c r="K39" s="576"/>
      <c r="L39" s="576">
        <v>2099</v>
      </c>
      <c r="M39" s="576"/>
      <c r="N39" s="576"/>
      <c r="O39" s="576"/>
      <c r="P39" s="576"/>
      <c r="Q39" s="576"/>
      <c r="R39" s="559">
        <v>1114</v>
      </c>
      <c r="S39" s="559"/>
      <c r="T39" s="559"/>
      <c r="U39" s="559"/>
      <c r="V39" s="559"/>
      <c r="W39" s="559"/>
      <c r="X39" s="559">
        <v>5425</v>
      </c>
      <c r="Y39" s="559"/>
      <c r="Z39" s="559"/>
      <c r="AA39" s="559"/>
      <c r="AB39" s="559"/>
      <c r="AC39" s="559"/>
      <c r="AD39" s="605">
        <f t="shared" si="1"/>
        <v>41855</v>
      </c>
      <c r="AE39" s="605"/>
      <c r="AF39" s="605"/>
      <c r="AG39" s="605"/>
      <c r="AH39" s="605"/>
      <c r="AI39" s="605"/>
      <c r="AJ39" s="603">
        <f t="shared" si="0"/>
        <v>1609.8076923076924</v>
      </c>
      <c r="AK39" s="603"/>
      <c r="AL39" s="603"/>
      <c r="AM39" s="603"/>
      <c r="AN39" s="603"/>
      <c r="AO39" s="604"/>
      <c r="AQ39" s="354" t="s">
        <v>307</v>
      </c>
      <c r="AR39" s="354">
        <v>26</v>
      </c>
    </row>
    <row r="40" spans="1:44" ht="15.95" customHeight="1">
      <c r="A40" s="307" t="s">
        <v>94</v>
      </c>
      <c r="B40" s="602">
        <v>18063</v>
      </c>
      <c r="C40" s="602"/>
      <c r="D40" s="602"/>
      <c r="E40" s="602"/>
      <c r="F40" s="602"/>
      <c r="G40" s="576">
        <v>14085</v>
      </c>
      <c r="H40" s="576"/>
      <c r="I40" s="576"/>
      <c r="J40" s="576"/>
      <c r="K40" s="576"/>
      <c r="L40" s="576">
        <v>2244</v>
      </c>
      <c r="M40" s="576"/>
      <c r="N40" s="576"/>
      <c r="O40" s="576"/>
      <c r="P40" s="576"/>
      <c r="Q40" s="576"/>
      <c r="R40" s="559">
        <v>1147</v>
      </c>
      <c r="S40" s="559"/>
      <c r="T40" s="559"/>
      <c r="U40" s="559"/>
      <c r="V40" s="559"/>
      <c r="W40" s="559"/>
      <c r="X40" s="559">
        <v>4291</v>
      </c>
      <c r="Y40" s="559"/>
      <c r="Z40" s="559"/>
      <c r="AA40" s="559"/>
      <c r="AB40" s="559"/>
      <c r="AC40" s="559"/>
      <c r="AD40" s="605">
        <f t="shared" si="1"/>
        <v>39830</v>
      </c>
      <c r="AE40" s="605"/>
      <c r="AF40" s="605"/>
      <c r="AG40" s="605"/>
      <c r="AH40" s="605"/>
      <c r="AI40" s="605"/>
      <c r="AJ40" s="603">
        <f t="shared" si="0"/>
        <v>1659.5833333333333</v>
      </c>
      <c r="AK40" s="603"/>
      <c r="AL40" s="603"/>
      <c r="AM40" s="603"/>
      <c r="AN40" s="603"/>
      <c r="AO40" s="604"/>
      <c r="AQ40" s="354" t="s">
        <v>308</v>
      </c>
      <c r="AR40" s="354">
        <v>24</v>
      </c>
    </row>
    <row r="41" spans="1:44" ht="15.95" customHeight="1">
      <c r="A41" s="307" t="s">
        <v>95</v>
      </c>
      <c r="B41" s="602">
        <v>18749</v>
      </c>
      <c r="C41" s="602"/>
      <c r="D41" s="602"/>
      <c r="E41" s="602"/>
      <c r="F41" s="602"/>
      <c r="G41" s="576">
        <v>14904</v>
      </c>
      <c r="H41" s="576"/>
      <c r="I41" s="576"/>
      <c r="J41" s="576"/>
      <c r="K41" s="576"/>
      <c r="L41" s="576">
        <v>2353</v>
      </c>
      <c r="M41" s="576"/>
      <c r="N41" s="576"/>
      <c r="O41" s="576"/>
      <c r="P41" s="576"/>
      <c r="Q41" s="576"/>
      <c r="R41" s="559">
        <v>1114</v>
      </c>
      <c r="S41" s="559"/>
      <c r="T41" s="559"/>
      <c r="U41" s="559"/>
      <c r="V41" s="559"/>
      <c r="W41" s="559"/>
      <c r="X41" s="559">
        <v>4539</v>
      </c>
      <c r="Y41" s="559"/>
      <c r="Z41" s="559"/>
      <c r="AA41" s="559"/>
      <c r="AB41" s="559"/>
      <c r="AC41" s="559"/>
      <c r="AD41" s="605">
        <f t="shared" si="1"/>
        <v>41659</v>
      </c>
      <c r="AE41" s="605"/>
      <c r="AF41" s="605"/>
      <c r="AG41" s="605"/>
      <c r="AH41" s="605"/>
      <c r="AI41" s="605"/>
      <c r="AJ41" s="603">
        <f t="shared" si="0"/>
        <v>1666.36</v>
      </c>
      <c r="AK41" s="603"/>
      <c r="AL41" s="603"/>
      <c r="AM41" s="603"/>
      <c r="AN41" s="603"/>
      <c r="AO41" s="604"/>
      <c r="AQ41" s="354" t="s">
        <v>309</v>
      </c>
      <c r="AR41" s="354">
        <v>25</v>
      </c>
    </row>
    <row r="42" spans="1:44" ht="15.95" customHeight="1">
      <c r="A42" s="307" t="s">
        <v>96</v>
      </c>
      <c r="B42" s="602">
        <v>17030</v>
      </c>
      <c r="C42" s="602"/>
      <c r="D42" s="602"/>
      <c r="E42" s="602"/>
      <c r="F42" s="602"/>
      <c r="G42" s="576">
        <v>14298</v>
      </c>
      <c r="H42" s="576"/>
      <c r="I42" s="576"/>
      <c r="J42" s="576"/>
      <c r="K42" s="576"/>
      <c r="L42" s="576">
        <v>2168</v>
      </c>
      <c r="M42" s="576"/>
      <c r="N42" s="576"/>
      <c r="O42" s="576"/>
      <c r="P42" s="576"/>
      <c r="Q42" s="576"/>
      <c r="R42" s="559">
        <v>1001</v>
      </c>
      <c r="S42" s="559"/>
      <c r="T42" s="559"/>
      <c r="U42" s="559"/>
      <c r="V42" s="559"/>
      <c r="W42" s="559"/>
      <c r="X42" s="559">
        <v>4082</v>
      </c>
      <c r="Y42" s="559"/>
      <c r="Z42" s="559"/>
      <c r="AA42" s="559"/>
      <c r="AB42" s="559"/>
      <c r="AC42" s="559"/>
      <c r="AD42" s="605">
        <f t="shared" si="1"/>
        <v>38579</v>
      </c>
      <c r="AE42" s="605"/>
      <c r="AF42" s="605"/>
      <c r="AG42" s="605"/>
      <c r="AH42" s="605"/>
      <c r="AI42" s="605"/>
      <c r="AJ42" s="603">
        <f t="shared" si="0"/>
        <v>1543.16</v>
      </c>
      <c r="AK42" s="603"/>
      <c r="AL42" s="603"/>
      <c r="AM42" s="603"/>
      <c r="AN42" s="603"/>
      <c r="AO42" s="604"/>
      <c r="AQ42" s="354" t="s">
        <v>310</v>
      </c>
      <c r="AR42" s="354">
        <v>25</v>
      </c>
    </row>
    <row r="43" spans="1:44" ht="15.95" customHeight="1">
      <c r="A43" s="307" t="s">
        <v>97</v>
      </c>
      <c r="B43" s="602">
        <v>13086</v>
      </c>
      <c r="C43" s="602"/>
      <c r="D43" s="602"/>
      <c r="E43" s="602"/>
      <c r="F43" s="602"/>
      <c r="G43" s="576">
        <v>10842</v>
      </c>
      <c r="H43" s="576"/>
      <c r="I43" s="576"/>
      <c r="J43" s="576"/>
      <c r="K43" s="576"/>
      <c r="L43" s="576">
        <v>1785</v>
      </c>
      <c r="M43" s="576"/>
      <c r="N43" s="576"/>
      <c r="O43" s="576"/>
      <c r="P43" s="576"/>
      <c r="Q43" s="576"/>
      <c r="R43" s="559">
        <v>981</v>
      </c>
      <c r="S43" s="559"/>
      <c r="T43" s="559"/>
      <c r="U43" s="559"/>
      <c r="V43" s="559"/>
      <c r="W43" s="559"/>
      <c r="X43" s="559">
        <v>3016</v>
      </c>
      <c r="Y43" s="559"/>
      <c r="Z43" s="559"/>
      <c r="AA43" s="559"/>
      <c r="AB43" s="559"/>
      <c r="AC43" s="559"/>
      <c r="AD43" s="605">
        <f t="shared" si="1"/>
        <v>29710</v>
      </c>
      <c r="AE43" s="605"/>
      <c r="AF43" s="605"/>
      <c r="AG43" s="605"/>
      <c r="AH43" s="605"/>
      <c r="AI43" s="605"/>
      <c r="AJ43" s="603">
        <f t="shared" si="0"/>
        <v>1747.6470588235295</v>
      </c>
      <c r="AK43" s="603"/>
      <c r="AL43" s="603"/>
      <c r="AM43" s="603"/>
      <c r="AN43" s="603"/>
      <c r="AO43" s="604"/>
      <c r="AQ43" s="354" t="s">
        <v>311</v>
      </c>
      <c r="AR43" s="354">
        <v>17</v>
      </c>
    </row>
    <row r="44" spans="1:44" ht="15.95" customHeight="1">
      <c r="A44" s="398" t="s">
        <v>340</v>
      </c>
      <c r="B44" s="602">
        <v>16567</v>
      </c>
      <c r="C44" s="602"/>
      <c r="D44" s="602"/>
      <c r="E44" s="602"/>
      <c r="F44" s="602"/>
      <c r="G44" s="576">
        <v>13280</v>
      </c>
      <c r="H44" s="576"/>
      <c r="I44" s="576"/>
      <c r="J44" s="576"/>
      <c r="K44" s="576"/>
      <c r="L44" s="576">
        <v>2246</v>
      </c>
      <c r="M44" s="576"/>
      <c r="N44" s="576"/>
      <c r="O44" s="576"/>
      <c r="P44" s="576"/>
      <c r="Q44" s="576"/>
      <c r="R44" s="559">
        <v>970</v>
      </c>
      <c r="S44" s="559"/>
      <c r="T44" s="559"/>
      <c r="U44" s="559"/>
      <c r="V44" s="559"/>
      <c r="W44" s="559"/>
      <c r="X44" s="559">
        <v>3702</v>
      </c>
      <c r="Y44" s="559"/>
      <c r="Z44" s="559"/>
      <c r="AA44" s="559"/>
      <c r="AB44" s="559"/>
      <c r="AC44" s="559"/>
      <c r="AD44" s="605">
        <f t="shared" si="1"/>
        <v>36765</v>
      </c>
      <c r="AE44" s="605"/>
      <c r="AF44" s="605"/>
      <c r="AG44" s="605"/>
      <c r="AH44" s="605"/>
      <c r="AI44" s="605"/>
      <c r="AJ44" s="603">
        <f t="shared" si="0"/>
        <v>1598.4782608695652</v>
      </c>
      <c r="AK44" s="603"/>
      <c r="AL44" s="603"/>
      <c r="AM44" s="603"/>
      <c r="AN44" s="603"/>
      <c r="AO44" s="604"/>
      <c r="AQ44" s="354" t="s">
        <v>312</v>
      </c>
      <c r="AR44" s="354">
        <v>23</v>
      </c>
    </row>
    <row r="45" spans="1:44" ht="15.95" customHeight="1">
      <c r="A45" s="307" t="s">
        <v>98</v>
      </c>
      <c r="B45" s="602">
        <v>15890</v>
      </c>
      <c r="C45" s="602"/>
      <c r="D45" s="602"/>
      <c r="E45" s="602"/>
      <c r="F45" s="602"/>
      <c r="G45" s="576">
        <v>13541</v>
      </c>
      <c r="H45" s="576"/>
      <c r="I45" s="576"/>
      <c r="J45" s="576"/>
      <c r="K45" s="576"/>
      <c r="L45" s="576">
        <v>2028</v>
      </c>
      <c r="M45" s="576"/>
      <c r="N45" s="576"/>
      <c r="O45" s="576"/>
      <c r="P45" s="576"/>
      <c r="Q45" s="576"/>
      <c r="R45" s="559">
        <v>975</v>
      </c>
      <c r="S45" s="559"/>
      <c r="T45" s="559"/>
      <c r="U45" s="559"/>
      <c r="V45" s="559"/>
      <c r="W45" s="559"/>
      <c r="X45" s="559">
        <v>3638</v>
      </c>
      <c r="Y45" s="559"/>
      <c r="Z45" s="559"/>
      <c r="AA45" s="559"/>
      <c r="AB45" s="559"/>
      <c r="AC45" s="559"/>
      <c r="AD45" s="605">
        <f t="shared" si="1"/>
        <v>36072</v>
      </c>
      <c r="AE45" s="605"/>
      <c r="AF45" s="605"/>
      <c r="AG45" s="605"/>
      <c r="AH45" s="605"/>
      <c r="AI45" s="605"/>
      <c r="AJ45" s="603">
        <f t="shared" si="0"/>
        <v>1568.3478260869565</v>
      </c>
      <c r="AK45" s="603"/>
      <c r="AL45" s="603"/>
      <c r="AM45" s="603"/>
      <c r="AN45" s="603"/>
      <c r="AO45" s="604"/>
      <c r="AQ45" s="354" t="s">
        <v>313</v>
      </c>
      <c r="AR45" s="354">
        <v>23</v>
      </c>
    </row>
    <row r="46" spans="1:44" ht="15.95" customHeight="1" thickBot="1">
      <c r="A46" s="307" t="s">
        <v>77</v>
      </c>
      <c r="B46" s="602">
        <v>17955</v>
      </c>
      <c r="C46" s="602"/>
      <c r="D46" s="602"/>
      <c r="E46" s="602"/>
      <c r="F46" s="602"/>
      <c r="G46" s="576">
        <v>15327</v>
      </c>
      <c r="H46" s="576"/>
      <c r="I46" s="576"/>
      <c r="J46" s="576"/>
      <c r="K46" s="576"/>
      <c r="L46" s="576">
        <v>2226</v>
      </c>
      <c r="M46" s="576"/>
      <c r="N46" s="576"/>
      <c r="O46" s="576"/>
      <c r="P46" s="576"/>
      <c r="Q46" s="576"/>
      <c r="R46" s="559">
        <v>961</v>
      </c>
      <c r="S46" s="559"/>
      <c r="T46" s="559"/>
      <c r="U46" s="559"/>
      <c r="V46" s="559"/>
      <c r="W46" s="559"/>
      <c r="X46" s="559">
        <v>4168</v>
      </c>
      <c r="Y46" s="559"/>
      <c r="Z46" s="559"/>
      <c r="AA46" s="559"/>
      <c r="AB46" s="559"/>
      <c r="AC46" s="559"/>
      <c r="AD46" s="605">
        <f t="shared" si="1"/>
        <v>40637</v>
      </c>
      <c r="AE46" s="605"/>
      <c r="AF46" s="605"/>
      <c r="AG46" s="605"/>
      <c r="AH46" s="605"/>
      <c r="AI46" s="605"/>
      <c r="AJ46" s="603">
        <f t="shared" si="0"/>
        <v>1562.9615384615386</v>
      </c>
      <c r="AK46" s="603"/>
      <c r="AL46" s="603"/>
      <c r="AM46" s="603"/>
      <c r="AN46" s="603"/>
      <c r="AO46" s="604"/>
      <c r="AQ46" s="355" t="s">
        <v>314</v>
      </c>
      <c r="AR46" s="355">
        <v>26</v>
      </c>
    </row>
    <row r="47" spans="1:44" ht="15.95" customHeight="1">
      <c r="A47" s="18"/>
      <c r="B47" s="21" t="s">
        <v>167</v>
      </c>
      <c r="C47" s="14"/>
      <c r="D47" s="14"/>
      <c r="E47" s="14"/>
      <c r="F47" s="6"/>
      <c r="G47" s="14"/>
      <c r="H47" s="14"/>
      <c r="I47" s="6"/>
      <c r="J47" s="6"/>
      <c r="K47" s="6"/>
      <c r="L47" s="14"/>
      <c r="M47" s="19"/>
      <c r="N47" s="19"/>
      <c r="O47" s="19"/>
      <c r="P47" s="19"/>
      <c r="Q47" s="19"/>
      <c r="R47" s="14"/>
      <c r="S47" s="14"/>
      <c r="T47" s="14"/>
      <c r="U47" s="6"/>
      <c r="V47" s="19"/>
      <c r="W47" s="19"/>
      <c r="X47" s="19"/>
      <c r="Y47" s="19"/>
      <c r="Z47" s="14"/>
      <c r="AA47" s="14"/>
      <c r="AB47" s="14"/>
      <c r="AC47" s="14"/>
      <c r="AD47" s="22"/>
      <c r="AE47" s="22"/>
      <c r="AF47" s="31"/>
      <c r="AG47" s="31"/>
      <c r="AH47" s="31"/>
      <c r="AI47" s="31"/>
      <c r="AJ47" s="31"/>
      <c r="AK47" s="31"/>
      <c r="AL47" s="22"/>
      <c r="AM47" s="20"/>
      <c r="AN47" s="22"/>
      <c r="AO47" s="24"/>
      <c r="AP47" s="356"/>
      <c r="AQ47" s="165" t="s">
        <v>318</v>
      </c>
    </row>
    <row r="48" spans="1:44" ht="15.95" customHeight="1">
      <c r="A48" s="287" t="s">
        <v>154</v>
      </c>
      <c r="B48" s="602">
        <f>B33/287</f>
        <v>720.95121951219517</v>
      </c>
      <c r="C48" s="602"/>
      <c r="D48" s="602"/>
      <c r="E48" s="602"/>
      <c r="F48" s="602"/>
      <c r="G48" s="576">
        <f>G33/287</f>
        <v>589.10452961672479</v>
      </c>
      <c r="H48" s="576"/>
      <c r="I48" s="576"/>
      <c r="J48" s="576"/>
      <c r="K48" s="576"/>
      <c r="L48" s="576">
        <f>L33/287</f>
        <v>91.710801393728218</v>
      </c>
      <c r="M48" s="576"/>
      <c r="N48" s="576"/>
      <c r="O48" s="576"/>
      <c r="P48" s="576"/>
      <c r="Q48" s="576"/>
      <c r="R48" s="576">
        <f>R33/287</f>
        <v>44.766550522648082</v>
      </c>
      <c r="S48" s="576"/>
      <c r="T48" s="576"/>
      <c r="U48" s="576"/>
      <c r="V48" s="576"/>
      <c r="W48" s="576"/>
      <c r="X48" s="576">
        <f>X33/287</f>
        <v>179.33101045296166</v>
      </c>
      <c r="Y48" s="576"/>
      <c r="Z48" s="576"/>
      <c r="AA48" s="576"/>
      <c r="AB48" s="576"/>
      <c r="AC48" s="576"/>
      <c r="AD48" s="576">
        <f>AD33/287</f>
        <v>1625.8641114982579</v>
      </c>
      <c r="AE48" s="576"/>
      <c r="AF48" s="576"/>
      <c r="AG48" s="576"/>
      <c r="AH48" s="576"/>
      <c r="AI48" s="576"/>
      <c r="AJ48" s="576"/>
      <c r="AK48" s="608"/>
      <c r="AL48" s="608"/>
      <c r="AM48" s="608"/>
      <c r="AN48" s="608"/>
      <c r="AO48" s="609"/>
      <c r="AR48" s="3" t="s">
        <v>319</v>
      </c>
    </row>
    <row r="49" spans="1:44" s="294" customFormat="1" ht="15.95" customHeight="1" thickBot="1">
      <c r="A49" s="357" t="s">
        <v>155</v>
      </c>
      <c r="B49" s="610">
        <f>B33/12</f>
        <v>17242.75</v>
      </c>
      <c r="C49" s="610"/>
      <c r="D49" s="610"/>
      <c r="E49" s="610"/>
      <c r="F49" s="610"/>
      <c r="G49" s="611">
        <f>G33/12</f>
        <v>14089.416666666666</v>
      </c>
      <c r="H49" s="611"/>
      <c r="I49" s="611"/>
      <c r="J49" s="611"/>
      <c r="K49" s="611"/>
      <c r="L49" s="611">
        <f>L33/12</f>
        <v>2193.4166666666665</v>
      </c>
      <c r="M49" s="611"/>
      <c r="N49" s="611"/>
      <c r="O49" s="611"/>
      <c r="P49" s="611"/>
      <c r="Q49" s="611"/>
      <c r="R49" s="611">
        <f>R33/12</f>
        <v>1070.6666666666667</v>
      </c>
      <c r="S49" s="611"/>
      <c r="T49" s="611"/>
      <c r="U49" s="611"/>
      <c r="V49" s="611"/>
      <c r="W49" s="611"/>
      <c r="X49" s="611">
        <f>X33/12</f>
        <v>4289</v>
      </c>
      <c r="Y49" s="611"/>
      <c r="Z49" s="611"/>
      <c r="AA49" s="611"/>
      <c r="AB49" s="611"/>
      <c r="AC49" s="611"/>
      <c r="AD49" s="611">
        <f>AD33/12</f>
        <v>38885.25</v>
      </c>
      <c r="AE49" s="611"/>
      <c r="AF49" s="611"/>
      <c r="AG49" s="611"/>
      <c r="AH49" s="611"/>
      <c r="AI49" s="611"/>
      <c r="AJ49" s="611"/>
      <c r="AK49" s="612"/>
      <c r="AL49" s="612"/>
      <c r="AM49" s="612"/>
      <c r="AN49" s="612"/>
      <c r="AO49" s="613"/>
      <c r="AQ49" s="2"/>
      <c r="AR49" s="2"/>
    </row>
    <row r="50" spans="1:44" ht="15" customHeight="1">
      <c r="A50" s="606" t="s">
        <v>301</v>
      </c>
      <c r="B50" s="607"/>
      <c r="C50" s="607"/>
      <c r="D50" s="607"/>
      <c r="E50" s="607"/>
      <c r="F50" s="607"/>
      <c r="G50" s="607"/>
      <c r="H50" s="607"/>
      <c r="I50" s="607"/>
      <c r="J50" s="607"/>
      <c r="K50" s="607"/>
      <c r="L50" s="607"/>
      <c r="M50" s="607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L50" s="12"/>
      <c r="AM50" s="12"/>
      <c r="AO50" s="3" t="s">
        <v>121</v>
      </c>
    </row>
    <row r="51" spans="1:44" ht="15.95" customHeight="1">
      <c r="A51" s="164" t="s">
        <v>300</v>
      </c>
    </row>
    <row r="53" spans="1:44" ht="15.95" customHeight="1">
      <c r="F53" s="14"/>
      <c r="K53" s="12"/>
      <c r="P53" s="12"/>
      <c r="U53" s="12"/>
      <c r="Z53" s="12"/>
      <c r="AF53" s="12"/>
    </row>
  </sheetData>
  <sheetProtection selectLockedCells="1" selectUnlockedCells="1"/>
  <mergeCells count="314">
    <mergeCell ref="X43:AC43"/>
    <mergeCell ref="AJ43:AO43"/>
    <mergeCell ref="A50:M50"/>
    <mergeCell ref="AJ48:AO48"/>
    <mergeCell ref="B49:F49"/>
    <mergeCell ref="G49:K49"/>
    <mergeCell ref="L49:Q49"/>
    <mergeCell ref="R49:W49"/>
    <mergeCell ref="X49:AC49"/>
    <mergeCell ref="G48:K48"/>
    <mergeCell ref="B46:F46"/>
    <mergeCell ref="G46:K46"/>
    <mergeCell ref="L46:Q46"/>
    <mergeCell ref="R46:W46"/>
    <mergeCell ref="AJ46:AO46"/>
    <mergeCell ref="AD46:AI46"/>
    <mergeCell ref="X46:AC46"/>
    <mergeCell ref="AD49:AI49"/>
    <mergeCell ref="AJ49:AO49"/>
    <mergeCell ref="B48:F48"/>
    <mergeCell ref="AD48:AI48"/>
    <mergeCell ref="L48:Q48"/>
    <mergeCell ref="R48:W48"/>
    <mergeCell ref="X48:AC48"/>
    <mergeCell ref="AD43:AI43"/>
    <mergeCell ref="AD42:AI42"/>
    <mergeCell ref="AJ42:AO42"/>
    <mergeCell ref="X41:AC41"/>
    <mergeCell ref="AD41:AI41"/>
    <mergeCell ref="AJ41:AO41"/>
    <mergeCell ref="B45:F45"/>
    <mergeCell ref="G45:K45"/>
    <mergeCell ref="L45:Q45"/>
    <mergeCell ref="R45:W45"/>
    <mergeCell ref="AJ44:AO44"/>
    <mergeCell ref="B43:F43"/>
    <mergeCell ref="G43:K43"/>
    <mergeCell ref="B44:F44"/>
    <mergeCell ref="G44:K44"/>
    <mergeCell ref="L44:Q44"/>
    <mergeCell ref="X44:AC44"/>
    <mergeCell ref="AD44:AI44"/>
    <mergeCell ref="AJ45:AO45"/>
    <mergeCell ref="X45:AC45"/>
    <mergeCell ref="AD45:AI45"/>
    <mergeCell ref="R44:W44"/>
    <mergeCell ref="L43:Q43"/>
    <mergeCell ref="R43:W43"/>
    <mergeCell ref="B42:F42"/>
    <mergeCell ref="B41:F41"/>
    <mergeCell ref="G41:K41"/>
    <mergeCell ref="L41:Q41"/>
    <mergeCell ref="R41:W41"/>
    <mergeCell ref="AD39:AI39"/>
    <mergeCell ref="AD38:AI38"/>
    <mergeCell ref="X38:AC38"/>
    <mergeCell ref="L39:Q39"/>
    <mergeCell ref="R39:W39"/>
    <mergeCell ref="X39:AC39"/>
    <mergeCell ref="G42:K42"/>
    <mergeCell ref="L42:Q42"/>
    <mergeCell ref="R42:W42"/>
    <mergeCell ref="X42:AC42"/>
    <mergeCell ref="AJ39:AO39"/>
    <mergeCell ref="B40:F40"/>
    <mergeCell ref="G40:K40"/>
    <mergeCell ref="L40:Q40"/>
    <mergeCell ref="R40:W40"/>
    <mergeCell ref="X40:AC40"/>
    <mergeCell ref="AD40:AI40"/>
    <mergeCell ref="AJ40:AO40"/>
    <mergeCell ref="B39:F39"/>
    <mergeCell ref="G39:K39"/>
    <mergeCell ref="AJ38:AO38"/>
    <mergeCell ref="B37:F37"/>
    <mergeCell ref="G37:K37"/>
    <mergeCell ref="L37:Q37"/>
    <mergeCell ref="R37:W37"/>
    <mergeCell ref="X37:AC37"/>
    <mergeCell ref="AD37:AI37"/>
    <mergeCell ref="AJ37:AO37"/>
    <mergeCell ref="B38:F38"/>
    <mergeCell ref="G38:K38"/>
    <mergeCell ref="L38:Q38"/>
    <mergeCell ref="R38:W38"/>
    <mergeCell ref="L35:Q35"/>
    <mergeCell ref="R35:W35"/>
    <mergeCell ref="X35:AC35"/>
    <mergeCell ref="B35:F35"/>
    <mergeCell ref="B36:F36"/>
    <mergeCell ref="G36:K36"/>
    <mergeCell ref="L36:Q36"/>
    <mergeCell ref="AJ35:AO35"/>
    <mergeCell ref="X36:AC36"/>
    <mergeCell ref="AD36:AI36"/>
    <mergeCell ref="AJ36:AO36"/>
    <mergeCell ref="AD35:AI35"/>
    <mergeCell ref="R36:W36"/>
    <mergeCell ref="G35:K35"/>
    <mergeCell ref="B31:F31"/>
    <mergeCell ref="G31:K31"/>
    <mergeCell ref="L31:Q31"/>
    <mergeCell ref="R31:W31"/>
    <mergeCell ref="X31:AC31"/>
    <mergeCell ref="AD31:AI31"/>
    <mergeCell ref="AJ31:AO31"/>
    <mergeCell ref="B30:F30"/>
    <mergeCell ref="AD33:AI33"/>
    <mergeCell ref="AJ33:AO33"/>
    <mergeCell ref="B32:F32"/>
    <mergeCell ref="G32:K32"/>
    <mergeCell ref="L32:Q32"/>
    <mergeCell ref="R32:W32"/>
    <mergeCell ref="X32:AC32"/>
    <mergeCell ref="AD32:AI32"/>
    <mergeCell ref="AJ32:AO32"/>
    <mergeCell ref="G33:K33"/>
    <mergeCell ref="L33:Q33"/>
    <mergeCell ref="R33:W33"/>
    <mergeCell ref="B33:F33"/>
    <mergeCell ref="X33:AC33"/>
    <mergeCell ref="AD30:AI30"/>
    <mergeCell ref="AJ29:AO29"/>
    <mergeCell ref="AH21:AK21"/>
    <mergeCell ref="AL21:AO21"/>
    <mergeCell ref="AH22:AO22"/>
    <mergeCell ref="AD26:AI28"/>
    <mergeCell ref="AJ26:AO28"/>
    <mergeCell ref="G30:K30"/>
    <mergeCell ref="G29:K29"/>
    <mergeCell ref="L29:Q29"/>
    <mergeCell ref="R29:W29"/>
    <mergeCell ref="L30:Q30"/>
    <mergeCell ref="R30:W30"/>
    <mergeCell ref="X30:AC30"/>
    <mergeCell ref="X29:AC29"/>
    <mergeCell ref="AJ30:AO30"/>
    <mergeCell ref="B29:F29"/>
    <mergeCell ref="B22:I22"/>
    <mergeCell ref="J22:Q22"/>
    <mergeCell ref="R22:Y22"/>
    <mergeCell ref="Z22:AG22"/>
    <mergeCell ref="Z20:AC20"/>
    <mergeCell ref="AD20:AG20"/>
    <mergeCell ref="B20:E20"/>
    <mergeCell ref="F20:I20"/>
    <mergeCell ref="B26:F28"/>
    <mergeCell ref="G26:K28"/>
    <mergeCell ref="L26:Q28"/>
    <mergeCell ref="R26:W28"/>
    <mergeCell ref="X26:AC28"/>
    <mergeCell ref="R21:U21"/>
    <mergeCell ref="V21:Y21"/>
    <mergeCell ref="Z21:AC21"/>
    <mergeCell ref="B21:E21"/>
    <mergeCell ref="F21:I21"/>
    <mergeCell ref="AD21:AG21"/>
    <mergeCell ref="AD29:AI29"/>
    <mergeCell ref="AL20:AO20"/>
    <mergeCell ref="AH20:AK20"/>
    <mergeCell ref="AH19:AK19"/>
    <mergeCell ref="J20:M20"/>
    <mergeCell ref="N20:Q20"/>
    <mergeCell ref="R20:U20"/>
    <mergeCell ref="J21:M21"/>
    <mergeCell ref="N21:Q21"/>
    <mergeCell ref="AH16:AK16"/>
    <mergeCell ref="AL16:AO16"/>
    <mergeCell ref="AH17:AK17"/>
    <mergeCell ref="AL18:AO18"/>
    <mergeCell ref="AD18:AG18"/>
    <mergeCell ref="AH18:AK18"/>
    <mergeCell ref="J18:M18"/>
    <mergeCell ref="N18:Q18"/>
    <mergeCell ref="V20:Y20"/>
    <mergeCell ref="B18:E18"/>
    <mergeCell ref="F18:I18"/>
    <mergeCell ref="Z18:AC18"/>
    <mergeCell ref="Z15:AC15"/>
    <mergeCell ref="B16:E16"/>
    <mergeCell ref="F16:I16"/>
    <mergeCell ref="J16:M16"/>
    <mergeCell ref="N16:Q16"/>
    <mergeCell ref="AL13:AO13"/>
    <mergeCell ref="B14:E14"/>
    <mergeCell ref="R16:U16"/>
    <mergeCell ref="V15:Y15"/>
    <mergeCell ref="Z16:AC16"/>
    <mergeCell ref="AD16:AG16"/>
    <mergeCell ref="B15:E15"/>
    <mergeCell ref="F15:I15"/>
    <mergeCell ref="R15:U15"/>
    <mergeCell ref="V16:Y16"/>
    <mergeCell ref="R18:U18"/>
    <mergeCell ref="V18:Y18"/>
    <mergeCell ref="AL15:AO15"/>
    <mergeCell ref="F14:I14"/>
    <mergeCell ref="J14:M14"/>
    <mergeCell ref="N14:Q14"/>
    <mergeCell ref="Z14:AC14"/>
    <mergeCell ref="AL14:AO14"/>
    <mergeCell ref="AH14:AK14"/>
    <mergeCell ref="AD14:AG14"/>
    <mergeCell ref="J15:M15"/>
    <mergeCell ref="N15:Q15"/>
    <mergeCell ref="AD15:AG15"/>
    <mergeCell ref="AH15:AK15"/>
    <mergeCell ref="AL12:AO12"/>
    <mergeCell ref="AH12:AK12"/>
    <mergeCell ref="V13:Y13"/>
    <mergeCell ref="R13:U13"/>
    <mergeCell ref="R14:U14"/>
    <mergeCell ref="V14:Y14"/>
    <mergeCell ref="AH13:AK13"/>
    <mergeCell ref="B12:E12"/>
    <mergeCell ref="F12:I12"/>
    <mergeCell ref="J12:M12"/>
    <mergeCell ref="Z13:AC13"/>
    <mergeCell ref="AD13:AG13"/>
    <mergeCell ref="V12:Y12"/>
    <mergeCell ref="R12:U12"/>
    <mergeCell ref="V11:Y11"/>
    <mergeCell ref="R11:U11"/>
    <mergeCell ref="Z12:AC12"/>
    <mergeCell ref="AD12:AG12"/>
    <mergeCell ref="B13:E13"/>
    <mergeCell ref="F13:I13"/>
    <mergeCell ref="J13:M13"/>
    <mergeCell ref="N13:Q13"/>
    <mergeCell ref="N12:Q12"/>
    <mergeCell ref="B11:E11"/>
    <mergeCell ref="F11:I11"/>
    <mergeCell ref="J11:M11"/>
    <mergeCell ref="N11:Q11"/>
    <mergeCell ref="AH11:AK11"/>
    <mergeCell ref="V10:Y10"/>
    <mergeCell ref="AD11:AG11"/>
    <mergeCell ref="Z11:AC11"/>
    <mergeCell ref="AL10:AO10"/>
    <mergeCell ref="AH10:AK10"/>
    <mergeCell ref="F10:I10"/>
    <mergeCell ref="J10:M10"/>
    <mergeCell ref="N10:Q10"/>
    <mergeCell ref="R10:U10"/>
    <mergeCell ref="AD10:AG10"/>
    <mergeCell ref="B7:E7"/>
    <mergeCell ref="F7:I7"/>
    <mergeCell ref="J7:M7"/>
    <mergeCell ref="N7:Q7"/>
    <mergeCell ref="B10:E10"/>
    <mergeCell ref="V8:Y8"/>
    <mergeCell ref="B6:E6"/>
    <mergeCell ref="AL8:AO8"/>
    <mergeCell ref="AH8:AK8"/>
    <mergeCell ref="AL7:AO7"/>
    <mergeCell ref="B8:E8"/>
    <mergeCell ref="F8:I8"/>
    <mergeCell ref="J8:M8"/>
    <mergeCell ref="N8:Q8"/>
    <mergeCell ref="Z9:AC9"/>
    <mergeCell ref="AD9:AG9"/>
    <mergeCell ref="V9:Y9"/>
    <mergeCell ref="R9:U9"/>
    <mergeCell ref="B9:E9"/>
    <mergeCell ref="F9:I9"/>
    <mergeCell ref="J9:M9"/>
    <mergeCell ref="N9:Q9"/>
    <mergeCell ref="Z10:AC10"/>
    <mergeCell ref="F6:I6"/>
    <mergeCell ref="J6:M6"/>
    <mergeCell ref="N6:Q6"/>
    <mergeCell ref="R6:U6"/>
    <mergeCell ref="AL5:AO5"/>
    <mergeCell ref="AH5:AK5"/>
    <mergeCell ref="AH3:AO3"/>
    <mergeCell ref="R4:U4"/>
    <mergeCell ref="B3:I3"/>
    <mergeCell ref="J3:Q3"/>
    <mergeCell ref="B4:E4"/>
    <mergeCell ref="F4:I4"/>
    <mergeCell ref="J4:M4"/>
    <mergeCell ref="N4:Q4"/>
    <mergeCell ref="B5:E5"/>
    <mergeCell ref="F5:I5"/>
    <mergeCell ref="J5:M5"/>
    <mergeCell ref="N5:Q5"/>
    <mergeCell ref="Z5:AC5"/>
    <mergeCell ref="AD5:AG5"/>
    <mergeCell ref="V6:Y6"/>
    <mergeCell ref="Z6:AC6"/>
    <mergeCell ref="AQ34:AR34"/>
    <mergeCell ref="R3:Y3"/>
    <mergeCell ref="Z3:AG3"/>
    <mergeCell ref="Z4:AC4"/>
    <mergeCell ref="AD4:AG4"/>
    <mergeCell ref="V4:Y4"/>
    <mergeCell ref="AL4:AO4"/>
    <mergeCell ref="AH4:AK4"/>
    <mergeCell ref="AH7:AK7"/>
    <mergeCell ref="AD6:AG6"/>
    <mergeCell ref="V5:Y5"/>
    <mergeCell ref="R5:U5"/>
    <mergeCell ref="AL6:AO6"/>
    <mergeCell ref="AH6:AK6"/>
    <mergeCell ref="Z8:AC8"/>
    <mergeCell ref="AD8:AG8"/>
    <mergeCell ref="Z7:AC7"/>
    <mergeCell ref="AD7:AG7"/>
    <mergeCell ref="R8:U8"/>
    <mergeCell ref="R7:U7"/>
    <mergeCell ref="V7:Y7"/>
    <mergeCell ref="AL9:AO9"/>
    <mergeCell ref="AH9:AK9"/>
    <mergeCell ref="AL11:AO11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58" orientation="portrait" useFirstPageNumber="1" horizontalDpi="300" verticalDpi="300" r:id="rId1"/>
  <headerFooter alignWithMargins="0">
    <oddHeader>&amp;R教　育</oddHeader>
    <oddFooter>&amp;C&amp;11－&amp;P－</oddFooter>
  </headerFooter>
  <ignoredErrors>
    <ignoredError sqref="F20 N20 AD20 V20 Z20" formula="1"/>
    <ignoredError sqref="A6:A16" numberStoredAsText="1"/>
    <ignoredError sqref="AH20" evalError="1" formula="1"/>
    <ignoredError sqref="AI20:AO20 C48:F48 H48:K48 M48:Q48 S48:W48 Y48:AC48 AE48:AI48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W46"/>
  <sheetViews>
    <sheetView view="pageBreakPreview" topLeftCell="A31" zoomScale="115" zoomScaleNormal="120" zoomScaleSheetLayoutView="115" workbookViewId="0">
      <selection activeCell="G15" sqref="G15"/>
    </sheetView>
  </sheetViews>
  <sheetFormatPr defaultRowHeight="15" customHeight="1"/>
  <cols>
    <col min="1" max="1" width="0.7109375" style="2" customWidth="1"/>
    <col min="2" max="2" width="10.85546875" style="274" customWidth="1"/>
    <col min="3" max="3" width="5.7109375" style="274" customWidth="1"/>
    <col min="4" max="4" width="0.42578125" style="274" customWidth="1"/>
    <col min="5" max="5" width="9.7109375" style="2" bestFit="1" customWidth="1"/>
    <col min="6" max="6" width="8" style="2" customWidth="1"/>
    <col min="7" max="7" width="8.28515625" style="2" customWidth="1"/>
    <col min="8" max="10" width="8" style="2" customWidth="1"/>
    <col min="11" max="11" width="8.85546875" style="2" customWidth="1"/>
    <col min="12" max="12" width="7.85546875" style="2" customWidth="1"/>
    <col min="13" max="13" width="9.28515625" style="2" customWidth="1"/>
    <col min="14" max="14" width="7.28515625" style="2" customWidth="1"/>
    <col min="15" max="16384" width="9.140625" style="2"/>
  </cols>
  <sheetData>
    <row r="1" spans="1:23" ht="5.0999999999999996" customHeight="1">
      <c r="A1" s="433"/>
      <c r="B1" s="433"/>
      <c r="C1" s="433"/>
      <c r="D1" s="433"/>
      <c r="E1" s="433"/>
      <c r="F1" s="433"/>
      <c r="G1" s="433"/>
      <c r="H1" s="12"/>
      <c r="I1" s="12"/>
      <c r="J1" s="12"/>
      <c r="K1" s="12"/>
      <c r="L1" s="12"/>
      <c r="M1" s="12"/>
      <c r="N1" s="3"/>
    </row>
    <row r="2" spans="1:23" ht="15" customHeight="1" thickBot="1">
      <c r="A2" s="622" t="s">
        <v>335</v>
      </c>
      <c r="B2" s="433"/>
      <c r="C2" s="433"/>
      <c r="D2" s="433"/>
      <c r="E2" s="433"/>
      <c r="F2" s="433"/>
      <c r="G2" s="433"/>
      <c r="H2" s="433"/>
      <c r="I2" s="12"/>
      <c r="J2" s="12"/>
      <c r="K2" s="12"/>
      <c r="L2" s="12"/>
      <c r="M2" s="12"/>
      <c r="N2" s="3" t="s">
        <v>122</v>
      </c>
    </row>
    <row r="3" spans="1:23" ht="30" customHeight="1" thickBot="1">
      <c r="A3" s="42"/>
      <c r="B3" s="623" t="s">
        <v>168</v>
      </c>
      <c r="C3" s="623"/>
      <c r="D3" s="358"/>
      <c r="E3" s="509" t="s">
        <v>169</v>
      </c>
      <c r="F3" s="509"/>
      <c r="G3" s="509"/>
      <c r="H3" s="509" t="s">
        <v>170</v>
      </c>
      <c r="I3" s="509"/>
      <c r="J3" s="509"/>
      <c r="K3" s="617" t="s">
        <v>164</v>
      </c>
      <c r="L3" s="490" t="s">
        <v>171</v>
      </c>
      <c r="M3" s="490"/>
      <c r="N3" s="491"/>
    </row>
    <row r="4" spans="1:23" ht="30" customHeight="1">
      <c r="A4" s="359"/>
      <c r="B4" s="619" t="s">
        <v>172</v>
      </c>
      <c r="C4" s="619"/>
      <c r="D4" s="360"/>
      <c r="E4" s="111" t="s">
        <v>173</v>
      </c>
      <c r="F4" s="111" t="s">
        <v>174</v>
      </c>
      <c r="G4" s="112" t="s">
        <v>175</v>
      </c>
      <c r="H4" s="111" t="s">
        <v>173</v>
      </c>
      <c r="I4" s="111" t="s">
        <v>174</v>
      </c>
      <c r="J4" s="112" t="s">
        <v>175</v>
      </c>
      <c r="K4" s="618"/>
      <c r="L4" s="434"/>
      <c r="M4" s="434"/>
      <c r="N4" s="620"/>
    </row>
    <row r="5" spans="1:23" ht="18" customHeight="1">
      <c r="A5" s="44"/>
      <c r="B5" s="614" t="s">
        <v>226</v>
      </c>
      <c r="C5" s="614"/>
      <c r="D5" s="361"/>
      <c r="E5" s="34">
        <v>58212</v>
      </c>
      <c r="F5" s="34">
        <v>124</v>
      </c>
      <c r="G5" s="34">
        <v>6523</v>
      </c>
      <c r="H5" s="34">
        <v>414</v>
      </c>
      <c r="I5" s="34">
        <v>99</v>
      </c>
      <c r="J5" s="34">
        <v>339</v>
      </c>
      <c r="K5" s="34">
        <v>38985</v>
      </c>
      <c r="L5" s="615">
        <f>SUM(E5:K5)</f>
        <v>104696</v>
      </c>
      <c r="M5" s="615"/>
      <c r="N5" s="616"/>
      <c r="O5" s="19"/>
      <c r="P5" s="19"/>
      <c r="Q5" s="19"/>
      <c r="R5" s="19"/>
      <c r="S5" s="19"/>
      <c r="T5" s="19"/>
      <c r="U5" s="19"/>
      <c r="V5" s="19"/>
      <c r="W5" s="19"/>
    </row>
    <row r="6" spans="1:23" ht="18" customHeight="1">
      <c r="A6" s="44"/>
      <c r="B6" s="614" t="s">
        <v>227</v>
      </c>
      <c r="C6" s="614"/>
      <c r="D6" s="361"/>
      <c r="E6" s="34">
        <v>22347</v>
      </c>
      <c r="F6" s="34">
        <v>240</v>
      </c>
      <c r="G6" s="34">
        <v>4830</v>
      </c>
      <c r="H6" s="34">
        <v>331</v>
      </c>
      <c r="I6" s="34">
        <v>27</v>
      </c>
      <c r="J6" s="34">
        <v>339</v>
      </c>
      <c r="K6" s="34">
        <v>38985</v>
      </c>
      <c r="L6" s="592">
        <f>SUM(E6:K6)</f>
        <v>67099</v>
      </c>
      <c r="M6" s="592"/>
      <c r="N6" s="621"/>
      <c r="O6" s="19"/>
      <c r="P6" s="19"/>
      <c r="Q6" s="19"/>
      <c r="R6" s="19"/>
      <c r="S6" s="19"/>
      <c r="T6" s="19"/>
      <c r="U6" s="19"/>
      <c r="V6" s="19"/>
      <c r="W6" s="19"/>
    </row>
    <row r="7" spans="1:23" ht="18" customHeight="1">
      <c r="A7" s="44"/>
      <c r="B7" s="624" t="s">
        <v>228</v>
      </c>
      <c r="C7" s="624"/>
      <c r="D7" s="362"/>
      <c r="E7" s="180">
        <f t="shared" ref="E7:K7" si="0">SUM(E9:E20)</f>
        <v>44935</v>
      </c>
      <c r="F7" s="350">
        <f t="shared" si="0"/>
        <v>346</v>
      </c>
      <c r="G7" s="350">
        <f t="shared" si="0"/>
        <v>9655</v>
      </c>
      <c r="H7" s="363">
        <f t="shared" si="0"/>
        <v>251</v>
      </c>
      <c r="I7" s="363">
        <f t="shared" si="0"/>
        <v>101</v>
      </c>
      <c r="J7" s="363">
        <f t="shared" si="0"/>
        <v>341</v>
      </c>
      <c r="K7" s="180">
        <f t="shared" si="0"/>
        <v>38723</v>
      </c>
      <c r="L7" s="596">
        <f>SUM(E7:K7)</f>
        <v>94352</v>
      </c>
      <c r="M7" s="596"/>
      <c r="N7" s="627"/>
      <c r="O7" s="19"/>
      <c r="P7" s="19"/>
      <c r="Q7" s="19"/>
      <c r="R7" s="19"/>
      <c r="S7" s="19"/>
      <c r="T7" s="19"/>
      <c r="U7" s="19"/>
      <c r="V7" s="19"/>
      <c r="W7" s="19"/>
    </row>
    <row r="8" spans="1:23" ht="18" customHeight="1">
      <c r="A8" s="44"/>
      <c r="B8" s="628"/>
      <c r="C8" s="628"/>
      <c r="D8" s="139"/>
      <c r="E8" s="40"/>
      <c r="F8" s="39"/>
      <c r="G8" s="39"/>
      <c r="H8" s="39"/>
      <c r="I8" s="39"/>
      <c r="J8" s="39"/>
      <c r="K8" s="39"/>
      <c r="L8" s="592"/>
      <c r="M8" s="592"/>
      <c r="N8" s="621"/>
    </row>
    <row r="9" spans="1:23" ht="18" customHeight="1">
      <c r="A9" s="44"/>
      <c r="B9" s="614" t="s">
        <v>219</v>
      </c>
      <c r="C9" s="614"/>
      <c r="D9" s="364"/>
      <c r="E9" s="113">
        <v>2343</v>
      </c>
      <c r="F9" s="16">
        <v>1</v>
      </c>
      <c r="G9" s="16">
        <v>438</v>
      </c>
      <c r="H9" s="16">
        <v>5</v>
      </c>
      <c r="I9" s="16">
        <v>0</v>
      </c>
      <c r="J9" s="16">
        <v>8</v>
      </c>
      <c r="K9" s="16">
        <v>2190</v>
      </c>
      <c r="L9" s="625">
        <f>SUM(E9:K9)</f>
        <v>4985</v>
      </c>
      <c r="M9" s="625"/>
      <c r="N9" s="626"/>
    </row>
    <row r="10" spans="1:23" ht="18" customHeight="1">
      <c r="A10" s="44"/>
      <c r="B10" s="614" t="s">
        <v>8</v>
      </c>
      <c r="C10" s="614"/>
      <c r="D10" s="365"/>
      <c r="E10" s="113">
        <v>216</v>
      </c>
      <c r="F10" s="16">
        <v>30</v>
      </c>
      <c r="G10" s="16">
        <v>0</v>
      </c>
      <c r="H10" s="16">
        <v>10</v>
      </c>
      <c r="I10" s="16">
        <v>0</v>
      </c>
      <c r="J10" s="16">
        <v>0</v>
      </c>
      <c r="K10" s="16">
        <v>2291</v>
      </c>
      <c r="L10" s="625">
        <f t="shared" ref="L10:L20" si="1">SUM(E10:K10)</f>
        <v>2547</v>
      </c>
      <c r="M10" s="625"/>
      <c r="N10" s="626"/>
    </row>
    <row r="11" spans="1:23" ht="18" customHeight="1">
      <c r="A11" s="44"/>
      <c r="B11" s="614" t="s">
        <v>9</v>
      </c>
      <c r="C11" s="614"/>
      <c r="D11" s="365"/>
      <c r="E11" s="113">
        <v>576</v>
      </c>
      <c r="F11" s="16">
        <v>51</v>
      </c>
      <c r="G11" s="16">
        <v>0</v>
      </c>
      <c r="H11" s="16">
        <v>48</v>
      </c>
      <c r="I11" s="16">
        <v>25</v>
      </c>
      <c r="J11" s="16">
        <v>0</v>
      </c>
      <c r="K11" s="16">
        <v>879</v>
      </c>
      <c r="L11" s="625">
        <f t="shared" si="1"/>
        <v>1579</v>
      </c>
      <c r="M11" s="625"/>
      <c r="N11" s="626"/>
    </row>
    <row r="12" spans="1:23" ht="18" customHeight="1">
      <c r="A12" s="44"/>
      <c r="B12" s="614" t="s">
        <v>10</v>
      </c>
      <c r="C12" s="614"/>
      <c r="D12" s="365"/>
      <c r="E12" s="113">
        <v>2233</v>
      </c>
      <c r="F12" s="16">
        <v>165</v>
      </c>
      <c r="G12" s="16">
        <v>438</v>
      </c>
      <c r="H12" s="16">
        <v>16</v>
      </c>
      <c r="I12" s="16">
        <v>54</v>
      </c>
      <c r="J12" s="16">
        <v>0</v>
      </c>
      <c r="K12" s="16">
        <v>1481</v>
      </c>
      <c r="L12" s="625">
        <f t="shared" si="1"/>
        <v>4387</v>
      </c>
      <c r="M12" s="625"/>
      <c r="N12" s="626"/>
    </row>
    <row r="13" spans="1:23" ht="18" customHeight="1">
      <c r="A13" s="44"/>
      <c r="B13" s="614" t="s">
        <v>11</v>
      </c>
      <c r="C13" s="614"/>
      <c r="D13" s="365"/>
      <c r="E13" s="113">
        <v>10794</v>
      </c>
      <c r="F13" s="16">
        <v>0</v>
      </c>
      <c r="G13" s="16">
        <v>6051</v>
      </c>
      <c r="H13" s="16">
        <v>27</v>
      </c>
      <c r="I13" s="16">
        <v>0</v>
      </c>
      <c r="J13" s="16">
        <v>239</v>
      </c>
      <c r="K13" s="16">
        <v>10738</v>
      </c>
      <c r="L13" s="625">
        <f t="shared" si="1"/>
        <v>27849</v>
      </c>
      <c r="M13" s="625"/>
      <c r="N13" s="626"/>
    </row>
    <row r="14" spans="1:23" ht="18" customHeight="1">
      <c r="A14" s="44"/>
      <c r="B14" s="614" t="s">
        <v>12</v>
      </c>
      <c r="C14" s="614"/>
      <c r="D14" s="365"/>
      <c r="E14" s="113">
        <v>6156</v>
      </c>
      <c r="F14" s="16">
        <v>34</v>
      </c>
      <c r="G14" s="16">
        <v>1630</v>
      </c>
      <c r="H14" s="16">
        <v>33</v>
      </c>
      <c r="I14" s="16">
        <v>22</v>
      </c>
      <c r="J14" s="16">
        <v>19</v>
      </c>
      <c r="K14" s="16">
        <v>6481</v>
      </c>
      <c r="L14" s="625">
        <f t="shared" si="1"/>
        <v>14375</v>
      </c>
      <c r="M14" s="625"/>
      <c r="N14" s="626"/>
    </row>
    <row r="15" spans="1:23" ht="18" customHeight="1">
      <c r="A15" s="44"/>
      <c r="B15" s="614" t="s">
        <v>13</v>
      </c>
      <c r="C15" s="614"/>
      <c r="D15" s="361"/>
      <c r="E15" s="113">
        <v>4202</v>
      </c>
      <c r="F15" s="16">
        <v>5</v>
      </c>
      <c r="G15" s="16">
        <v>136</v>
      </c>
      <c r="H15" s="16">
        <v>4</v>
      </c>
      <c r="I15" s="16">
        <v>0</v>
      </c>
      <c r="J15" s="16">
        <v>40</v>
      </c>
      <c r="K15" s="16">
        <v>2417</v>
      </c>
      <c r="L15" s="625">
        <f t="shared" si="1"/>
        <v>6804</v>
      </c>
      <c r="M15" s="625"/>
      <c r="N15" s="626"/>
    </row>
    <row r="16" spans="1:23" ht="18" customHeight="1">
      <c r="A16" s="44"/>
      <c r="B16" s="614" t="s">
        <v>96</v>
      </c>
      <c r="C16" s="614"/>
      <c r="D16" s="361"/>
      <c r="E16" s="113">
        <v>7665</v>
      </c>
      <c r="F16" s="16">
        <v>26</v>
      </c>
      <c r="G16" s="16">
        <v>407</v>
      </c>
      <c r="H16" s="16">
        <v>28</v>
      </c>
      <c r="I16" s="16">
        <v>0</v>
      </c>
      <c r="J16" s="16">
        <v>16</v>
      </c>
      <c r="K16" s="16">
        <v>4619</v>
      </c>
      <c r="L16" s="625">
        <f t="shared" si="1"/>
        <v>12761</v>
      </c>
      <c r="M16" s="625"/>
      <c r="N16" s="626"/>
    </row>
    <row r="17" spans="1:14" ht="18" customHeight="1">
      <c r="A17" s="44"/>
      <c r="B17" s="614" t="s">
        <v>15</v>
      </c>
      <c r="C17" s="614"/>
      <c r="D17" s="361"/>
      <c r="E17" s="113">
        <v>105</v>
      </c>
      <c r="F17" s="16">
        <v>1</v>
      </c>
      <c r="G17" s="16">
        <v>0</v>
      </c>
      <c r="H17" s="16">
        <v>1</v>
      </c>
      <c r="I17" s="16">
        <v>0</v>
      </c>
      <c r="J17" s="16">
        <v>0</v>
      </c>
      <c r="K17" s="16">
        <v>2919</v>
      </c>
      <c r="L17" s="625">
        <f t="shared" si="1"/>
        <v>3026</v>
      </c>
      <c r="M17" s="625"/>
      <c r="N17" s="626"/>
    </row>
    <row r="18" spans="1:14" ht="18" customHeight="1">
      <c r="A18" s="44"/>
      <c r="B18" s="614" t="s">
        <v>220</v>
      </c>
      <c r="C18" s="614"/>
      <c r="D18" s="364"/>
      <c r="E18" s="113">
        <v>107</v>
      </c>
      <c r="F18" s="16">
        <v>4</v>
      </c>
      <c r="G18" s="16">
        <v>0</v>
      </c>
      <c r="H18" s="16">
        <v>69</v>
      </c>
      <c r="I18" s="16">
        <v>0</v>
      </c>
      <c r="J18" s="16">
        <v>0</v>
      </c>
      <c r="K18" s="16">
        <v>1840</v>
      </c>
      <c r="L18" s="625">
        <f t="shared" si="1"/>
        <v>2020</v>
      </c>
      <c r="M18" s="625"/>
      <c r="N18" s="626"/>
    </row>
    <row r="19" spans="1:14" ht="18" customHeight="1">
      <c r="A19" s="44"/>
      <c r="B19" s="614" t="s">
        <v>16</v>
      </c>
      <c r="C19" s="614"/>
      <c r="D19" s="365"/>
      <c r="E19" s="113">
        <v>1379</v>
      </c>
      <c r="F19" s="16">
        <v>9</v>
      </c>
      <c r="G19" s="16">
        <v>39</v>
      </c>
      <c r="H19" s="16">
        <v>7</v>
      </c>
      <c r="I19" s="16">
        <v>0</v>
      </c>
      <c r="J19" s="16">
        <v>0</v>
      </c>
      <c r="K19" s="16">
        <v>1341</v>
      </c>
      <c r="L19" s="625">
        <f t="shared" si="1"/>
        <v>2775</v>
      </c>
      <c r="M19" s="625"/>
      <c r="N19" s="626"/>
    </row>
    <row r="20" spans="1:14" ht="18" customHeight="1" thickBot="1">
      <c r="A20" s="366"/>
      <c r="B20" s="631" t="s">
        <v>17</v>
      </c>
      <c r="C20" s="631"/>
      <c r="D20" s="367"/>
      <c r="E20" s="368">
        <v>9159</v>
      </c>
      <c r="F20" s="369">
        <v>20</v>
      </c>
      <c r="G20" s="369">
        <v>516</v>
      </c>
      <c r="H20" s="369">
        <v>3</v>
      </c>
      <c r="I20" s="369">
        <v>0</v>
      </c>
      <c r="J20" s="369">
        <v>19</v>
      </c>
      <c r="K20" s="369">
        <v>1527</v>
      </c>
      <c r="L20" s="629">
        <f t="shared" si="1"/>
        <v>11244</v>
      </c>
      <c r="M20" s="629"/>
      <c r="N20" s="630"/>
    </row>
    <row r="21" spans="1:14" ht="15" customHeight="1">
      <c r="A21" s="12"/>
      <c r="B21" s="274" t="s">
        <v>176</v>
      </c>
      <c r="E21" s="12"/>
      <c r="F21" s="12"/>
      <c r="G21" s="12"/>
      <c r="H21" s="12"/>
      <c r="I21" s="12"/>
      <c r="J21" s="12"/>
      <c r="K21" s="12"/>
      <c r="M21" s="6"/>
      <c r="N21" s="166" t="s">
        <v>177</v>
      </c>
    </row>
    <row r="22" spans="1:14" ht="15" customHeight="1">
      <c r="A22" s="1" t="s">
        <v>178</v>
      </c>
      <c r="C22" s="147"/>
      <c r="D22" s="147"/>
      <c r="E22" s="12"/>
      <c r="F22" s="12"/>
      <c r="G22" s="12"/>
      <c r="H22" s="12"/>
      <c r="I22" s="12"/>
      <c r="J22" s="12"/>
      <c r="K22" s="12"/>
      <c r="L22" s="12"/>
      <c r="M22" s="12"/>
    </row>
    <row r="23" spans="1:14" ht="15" customHeight="1">
      <c r="A23" s="12" t="s">
        <v>179</v>
      </c>
      <c r="C23" s="147"/>
      <c r="D23" s="147"/>
      <c r="E23" s="12"/>
      <c r="F23" s="12"/>
      <c r="G23" s="12"/>
      <c r="H23" s="12"/>
      <c r="I23" s="12"/>
      <c r="J23" s="12"/>
      <c r="K23" s="12"/>
      <c r="L23" s="12"/>
      <c r="M23" s="12"/>
    </row>
    <row r="24" spans="1:14" ht="15" customHeight="1">
      <c r="B24" s="147"/>
      <c r="C24" s="147"/>
      <c r="D24" s="147"/>
      <c r="E24" s="12"/>
      <c r="F24" s="12"/>
      <c r="G24" s="12"/>
      <c r="H24" s="12"/>
      <c r="I24" s="12"/>
      <c r="J24" s="12"/>
      <c r="K24" s="12"/>
      <c r="L24" s="12"/>
      <c r="M24" s="12"/>
    </row>
    <row r="25" spans="1:14" ht="15" customHeight="1" thickBot="1">
      <c r="A25" s="163" t="s">
        <v>336</v>
      </c>
      <c r="B25" s="137"/>
      <c r="C25" s="137"/>
      <c r="D25" s="137"/>
      <c r="E25" s="41"/>
      <c r="F25" s="41"/>
      <c r="G25" s="41"/>
      <c r="H25" s="41"/>
      <c r="I25" s="41"/>
      <c r="J25" s="12"/>
      <c r="K25" s="12"/>
      <c r="L25" s="12"/>
      <c r="M25" s="12"/>
      <c r="N25" s="3"/>
    </row>
    <row r="26" spans="1:14" ht="20.100000000000001" customHeight="1" thickBot="1">
      <c r="A26" s="42"/>
      <c r="B26" s="632" t="s">
        <v>180</v>
      </c>
      <c r="C26" s="632"/>
      <c r="D26" s="138"/>
      <c r="E26" s="509" t="s">
        <v>181</v>
      </c>
      <c r="F26" s="509" t="s">
        <v>182</v>
      </c>
      <c r="G26" s="509" t="s">
        <v>183</v>
      </c>
      <c r="H26" s="509" t="s">
        <v>184</v>
      </c>
      <c r="I26" s="509" t="s">
        <v>185</v>
      </c>
      <c r="J26" s="509" t="s">
        <v>186</v>
      </c>
      <c r="K26" s="509" t="s">
        <v>187</v>
      </c>
      <c r="L26" s="509" t="s">
        <v>164</v>
      </c>
      <c r="M26" s="509" t="s">
        <v>188</v>
      </c>
      <c r="N26" s="491" t="s">
        <v>189</v>
      </c>
    </row>
    <row r="27" spans="1:14" ht="20.100000000000001" customHeight="1" thickBot="1">
      <c r="A27" s="33"/>
      <c r="B27" s="633"/>
      <c r="C27" s="633"/>
      <c r="D27" s="139"/>
      <c r="E27" s="432"/>
      <c r="F27" s="432"/>
      <c r="G27" s="432"/>
      <c r="H27" s="432"/>
      <c r="I27" s="432"/>
      <c r="J27" s="432"/>
      <c r="K27" s="432"/>
      <c r="L27" s="432"/>
      <c r="M27" s="432"/>
      <c r="N27" s="620"/>
    </row>
    <row r="28" spans="1:14" ht="20.100000000000001" customHeight="1">
      <c r="A28" s="43"/>
      <c r="B28" s="633"/>
      <c r="C28" s="633"/>
      <c r="D28" s="140"/>
      <c r="E28" s="432"/>
      <c r="F28" s="432"/>
      <c r="G28" s="432"/>
      <c r="H28" s="432"/>
      <c r="I28" s="432"/>
      <c r="J28" s="432"/>
      <c r="K28" s="432"/>
      <c r="L28" s="432"/>
      <c r="M28" s="432"/>
      <c r="N28" s="620"/>
    </row>
    <row r="29" spans="1:14" ht="18" customHeight="1">
      <c r="A29" s="44"/>
      <c r="B29" s="642" t="s">
        <v>295</v>
      </c>
      <c r="C29" s="642"/>
      <c r="D29" s="141"/>
      <c r="E29" s="370">
        <v>846</v>
      </c>
      <c r="F29" s="371">
        <v>65</v>
      </c>
      <c r="G29" s="371">
        <v>19</v>
      </c>
      <c r="H29" s="371">
        <v>28</v>
      </c>
      <c r="I29" s="371">
        <v>4</v>
      </c>
      <c r="J29" s="371">
        <v>3</v>
      </c>
      <c r="K29" s="371">
        <v>9</v>
      </c>
      <c r="L29" s="371">
        <v>9</v>
      </c>
      <c r="M29" s="371">
        <v>986</v>
      </c>
      <c r="N29" s="372">
        <v>67</v>
      </c>
    </row>
    <row r="30" spans="1:14" ht="18" customHeight="1">
      <c r="A30" s="44"/>
      <c r="B30" s="642"/>
      <c r="C30" s="642"/>
      <c r="D30" s="142"/>
      <c r="E30" s="26"/>
      <c r="F30" s="27"/>
      <c r="G30" s="27"/>
      <c r="H30" s="27"/>
      <c r="I30" s="27"/>
      <c r="J30" s="27"/>
      <c r="K30" s="27"/>
      <c r="L30" s="27"/>
      <c r="M30" s="27"/>
      <c r="N30" s="127"/>
    </row>
    <row r="31" spans="1:14" ht="18" customHeight="1">
      <c r="A31" s="45"/>
      <c r="B31" s="642"/>
      <c r="C31" s="642"/>
      <c r="D31" s="142"/>
      <c r="E31" s="26">
        <v>1166</v>
      </c>
      <c r="F31" s="27">
        <v>69</v>
      </c>
      <c r="G31" s="27">
        <v>28</v>
      </c>
      <c r="H31" s="27">
        <v>123</v>
      </c>
      <c r="I31" s="27">
        <v>7</v>
      </c>
      <c r="J31" s="27">
        <v>3</v>
      </c>
      <c r="K31" s="27">
        <v>9</v>
      </c>
      <c r="L31" s="27">
        <v>9</v>
      </c>
      <c r="M31" s="27">
        <v>1414</v>
      </c>
      <c r="N31" s="373" t="s">
        <v>297</v>
      </c>
    </row>
    <row r="32" spans="1:14" ht="18" customHeight="1">
      <c r="A32" s="46"/>
      <c r="B32" s="642"/>
      <c r="C32" s="642"/>
      <c r="D32" s="143"/>
      <c r="E32" s="28"/>
      <c r="F32" s="22"/>
      <c r="G32" s="22"/>
      <c r="H32" s="29"/>
      <c r="I32" s="22"/>
      <c r="J32" s="22"/>
      <c r="K32" s="22"/>
      <c r="L32" s="22"/>
      <c r="M32" s="29"/>
      <c r="N32" s="47"/>
    </row>
    <row r="33" spans="1:14" ht="18" customHeight="1">
      <c r="A33" s="48"/>
      <c r="B33" s="637" t="s">
        <v>296</v>
      </c>
      <c r="C33" s="640" t="s">
        <v>203</v>
      </c>
      <c r="D33" s="641" t="s">
        <v>190</v>
      </c>
      <c r="E33" s="374">
        <v>0</v>
      </c>
      <c r="F33" s="15">
        <v>0</v>
      </c>
      <c r="G33" s="15">
        <v>0</v>
      </c>
      <c r="H33" s="15">
        <v>1</v>
      </c>
      <c r="I33" s="15">
        <v>0</v>
      </c>
      <c r="J33" s="15">
        <v>0</v>
      </c>
      <c r="K33" s="15">
        <v>0</v>
      </c>
      <c r="L33" s="15">
        <v>0</v>
      </c>
      <c r="M33" s="15">
        <f>SUM(E33:L33)</f>
        <v>1</v>
      </c>
      <c r="N33" s="375">
        <v>0</v>
      </c>
    </row>
    <row r="34" spans="1:14" ht="18" customHeight="1">
      <c r="A34" s="44"/>
      <c r="B34" s="638"/>
      <c r="C34" s="640"/>
      <c r="D34" s="641"/>
      <c r="E34" s="376" t="s">
        <v>205</v>
      </c>
      <c r="F34" s="377" t="s">
        <v>205</v>
      </c>
      <c r="G34" s="377" t="s">
        <v>297</v>
      </c>
      <c r="H34" s="377">
        <v>1</v>
      </c>
      <c r="I34" s="377" t="s">
        <v>205</v>
      </c>
      <c r="J34" s="377" t="s">
        <v>205</v>
      </c>
      <c r="K34" s="377" t="s">
        <v>205</v>
      </c>
      <c r="L34" s="377" t="s">
        <v>206</v>
      </c>
      <c r="M34" s="377">
        <f>SUM(E34:L34)</f>
        <v>1</v>
      </c>
      <c r="N34" s="373" t="s">
        <v>205</v>
      </c>
    </row>
    <row r="35" spans="1:14" ht="18" customHeight="1">
      <c r="A35" s="44"/>
      <c r="B35" s="638"/>
      <c r="C35" s="640" t="s">
        <v>204</v>
      </c>
      <c r="D35" s="641" t="s">
        <v>191</v>
      </c>
      <c r="E35" s="304">
        <v>81</v>
      </c>
      <c r="F35" s="15">
        <v>0</v>
      </c>
      <c r="G35" s="15">
        <v>0</v>
      </c>
      <c r="H35" s="15">
        <v>3</v>
      </c>
      <c r="I35" s="15">
        <v>0</v>
      </c>
      <c r="J35" s="15">
        <v>0</v>
      </c>
      <c r="K35" s="15">
        <v>0</v>
      </c>
      <c r="L35" s="15">
        <v>0</v>
      </c>
      <c r="M35" s="299">
        <f>SUM(E35:L35)</f>
        <v>84</v>
      </c>
      <c r="N35" s="375">
        <v>0</v>
      </c>
    </row>
    <row r="36" spans="1:14" ht="18" customHeight="1">
      <c r="A36" s="33"/>
      <c r="B36" s="638"/>
      <c r="C36" s="640"/>
      <c r="D36" s="641"/>
      <c r="E36" s="26">
        <v>116</v>
      </c>
      <c r="F36" s="377" t="s">
        <v>205</v>
      </c>
      <c r="G36" s="377" t="s">
        <v>205</v>
      </c>
      <c r="H36" s="27">
        <v>21</v>
      </c>
      <c r="I36" s="377" t="s">
        <v>297</v>
      </c>
      <c r="J36" s="377" t="s">
        <v>205</v>
      </c>
      <c r="K36" s="377" t="s">
        <v>205</v>
      </c>
      <c r="L36" s="377" t="s">
        <v>205</v>
      </c>
      <c r="M36" s="27">
        <f>SUM(E36:L36)</f>
        <v>137</v>
      </c>
      <c r="N36" s="373" t="s">
        <v>205</v>
      </c>
    </row>
    <row r="37" spans="1:14" ht="18" customHeight="1">
      <c r="A37" s="33"/>
      <c r="B37" s="638"/>
      <c r="C37" s="640" t="s">
        <v>188</v>
      </c>
      <c r="D37" s="641"/>
      <c r="E37" s="304">
        <f t="shared" ref="E37:N37" si="2">SUM(E33,E35)</f>
        <v>81</v>
      </c>
      <c r="F37" s="15">
        <f t="shared" si="2"/>
        <v>0</v>
      </c>
      <c r="G37" s="15">
        <f t="shared" si="2"/>
        <v>0</v>
      </c>
      <c r="H37" s="15">
        <f t="shared" si="2"/>
        <v>4</v>
      </c>
      <c r="I37" s="15">
        <f t="shared" si="2"/>
        <v>0</v>
      </c>
      <c r="J37" s="15">
        <f t="shared" si="2"/>
        <v>0</v>
      </c>
      <c r="K37" s="15">
        <f t="shared" si="2"/>
        <v>0</v>
      </c>
      <c r="L37" s="15">
        <f t="shared" si="2"/>
        <v>0</v>
      </c>
      <c r="M37" s="299">
        <f t="shared" si="2"/>
        <v>85</v>
      </c>
      <c r="N37" s="375">
        <f t="shared" si="2"/>
        <v>0</v>
      </c>
    </row>
    <row r="38" spans="1:14" ht="18" customHeight="1">
      <c r="A38" s="43"/>
      <c r="B38" s="639"/>
      <c r="C38" s="640"/>
      <c r="D38" s="641"/>
      <c r="E38" s="26">
        <f t="shared" ref="E38:N38" si="3">SUM(E34,E36)</f>
        <v>116</v>
      </c>
      <c r="F38" s="378">
        <f t="shared" si="3"/>
        <v>0</v>
      </c>
      <c r="G38" s="379">
        <f t="shared" si="3"/>
        <v>0</v>
      </c>
      <c r="H38" s="27">
        <f t="shared" si="3"/>
        <v>22</v>
      </c>
      <c r="I38" s="379">
        <f t="shared" si="3"/>
        <v>0</v>
      </c>
      <c r="J38" s="380">
        <f t="shared" si="3"/>
        <v>0</v>
      </c>
      <c r="K38" s="380">
        <f t="shared" si="3"/>
        <v>0</v>
      </c>
      <c r="L38" s="380">
        <f t="shared" si="3"/>
        <v>0</v>
      </c>
      <c r="M38" s="27">
        <f t="shared" si="3"/>
        <v>138</v>
      </c>
      <c r="N38" s="381">
        <f t="shared" si="3"/>
        <v>0</v>
      </c>
    </row>
    <row r="39" spans="1:14" ht="18" customHeight="1" thickBot="1">
      <c r="A39" s="44"/>
      <c r="B39" s="634" t="s">
        <v>192</v>
      </c>
      <c r="C39" s="634"/>
      <c r="D39" s="144"/>
      <c r="E39" s="636">
        <f>SUM(E29,E37)</f>
        <v>927</v>
      </c>
      <c r="F39" s="636">
        <f t="shared" ref="F39:N39" si="4">SUM(F29,F37)</f>
        <v>65</v>
      </c>
      <c r="G39" s="636">
        <f t="shared" si="4"/>
        <v>19</v>
      </c>
      <c r="H39" s="636">
        <f t="shared" si="4"/>
        <v>32</v>
      </c>
      <c r="I39" s="636">
        <f t="shared" si="4"/>
        <v>4</v>
      </c>
      <c r="J39" s="636">
        <f t="shared" si="4"/>
        <v>3</v>
      </c>
      <c r="K39" s="636">
        <f t="shared" si="4"/>
        <v>9</v>
      </c>
      <c r="L39" s="636">
        <f t="shared" si="4"/>
        <v>9</v>
      </c>
      <c r="M39" s="636">
        <f t="shared" si="4"/>
        <v>1071</v>
      </c>
      <c r="N39" s="647">
        <f t="shared" si="4"/>
        <v>67</v>
      </c>
    </row>
    <row r="40" spans="1:14" ht="18" customHeight="1" thickBot="1">
      <c r="A40" s="33"/>
      <c r="B40" s="634"/>
      <c r="C40" s="634"/>
      <c r="D40" s="145"/>
      <c r="E40" s="636"/>
      <c r="F40" s="636"/>
      <c r="G40" s="636"/>
      <c r="H40" s="636"/>
      <c r="I40" s="636"/>
      <c r="J40" s="636"/>
      <c r="K40" s="636"/>
      <c r="L40" s="636"/>
      <c r="M40" s="636"/>
      <c r="N40" s="647"/>
    </row>
    <row r="41" spans="1:14" ht="18" customHeight="1" thickBot="1">
      <c r="A41" s="33"/>
      <c r="B41" s="634"/>
      <c r="C41" s="634"/>
      <c r="D41" s="145"/>
      <c r="E41" s="643">
        <f>SUM(E31,E38)</f>
        <v>1282</v>
      </c>
      <c r="F41" s="643">
        <f t="shared" ref="F41:M41" si="5">SUM(F31,F38)</f>
        <v>69</v>
      </c>
      <c r="G41" s="643">
        <f t="shared" si="5"/>
        <v>28</v>
      </c>
      <c r="H41" s="643">
        <f t="shared" si="5"/>
        <v>145</v>
      </c>
      <c r="I41" s="643">
        <f t="shared" si="5"/>
        <v>7</v>
      </c>
      <c r="J41" s="643">
        <f t="shared" si="5"/>
        <v>3</v>
      </c>
      <c r="K41" s="643">
        <f t="shared" si="5"/>
        <v>9</v>
      </c>
      <c r="L41" s="643">
        <f t="shared" si="5"/>
        <v>9</v>
      </c>
      <c r="M41" s="643">
        <f t="shared" si="5"/>
        <v>1552</v>
      </c>
      <c r="N41" s="645">
        <v>0</v>
      </c>
    </row>
    <row r="42" spans="1:14" ht="18" customHeight="1" thickBot="1">
      <c r="A42" s="49"/>
      <c r="B42" s="635"/>
      <c r="C42" s="635"/>
      <c r="D42" s="146"/>
      <c r="E42" s="644"/>
      <c r="F42" s="644"/>
      <c r="G42" s="644"/>
      <c r="H42" s="644"/>
      <c r="I42" s="644"/>
      <c r="J42" s="644"/>
      <c r="K42" s="644"/>
      <c r="L42" s="644"/>
      <c r="M42" s="644"/>
      <c r="N42" s="646"/>
    </row>
    <row r="43" spans="1:14" ht="15" customHeight="1">
      <c r="A43" s="12" t="s">
        <v>193</v>
      </c>
      <c r="B43" s="147"/>
      <c r="C43" s="147"/>
      <c r="D43" s="147"/>
      <c r="E43" s="12"/>
      <c r="F43" s="12"/>
      <c r="G43" s="12"/>
      <c r="H43" s="12"/>
      <c r="I43" s="12"/>
      <c r="J43" s="12"/>
      <c r="K43" s="12"/>
      <c r="L43" s="12"/>
      <c r="M43" s="12"/>
      <c r="N43" s="3" t="s">
        <v>177</v>
      </c>
    </row>
    <row r="46" spans="1:14" ht="15" customHeight="1">
      <c r="A46" s="12"/>
    </row>
  </sheetData>
  <sheetProtection selectLockedCells="1" selectUnlockedCells="1"/>
  <mergeCells count="80">
    <mergeCell ref="M41:M42"/>
    <mergeCell ref="N41:N42"/>
    <mergeCell ref="F39:F40"/>
    <mergeCell ref="G39:G40"/>
    <mergeCell ref="M39:M40"/>
    <mergeCell ref="N39:N40"/>
    <mergeCell ref="J41:J42"/>
    <mergeCell ref="J39:J40"/>
    <mergeCell ref="K39:K40"/>
    <mergeCell ref="L39:L40"/>
    <mergeCell ref="K41:K42"/>
    <mergeCell ref="L41:L42"/>
    <mergeCell ref="H39:H40"/>
    <mergeCell ref="I39:I40"/>
    <mergeCell ref="E41:E42"/>
    <mergeCell ref="F41:F42"/>
    <mergeCell ref="G41:G42"/>
    <mergeCell ref="H41:H42"/>
    <mergeCell ref="I41:I42"/>
    <mergeCell ref="F26:F28"/>
    <mergeCell ref="B39:C42"/>
    <mergeCell ref="E39:E40"/>
    <mergeCell ref="B33:B38"/>
    <mergeCell ref="C33:C34"/>
    <mergeCell ref="D33:D34"/>
    <mergeCell ref="C35:C36"/>
    <mergeCell ref="D35:D36"/>
    <mergeCell ref="C37:C38"/>
    <mergeCell ref="D37:D38"/>
    <mergeCell ref="B29:C32"/>
    <mergeCell ref="B19:C19"/>
    <mergeCell ref="G26:G28"/>
    <mergeCell ref="L18:N18"/>
    <mergeCell ref="J26:J28"/>
    <mergeCell ref="L19:N19"/>
    <mergeCell ref="L20:N20"/>
    <mergeCell ref="B18:C18"/>
    <mergeCell ref="H26:H28"/>
    <mergeCell ref="L26:L28"/>
    <mergeCell ref="I26:I28"/>
    <mergeCell ref="M26:M28"/>
    <mergeCell ref="N26:N28"/>
    <mergeCell ref="K26:K28"/>
    <mergeCell ref="B20:C20"/>
    <mergeCell ref="B26:C28"/>
    <mergeCell ref="E26:E28"/>
    <mergeCell ref="B17:C17"/>
    <mergeCell ref="L17:N17"/>
    <mergeCell ref="B14:C14"/>
    <mergeCell ref="L15:N15"/>
    <mergeCell ref="B15:C15"/>
    <mergeCell ref="L14:N14"/>
    <mergeCell ref="B16:C16"/>
    <mergeCell ref="L16:N16"/>
    <mergeCell ref="B7:C7"/>
    <mergeCell ref="L9:N9"/>
    <mergeCell ref="L12:N12"/>
    <mergeCell ref="B13:C13"/>
    <mergeCell ref="L13:N13"/>
    <mergeCell ref="B11:C11"/>
    <mergeCell ref="L11:N11"/>
    <mergeCell ref="B12:C12"/>
    <mergeCell ref="B10:C10"/>
    <mergeCell ref="B9:C9"/>
    <mergeCell ref="L7:N7"/>
    <mergeCell ref="L10:N10"/>
    <mergeCell ref="B8:C8"/>
    <mergeCell ref="L8:N8"/>
    <mergeCell ref="A1:G1"/>
    <mergeCell ref="A2:H2"/>
    <mergeCell ref="B3:C3"/>
    <mergeCell ref="E3:G3"/>
    <mergeCell ref="H3:J3"/>
    <mergeCell ref="B5:C5"/>
    <mergeCell ref="L5:N5"/>
    <mergeCell ref="B6:C6"/>
    <mergeCell ref="K3:K4"/>
    <mergeCell ref="B4:C4"/>
    <mergeCell ref="L3:N4"/>
    <mergeCell ref="L6:N6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59" orientation="portrait" useFirstPageNumber="1" horizontalDpi="300" verticalDpi="300" r:id="rId1"/>
  <headerFooter alignWithMargins="0">
    <oddHeader>&amp;L教　育</oddHeader>
    <oddFooter>&amp;C&amp;11－&amp;P－</oddFooter>
  </headerFooter>
  <ignoredErrors>
    <ignoredError sqref="B6:B7 C8:C20 C6:C7 B8 B10:B17 B19:B20" numberStoredAsText="1"/>
    <ignoredError sqref="M37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5"/>
  <sheetViews>
    <sheetView view="pageBreakPreview" topLeftCell="A10" zoomScale="115" zoomScaleNormal="100" zoomScaleSheetLayoutView="115" workbookViewId="0">
      <selection activeCell="A12" sqref="A12:D12"/>
    </sheetView>
  </sheetViews>
  <sheetFormatPr defaultRowHeight="15.95" customHeight="1"/>
  <cols>
    <col min="1" max="2" width="5.7109375" style="2" customWidth="1"/>
    <col min="3" max="3" width="5.28515625" style="2" customWidth="1"/>
    <col min="4" max="4" width="1.7109375" style="2" customWidth="1"/>
    <col min="5" max="5" width="8.85546875" style="2" customWidth="1"/>
    <col min="6" max="6" width="7.140625" style="2" customWidth="1"/>
    <col min="7" max="8" width="8.85546875" style="2" customWidth="1"/>
    <col min="9" max="9" width="7.7109375" style="2" customWidth="1"/>
    <col min="10" max="10" width="6.85546875" style="2" customWidth="1"/>
    <col min="11" max="11" width="8.140625" style="2" customWidth="1"/>
    <col min="12" max="12" width="7.7109375" style="2" customWidth="1"/>
    <col min="13" max="13" width="8.85546875" style="2" customWidth="1"/>
    <col min="14" max="14" width="9.42578125" style="2" customWidth="1"/>
    <col min="15" max="15" width="1" style="2" customWidth="1"/>
    <col min="16" max="16384" width="9.140625" style="2"/>
  </cols>
  <sheetData>
    <row r="1" spans="1:14" ht="5.0999999999999996" customHeight="1">
      <c r="A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3"/>
    </row>
    <row r="2" spans="1:14" ht="15" customHeight="1" thickBot="1">
      <c r="A2" s="1" t="s">
        <v>337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3" t="s">
        <v>122</v>
      </c>
    </row>
    <row r="3" spans="1:14" ht="24.95" customHeight="1" thickBot="1">
      <c r="A3" s="42"/>
      <c r="B3" s="382"/>
      <c r="C3" s="222" t="s">
        <v>194</v>
      </c>
      <c r="D3" s="222"/>
      <c r="E3" s="512" t="s">
        <v>195</v>
      </c>
      <c r="F3" s="512"/>
      <c r="G3" s="512"/>
      <c r="H3" s="512"/>
      <c r="I3" s="509" t="s">
        <v>196</v>
      </c>
      <c r="J3" s="509"/>
      <c r="K3" s="509"/>
      <c r="L3" s="509"/>
      <c r="M3" s="617" t="s">
        <v>197</v>
      </c>
      <c r="N3" s="491" t="s">
        <v>198</v>
      </c>
    </row>
    <row r="4" spans="1:14" ht="24.95" customHeight="1">
      <c r="A4" s="648" t="s">
        <v>202</v>
      </c>
      <c r="B4" s="649"/>
      <c r="C4" s="649"/>
      <c r="D4" s="383"/>
      <c r="E4" s="4" t="s">
        <v>160</v>
      </c>
      <c r="F4" s="105" t="s">
        <v>174</v>
      </c>
      <c r="G4" s="112" t="s">
        <v>199</v>
      </c>
      <c r="H4" s="224" t="s">
        <v>188</v>
      </c>
      <c r="I4" s="4" t="s">
        <v>160</v>
      </c>
      <c r="J4" s="105" t="s">
        <v>174</v>
      </c>
      <c r="K4" s="112" t="s">
        <v>199</v>
      </c>
      <c r="L4" s="384" t="s">
        <v>188</v>
      </c>
      <c r="M4" s="618"/>
      <c r="N4" s="620"/>
    </row>
    <row r="5" spans="1:14" s="388" customFormat="1" ht="20.100000000000001" customHeight="1">
      <c r="A5" s="661" t="s">
        <v>229</v>
      </c>
      <c r="B5" s="662"/>
      <c r="C5" s="662"/>
      <c r="D5" s="663"/>
      <c r="E5" s="385">
        <v>37843</v>
      </c>
      <c r="F5" s="386">
        <v>452</v>
      </c>
      <c r="G5" s="386">
        <v>8727</v>
      </c>
      <c r="H5" s="386">
        <v>47022</v>
      </c>
      <c r="I5" s="386">
        <v>244</v>
      </c>
      <c r="J5" s="386">
        <v>0</v>
      </c>
      <c r="K5" s="386">
        <v>248</v>
      </c>
      <c r="L5" s="386">
        <v>492</v>
      </c>
      <c r="M5" s="386">
        <v>25380</v>
      </c>
      <c r="N5" s="387">
        <v>72894</v>
      </c>
    </row>
    <row r="6" spans="1:14" s="388" customFormat="1" ht="20.100000000000001" customHeight="1">
      <c r="A6" s="495">
        <v>20</v>
      </c>
      <c r="B6" s="496"/>
      <c r="C6" s="496"/>
      <c r="D6" s="497"/>
      <c r="E6" s="389">
        <v>18685</v>
      </c>
      <c r="F6" s="136">
        <v>65</v>
      </c>
      <c r="G6" s="136">
        <v>2779</v>
      </c>
      <c r="H6" s="136">
        <v>21529</v>
      </c>
      <c r="I6" s="136">
        <v>232</v>
      </c>
      <c r="J6" s="136">
        <v>0</v>
      </c>
      <c r="K6" s="136">
        <v>341</v>
      </c>
      <c r="L6" s="136">
        <v>573</v>
      </c>
      <c r="M6" s="136">
        <v>25507</v>
      </c>
      <c r="N6" s="390">
        <v>47609</v>
      </c>
    </row>
    <row r="7" spans="1:14" s="388" customFormat="1" ht="20.100000000000001" customHeight="1">
      <c r="A7" s="495">
        <v>21</v>
      </c>
      <c r="B7" s="496"/>
      <c r="C7" s="496"/>
      <c r="D7" s="497"/>
      <c r="E7" s="389">
        <v>59065</v>
      </c>
      <c r="F7" s="136">
        <v>21</v>
      </c>
      <c r="G7" s="136">
        <v>7034</v>
      </c>
      <c r="H7" s="136">
        <v>66120</v>
      </c>
      <c r="I7" s="136">
        <v>336</v>
      </c>
      <c r="J7" s="136">
        <v>0</v>
      </c>
      <c r="K7" s="136">
        <v>1471</v>
      </c>
      <c r="L7" s="136">
        <v>1807</v>
      </c>
      <c r="M7" s="136">
        <v>25085</v>
      </c>
      <c r="N7" s="390">
        <v>93012</v>
      </c>
    </row>
    <row r="8" spans="1:14" s="388" customFormat="1" ht="20.100000000000001" customHeight="1">
      <c r="A8" s="495">
        <v>22</v>
      </c>
      <c r="B8" s="496"/>
      <c r="C8" s="496"/>
      <c r="D8" s="497"/>
      <c r="E8" s="389">
        <v>20015</v>
      </c>
      <c r="F8" s="136">
        <v>25</v>
      </c>
      <c r="G8" s="136">
        <v>4724</v>
      </c>
      <c r="H8" s="136">
        <v>24764</v>
      </c>
      <c r="I8" s="136">
        <v>216</v>
      </c>
      <c r="J8" s="136">
        <v>27</v>
      </c>
      <c r="K8" s="136">
        <v>181</v>
      </c>
      <c r="L8" s="136">
        <v>424</v>
      </c>
      <c r="M8" s="136">
        <v>12218</v>
      </c>
      <c r="N8" s="390">
        <v>37406</v>
      </c>
    </row>
    <row r="9" spans="1:14" s="388" customFormat="1" ht="20.100000000000001" customHeight="1">
      <c r="A9" s="658">
        <v>23</v>
      </c>
      <c r="B9" s="659"/>
      <c r="C9" s="659"/>
      <c r="D9" s="660"/>
      <c r="E9" s="391">
        <f t="shared" ref="E9:N9" si="0">SUM(E11:E24)</f>
        <v>47995</v>
      </c>
      <c r="F9" s="196">
        <f t="shared" si="0"/>
        <v>211</v>
      </c>
      <c r="G9" s="196">
        <f t="shared" si="0"/>
        <v>10391</v>
      </c>
      <c r="H9" s="196">
        <f t="shared" si="0"/>
        <v>58597</v>
      </c>
      <c r="I9" s="196">
        <f t="shared" si="0"/>
        <v>241</v>
      </c>
      <c r="J9" s="196">
        <f t="shared" si="0"/>
        <v>55</v>
      </c>
      <c r="K9" s="196">
        <f t="shared" si="0"/>
        <v>341</v>
      </c>
      <c r="L9" s="196">
        <f t="shared" si="0"/>
        <v>637</v>
      </c>
      <c r="M9" s="196">
        <f t="shared" si="0"/>
        <v>24345</v>
      </c>
      <c r="N9" s="392">
        <f t="shared" si="0"/>
        <v>83579</v>
      </c>
    </row>
    <row r="10" spans="1:14" ht="20.100000000000001" customHeight="1">
      <c r="A10" s="44"/>
      <c r="B10" s="485"/>
      <c r="C10" s="485"/>
      <c r="D10" s="30"/>
      <c r="E10" s="35"/>
      <c r="F10" s="36"/>
      <c r="G10" s="36"/>
      <c r="H10" s="36"/>
      <c r="I10" s="36"/>
      <c r="J10" s="36"/>
      <c r="K10" s="36"/>
      <c r="L10" s="36"/>
      <c r="M10" s="37"/>
      <c r="N10" s="38"/>
    </row>
    <row r="11" spans="1:14" ht="39.950000000000003" customHeight="1">
      <c r="A11" s="652" t="s">
        <v>282</v>
      </c>
      <c r="B11" s="653"/>
      <c r="C11" s="653"/>
      <c r="D11" s="654"/>
      <c r="E11" s="385">
        <v>2295</v>
      </c>
      <c r="F11" s="386">
        <v>0</v>
      </c>
      <c r="G11" s="386">
        <v>438</v>
      </c>
      <c r="H11" s="386">
        <v>2733</v>
      </c>
      <c r="I11" s="386">
        <v>3</v>
      </c>
      <c r="J11" s="386">
        <v>0</v>
      </c>
      <c r="K11" s="386">
        <v>8</v>
      </c>
      <c r="L11" s="386">
        <v>11</v>
      </c>
      <c r="M11" s="386">
        <v>1277</v>
      </c>
      <c r="N11" s="387">
        <v>4021</v>
      </c>
    </row>
    <row r="12" spans="1:14" ht="39.950000000000003" customHeight="1">
      <c r="A12" s="652" t="s">
        <v>341</v>
      </c>
      <c r="B12" s="653"/>
      <c r="C12" s="653"/>
      <c r="D12" s="654"/>
      <c r="E12" s="385">
        <v>217</v>
      </c>
      <c r="F12" s="386">
        <v>0</v>
      </c>
      <c r="G12" s="386">
        <v>3</v>
      </c>
      <c r="H12" s="386">
        <v>220</v>
      </c>
      <c r="I12" s="386">
        <v>0</v>
      </c>
      <c r="J12" s="386">
        <v>0</v>
      </c>
      <c r="K12" s="386">
        <v>0</v>
      </c>
      <c r="L12" s="386">
        <v>0</v>
      </c>
      <c r="M12" s="386">
        <v>4</v>
      </c>
      <c r="N12" s="387">
        <v>224</v>
      </c>
    </row>
    <row r="13" spans="1:14" ht="39.950000000000003" customHeight="1">
      <c r="A13" s="652" t="s">
        <v>283</v>
      </c>
      <c r="B13" s="653"/>
      <c r="C13" s="653"/>
      <c r="D13" s="654"/>
      <c r="E13" s="385">
        <v>217</v>
      </c>
      <c r="F13" s="386">
        <v>0</v>
      </c>
      <c r="G13" s="386">
        <v>3</v>
      </c>
      <c r="H13" s="386">
        <v>220</v>
      </c>
      <c r="I13" s="386">
        <v>0</v>
      </c>
      <c r="J13" s="386">
        <v>0</v>
      </c>
      <c r="K13" s="386">
        <v>0</v>
      </c>
      <c r="L13" s="386">
        <v>0</v>
      </c>
      <c r="M13" s="386">
        <v>4</v>
      </c>
      <c r="N13" s="387">
        <v>224</v>
      </c>
    </row>
    <row r="14" spans="1:14" ht="39.950000000000003" customHeight="1">
      <c r="A14" s="655" t="s">
        <v>284</v>
      </c>
      <c r="B14" s="656"/>
      <c r="C14" s="656"/>
      <c r="D14" s="657"/>
      <c r="E14" s="385">
        <v>589</v>
      </c>
      <c r="F14" s="386">
        <v>0</v>
      </c>
      <c r="G14" s="386">
        <v>35</v>
      </c>
      <c r="H14" s="386">
        <v>624</v>
      </c>
      <c r="I14" s="386">
        <v>0</v>
      </c>
      <c r="J14" s="386">
        <v>0</v>
      </c>
      <c r="K14" s="386">
        <v>0</v>
      </c>
      <c r="L14" s="386">
        <v>0</v>
      </c>
      <c r="M14" s="386">
        <v>30</v>
      </c>
      <c r="N14" s="387">
        <v>654</v>
      </c>
    </row>
    <row r="15" spans="1:14" ht="39.950000000000003" customHeight="1">
      <c r="A15" s="650" t="s">
        <v>285</v>
      </c>
      <c r="B15" s="651"/>
      <c r="C15" s="651"/>
      <c r="D15" s="651"/>
      <c r="E15" s="385">
        <v>679</v>
      </c>
      <c r="F15" s="386">
        <v>0</v>
      </c>
      <c r="G15" s="386">
        <v>111</v>
      </c>
      <c r="H15" s="386">
        <v>790</v>
      </c>
      <c r="I15" s="386">
        <v>0</v>
      </c>
      <c r="J15" s="386">
        <v>0</v>
      </c>
      <c r="K15" s="386">
        <v>0</v>
      </c>
      <c r="L15" s="386">
        <v>0</v>
      </c>
      <c r="M15" s="386">
        <v>123</v>
      </c>
      <c r="N15" s="387">
        <v>913</v>
      </c>
    </row>
    <row r="16" spans="1:14" ht="45" customHeight="1">
      <c r="A16" s="650" t="s">
        <v>286</v>
      </c>
      <c r="B16" s="651"/>
      <c r="C16" s="651"/>
      <c r="D16" s="651"/>
      <c r="E16" s="385">
        <v>1690</v>
      </c>
      <c r="F16" s="386">
        <v>211</v>
      </c>
      <c r="G16" s="386">
        <v>197</v>
      </c>
      <c r="H16" s="386">
        <v>2098</v>
      </c>
      <c r="I16" s="386">
        <v>52</v>
      </c>
      <c r="J16" s="386">
        <v>55</v>
      </c>
      <c r="K16" s="386">
        <v>0</v>
      </c>
      <c r="L16" s="386">
        <v>107</v>
      </c>
      <c r="M16" s="386">
        <v>306</v>
      </c>
      <c r="N16" s="387">
        <v>2511</v>
      </c>
    </row>
    <row r="17" spans="1:14" ht="39.950000000000003" customHeight="1">
      <c r="A17" s="666" t="s">
        <v>287</v>
      </c>
      <c r="B17" s="667"/>
      <c r="C17" s="667"/>
      <c r="D17" s="667"/>
      <c r="E17" s="385">
        <v>17858</v>
      </c>
      <c r="F17" s="386">
        <v>0</v>
      </c>
      <c r="G17" s="386">
        <v>8119</v>
      </c>
      <c r="H17" s="386">
        <v>25977</v>
      </c>
      <c r="I17" s="386">
        <v>51</v>
      </c>
      <c r="J17" s="386">
        <v>0</v>
      </c>
      <c r="K17" s="386">
        <v>258</v>
      </c>
      <c r="L17" s="386">
        <v>309</v>
      </c>
      <c r="M17" s="386">
        <v>16076</v>
      </c>
      <c r="N17" s="387">
        <v>42362</v>
      </c>
    </row>
    <row r="18" spans="1:14" ht="39.950000000000003" customHeight="1">
      <c r="A18" s="650" t="s">
        <v>288</v>
      </c>
      <c r="B18" s="651"/>
      <c r="C18" s="651"/>
      <c r="D18" s="651"/>
      <c r="E18" s="385">
        <v>153</v>
      </c>
      <c r="F18" s="386">
        <v>0</v>
      </c>
      <c r="G18" s="386">
        <v>38</v>
      </c>
      <c r="H18" s="386">
        <v>191</v>
      </c>
      <c r="I18" s="386">
        <v>0</v>
      </c>
      <c r="J18" s="386">
        <v>0</v>
      </c>
      <c r="K18" s="386">
        <v>0</v>
      </c>
      <c r="L18" s="386">
        <v>0</v>
      </c>
      <c r="M18" s="386">
        <v>13</v>
      </c>
      <c r="N18" s="387">
        <v>204</v>
      </c>
    </row>
    <row r="19" spans="1:14" ht="39.950000000000003" customHeight="1">
      <c r="A19" s="668" t="s">
        <v>289</v>
      </c>
      <c r="B19" s="669"/>
      <c r="C19" s="669"/>
      <c r="D19" s="669"/>
      <c r="E19" s="385">
        <v>11693</v>
      </c>
      <c r="F19" s="386">
        <v>0</v>
      </c>
      <c r="G19" s="386">
        <v>543</v>
      </c>
      <c r="H19" s="386">
        <v>12236</v>
      </c>
      <c r="I19" s="386">
        <v>28</v>
      </c>
      <c r="J19" s="386">
        <v>0</v>
      </c>
      <c r="K19" s="386">
        <v>56</v>
      </c>
      <c r="L19" s="386">
        <v>84</v>
      </c>
      <c r="M19" s="386">
        <v>4881</v>
      </c>
      <c r="N19" s="387">
        <v>17201</v>
      </c>
    </row>
    <row r="20" spans="1:14" ht="39.950000000000003" customHeight="1">
      <c r="A20" s="650" t="s">
        <v>290</v>
      </c>
      <c r="B20" s="651"/>
      <c r="C20" s="651"/>
      <c r="D20" s="651"/>
      <c r="E20" s="385">
        <v>622</v>
      </c>
      <c r="F20" s="386">
        <v>0</v>
      </c>
      <c r="G20" s="386">
        <v>120</v>
      </c>
      <c r="H20" s="386">
        <v>742</v>
      </c>
      <c r="I20" s="386">
        <v>0</v>
      </c>
      <c r="J20" s="386">
        <v>0</v>
      </c>
      <c r="K20" s="386">
        <v>0</v>
      </c>
      <c r="L20" s="386">
        <v>0</v>
      </c>
      <c r="M20" s="386">
        <v>24</v>
      </c>
      <c r="N20" s="387">
        <v>766</v>
      </c>
    </row>
    <row r="21" spans="1:14" ht="39.950000000000003" customHeight="1">
      <c r="A21" s="650" t="s">
        <v>291</v>
      </c>
      <c r="B21" s="651"/>
      <c r="C21" s="651"/>
      <c r="D21" s="651"/>
      <c r="E21" s="385">
        <v>290</v>
      </c>
      <c r="F21" s="386">
        <v>0</v>
      </c>
      <c r="G21" s="386">
        <v>0</v>
      </c>
      <c r="H21" s="386">
        <v>290</v>
      </c>
      <c r="I21" s="386">
        <v>0</v>
      </c>
      <c r="J21" s="386">
        <v>0</v>
      </c>
      <c r="K21" s="386">
        <v>0</v>
      </c>
      <c r="L21" s="386">
        <v>0</v>
      </c>
      <c r="M21" s="386">
        <v>0</v>
      </c>
      <c r="N21" s="387">
        <v>290</v>
      </c>
    </row>
    <row r="22" spans="1:14" ht="39.950000000000003" customHeight="1">
      <c r="A22" s="650" t="s">
        <v>292</v>
      </c>
      <c r="B22" s="651"/>
      <c r="C22" s="651"/>
      <c r="D22" s="651"/>
      <c r="E22" s="385">
        <v>597</v>
      </c>
      <c r="F22" s="386">
        <v>0</v>
      </c>
      <c r="G22" s="386">
        <v>210</v>
      </c>
      <c r="H22" s="386">
        <v>807</v>
      </c>
      <c r="I22" s="386">
        <v>0</v>
      </c>
      <c r="J22" s="386">
        <v>0</v>
      </c>
      <c r="K22" s="386">
        <v>0</v>
      </c>
      <c r="L22" s="386">
        <v>0</v>
      </c>
      <c r="M22" s="386">
        <v>188</v>
      </c>
      <c r="N22" s="387">
        <v>995</v>
      </c>
    </row>
    <row r="23" spans="1:14" ht="39.950000000000003" customHeight="1">
      <c r="A23" s="650" t="s">
        <v>293</v>
      </c>
      <c r="B23" s="651"/>
      <c r="C23" s="651"/>
      <c r="D23" s="651"/>
      <c r="E23" s="385">
        <v>720</v>
      </c>
      <c r="F23" s="386">
        <v>0</v>
      </c>
      <c r="G23" s="386">
        <v>19</v>
      </c>
      <c r="H23" s="386">
        <v>739</v>
      </c>
      <c r="I23" s="386">
        <v>106</v>
      </c>
      <c r="J23" s="386">
        <v>0</v>
      </c>
      <c r="K23" s="386">
        <v>0</v>
      </c>
      <c r="L23" s="386">
        <v>106</v>
      </c>
      <c r="M23" s="386">
        <v>44</v>
      </c>
      <c r="N23" s="387">
        <v>889</v>
      </c>
    </row>
    <row r="24" spans="1:14" ht="39.950000000000003" customHeight="1" thickBot="1">
      <c r="A24" s="664" t="s">
        <v>294</v>
      </c>
      <c r="B24" s="665"/>
      <c r="C24" s="665"/>
      <c r="D24" s="665"/>
      <c r="E24" s="393">
        <v>10375</v>
      </c>
      <c r="F24" s="394">
        <v>0</v>
      </c>
      <c r="G24" s="394">
        <v>555</v>
      </c>
      <c r="H24" s="394">
        <v>10930</v>
      </c>
      <c r="I24" s="394">
        <v>1</v>
      </c>
      <c r="J24" s="394">
        <v>0</v>
      </c>
      <c r="K24" s="394">
        <v>19</v>
      </c>
      <c r="L24" s="394">
        <v>20</v>
      </c>
      <c r="M24" s="394">
        <v>1375</v>
      </c>
      <c r="N24" s="395">
        <v>12325</v>
      </c>
    </row>
    <row r="25" spans="1:14" ht="15" customHeight="1">
      <c r="A25" s="12" t="s">
        <v>200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" t="s">
        <v>177</v>
      </c>
    </row>
  </sheetData>
  <sheetProtection selectLockedCells="1" selectUnlockedCells="1"/>
  <mergeCells count="25">
    <mergeCell ref="A23:D23"/>
    <mergeCell ref="A24:D24"/>
    <mergeCell ref="A17:D17"/>
    <mergeCell ref="A18:D18"/>
    <mergeCell ref="A19:D19"/>
    <mergeCell ref="A20:D20"/>
    <mergeCell ref="A21:D21"/>
    <mergeCell ref="A22:D22"/>
    <mergeCell ref="A16:D16"/>
    <mergeCell ref="E3:H3"/>
    <mergeCell ref="I3:L3"/>
    <mergeCell ref="B10:C10"/>
    <mergeCell ref="A9:D9"/>
    <mergeCell ref="A8:D8"/>
    <mergeCell ref="A7:D7"/>
    <mergeCell ref="A5:D5"/>
    <mergeCell ref="A6:D6"/>
    <mergeCell ref="A11:D11"/>
    <mergeCell ref="M3:M4"/>
    <mergeCell ref="N3:N4"/>
    <mergeCell ref="A4:C4"/>
    <mergeCell ref="A15:D15"/>
    <mergeCell ref="A12:D12"/>
    <mergeCell ref="A13:D13"/>
    <mergeCell ref="A14:D14"/>
  </mergeCells>
  <phoneticPr fontId="21"/>
  <printOptions horizontalCentered="1"/>
  <pageMargins left="0.59055118110236227" right="0.59055118110236227" top="0.59055118110236227" bottom="0.59055118110236227" header="0.39370078740157483" footer="0.39370078740157483"/>
  <pageSetup paperSize="9" firstPageNumber="160" orientation="portrait" useFirstPageNumber="1" verticalDpi="300" r:id="rId1"/>
  <headerFooter alignWithMargins="0">
    <oddHeader>&amp;R教　育</oddHeader>
    <oddFooter>&amp;C&amp;11－&amp;P－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9" sqref="N19"/>
    </sheetView>
  </sheetViews>
  <sheetFormatPr defaultRowHeight="12"/>
  <sheetData/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-152-</vt:lpstr>
      <vt:lpstr>-153-</vt:lpstr>
      <vt:lpstr>-154-</vt:lpstr>
      <vt:lpstr>-155-</vt:lpstr>
      <vt:lpstr>-156-</vt:lpstr>
      <vt:lpstr>-157-</vt:lpstr>
      <vt:lpstr>-158-</vt:lpstr>
      <vt:lpstr>-159-</vt:lpstr>
      <vt:lpstr>-160-</vt:lpstr>
      <vt:lpstr>白紙(ページ数なし 見開き右側）</vt:lpstr>
      <vt:lpstr>'-153-'!Print_Area</vt:lpstr>
      <vt:lpstr>'-154-'!Print_Area</vt:lpstr>
      <vt:lpstr>'-155-'!Print_Area</vt:lpstr>
      <vt:lpstr>'-156-'!Print_Area</vt:lpstr>
      <vt:lpstr>'-158-'!Print_Area</vt:lpstr>
      <vt:lpstr>'-160-'!Print_Area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情報政策課</cp:lastModifiedBy>
  <cp:lastPrinted>2013-03-28T06:04:56Z</cp:lastPrinted>
  <dcterms:created xsi:type="dcterms:W3CDTF">2013-03-25T07:52:03Z</dcterms:created>
  <dcterms:modified xsi:type="dcterms:W3CDTF">2013-03-28T06:05:34Z</dcterms:modified>
</cp:coreProperties>
</file>