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86‐" sheetId="1" r:id="rId1"/>
    <sheet name="‐87‐" sheetId="2" r:id="rId2"/>
    <sheet name="‐88‐ " sheetId="11" r:id="rId3"/>
    <sheet name="‐89‐" sheetId="4" r:id="rId4"/>
    <sheet name="‐90‐" sheetId="5" r:id="rId5"/>
    <sheet name="‐91‐" sheetId="6" r:id="rId6"/>
    <sheet name="‐92‐" sheetId="7" r:id="rId7"/>
    <sheet name="-93-" sheetId="8" r:id="rId8"/>
    <sheet name="-94白紙-" sheetId="12" r:id="rId9"/>
    <sheet name="グラフ" sheetId="9" r:id="rId10"/>
  </sheets>
  <definedNames>
    <definedName name="_xlnm.Print_Area" localSheetId="0">‐86‐!$A$1:$I$36</definedName>
    <definedName name="_xlnm.Print_Area" localSheetId="2">'‐88‐ '!$A$1:$K$70</definedName>
    <definedName name="_xlnm.Print_Area" localSheetId="9">グラフ!$A$1:$F$68</definedName>
  </definedNames>
  <calcPr calcId="125725"/>
</workbook>
</file>

<file path=xl/calcChain.xml><?xml version="1.0" encoding="utf-8"?>
<calcChain xmlns="http://schemas.openxmlformats.org/spreadsheetml/2006/main">
  <c r="F15" i="1"/>
  <c r="G18" s="1"/>
  <c r="G19"/>
  <c r="G23"/>
  <c r="I12" i="9" s="1"/>
  <c r="G25" i="1"/>
  <c r="I14" i="9" s="1"/>
  <c r="G28" i="1"/>
  <c r="I16" i="9" s="1"/>
  <c r="G30" i="1"/>
  <c r="I18" i="9" s="1"/>
  <c r="I21"/>
  <c r="F64" i="11"/>
  <c r="F65" s="1"/>
  <c r="F57"/>
  <c r="I49"/>
  <c r="F49"/>
  <c r="F32"/>
  <c r="I17"/>
  <c r="I36" s="1"/>
  <c r="F17"/>
  <c r="E10" i="1"/>
  <c r="G10"/>
  <c r="I10"/>
  <c r="E16" i="6"/>
  <c r="E19"/>
  <c r="E22"/>
  <c r="L39" i="4"/>
  <c r="K39"/>
  <c r="J39"/>
  <c r="I39"/>
  <c r="H39"/>
  <c r="G39"/>
  <c r="L32"/>
  <c r="L31" s="1"/>
  <c r="K32"/>
  <c r="K31" s="1"/>
  <c r="J32"/>
  <c r="J31" s="1"/>
  <c r="I32"/>
  <c r="I31" s="1"/>
  <c r="H32"/>
  <c r="H31" s="1"/>
  <c r="G32"/>
  <c r="G31"/>
  <c r="L23"/>
  <c r="K23"/>
  <c r="J23"/>
  <c r="I23"/>
  <c r="H23"/>
  <c r="G23"/>
  <c r="E23"/>
  <c r="D23"/>
  <c r="L20"/>
  <c r="K20"/>
  <c r="J20"/>
  <c r="I20"/>
  <c r="H20"/>
  <c r="G20"/>
  <c r="E20"/>
  <c r="D20"/>
  <c r="L17"/>
  <c r="K17"/>
  <c r="J17"/>
  <c r="I17"/>
  <c r="H17"/>
  <c r="G17"/>
  <c r="E17"/>
  <c r="D17"/>
  <c r="L5"/>
  <c r="K5"/>
  <c r="J5"/>
  <c r="I5"/>
  <c r="H5"/>
  <c r="G5"/>
  <c r="B8" i="5"/>
  <c r="B7"/>
  <c r="B6"/>
  <c r="B5"/>
  <c r="B4"/>
  <c r="O38" i="9"/>
  <c r="N48"/>
  <c r="N47"/>
  <c r="N46"/>
  <c r="N45"/>
  <c r="N44"/>
  <c r="M48"/>
  <c r="M47"/>
  <c r="M46"/>
  <c r="M45"/>
  <c r="M44"/>
  <c r="L48"/>
  <c r="L47"/>
  <c r="L46"/>
  <c r="L45"/>
  <c r="L44"/>
  <c r="K48"/>
  <c r="K47"/>
  <c r="K46"/>
  <c r="K45"/>
  <c r="K44"/>
  <c r="J48"/>
  <c r="J47"/>
  <c r="J46"/>
  <c r="J45"/>
  <c r="J44"/>
  <c r="I48"/>
  <c r="I47"/>
  <c r="I46"/>
  <c r="I45"/>
  <c r="I44"/>
  <c r="H48"/>
  <c r="H47"/>
  <c r="H46"/>
  <c r="H45"/>
  <c r="H44"/>
  <c r="B8" i="6"/>
  <c r="D26" i="5"/>
  <c r="E26"/>
  <c r="B7" i="6"/>
  <c r="N38" i="9"/>
  <c r="M38"/>
  <c r="L38"/>
  <c r="K38"/>
  <c r="J38"/>
  <c r="I38"/>
  <c r="H38"/>
  <c r="H5"/>
  <c r="I5"/>
  <c r="D15" i="5"/>
  <c r="D14" s="1"/>
  <c r="E15"/>
  <c r="E14" s="1"/>
  <c r="F15"/>
  <c r="F14" s="1"/>
  <c r="G15"/>
  <c r="G14" s="1"/>
  <c r="H15"/>
  <c r="I15"/>
  <c r="D16"/>
  <c r="E16"/>
  <c r="F16"/>
  <c r="G16"/>
  <c r="H16"/>
  <c r="H14" s="1"/>
  <c r="I16"/>
  <c r="D17"/>
  <c r="E17"/>
  <c r="F17"/>
  <c r="G17"/>
  <c r="H17"/>
  <c r="I17"/>
  <c r="C16"/>
  <c r="D20"/>
  <c r="E20"/>
  <c r="F20"/>
  <c r="G20"/>
  <c r="H20"/>
  <c r="I20"/>
  <c r="C20"/>
  <c r="D23"/>
  <c r="E23"/>
  <c r="F23"/>
  <c r="G23"/>
  <c r="H23"/>
  <c r="I23"/>
  <c r="C23"/>
  <c r="F26"/>
  <c r="G26"/>
  <c r="H26"/>
  <c r="I26"/>
  <c r="C26"/>
  <c r="D29"/>
  <c r="E29"/>
  <c r="F29"/>
  <c r="G29"/>
  <c r="H29"/>
  <c r="I29"/>
  <c r="C29"/>
  <c r="D32"/>
  <c r="E32"/>
  <c r="F32"/>
  <c r="G32"/>
  <c r="H32"/>
  <c r="I32"/>
  <c r="C32"/>
  <c r="D35"/>
  <c r="E35"/>
  <c r="F35"/>
  <c r="G35"/>
  <c r="H35"/>
  <c r="I35"/>
  <c r="C35"/>
  <c r="D38"/>
  <c r="E38"/>
  <c r="F38"/>
  <c r="G38"/>
  <c r="H38"/>
  <c r="I38"/>
  <c r="C38"/>
  <c r="D41"/>
  <c r="E41"/>
  <c r="F41"/>
  <c r="G41"/>
  <c r="H41"/>
  <c r="I41"/>
  <c r="C41"/>
  <c r="D44"/>
  <c r="E44"/>
  <c r="F44"/>
  <c r="G44"/>
  <c r="H44"/>
  <c r="I44"/>
  <c r="C44"/>
  <c r="D47"/>
  <c r="E47"/>
  <c r="F47"/>
  <c r="G47"/>
  <c r="H47"/>
  <c r="I47"/>
  <c r="C47"/>
  <c r="D50"/>
  <c r="E50"/>
  <c r="F50"/>
  <c r="G50"/>
  <c r="H50"/>
  <c r="I50"/>
  <c r="C50"/>
  <c r="D53"/>
  <c r="E53"/>
  <c r="F53"/>
  <c r="G53"/>
  <c r="H53"/>
  <c r="I53"/>
  <c r="C53"/>
  <c r="B4" i="6"/>
  <c r="B5"/>
  <c r="B6"/>
  <c r="C14"/>
  <c r="C13" s="1"/>
  <c r="D14"/>
  <c r="D13" s="1"/>
  <c r="E14"/>
  <c r="E13" s="1"/>
  <c r="F14"/>
  <c r="G14"/>
  <c r="H14"/>
  <c r="I14"/>
  <c r="I13" s="1"/>
  <c r="C15"/>
  <c r="D15"/>
  <c r="E15"/>
  <c r="G15"/>
  <c r="H15"/>
  <c r="H13" s="1"/>
  <c r="I15"/>
  <c r="C16"/>
  <c r="D16"/>
  <c r="G16"/>
  <c r="H16"/>
  <c r="I16"/>
  <c r="B16"/>
  <c r="C19"/>
  <c r="D19"/>
  <c r="F19"/>
  <c r="G19"/>
  <c r="H19"/>
  <c r="I19"/>
  <c r="B19"/>
  <c r="C22"/>
  <c r="D22"/>
  <c r="F22"/>
  <c r="G22"/>
  <c r="H22"/>
  <c r="I22"/>
  <c r="B22"/>
  <c r="B15"/>
  <c r="C25"/>
  <c r="D25"/>
  <c r="E25"/>
  <c r="F25"/>
  <c r="G25"/>
  <c r="H25"/>
  <c r="I25"/>
  <c r="B25"/>
  <c r="C28"/>
  <c r="D28"/>
  <c r="E28"/>
  <c r="F28"/>
  <c r="G28"/>
  <c r="H28"/>
  <c r="I28"/>
  <c r="B28"/>
  <c r="C31"/>
  <c r="D31"/>
  <c r="E31"/>
  <c r="F31"/>
  <c r="G31"/>
  <c r="H31"/>
  <c r="I31"/>
  <c r="B31"/>
  <c r="C34"/>
  <c r="D34"/>
  <c r="E34"/>
  <c r="F34"/>
  <c r="G34"/>
  <c r="H34"/>
  <c r="I34"/>
  <c r="B34"/>
  <c r="C37"/>
  <c r="D37"/>
  <c r="E37"/>
  <c r="F37"/>
  <c r="G37"/>
  <c r="H37"/>
  <c r="I37"/>
  <c r="B37"/>
  <c r="C40"/>
  <c r="D40"/>
  <c r="E40"/>
  <c r="F40"/>
  <c r="G40"/>
  <c r="H40"/>
  <c r="I40"/>
  <c r="B40"/>
  <c r="C43"/>
  <c r="D43"/>
  <c r="E43"/>
  <c r="F43"/>
  <c r="G43"/>
  <c r="H43"/>
  <c r="I43"/>
  <c r="B43"/>
  <c r="C46"/>
  <c r="D46"/>
  <c r="E46"/>
  <c r="F46"/>
  <c r="G46"/>
  <c r="H46"/>
  <c r="B46"/>
  <c r="C49"/>
  <c r="D49"/>
  <c r="E49"/>
  <c r="H49"/>
  <c r="B49"/>
  <c r="C52"/>
  <c r="D52"/>
  <c r="E52"/>
  <c r="F52"/>
  <c r="G52"/>
  <c r="H52"/>
  <c r="I52"/>
  <c r="B52"/>
  <c r="H5" i="7"/>
  <c r="F5" s="1"/>
  <c r="J5"/>
  <c r="K5"/>
  <c r="L5"/>
  <c r="M5"/>
  <c r="N5"/>
  <c r="F7"/>
  <c r="F9"/>
  <c r="F11"/>
  <c r="F13"/>
  <c r="F15"/>
  <c r="F17"/>
  <c r="F19"/>
  <c r="F21"/>
  <c r="F23"/>
  <c r="F25"/>
  <c r="F27"/>
  <c r="F29"/>
  <c r="F31"/>
  <c r="C17" i="5"/>
  <c r="C15"/>
  <c r="C14" s="1"/>
  <c r="G13" i="6"/>
  <c r="I14" i="5"/>
  <c r="B14" i="6"/>
  <c r="B13" s="1"/>
  <c r="F16"/>
  <c r="F15"/>
  <c r="F13" s="1"/>
  <c r="K13" i="11" l="1"/>
  <c r="K36"/>
  <c r="K34"/>
  <c r="K33"/>
  <c r="K15"/>
  <c r="K25"/>
  <c r="K12"/>
  <c r="F68"/>
  <c r="I68"/>
  <c r="G17" i="1"/>
  <c r="I9" i="9" s="1"/>
  <c r="G20" i="1"/>
  <c r="I10" i="9" s="1"/>
  <c r="G16" i="1"/>
  <c r="G29"/>
  <c r="I17" i="9" s="1"/>
  <c r="G26" i="1"/>
  <c r="I15" i="9" s="1"/>
  <c r="G24" i="1"/>
  <c r="I13" i="9" s="1"/>
  <c r="G21" i="1"/>
  <c r="F33" i="11"/>
  <c r="G31" i="1"/>
  <c r="I19" i="9" s="1"/>
  <c r="G27" i="1"/>
  <c r="G22"/>
  <c r="K46" i="11" l="1"/>
  <c r="K65"/>
  <c r="K57"/>
  <c r="K45"/>
  <c r="K68"/>
  <c r="K42"/>
  <c r="K66"/>
  <c r="K44"/>
  <c r="H60"/>
  <c r="H57"/>
  <c r="H68"/>
  <c r="H49"/>
  <c r="H67"/>
  <c r="H53"/>
  <c r="H61"/>
  <c r="H42"/>
  <c r="H46"/>
  <c r="H50"/>
  <c r="H56"/>
  <c r="H64"/>
  <c r="H54"/>
  <c r="H47"/>
  <c r="H55"/>
  <c r="G15" i="1"/>
  <c r="I8" i="9"/>
  <c r="K49" i="11"/>
  <c r="H65"/>
  <c r="I11" i="9"/>
  <c r="F36" i="11"/>
  <c r="H22" l="1"/>
  <c r="H15"/>
  <c r="H21"/>
  <c r="H23"/>
  <c r="H35"/>
  <c r="H36"/>
  <c r="H10"/>
  <c r="H24"/>
  <c r="H29"/>
  <c r="H18"/>
  <c r="H28"/>
  <c r="H26"/>
  <c r="H25"/>
  <c r="H17"/>
  <c r="H32"/>
  <c r="I20" i="9"/>
  <c r="H33" i="11"/>
</calcChain>
</file>

<file path=xl/sharedStrings.xml><?xml version="1.0" encoding="utf-8"?>
<sst xmlns="http://schemas.openxmlformats.org/spreadsheetml/2006/main" count="599" uniqueCount="358">
  <si>
    <t>Ⅵ　建　　設</t>
  </si>
  <si>
    <t>都市計画</t>
  </si>
  <si>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線引きという）の区域区分が行われた。</t>
  </si>
  <si>
    <t>（単位：ha、％）</t>
  </si>
  <si>
    <t>区　　　分</t>
  </si>
  <si>
    <t>市街化調整区域</t>
  </si>
  <si>
    <t>面 積 Ａ</t>
  </si>
  <si>
    <t>面 積 Ｂ</t>
  </si>
  <si>
    <t>Ｂ／Ａ</t>
  </si>
  <si>
    <t>面 積 Ｃ</t>
  </si>
  <si>
    <t xml:space="preserve"> Ｃ／Ｂ</t>
  </si>
  <si>
    <t>面 積 Ｄ</t>
  </si>
  <si>
    <t xml:space="preserve"> Ｄ／Ｂ</t>
  </si>
  <si>
    <t>浦添市都市計画区域</t>
  </si>
  <si>
    <t>資料：都市計画課</t>
  </si>
  <si>
    <t>（単位：ha）</t>
  </si>
  <si>
    <t>区　　　  　　　　　分</t>
  </si>
  <si>
    <t>面　　　積</t>
  </si>
  <si>
    <t>構　成　比</t>
  </si>
  <si>
    <t>建ペイ率(％)</t>
  </si>
  <si>
    <t>容積率(％)</t>
  </si>
  <si>
    <t>総　　　　　　面　　　　　　積</t>
  </si>
  <si>
    <t>第一種低層住居専用地域</t>
  </si>
  <si>
    <t>第二種低層住居専用地域</t>
  </si>
  <si>
    <t>第一種中高層住居専用地域</t>
  </si>
  <si>
    <t>住　居　系</t>
  </si>
  <si>
    <t>第二種中高層住居専用地域</t>
  </si>
  <si>
    <t>第  一  種  住  居  地  域</t>
  </si>
  <si>
    <t>第  二  種  住  居  地  域</t>
  </si>
  <si>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</si>
  <si>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t>商　業　系</t>
  </si>
  <si>
    <t>商 　　　業 　　　地 　　　域</t>
  </si>
  <si>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</si>
  <si>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工　業　系</t>
  </si>
  <si>
    <t>工 　　　業 　　　地 　　　域</t>
  </si>
  <si>
    <r>
      <t>工</t>
    </r>
    <r>
      <rPr>
        <sz val="9"/>
        <rFont val="ＭＳ 明朝"/>
        <family val="1"/>
        <charset val="128"/>
      </rPr>
      <t>　</t>
    </r>
    <r>
      <rPr>
        <sz val="10"/>
        <rFont val="ＭＳ 明朝"/>
        <family val="1"/>
        <charset val="128"/>
      </rPr>
      <t xml:space="preserve"> 業</t>
    </r>
    <r>
      <rPr>
        <sz val="9"/>
        <rFont val="ＭＳ 明朝"/>
        <family val="1"/>
        <charset val="128"/>
      </rPr>
      <t>　</t>
    </r>
    <r>
      <rPr>
        <sz val="10"/>
        <rFont val="ＭＳ 明朝"/>
        <family val="1"/>
        <charset val="128"/>
      </rPr>
      <t xml:space="preserve"> 専</t>
    </r>
    <r>
      <rPr>
        <sz val="9"/>
        <rFont val="ＭＳ 明朝"/>
        <family val="1"/>
        <charset val="128"/>
      </rPr>
      <t>　</t>
    </r>
    <r>
      <rPr>
        <sz val="10"/>
        <rFont val="ＭＳ 明朝"/>
        <family val="1"/>
        <charset val="128"/>
      </rPr>
      <t xml:space="preserve"> 用</t>
    </r>
    <r>
      <rPr>
        <sz val="9"/>
        <rFont val="ＭＳ 明朝"/>
        <family val="1"/>
        <charset val="128"/>
      </rPr>
      <t>　</t>
    </r>
    <r>
      <rPr>
        <sz val="10"/>
        <rFont val="ＭＳ 明朝"/>
        <family val="1"/>
        <charset val="128"/>
      </rPr>
      <t xml:space="preserve"> 地 </t>
    </r>
    <r>
      <rPr>
        <sz val="9"/>
        <rFont val="ＭＳ 明朝"/>
        <family val="1"/>
        <charset val="128"/>
      </rPr>
      <t>　</t>
    </r>
    <r>
      <rPr>
        <sz val="10"/>
        <rFont val="ＭＳ 明朝"/>
        <family val="1"/>
        <charset val="128"/>
      </rPr>
      <t>域</t>
    </r>
  </si>
  <si>
    <t>建物面積</t>
  </si>
  <si>
    <t xml:space="preserve">建物延べ面積  </t>
  </si>
  <si>
    <t>　　　建ペイ率 ＝</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</si>
  <si>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</si>
  <si>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</si>
  <si>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</si>
  <si>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</si>
  <si>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</si>
  <si>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</si>
  <si>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</si>
  <si>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</si>
  <si>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</si>
  <si>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</si>
  <si>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</si>
  <si>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</si>
  <si>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</si>
  <si>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</si>
  <si>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</si>
  <si>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</si>
  <si>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</si>
  <si>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</si>
  <si>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</si>
  <si>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</si>
  <si>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</si>
  <si>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</si>
  <si>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</si>
  <si>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</si>
  <si>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</si>
  <si>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</si>
  <si>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 xml:space="preserve"> (ケ所)</t>
  </si>
  <si>
    <t>-</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</si>
  <si>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</si>
  <si>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</si>
  <si>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</si>
  <si>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</si>
  <si>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</si>
  <si>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</si>
  <si>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</si>
  <si>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</si>
  <si>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</si>
  <si>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</si>
  <si>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</si>
  <si>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</si>
  <si>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</si>
  <si>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</si>
  <si>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</si>
  <si>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</si>
  <si>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</si>
  <si>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</si>
  <si>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</si>
  <si>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</si>
  <si>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</si>
  <si>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</si>
  <si>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</si>
  <si>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</si>
  <si>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</si>
  <si>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</si>
  <si>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</si>
  <si>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</si>
  <si>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</si>
  <si>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</si>
  <si>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</si>
  <si>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</si>
  <si>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</si>
  <si>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</si>
  <si>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</si>
  <si>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</si>
  <si>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</si>
  <si>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</si>
  <si>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</si>
  <si>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</si>
  <si>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</si>
  <si>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資料：建築課</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</si>
  <si>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</si>
  <si>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</si>
  <si>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</si>
  <si>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</si>
  <si>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</si>
  <si>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</si>
  <si>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</si>
  <si>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</si>
  <si>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</si>
  <si>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</si>
  <si>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</si>
  <si>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</si>
  <si>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</si>
  <si>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</si>
  <si>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</si>
  <si>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</si>
  <si>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</si>
  <si>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</si>
  <si>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</si>
  <si>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</si>
  <si>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</si>
  <si>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</si>
  <si>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</si>
  <si>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</si>
  <si>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</si>
  <si>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</si>
  <si>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</si>
  <si>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</si>
  <si>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</si>
  <si>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</si>
  <si>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</si>
  <si>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</si>
  <si>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</si>
  <si>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</si>
  <si>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</si>
  <si>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</si>
  <si>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</si>
  <si>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</si>
  <si>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</si>
  <si>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</si>
  <si>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</si>
  <si>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</si>
  <si>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</si>
  <si>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</si>
  <si>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</si>
  <si>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</si>
  <si>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 xml:space="preserve">      鉄骨造には、鉄骨鉄筋を含めた。</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</si>
  <si>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</si>
  <si>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</si>
  <si>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</si>
  <si>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</si>
  <si>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</si>
  <si>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</si>
  <si>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</si>
  <si>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</si>
  <si>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</si>
  <si>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</si>
  <si>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</si>
  <si>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</si>
  <si>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</si>
  <si>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</si>
  <si>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</si>
  <si>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</si>
  <si>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</si>
  <si>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</si>
  <si>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</si>
  <si>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</si>
  <si>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</si>
  <si>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</si>
  <si>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</si>
  <si>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</si>
  <si>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</si>
  <si>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</si>
  <si>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</si>
  <si>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</si>
  <si>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</si>
  <si>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</si>
  <si>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</si>
  <si>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</si>
  <si>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</si>
  <si>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</si>
  <si>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</si>
  <si>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</si>
  <si>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</si>
  <si>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</si>
  <si>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</si>
  <si>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</si>
  <si>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</si>
  <si>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</si>
  <si>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</si>
  <si>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</si>
  <si>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</si>
  <si>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</si>
  <si>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</si>
  <si>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</si>
  <si>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</si>
  <si>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</si>
  <si>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</si>
  <si>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</si>
  <si>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</si>
  <si>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</si>
  <si>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</si>
  <si>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</si>
  <si>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</si>
  <si>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</si>
  <si>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資料：平成20年住宅・土地統計調査</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</si>
  <si>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</si>
  <si>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</si>
  <si>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</si>
  <si>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</si>
  <si>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</si>
  <si>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</si>
  <si>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</si>
  <si>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</si>
  <si>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</si>
  <si>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</si>
  <si>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</si>
  <si>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</si>
  <si>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平成18年～20年9月</t>
  </si>
  <si>
    <t>（注）　建築の時期「不詳」を含む。</t>
  </si>
  <si>
    <t>住宅の所有関係</t>
  </si>
  <si>
    <t>一戸建</t>
  </si>
  <si>
    <t>長屋建</t>
  </si>
  <si>
    <t>１階建</t>
  </si>
  <si>
    <t>２階建　　　以上</t>
  </si>
  <si>
    <t>２階建　　　　　以上</t>
  </si>
  <si>
    <t>２階建</t>
  </si>
  <si>
    <t>３～５　　　階建</t>
  </si>
  <si>
    <t>６階建　　以上</t>
  </si>
  <si>
    <t>専用住宅総数</t>
  </si>
  <si>
    <t>持ち家</t>
  </si>
  <si>
    <t>借家</t>
  </si>
  <si>
    <t>　公団・公社の借家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</si>
  <si>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</si>
  <si>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</si>
  <si>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</si>
  <si>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</si>
  <si>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</si>
  <si>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</si>
  <si>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</si>
  <si>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</si>
  <si>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</si>
  <si>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</si>
  <si>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</si>
  <si>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</si>
  <si>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</si>
  <si>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</si>
  <si>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6"/>
  </si>
  <si>
    <t>公共用地</t>
    <rPh sb="0" eb="2">
      <t>コウキョウ</t>
    </rPh>
    <rPh sb="2" eb="4">
      <t>ヨウチ</t>
    </rPh>
    <phoneticPr fontId="16"/>
  </si>
  <si>
    <t>（内、広場）</t>
    <rPh sb="1" eb="2">
      <t>ウチ</t>
    </rPh>
    <rPh sb="3" eb="4">
      <t>ヒロ</t>
    </rPh>
    <rPh sb="4" eb="5">
      <t>バ</t>
    </rPh>
    <phoneticPr fontId="16"/>
  </si>
  <si>
    <t>公園</t>
    <rPh sb="0" eb="1">
      <t>オオヤケ</t>
    </rPh>
    <rPh sb="1" eb="2">
      <t>エン</t>
    </rPh>
    <phoneticPr fontId="16"/>
  </si>
  <si>
    <t>緑地</t>
    <rPh sb="0" eb="1">
      <t>ミドリ</t>
    </rPh>
    <rPh sb="1" eb="2">
      <t>チ</t>
    </rPh>
    <phoneticPr fontId="16"/>
  </si>
  <si>
    <t>河川</t>
    <rPh sb="0" eb="1">
      <t>カワ</t>
    </rPh>
    <rPh sb="1" eb="2">
      <t>カワ</t>
    </rPh>
    <phoneticPr fontId="16"/>
  </si>
  <si>
    <t>水路</t>
    <rPh sb="0" eb="1">
      <t>ミズ</t>
    </rPh>
    <rPh sb="1" eb="2">
      <t>ミチ</t>
    </rPh>
    <phoneticPr fontId="16"/>
  </si>
  <si>
    <t>宅　　　地　　</t>
    <rPh sb="0" eb="1">
      <t>タク</t>
    </rPh>
    <rPh sb="4" eb="5">
      <t>チ</t>
    </rPh>
    <phoneticPr fontId="16"/>
  </si>
  <si>
    <t>民有地</t>
    <rPh sb="0" eb="1">
      <t>タミ</t>
    </rPh>
    <rPh sb="1" eb="2">
      <t>ユウ</t>
    </rPh>
    <rPh sb="2" eb="3">
      <t>チ</t>
    </rPh>
    <phoneticPr fontId="16"/>
  </si>
  <si>
    <t>住宅地</t>
    <rPh sb="0" eb="3">
      <t>ジュウタクチ</t>
    </rPh>
    <phoneticPr fontId="16"/>
  </si>
  <si>
    <t>商業地</t>
    <rPh sb="0" eb="3">
      <t>ショウギョウチ</t>
    </rPh>
    <phoneticPr fontId="16"/>
  </si>
  <si>
    <t>工業地</t>
    <rPh sb="0" eb="3">
      <t>コウギョウチ</t>
    </rPh>
    <phoneticPr fontId="16"/>
  </si>
  <si>
    <t>農地</t>
    <rPh sb="0" eb="2">
      <t>ノウチ</t>
    </rPh>
    <phoneticPr fontId="16"/>
  </si>
  <si>
    <t>山林・原野</t>
    <rPh sb="0" eb="2">
      <t>サンリン</t>
    </rPh>
    <rPh sb="3" eb="5">
      <t>ゲンヤ</t>
    </rPh>
    <phoneticPr fontId="16"/>
  </si>
  <si>
    <t>墓地</t>
    <rPh sb="0" eb="1">
      <t>ハカ</t>
    </rPh>
    <rPh sb="1" eb="2">
      <t>チ</t>
    </rPh>
    <phoneticPr fontId="16"/>
  </si>
  <si>
    <t>民有地小計</t>
    <rPh sb="3" eb="5">
      <t>ショウケイ</t>
    </rPh>
    <phoneticPr fontId="16"/>
  </si>
  <si>
    <t>公有地</t>
    <rPh sb="0" eb="1">
      <t>コウ</t>
    </rPh>
    <rPh sb="1" eb="2">
      <t>ユウ</t>
    </rPh>
    <rPh sb="2" eb="3">
      <t>チ</t>
    </rPh>
    <phoneticPr fontId="16"/>
  </si>
  <si>
    <t>国有地</t>
    <rPh sb="0" eb="3">
      <t>コクユウチ</t>
    </rPh>
    <phoneticPr fontId="16"/>
  </si>
  <si>
    <t>準国有地</t>
    <rPh sb="0" eb="1">
      <t>ジュン</t>
    </rPh>
    <rPh sb="1" eb="4">
      <t>コクユウチ</t>
    </rPh>
    <phoneticPr fontId="16"/>
  </si>
  <si>
    <t>県有地</t>
    <rPh sb="0" eb="1">
      <t>ケン</t>
    </rPh>
    <rPh sb="1" eb="2">
      <t>ユウ</t>
    </rPh>
    <rPh sb="2" eb="3">
      <t>チ</t>
    </rPh>
    <phoneticPr fontId="16"/>
  </si>
  <si>
    <t>市有地</t>
    <rPh sb="0" eb="3">
      <t>シユウチ</t>
    </rPh>
    <phoneticPr fontId="16"/>
  </si>
  <si>
    <t>(内､小中学校)</t>
    <rPh sb="1" eb="2">
      <t>ウチ</t>
    </rPh>
    <rPh sb="3" eb="5">
      <t>ショウチュウ</t>
    </rPh>
    <rPh sb="5" eb="7">
      <t>ガッコウ</t>
    </rPh>
    <phoneticPr fontId="16"/>
  </si>
  <si>
    <t>その他</t>
    <rPh sb="2" eb="3">
      <t>タ</t>
    </rPh>
    <phoneticPr fontId="16"/>
  </si>
  <si>
    <t>公有地小計</t>
    <rPh sb="0" eb="3">
      <t>コウユウチ</t>
    </rPh>
    <rPh sb="3" eb="5">
      <t>ショウケイ</t>
    </rPh>
    <phoneticPr fontId="16"/>
  </si>
  <si>
    <t>測量増減</t>
    <rPh sb="0" eb="2">
      <t>ソクリョウ</t>
    </rPh>
    <rPh sb="2" eb="4">
      <t>ゾウゲン</t>
    </rPh>
    <phoneticPr fontId="16"/>
  </si>
  <si>
    <t>合計</t>
    <rPh sb="0" eb="2">
      <t>ゴウケイ</t>
    </rPh>
    <phoneticPr fontId="16"/>
  </si>
  <si>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及び浦添南第二地区が事業施工中である。</t>
    <rPh sb="128" eb="129">
      <t>オヨ</t>
    </rPh>
    <rPh sb="130" eb="132">
      <t>オオミヤ</t>
    </rPh>
    <rPh sb="132" eb="134">
      <t>チク</t>
    </rPh>
    <phoneticPr fontId="16"/>
  </si>
  <si>
    <t>道路</t>
    <phoneticPr fontId="16"/>
  </si>
  <si>
    <t>（内、広場）</t>
    <rPh sb="1" eb="2">
      <t>ウチ</t>
    </rPh>
    <rPh sb="3" eb="5">
      <t>ヒロバ</t>
    </rPh>
    <phoneticPr fontId="16"/>
  </si>
  <si>
    <t>公園</t>
    <rPh sb="0" eb="2">
      <t>コウエン</t>
    </rPh>
    <phoneticPr fontId="16"/>
  </si>
  <si>
    <t>緑地</t>
    <rPh sb="0" eb="2">
      <t>リョクチ</t>
    </rPh>
    <phoneticPr fontId="16"/>
  </si>
  <si>
    <t>河川</t>
    <rPh sb="0" eb="2">
      <t>カセン</t>
    </rPh>
    <phoneticPr fontId="16"/>
  </si>
  <si>
    <t>水路</t>
    <rPh sb="0" eb="2">
      <t>スイロ</t>
    </rPh>
    <phoneticPr fontId="16"/>
  </si>
  <si>
    <t>公共有地合計</t>
    <rPh sb="0" eb="2">
      <t>コウキョウ</t>
    </rPh>
    <rPh sb="2" eb="3">
      <t>ユウ</t>
    </rPh>
    <rPh sb="3" eb="4">
      <t>チ</t>
    </rPh>
    <rPh sb="4" eb="6">
      <t>ゴウケイ</t>
    </rPh>
    <phoneticPr fontId="16"/>
  </si>
  <si>
    <t>第一種低層住居専用地域</t>
    <rPh sb="9" eb="11">
      <t>チイキ</t>
    </rPh>
    <phoneticPr fontId="15"/>
  </si>
  <si>
    <t>増改築等</t>
    <rPh sb="3" eb="4">
      <t>ナド</t>
    </rPh>
    <phoneticPr fontId="15"/>
  </si>
  <si>
    <t>第二種低層住居専用地域</t>
    <rPh sb="9" eb="11">
      <t>チイキ</t>
    </rPh>
    <phoneticPr fontId="15"/>
  </si>
  <si>
    <t>第一種中高層住居専用地域</t>
    <rPh sb="10" eb="12">
      <t>チイキ</t>
    </rPh>
    <phoneticPr fontId="15"/>
  </si>
  <si>
    <t>第二種中高層住居専用地域</t>
    <rPh sb="10" eb="12">
      <t>チイキ</t>
    </rPh>
    <phoneticPr fontId="15"/>
  </si>
  <si>
    <t>総面積</t>
    <rPh sb="0" eb="3">
      <t>ソウメンセキ</t>
    </rPh>
    <phoneticPr fontId="15"/>
  </si>
  <si>
    <t>総数</t>
    <rPh sb="0" eb="2">
      <t>ソウスウ</t>
    </rPh>
    <phoneticPr fontId="15"/>
  </si>
  <si>
    <t>平成20年度</t>
    <rPh sb="0" eb="2">
      <t>ヘイセイ</t>
    </rPh>
    <rPh sb="4" eb="6">
      <t>ネンド</t>
    </rPh>
    <phoneticPr fontId="15"/>
  </si>
  <si>
    <t>平成23年</t>
  </si>
  <si>
    <t>平成24年</t>
  </si>
  <si>
    <t>平成25年</t>
  </si>
  <si>
    <t>土地区画整理</t>
    <phoneticPr fontId="16"/>
  </si>
  <si>
    <t xml:space="preserve">区画整理課  </t>
    <rPh sb="0" eb="2">
      <t>クカク</t>
    </rPh>
    <rPh sb="2" eb="4">
      <t>セイリ</t>
    </rPh>
    <rPh sb="4" eb="5">
      <t>カ</t>
    </rPh>
    <phoneticPr fontId="16"/>
  </si>
  <si>
    <t>市街化調整区域
(平成25年3月31日現在)</t>
    <rPh sb="19" eb="21">
      <t>ゲンザイ</t>
    </rPh>
    <phoneticPr fontId="15"/>
  </si>
  <si>
    <t>（86）  土地区画整理（平成25年3月末日現在）</t>
    <rPh sb="13" eb="15">
      <t>ヘイセイ</t>
    </rPh>
    <rPh sb="17" eb="18">
      <t>ネン</t>
    </rPh>
    <rPh sb="19" eb="20">
      <t>ガツ</t>
    </rPh>
    <rPh sb="20" eb="22">
      <t>マツジツ</t>
    </rPh>
    <rPh sb="22" eb="24">
      <t>ゲンザイ</t>
    </rPh>
    <phoneticPr fontId="16"/>
  </si>
  <si>
    <t>（87）  構造別家屋棟数及び床面積（課税家屋）（各年１月１日現在）</t>
    <phoneticPr fontId="15"/>
  </si>
  <si>
    <t>（92）　用地別、建築確認等件数の推移</t>
    <rPh sb="5" eb="7">
      <t>ヨウチ</t>
    </rPh>
    <rPh sb="7" eb="8">
      <t>ベツ</t>
    </rPh>
    <rPh sb="9" eb="11">
      <t>ケンチク</t>
    </rPh>
    <rPh sb="11" eb="14">
      <t>カクニントウ</t>
    </rPh>
    <rPh sb="14" eb="16">
      <t>ケンスウ</t>
    </rPh>
    <rPh sb="17" eb="19">
      <t>スイイ</t>
    </rPh>
    <phoneticPr fontId="15"/>
  </si>
  <si>
    <t>OK</t>
    <phoneticPr fontId="15"/>
  </si>
  <si>
    <t>（39）</t>
    <phoneticPr fontId="15"/>
  </si>
  <si>
    <r>
      <t xml:space="preserve"> </t>
    </r>
    <r>
      <rPr>
        <sz val="10"/>
        <rFont val="ＭＳ 明朝"/>
        <family val="1"/>
        <charset val="128"/>
      </rPr>
      <t>近</t>
    </r>
    <r>
      <rPr>
        <sz val="10"/>
        <rFont val="ＭＳ 明朝"/>
        <family val="1"/>
        <charset val="128"/>
      </rPr>
      <t>　</t>
    </r>
    <r>
      <rPr>
        <sz val="10"/>
        <rFont val="ＭＳ 明朝"/>
        <family val="1"/>
        <charset val="128"/>
      </rPr>
      <t>　隣</t>
    </r>
    <r>
      <rPr>
        <sz val="10"/>
        <rFont val="ＭＳ 明朝"/>
        <family val="1"/>
        <charset val="128"/>
      </rPr>
      <t>　</t>
    </r>
    <r>
      <rPr>
        <sz val="10"/>
        <rFont val="ＭＳ 明朝"/>
        <family val="1"/>
        <charset val="128"/>
      </rPr>
      <t>　商　　業　　地</t>
    </r>
    <r>
      <rPr>
        <sz val="10"/>
        <rFont val="ＭＳ 明朝"/>
        <family val="1"/>
        <charset val="128"/>
      </rPr>
      <t>　</t>
    </r>
    <r>
      <rPr>
        <sz val="10"/>
        <rFont val="ＭＳ 明朝"/>
        <family val="1"/>
        <charset val="128"/>
      </rPr>
      <t>　域</t>
    </r>
  </si>
  <si>
    <t>平成20年度</t>
    <phoneticPr fontId="15"/>
  </si>
  <si>
    <t>公共有地合計</t>
    <rPh sb="0" eb="1">
      <t>オオヤケ</t>
    </rPh>
    <rPh sb="1" eb="2">
      <t>トモ</t>
    </rPh>
    <rPh sb="2" eb="3">
      <t>ユウ</t>
    </rPh>
    <rPh sb="3" eb="4">
      <t>チ</t>
    </rPh>
    <rPh sb="4" eb="5">
      <t>ゴウ</t>
    </rPh>
    <rPh sb="5" eb="6">
      <t>ケイ</t>
    </rPh>
    <phoneticPr fontId="16"/>
  </si>
  <si>
    <t xml:space="preserve"> 宅　地　計</t>
    <rPh sb="1" eb="2">
      <t>タク</t>
    </rPh>
    <rPh sb="3" eb="4">
      <t>チ</t>
    </rPh>
    <rPh sb="5" eb="6">
      <t>ケイ</t>
    </rPh>
    <phoneticPr fontId="16"/>
  </si>
  <si>
    <t>平成４～平成25年度</t>
    <rPh sb="8" eb="10">
      <t>ネンド</t>
    </rPh>
    <phoneticPr fontId="16"/>
  </si>
  <si>
    <t>平成８～平成27年度</t>
    <rPh sb="0" eb="2">
      <t>ヘイセイ</t>
    </rPh>
    <rPh sb="8" eb="10">
      <t>ネンド</t>
    </rPh>
    <phoneticPr fontId="16"/>
  </si>
  <si>
    <t>その他</t>
    <phoneticPr fontId="16"/>
  </si>
  <si>
    <t xml:space="preserve"> 保　留　地</t>
    <phoneticPr fontId="16"/>
  </si>
  <si>
    <t>施行期間</t>
    <phoneticPr fontId="16"/>
  </si>
  <si>
    <t>（90） 構造別建築確認件数の推移</t>
    <phoneticPr fontId="15"/>
  </si>
  <si>
    <t>（94）　建築規模別、用途地域別建築確認件数（平成24年度）</t>
    <phoneticPr fontId="15"/>
  </si>
  <si>
    <t>（95）  市別、居住世帯の有無別住宅数及び住宅以外で人が住む建物数（平成20年10月１日）</t>
    <phoneticPr fontId="15"/>
  </si>
  <si>
    <t>（Ｐ86参照）</t>
    <phoneticPr fontId="15"/>
  </si>
  <si>
    <t>（40）</t>
    <phoneticPr fontId="15"/>
  </si>
  <si>
    <t>OK</t>
    <phoneticPr fontId="15"/>
  </si>
  <si>
    <t>（41）H24年度</t>
    <phoneticPr fontId="15"/>
  </si>
  <si>
    <t>（42）</t>
    <phoneticPr fontId="15"/>
  </si>
  <si>
    <t xml:space="preserve"> 行政区域</t>
    <phoneticPr fontId="15"/>
  </si>
  <si>
    <t>都 市 計 画 区 域</t>
    <phoneticPr fontId="15"/>
  </si>
  <si>
    <t>市街化区域</t>
    <phoneticPr fontId="15"/>
  </si>
  <si>
    <t xml:space="preserve">（83）  都市公園計画面積           　　　　　　　　　　　　 </t>
    <phoneticPr fontId="15"/>
  </si>
  <si>
    <t>平成20年度</t>
    <phoneticPr fontId="15"/>
  </si>
  <si>
    <t>（83）　都市公園計画面積(続き)</t>
    <phoneticPr fontId="15"/>
  </si>
  <si>
    <t>年    度</t>
    <phoneticPr fontId="15"/>
  </si>
  <si>
    <t>（84）  都市計画街路及び交通広場（平成25年3月現在）</t>
    <phoneticPr fontId="15"/>
  </si>
  <si>
    <r>
      <t>（85）  市営住宅の状況（平成</t>
    </r>
    <r>
      <rPr>
        <sz val="10"/>
        <color indexed="8"/>
        <rFont val="ＭＳ 明朝"/>
        <family val="1"/>
        <charset val="128"/>
      </rPr>
      <t>25年</t>
    </r>
    <r>
      <rPr>
        <sz val="10"/>
        <rFont val="ＭＳ 明朝"/>
        <family val="1"/>
        <charset val="128"/>
      </rPr>
      <t>３月末現在）</t>
    </r>
    <phoneticPr fontId="15"/>
  </si>
  <si>
    <t>区　　  分</t>
    <phoneticPr fontId="16"/>
  </si>
  <si>
    <t>施　行　前</t>
    <phoneticPr fontId="16"/>
  </si>
  <si>
    <t>施　行　後</t>
    <phoneticPr fontId="16"/>
  </si>
  <si>
    <t>割合(％)</t>
    <phoneticPr fontId="16"/>
  </si>
  <si>
    <t>資料：</t>
    <phoneticPr fontId="16"/>
  </si>
  <si>
    <t>（88） 家屋の棟数及び床面積（課税家屋）（各年１月１日現在）</t>
    <phoneticPr fontId="15"/>
  </si>
  <si>
    <t>（89） 種類別、家屋棟数及び床面積（課税家屋）（各年１月１日現在）</t>
    <phoneticPr fontId="15"/>
  </si>
  <si>
    <t>（91） 用途地域別、構造別建築確認件数（平成24年度）</t>
    <phoneticPr fontId="15"/>
  </si>
  <si>
    <t>（93）  用途地域別、建築用途別建築確認件数（平成24年度）</t>
    <phoneticPr fontId="15"/>
  </si>
  <si>
    <t>用 途 地 域 別</t>
    <phoneticPr fontId="15"/>
  </si>
  <si>
    <t>増改築等</t>
    <phoneticPr fontId="15"/>
  </si>
  <si>
    <t>（96）　住宅の種類・構造、建築の時期別住宅数（平成20年10月１日）</t>
    <phoneticPr fontId="15"/>
  </si>
  <si>
    <t>防火　木造</t>
    <phoneticPr fontId="15"/>
  </si>
  <si>
    <t>住　宅　総　数</t>
    <phoneticPr fontId="15"/>
  </si>
  <si>
    <t>（97）　住宅の所有の関係、建て方、階数別専用住宅数（平成20年10月1日）</t>
    <phoneticPr fontId="15"/>
  </si>
  <si>
    <t>　公　営　借　家</t>
    <phoneticPr fontId="15"/>
  </si>
  <si>
    <t>（81）  都市計画区域面積 （平成25年3月末現在）</t>
    <rPh sb="16" eb="18">
      <t>ヘイセイ</t>
    </rPh>
    <rPh sb="20" eb="21">
      <t>ネン</t>
    </rPh>
    <rPh sb="22" eb="23">
      <t>ガツ</t>
    </rPh>
    <rPh sb="23" eb="24">
      <t>マツ</t>
    </rPh>
    <rPh sb="24" eb="26">
      <t>ゲンザイ</t>
    </rPh>
    <phoneticPr fontId="15"/>
  </si>
  <si>
    <t>（82）  市街化区域の用途地域別面積（平成25年3月末現在）</t>
    <rPh sb="27" eb="28">
      <t>マツ</t>
    </rPh>
    <phoneticPr fontId="15"/>
  </si>
  <si>
    <t>（42）都市計画区域面積（Ｐ86参照）</t>
    <phoneticPr fontId="15"/>
  </si>
  <si>
    <t>（43）市街化区域の用途地域別面積構成比</t>
    <phoneticPr fontId="15"/>
  </si>
  <si>
    <t>（44）都市公園計画面積の構成比（Ｐ87参照）</t>
    <phoneticPr fontId="15"/>
  </si>
  <si>
    <t>（45）用途別、建築確認件数の推移（Ｐ91参照）</t>
    <phoneticPr fontId="15"/>
  </si>
  <si>
    <t xml:space="preserve"> </t>
    <phoneticPr fontId="15"/>
  </si>
</sst>
</file>

<file path=xl/styles.xml><?xml version="1.0" encoding="utf-8"?>
<styleSheet xmlns="http://schemas.openxmlformats.org/spreadsheetml/2006/main">
  <numFmts count="25">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0.00_);[Red]\(#,##0.00\)"/>
    <numFmt numFmtId="181" formatCode="_ #,##0.00_ ;_ \-#,##0.00_ ;_ \-??_ ;_ @_ "/>
    <numFmt numFmtId="182" formatCode="#,##0.00_ "/>
    <numFmt numFmtId="183" formatCode="0.00_);\(0.00\)"/>
    <numFmt numFmtId="184" formatCode="0_ "/>
    <numFmt numFmtId="185" formatCode="0.00_ "/>
    <numFmt numFmtId="186" formatCode="#,##0_);[Red]\(#,##0\)"/>
    <numFmt numFmtId="187" formatCode="_ * #,##0_ ;_ * \-#,##0_ ;_ * \-_ ;_ @_ "/>
    <numFmt numFmtId="188" formatCode="_ * #,##0.00_ ;_ * \-#,##0.00_ ;_ * \-_ ;_ @_ "/>
    <numFmt numFmtId="189" formatCode="#,##0_);\(#,##0\)"/>
    <numFmt numFmtId="190" formatCode="#,##0;[Red]#,##0"/>
    <numFmt numFmtId="191" formatCode="0.0_ "/>
    <numFmt numFmtId="192" formatCode="_ * #,##0.00_ ;_ * \-#,##0.00_ ;_ * &quot;-&quot;_ ;_ @_ "/>
    <numFmt numFmtId="193" formatCode="0.00_);[Red]\(0.00\)"/>
    <numFmt numFmtId="194" formatCode="0_);[Red]\(0\)"/>
    <numFmt numFmtId="195" formatCode="0.0%\ "/>
    <numFmt numFmtId="196" formatCode="#&quot;年度&quot;"/>
    <numFmt numFmtId="197" formatCode="#,##0;&quot;△&quot;#,##0\ "/>
    <numFmt numFmtId="198" formatCode="0.00;&quot;△&quot;0.00%"/>
  </numFmts>
  <fonts count="21">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9.5"/>
      <name val="ＭＳ 明朝"/>
      <family val="1"/>
      <charset val="128"/>
    </font>
    <font>
      <b/>
      <sz val="9"/>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u/>
      <sz val="10"/>
      <color indexed="12"/>
      <name val="ＭＳ 明朝"/>
      <family val="1"/>
      <charset val="128"/>
    </font>
    <font>
      <b/>
      <sz val="10"/>
      <color indexed="8"/>
      <name val="ＭＳ 明朝"/>
      <family val="1"/>
      <charset val="128"/>
    </font>
    <font>
      <sz val="16"/>
      <color indexed="8"/>
      <name val="ＭＳ 明朝"/>
      <family val="1"/>
      <charset val="128"/>
    </font>
    <font>
      <b/>
      <sz val="16"/>
      <color indexed="8"/>
      <name val="ＭＳ 明朝"/>
      <family val="1"/>
      <charset val="128"/>
    </font>
  </fonts>
  <fills count="2">
    <fill>
      <patternFill patternType="none"/>
    </fill>
    <fill>
      <patternFill patternType="gray125"/>
    </fill>
  </fills>
  <borders count="124">
    <border>
      <left/>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thin">
        <color indexed="64"/>
      </right>
      <top/>
      <bottom style="thin">
        <color indexed="8"/>
      </bottom>
      <diagonal/>
    </border>
    <border>
      <left/>
      <right style="medium">
        <color indexed="8"/>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bottom style="medium">
        <color indexed="64"/>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diagonal/>
    </border>
    <border>
      <left style="medium">
        <color indexed="8"/>
      </left>
      <right/>
      <top/>
      <bottom style="thin">
        <color indexed="8"/>
      </bottom>
      <diagonal/>
    </border>
    <border>
      <left/>
      <right style="thin">
        <color indexed="8"/>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8"/>
      </left>
      <right style="thin">
        <color indexed="8"/>
      </right>
      <top/>
      <bottom/>
      <diagonal/>
    </border>
    <border>
      <left style="thin">
        <color indexed="8"/>
      </left>
      <right style="thin">
        <color indexed="8"/>
      </right>
      <top style="medium">
        <color indexed="64"/>
      </top>
      <bottom style="thin">
        <color indexed="8"/>
      </bottom>
      <diagonal/>
    </border>
    <border>
      <left style="medium">
        <color indexed="8"/>
      </left>
      <right style="thin">
        <color indexed="8"/>
      </right>
      <top/>
      <bottom style="medium">
        <color indexed="8"/>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3" fillId="0" borderId="0">
      <alignment vertical="center"/>
    </xf>
  </cellStyleXfs>
  <cellXfs count="570">
    <xf numFmtId="0" fontId="0" fillId="0" borderId="0" xfId="0">
      <alignment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5" xfId="0" applyFont="1" applyFill="1" applyBorder="1" applyAlignment="1">
      <alignment vertical="center"/>
    </xf>
    <xf numFmtId="0" fontId="0" fillId="0" borderId="7" xfId="0" applyFont="1" applyFill="1" applyBorder="1" applyAlignment="1">
      <alignment vertical="center"/>
    </xf>
    <xf numFmtId="187" fontId="4" fillId="0" borderId="0" xfId="0" applyNumberFormat="1" applyFont="1" applyFill="1" applyBorder="1" applyAlignment="1">
      <alignment horizontal="right" vertical="center"/>
    </xf>
    <xf numFmtId="178" fontId="4" fillId="0" borderId="2" xfId="0" applyNumberFormat="1" applyFont="1" applyFill="1" applyBorder="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shrinkToFit="1"/>
    </xf>
    <xf numFmtId="0" fontId="0" fillId="0" borderId="0" xfId="0" applyFont="1" applyFill="1">
      <alignment vertical="center"/>
    </xf>
    <xf numFmtId="0" fontId="0" fillId="0" borderId="0" xfId="0" applyFont="1">
      <alignment vertical="center"/>
    </xf>
    <xf numFmtId="187" fontId="4" fillId="0" borderId="0" xfId="0" applyNumberFormat="1" applyFont="1" applyFill="1" applyBorder="1" applyAlignment="1">
      <alignment horizontal="right" vertical="center" shrinkToFit="1"/>
    </xf>
    <xf numFmtId="187" fontId="10" fillId="0" borderId="0" xfId="0" applyNumberFormat="1" applyFont="1" applyFill="1" applyBorder="1" applyAlignment="1">
      <alignment horizontal="right" vertical="center"/>
    </xf>
    <xf numFmtId="187" fontId="4" fillId="0" borderId="2" xfId="0" applyNumberFormat="1" applyFont="1" applyFill="1" applyBorder="1" applyAlignment="1">
      <alignment horizontal="right" vertical="center"/>
    </xf>
    <xf numFmtId="187" fontId="4" fillId="0" borderId="0" xfId="0" applyNumberFormat="1" applyFont="1" applyFill="1" applyBorder="1">
      <alignment vertical="center"/>
    </xf>
    <xf numFmtId="178" fontId="0" fillId="0" borderId="8"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4" fillId="0" borderId="0" xfId="2" applyNumberFormat="1" applyFont="1" applyFill="1" applyBorder="1" applyAlignment="1">
      <alignment vertical="center"/>
    </xf>
    <xf numFmtId="0" fontId="12" fillId="0" borderId="0" xfId="0" applyFont="1" applyAlignment="1">
      <alignment vertical="center"/>
    </xf>
    <xf numFmtId="185" fontId="0" fillId="0" borderId="4" xfId="0" applyNumberFormat="1" applyFont="1" applyBorder="1" applyAlignment="1">
      <alignment vertical="center"/>
    </xf>
    <xf numFmtId="0" fontId="0" fillId="0" borderId="4" xfId="0" applyFont="1" applyBorder="1" applyAlignment="1">
      <alignment horizontal="center" vertical="center" shrinkToFit="1"/>
    </xf>
    <xf numFmtId="179" fontId="0" fillId="0" borderId="4"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11" xfId="0" applyNumberFormat="1" applyFont="1" applyFill="1" applyBorder="1" applyAlignment="1">
      <alignment vertical="center"/>
    </xf>
    <xf numFmtId="0" fontId="0" fillId="0" borderId="0" xfId="0" applyFont="1" applyFill="1" applyAlignment="1">
      <alignment vertical="center"/>
    </xf>
    <xf numFmtId="0" fontId="0" fillId="0" borderId="12" xfId="0" applyNumberFormat="1" applyFont="1" applyFill="1" applyBorder="1" applyAlignment="1">
      <alignment horizontal="center" vertical="center"/>
    </xf>
    <xf numFmtId="182" fontId="0" fillId="0" borderId="14"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5" fontId="0" fillId="0" borderId="14"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0" fontId="0" fillId="0" borderId="14"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4" fillId="0" borderId="15" xfId="2" applyNumberFormat="1" applyFont="1" applyFill="1" applyBorder="1" applyAlignment="1">
      <alignment vertical="center"/>
    </xf>
    <xf numFmtId="186" fontId="4" fillId="0" borderId="0" xfId="2" applyNumberFormat="1" applyFont="1" applyFill="1" applyBorder="1" applyAlignment="1">
      <alignment vertical="center"/>
    </xf>
    <xf numFmtId="186" fontId="4" fillId="0" borderId="1" xfId="2" applyNumberFormat="1" applyFont="1" applyFill="1" applyBorder="1" applyAlignment="1">
      <alignment vertical="center"/>
    </xf>
    <xf numFmtId="186" fontId="4" fillId="0" borderId="2" xfId="2" applyNumberFormat="1" applyFont="1" applyFill="1" applyBorder="1" applyAlignment="1">
      <alignment vertical="center"/>
    </xf>
    <xf numFmtId="186" fontId="4" fillId="0" borderId="20" xfId="2" applyNumberFormat="1" applyFont="1" applyFill="1" applyBorder="1" applyAlignment="1">
      <alignment vertical="center"/>
    </xf>
    <xf numFmtId="187" fontId="4" fillId="0" borderId="3" xfId="0" applyNumberFormat="1" applyFont="1" applyFill="1" applyBorder="1" applyAlignment="1">
      <alignment vertical="center"/>
    </xf>
    <xf numFmtId="186" fontId="4" fillId="0" borderId="0" xfId="0" applyNumberFormat="1" applyFont="1" applyFill="1" applyBorder="1" applyAlignment="1">
      <alignment vertical="center"/>
    </xf>
    <xf numFmtId="0" fontId="0" fillId="0" borderId="2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shrinkToFit="1"/>
    </xf>
    <xf numFmtId="0" fontId="4" fillId="0" borderId="26" xfId="0" applyFont="1" applyFill="1" applyBorder="1" applyAlignment="1">
      <alignment horizontal="distributed" vertical="center"/>
    </xf>
    <xf numFmtId="187" fontId="4" fillId="0" borderId="20" xfId="0" applyNumberFormat="1" applyFont="1" applyFill="1" applyBorder="1" applyAlignment="1">
      <alignment vertical="center"/>
    </xf>
    <xf numFmtId="0" fontId="4" fillId="0" borderId="26" xfId="0" applyFont="1" applyFill="1" applyBorder="1" applyAlignment="1">
      <alignment horizontal="right" vertical="center"/>
    </xf>
    <xf numFmtId="187" fontId="4" fillId="0" borderId="0" xfId="0" applyNumberFormat="1" applyFont="1" applyFill="1" applyBorder="1" applyAlignment="1">
      <alignment vertical="center"/>
    </xf>
    <xf numFmtId="187" fontId="4" fillId="0" borderId="15" xfId="0" applyNumberFormat="1" applyFont="1" applyFill="1" applyBorder="1" applyAlignment="1">
      <alignment vertical="center"/>
    </xf>
    <xf numFmtId="187" fontId="0" fillId="0" borderId="15" xfId="0" applyNumberFormat="1" applyFont="1" applyFill="1" applyBorder="1" applyAlignment="1">
      <alignment vertical="center"/>
    </xf>
    <xf numFmtId="0" fontId="0" fillId="0" borderId="26" xfId="0" applyFont="1" applyFill="1" applyBorder="1" applyAlignment="1">
      <alignment horizontal="distributed" vertical="center"/>
    </xf>
    <xf numFmtId="0" fontId="0" fillId="0" borderId="27" xfId="0" applyFont="1" applyFill="1" applyBorder="1" applyAlignment="1">
      <alignment horizontal="right" vertical="center"/>
    </xf>
    <xf numFmtId="178" fontId="4" fillId="0" borderId="1" xfId="0" applyNumberFormat="1" applyFont="1" applyFill="1" applyBorder="1" applyAlignment="1">
      <alignment vertical="center"/>
    </xf>
    <xf numFmtId="0" fontId="0" fillId="0" borderId="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24" xfId="0" applyFont="1" applyFill="1" applyBorder="1" applyAlignment="1">
      <alignment vertical="center"/>
    </xf>
    <xf numFmtId="0" fontId="0" fillId="0" borderId="36" xfId="0" applyFont="1" applyFill="1" applyBorder="1" applyAlignment="1">
      <alignment vertical="center" shrinkToFit="1"/>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17" fillId="0" borderId="0" xfId="0" applyFont="1" applyAlignment="1">
      <alignment horizontal="righ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vertical="center"/>
    </xf>
    <xf numFmtId="191" fontId="17" fillId="0" borderId="0" xfId="0" applyNumberFormat="1" applyFont="1">
      <alignment vertical="center"/>
    </xf>
    <xf numFmtId="0" fontId="0" fillId="0" borderId="10" xfId="0" applyFont="1" applyBorder="1" applyAlignment="1">
      <alignment vertical="center"/>
    </xf>
    <xf numFmtId="185" fontId="0" fillId="0" borderId="10" xfId="0" applyNumberFormat="1" applyFont="1" applyBorder="1" applyAlignment="1">
      <alignment vertical="center"/>
    </xf>
    <xf numFmtId="0" fontId="14" fillId="0" borderId="0" xfId="0" applyFont="1" applyFill="1" applyAlignment="1">
      <alignment horizontal="left" vertical="center"/>
    </xf>
    <xf numFmtId="0" fontId="4" fillId="0" borderId="55" xfId="0" applyNumberFormat="1" applyFont="1" applyFill="1" applyBorder="1" applyAlignment="1">
      <alignment horizontal="center" vertical="center"/>
    </xf>
    <xf numFmtId="186" fontId="9" fillId="0" borderId="56" xfId="0" applyNumberFormat="1" applyFont="1" applyFill="1" applyBorder="1" applyAlignment="1">
      <alignment horizontal="right" vertical="center"/>
    </xf>
    <xf numFmtId="181" fontId="4" fillId="0" borderId="56" xfId="0" applyNumberFormat="1" applyFont="1" applyFill="1" applyBorder="1" applyAlignment="1">
      <alignment horizontal="right" vertical="center"/>
    </xf>
    <xf numFmtId="193" fontId="4" fillId="0" borderId="56" xfId="0" applyNumberFormat="1" applyFont="1" applyFill="1" applyBorder="1" applyAlignment="1">
      <alignment horizontal="right" vertical="center"/>
    </xf>
    <xf numFmtId="182" fontId="4" fillId="0" borderId="57" xfId="0" applyNumberFormat="1" applyFont="1" applyFill="1" applyBorder="1" applyAlignment="1">
      <alignment horizontal="right" vertical="center"/>
    </xf>
    <xf numFmtId="194" fontId="4" fillId="0" borderId="56" xfId="0" applyNumberFormat="1" applyFont="1" applyFill="1" applyBorder="1" applyAlignment="1">
      <alignment horizontal="right" vertical="center"/>
    </xf>
    <xf numFmtId="184" fontId="4" fillId="0" borderId="56" xfId="0" applyNumberFormat="1" applyFont="1" applyFill="1" applyBorder="1" applyAlignment="1">
      <alignment horizontal="right" vertical="center"/>
    </xf>
    <xf numFmtId="185" fontId="4" fillId="0" borderId="57" xfId="0" applyNumberFormat="1" applyFont="1" applyFill="1" applyBorder="1" applyAlignment="1">
      <alignment horizontal="right" vertical="center"/>
    </xf>
    <xf numFmtId="0" fontId="14" fillId="0" borderId="0" xfId="0" applyFont="1" applyFill="1" applyAlignment="1">
      <alignment vertical="center"/>
    </xf>
    <xf numFmtId="0" fontId="19" fillId="0" borderId="0" xfId="0" applyFont="1" applyFill="1" applyAlignment="1">
      <alignment vertical="center"/>
    </xf>
    <xf numFmtId="10" fontId="18" fillId="0" borderId="0" xfId="1" applyNumberFormat="1" applyFont="1" applyFill="1" applyBorder="1" applyAlignment="1">
      <alignment horizontal="right" vertical="center"/>
    </xf>
    <xf numFmtId="10" fontId="18" fillId="0" borderId="15" xfId="1" applyNumberFormat="1" applyFont="1" applyFill="1" applyBorder="1" applyAlignment="1">
      <alignment horizontal="right" vertical="center" shrinkToFit="1"/>
    </xf>
    <xf numFmtId="0" fontId="19" fillId="0" borderId="0" xfId="0" applyNumberFormat="1" applyFont="1" applyFill="1" applyAlignment="1">
      <alignment vertical="center"/>
    </xf>
    <xf numFmtId="0" fontId="18" fillId="0" borderId="66" xfId="0" applyNumberFormat="1" applyFont="1" applyFill="1" applyBorder="1" applyAlignment="1">
      <alignment vertical="center"/>
    </xf>
    <xf numFmtId="10" fontId="18" fillId="0" borderId="63" xfId="1" applyNumberFormat="1" applyFont="1" applyFill="1" applyBorder="1" applyAlignment="1">
      <alignment horizontal="right" vertical="center"/>
    </xf>
    <xf numFmtId="0" fontId="20" fillId="0" borderId="0" xfId="0" applyNumberFormat="1" applyFont="1" applyFill="1" applyAlignment="1">
      <alignment vertical="center"/>
    </xf>
    <xf numFmtId="0" fontId="18" fillId="0" borderId="0" xfId="0" applyNumberFormat="1" applyFont="1" applyFill="1" applyAlignment="1">
      <alignment vertical="center"/>
    </xf>
    <xf numFmtId="10" fontId="18" fillId="0" borderId="0" xfId="1" applyNumberFormat="1" applyFont="1" applyFill="1" applyBorder="1" applyAlignment="1">
      <alignment horizontal="right" vertical="center" shrinkToFit="1"/>
    </xf>
    <xf numFmtId="0" fontId="18" fillId="0" borderId="66" xfId="0" applyFont="1" applyFill="1" applyBorder="1" applyAlignment="1">
      <alignment vertical="center"/>
    </xf>
    <xf numFmtId="10" fontId="18" fillId="0" borderId="63" xfId="1" applyNumberFormat="1" applyFont="1" applyFill="1" applyBorder="1" applyAlignment="1">
      <alignment horizontal="right" vertical="center" shrinkToFit="1"/>
    </xf>
    <xf numFmtId="0" fontId="18" fillId="0" borderId="0" xfId="0" applyFont="1" applyFill="1" applyAlignment="1">
      <alignment vertical="center"/>
    </xf>
    <xf numFmtId="189" fontId="4" fillId="0" borderId="2" xfId="0" applyNumberFormat="1" applyFont="1" applyFill="1" applyBorder="1">
      <alignment vertical="center"/>
    </xf>
    <xf numFmtId="189" fontId="0" fillId="0" borderId="0" xfId="0" applyNumberFormat="1" applyFont="1" applyFill="1" applyBorder="1">
      <alignment vertical="center"/>
    </xf>
    <xf numFmtId="178" fontId="4" fillId="0" borderId="8" xfId="0" applyNumberFormat="1" applyFont="1" applyFill="1" applyBorder="1" applyAlignment="1">
      <alignment vertical="center"/>
    </xf>
    <xf numFmtId="178" fontId="4" fillId="0" borderId="0" xfId="0" applyNumberFormat="1" applyFont="1" applyFill="1" applyBorder="1" applyAlignment="1">
      <alignment vertical="center"/>
    </xf>
    <xf numFmtId="186" fontId="4" fillId="0" borderId="8" xfId="0" applyNumberFormat="1" applyFont="1" applyFill="1" applyBorder="1">
      <alignment vertical="center"/>
    </xf>
    <xf numFmtId="186" fontId="4" fillId="0" borderId="0" xfId="0" applyNumberFormat="1" applyFont="1" applyFill="1" applyBorder="1" applyAlignment="1">
      <alignment vertical="center" shrinkToFit="1"/>
    </xf>
    <xf numFmtId="187" fontId="0" fillId="0" borderId="21" xfId="0" applyNumberFormat="1" applyFont="1" applyFill="1" applyBorder="1" applyAlignment="1">
      <alignment vertical="center"/>
    </xf>
    <xf numFmtId="187" fontId="0" fillId="0" borderId="16" xfId="0" applyNumberFormat="1" applyFont="1" applyFill="1" applyBorder="1" applyAlignment="1">
      <alignment vertical="center"/>
    </xf>
    <xf numFmtId="187" fontId="0" fillId="0" borderId="17" xfId="0" applyNumberFormat="1" applyFont="1" applyFill="1" applyBorder="1" applyAlignment="1">
      <alignment vertical="center"/>
    </xf>
    <xf numFmtId="187" fontId="0" fillId="0" borderId="0" xfId="0" applyNumberFormat="1" applyFont="1" applyFill="1" applyAlignment="1">
      <alignment vertical="center"/>
    </xf>
    <xf numFmtId="0" fontId="0" fillId="0" borderId="0" xfId="0" applyFont="1" applyFill="1" applyBorder="1" applyAlignment="1">
      <alignment vertical="center"/>
    </xf>
    <xf numFmtId="0" fontId="0" fillId="0" borderId="19" xfId="0" applyFont="1" applyFill="1" applyBorder="1" applyAlignment="1">
      <alignment horizontal="distributed" vertical="center"/>
    </xf>
    <xf numFmtId="0" fontId="0" fillId="0" borderId="16" xfId="0" applyFont="1" applyFill="1" applyBorder="1" applyAlignment="1">
      <alignment horizontal="distributed" vertical="center"/>
    </xf>
    <xf numFmtId="178" fontId="4" fillId="0" borderId="21" xfId="0" applyNumberFormat="1" applyFont="1" applyFill="1" applyBorder="1" applyAlignment="1">
      <alignment horizontal="right" vertical="center"/>
    </xf>
    <xf numFmtId="178" fontId="4" fillId="0" borderId="16"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178" fontId="4" fillId="0" borderId="1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0" fontId="4" fillId="0" borderId="1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26" xfId="0" applyFont="1" applyFill="1" applyBorder="1" applyAlignment="1">
      <alignment horizontal="right" vertical="center"/>
    </xf>
    <xf numFmtId="190" fontId="0" fillId="0" borderId="0" xfId="0" applyNumberFormat="1" applyFont="1" applyFill="1" applyBorder="1" applyAlignment="1">
      <alignment horizontal="right" vertical="center" indent="1"/>
    </xf>
    <xf numFmtId="0" fontId="0" fillId="0" borderId="72" xfId="0" applyFont="1" applyFill="1" applyBorder="1" applyAlignment="1">
      <alignment vertical="center" shrinkToFit="1"/>
    </xf>
    <xf numFmtId="0" fontId="0" fillId="0" borderId="51" xfId="0" applyFont="1" applyFill="1" applyBorder="1" applyAlignment="1">
      <alignment vertical="center" shrinkToFit="1"/>
    </xf>
    <xf numFmtId="0" fontId="0" fillId="0" borderId="31" xfId="0" applyFont="1" applyFill="1" applyBorder="1" applyAlignment="1">
      <alignment vertical="center" shrinkToFit="1"/>
    </xf>
    <xf numFmtId="0" fontId="0" fillId="0" borderId="73" xfId="0" applyFont="1" applyFill="1" applyBorder="1" applyAlignment="1">
      <alignment vertical="center" shrinkToFit="1"/>
    </xf>
    <xf numFmtId="0" fontId="0" fillId="0" borderId="8" xfId="0" applyFont="1" applyFill="1" applyBorder="1" applyAlignment="1">
      <alignment vertical="center" shrinkToFit="1"/>
    </xf>
    <xf numFmtId="0" fontId="0" fillId="0" borderId="74" xfId="0" applyFont="1" applyFill="1" applyBorder="1" applyAlignment="1">
      <alignment vertical="center" shrinkToFit="1"/>
    </xf>
    <xf numFmtId="0" fontId="0" fillId="0" borderId="42" xfId="0" applyFont="1" applyFill="1" applyBorder="1">
      <alignment vertical="center"/>
    </xf>
    <xf numFmtId="0" fontId="0" fillId="0" borderId="0" xfId="0" applyFont="1" applyFill="1" applyBorder="1" applyAlignment="1">
      <alignment horizontal="justify" vertical="center"/>
    </xf>
    <xf numFmtId="187" fontId="0" fillId="0" borderId="14" xfId="0" applyNumberFormat="1" applyFont="1" applyFill="1" applyBorder="1" applyAlignment="1">
      <alignment vertical="center"/>
    </xf>
    <xf numFmtId="0" fontId="0" fillId="0" borderId="45" xfId="0" applyFont="1" applyFill="1" applyBorder="1" applyAlignment="1">
      <alignment vertical="top"/>
    </xf>
    <xf numFmtId="187" fontId="0" fillId="0" borderId="57" xfId="0" applyNumberFormat="1" applyFont="1" applyFill="1" applyBorder="1" applyAlignment="1">
      <alignment vertical="center"/>
    </xf>
    <xf numFmtId="0" fontId="0" fillId="0" borderId="4" xfId="0" applyFont="1" applyFill="1" applyBorder="1" applyAlignment="1">
      <alignment horizontal="center" vertical="center" wrapText="1"/>
    </xf>
    <xf numFmtId="186" fontId="0" fillId="0" borderId="56" xfId="0" applyNumberFormat="1" applyFont="1" applyFill="1" applyBorder="1" applyAlignment="1">
      <alignment vertical="center"/>
    </xf>
    <xf numFmtId="0" fontId="0" fillId="0" borderId="51" xfId="0" applyFont="1" applyFill="1" applyBorder="1" applyAlignment="1">
      <alignment horizontal="center" vertical="center" wrapText="1"/>
    </xf>
    <xf numFmtId="176" fontId="0" fillId="0" borderId="52" xfId="0" applyNumberFormat="1" applyFont="1" applyFill="1" applyBorder="1" applyAlignment="1">
      <alignment horizontal="right" vertical="center"/>
    </xf>
    <xf numFmtId="176" fontId="0" fillId="0" borderId="53" xfId="0" applyNumberFormat="1" applyFont="1" applyFill="1" applyBorder="1" applyAlignment="1">
      <alignment horizontal="right" vertical="center"/>
    </xf>
    <xf numFmtId="195" fontId="0" fillId="0" borderId="53"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95" fontId="0" fillId="0" borderId="54" xfId="0" applyNumberFormat="1" applyFont="1" applyFill="1" applyBorder="1" applyAlignment="1">
      <alignment horizontal="right" vertical="center"/>
    </xf>
    <xf numFmtId="0" fontId="0" fillId="0" borderId="41" xfId="0" applyFont="1" applyFill="1" applyBorder="1" applyAlignment="1">
      <alignment horizontal="left" vertical="center"/>
    </xf>
    <xf numFmtId="176" fontId="0" fillId="0" borderId="8"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78" fontId="0" fillId="0" borderId="15" xfId="0" applyNumberFormat="1" applyFont="1" applyFill="1" applyBorder="1" applyAlignment="1">
      <alignment vertical="center"/>
    </xf>
    <xf numFmtId="0" fontId="0" fillId="0" borderId="42" xfId="0" applyFont="1" applyFill="1" applyBorder="1" applyAlignment="1">
      <alignment horizontal="left" vertical="center"/>
    </xf>
    <xf numFmtId="176" fontId="0" fillId="0" borderId="0" xfId="0" applyNumberFormat="1" applyFont="1" applyFill="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vertical="center"/>
    </xf>
    <xf numFmtId="0" fontId="0" fillId="0" borderId="6" xfId="0" applyFont="1" applyFill="1" applyBorder="1" applyAlignment="1">
      <alignment vertical="center"/>
    </xf>
    <xf numFmtId="0" fontId="0" fillId="0" borderId="45" xfId="0" applyFont="1" applyFill="1" applyBorder="1" applyAlignment="1">
      <alignment horizontal="left" vertical="center"/>
    </xf>
    <xf numFmtId="0" fontId="0" fillId="0" borderId="46" xfId="0" applyFont="1" applyFill="1" applyBorder="1" applyAlignment="1">
      <alignment vertical="center"/>
    </xf>
    <xf numFmtId="176" fontId="0" fillId="0" borderId="21" xfId="0" applyNumberFormat="1" applyFont="1" applyFill="1" applyBorder="1" applyAlignment="1">
      <alignment horizontal="right" vertical="center"/>
    </xf>
    <xf numFmtId="191" fontId="0" fillId="0" borderId="16" xfId="0" applyNumberFormat="1" applyFont="1" applyFill="1" applyBorder="1" applyAlignment="1">
      <alignment horizontal="right" vertical="center"/>
    </xf>
    <xf numFmtId="178" fontId="0" fillId="0" borderId="16" xfId="0" applyNumberFormat="1" applyFont="1" applyFill="1" applyBorder="1" applyAlignment="1">
      <alignment vertical="center"/>
    </xf>
    <xf numFmtId="178" fontId="0" fillId="0" borderId="17" xfId="0" applyNumberFormat="1" applyFont="1" applyFill="1" applyBorder="1" applyAlignment="1">
      <alignmen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0" applyFont="1" applyFill="1" applyBorder="1" applyAlignment="1">
      <alignmen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14" fillId="0" borderId="0" xfId="0" applyFont="1" applyFill="1" applyBorder="1" applyAlignment="1">
      <alignment vertical="center"/>
    </xf>
    <xf numFmtId="0" fontId="14" fillId="0" borderId="50" xfId="0" applyNumberFormat="1" applyFont="1" applyFill="1" applyBorder="1" applyAlignment="1">
      <alignment horizontal="center" vertical="center" shrinkToFit="1"/>
    </xf>
    <xf numFmtId="0" fontId="14" fillId="0" borderId="58" xfId="0" applyNumberFormat="1" applyFont="1" applyFill="1" applyBorder="1" applyAlignment="1">
      <alignment horizontal="center" vertical="center" shrinkToFit="1"/>
    </xf>
    <xf numFmtId="0" fontId="14" fillId="0" borderId="59" xfId="0" applyFont="1" applyFill="1" applyBorder="1" applyAlignment="1">
      <alignment horizontal="distributed" vertical="center"/>
    </xf>
    <xf numFmtId="10" fontId="14" fillId="0" borderId="60" xfId="1" applyNumberFormat="1" applyFont="1" applyFill="1" applyBorder="1" applyAlignment="1">
      <alignment horizontal="right" vertical="center"/>
    </xf>
    <xf numFmtId="10" fontId="14" fillId="0" borderId="61" xfId="1" applyNumberFormat="1" applyFont="1" applyFill="1" applyBorder="1" applyAlignment="1">
      <alignment horizontal="right" vertical="center" shrinkToFit="1"/>
    </xf>
    <xf numFmtId="0" fontId="14" fillId="0" borderId="62" xfId="0" applyFont="1" applyFill="1" applyBorder="1" applyAlignment="1">
      <alignment vertical="center"/>
    </xf>
    <xf numFmtId="192" fontId="14" fillId="0" borderId="0" xfId="1" applyNumberFormat="1" applyFont="1" applyFill="1" applyBorder="1" applyAlignment="1">
      <alignment horizontal="right" vertical="center"/>
    </xf>
    <xf numFmtId="192" fontId="14" fillId="0" borderId="15" xfId="1" applyNumberFormat="1" applyFont="1" applyFill="1" applyBorder="1" applyAlignment="1">
      <alignment horizontal="right" vertical="center" shrinkToFit="1"/>
    </xf>
    <xf numFmtId="0" fontId="14" fillId="0" borderId="62" xfId="0" applyFont="1" applyFill="1" applyBorder="1" applyAlignment="1">
      <alignment horizontal="distributed" vertical="center"/>
    </xf>
    <xf numFmtId="10" fontId="14" fillId="0" borderId="15" xfId="1" applyNumberFormat="1" applyFont="1" applyFill="1" applyBorder="1" applyAlignment="1">
      <alignment horizontal="right" vertical="center" shrinkToFit="1"/>
    </xf>
    <xf numFmtId="192" fontId="14" fillId="0" borderId="15" xfId="1"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0" fontId="14" fillId="0" borderId="63" xfId="0" applyFont="1" applyFill="1" applyBorder="1" applyAlignment="1">
      <alignment vertical="center"/>
    </xf>
    <xf numFmtId="0" fontId="14" fillId="0" borderId="62" xfId="0" applyFont="1" applyFill="1" applyBorder="1" applyAlignment="1">
      <alignment horizontal="distributed" vertical="center" indent="1"/>
    </xf>
    <xf numFmtId="192" fontId="14" fillId="0" borderId="0" xfId="1" applyNumberFormat="1" applyFont="1" applyFill="1" applyBorder="1" applyAlignment="1">
      <alignment horizontal="right" vertical="center" shrinkToFit="1"/>
    </xf>
    <xf numFmtId="0" fontId="14" fillId="0" borderId="64" xfId="0" applyFont="1" applyFill="1" applyBorder="1" applyAlignment="1">
      <alignment horizontal="distributed" vertical="center" indent="1"/>
    </xf>
    <xf numFmtId="0" fontId="14" fillId="0" borderId="62" xfId="0" applyNumberFormat="1" applyFont="1" applyFill="1" applyBorder="1" applyAlignment="1">
      <alignment horizontal="distributed" vertical="center" indent="1"/>
    </xf>
    <xf numFmtId="0" fontId="14" fillId="0" borderId="0" xfId="0" applyNumberFormat="1" applyFont="1" applyFill="1" applyAlignment="1">
      <alignment vertical="center"/>
    </xf>
    <xf numFmtId="0" fontId="14" fillId="0" borderId="65" xfId="0" applyNumberFormat="1" applyFont="1" applyFill="1" applyBorder="1" applyAlignment="1">
      <alignment vertical="center"/>
    </xf>
    <xf numFmtId="198" fontId="14" fillId="0" borderId="0" xfId="1" applyNumberFormat="1" applyFont="1" applyFill="1" applyBorder="1" applyAlignment="1">
      <alignment horizontal="right" vertical="center"/>
    </xf>
    <xf numFmtId="0" fontId="14" fillId="0" borderId="64" xfId="0" applyNumberFormat="1" applyFont="1" applyFill="1" applyBorder="1" applyAlignment="1">
      <alignment horizontal="distributed" vertical="center" indent="1"/>
    </xf>
    <xf numFmtId="0" fontId="14" fillId="0" borderId="19" xfId="0" applyFont="1" applyFill="1" applyBorder="1" applyAlignment="1">
      <alignment vertical="center"/>
    </xf>
    <xf numFmtId="0" fontId="14" fillId="0" borderId="67" xfId="0" applyFont="1" applyFill="1" applyBorder="1" applyAlignment="1">
      <alignment horizontal="distributed" vertical="center" indent="1"/>
    </xf>
    <xf numFmtId="0" fontId="14" fillId="0" borderId="16" xfId="0" applyFont="1" applyFill="1" applyBorder="1" applyAlignment="1">
      <alignment vertical="center"/>
    </xf>
    <xf numFmtId="0" fontId="14" fillId="0" borderId="60" xfId="0" applyFont="1" applyFill="1" applyBorder="1" applyAlignment="1">
      <alignment vertical="center"/>
    </xf>
    <xf numFmtId="0" fontId="14" fillId="0" borderId="59" xfId="0" applyFont="1" applyFill="1" applyBorder="1" applyAlignment="1">
      <alignment horizontal="distributed" vertical="center" indent="1"/>
    </xf>
    <xf numFmtId="10" fontId="14" fillId="0" borderId="60" xfId="1" applyNumberFormat="1" applyFont="1" applyFill="1" applyBorder="1" applyAlignment="1">
      <alignment horizontal="right" vertical="center" shrinkToFit="1"/>
    </xf>
    <xf numFmtId="43" fontId="14" fillId="0" borderId="0" xfId="1" applyNumberFormat="1" applyFont="1" applyFill="1" applyBorder="1" applyAlignment="1">
      <alignment horizontal="center" vertical="center"/>
    </xf>
    <xf numFmtId="10" fontId="14" fillId="0" borderId="0" xfId="1" applyNumberFormat="1" applyFont="1" applyFill="1" applyBorder="1" applyAlignment="1">
      <alignment horizontal="right" vertical="center" shrinkToFit="1"/>
    </xf>
    <xf numFmtId="0" fontId="14" fillId="0" borderId="18" xfId="0" applyFont="1" applyFill="1" applyBorder="1" applyAlignment="1">
      <alignment vertical="center"/>
    </xf>
    <xf numFmtId="0" fontId="14" fillId="0" borderId="0" xfId="0" applyFont="1" applyFill="1" applyAlignment="1">
      <alignment horizontal="right" vertical="center"/>
    </xf>
    <xf numFmtId="0" fontId="0" fillId="0" borderId="8" xfId="0" applyFont="1" applyFill="1" applyBorder="1" applyAlignment="1">
      <alignment horizontal="justify" vertical="center"/>
    </xf>
    <xf numFmtId="178" fontId="0" fillId="0" borderId="8" xfId="0" applyNumberFormat="1" applyFont="1" applyFill="1" applyBorder="1">
      <alignment vertical="center"/>
    </xf>
    <xf numFmtId="178" fontId="0" fillId="0" borderId="0" xfId="0" applyNumberFormat="1" applyFont="1" applyFill="1" applyBorder="1">
      <alignment vertical="center"/>
    </xf>
    <xf numFmtId="0" fontId="0" fillId="0" borderId="5" xfId="0" applyFont="1" applyFill="1" applyBorder="1" applyAlignment="1">
      <alignment horizontal="justify" vertical="center"/>
    </xf>
    <xf numFmtId="186" fontId="0" fillId="0" borderId="8" xfId="0" applyNumberFormat="1" applyFont="1" applyFill="1" applyBorder="1">
      <alignment vertical="center"/>
    </xf>
    <xf numFmtId="186" fontId="0" fillId="0" borderId="0" xfId="0" applyNumberFormat="1" applyFont="1" applyFill="1" applyBorder="1" applyAlignment="1">
      <alignment vertical="center" shrinkToFit="1"/>
    </xf>
    <xf numFmtId="186" fontId="0" fillId="0" borderId="0" xfId="0" applyNumberFormat="1" applyFont="1" applyFill="1" applyBorder="1">
      <alignment vertical="center"/>
    </xf>
    <xf numFmtId="187" fontId="0" fillId="0" borderId="0" xfId="0" applyNumberFormat="1" applyFont="1" applyFill="1" applyBorder="1">
      <alignment vertical="center"/>
    </xf>
    <xf numFmtId="187" fontId="0" fillId="0" borderId="0" xfId="0" applyNumberFormat="1" applyFont="1" applyFill="1">
      <alignment vertical="center"/>
    </xf>
    <xf numFmtId="0" fontId="0" fillId="0" borderId="0" xfId="0" applyFont="1" applyFill="1" applyBorder="1">
      <alignment vertical="center"/>
    </xf>
    <xf numFmtId="0" fontId="6" fillId="0" borderId="0" xfId="2" applyFont="1"/>
    <xf numFmtId="0" fontId="13" fillId="0" borderId="0" xfId="2" applyFont="1" applyAlignment="1">
      <alignment vertical="center"/>
    </xf>
    <xf numFmtId="0" fontId="13" fillId="0" borderId="0" xfId="2" applyFont="1" applyAlignment="1">
      <alignment horizontal="right" vertical="center"/>
    </xf>
    <xf numFmtId="186" fontId="13" fillId="0" borderId="0" xfId="2" applyNumberFormat="1" applyFont="1" applyFill="1" applyBorder="1" applyAlignment="1">
      <alignment vertical="center"/>
    </xf>
    <xf numFmtId="187" fontId="13" fillId="0" borderId="15" xfId="2" applyNumberFormat="1" applyFont="1" applyFill="1" applyBorder="1" applyAlignment="1">
      <alignment vertical="center"/>
    </xf>
    <xf numFmtId="178" fontId="13" fillId="0" borderId="15" xfId="2" applyNumberFormat="1" applyFont="1" applyFill="1" applyBorder="1" applyAlignment="1">
      <alignment vertical="center"/>
    </xf>
    <xf numFmtId="186" fontId="13" fillId="0" borderId="16" xfId="2" applyNumberFormat="1" applyFont="1" applyFill="1" applyBorder="1" applyAlignment="1">
      <alignment vertical="center"/>
    </xf>
    <xf numFmtId="187" fontId="13" fillId="0" borderId="16" xfId="2" applyNumberFormat="1" applyFont="1" applyFill="1" applyBorder="1" applyAlignment="1">
      <alignment vertical="center"/>
    </xf>
    <xf numFmtId="187" fontId="13" fillId="0" borderId="17" xfId="2" applyNumberFormat="1" applyFont="1" applyFill="1" applyBorder="1" applyAlignment="1">
      <alignment vertical="center"/>
    </xf>
    <xf numFmtId="0" fontId="6" fillId="0" borderId="0" xfId="2" applyFont="1" applyAlignment="1">
      <alignment vertical="center"/>
    </xf>
    <xf numFmtId="0" fontId="13" fillId="0" borderId="4" xfId="2" applyFont="1" applyBorder="1" applyAlignment="1">
      <alignment horizontal="center" vertical="center"/>
    </xf>
    <xf numFmtId="0" fontId="13" fillId="0" borderId="4" xfId="2" applyFont="1" applyBorder="1" applyAlignment="1">
      <alignment horizontal="center" vertical="center" wrapText="1"/>
    </xf>
    <xf numFmtId="0" fontId="13" fillId="0" borderId="9" xfId="2" applyFont="1" applyBorder="1" applyAlignment="1">
      <alignment horizontal="center" vertical="center"/>
    </xf>
    <xf numFmtId="0" fontId="13" fillId="0" borderId="9" xfId="2" applyFont="1" applyBorder="1" applyAlignment="1">
      <alignment horizontal="center" vertical="center" wrapText="1"/>
    </xf>
    <xf numFmtId="0" fontId="13" fillId="0" borderId="5" xfId="2" applyFont="1" applyBorder="1" applyAlignment="1">
      <alignment horizontal="center" vertical="center" wrapText="1"/>
    </xf>
    <xf numFmtId="0" fontId="6" fillId="0" borderId="18" xfId="2" applyFont="1" applyBorder="1" applyAlignment="1">
      <alignment horizontal="distributed" vertical="center"/>
    </xf>
    <xf numFmtId="0" fontId="13" fillId="0" borderId="0" xfId="2" applyFont="1" applyBorder="1" applyAlignment="1">
      <alignment horizontal="distributed" vertical="center"/>
    </xf>
    <xf numFmtId="186" fontId="13" fillId="0" borderId="8" xfId="2" applyNumberFormat="1" applyFont="1" applyFill="1" applyBorder="1" applyAlignment="1">
      <alignment vertical="center"/>
    </xf>
    <xf numFmtId="186" fontId="13" fillId="0" borderId="15" xfId="2" applyNumberFormat="1" applyFont="1" applyFill="1" applyBorder="1" applyAlignment="1">
      <alignment vertical="center"/>
    </xf>
    <xf numFmtId="0" fontId="6" fillId="0" borderId="18" xfId="2" applyFont="1" applyBorder="1" applyAlignment="1">
      <alignment vertical="center"/>
    </xf>
    <xf numFmtId="0" fontId="13" fillId="0" borderId="0" xfId="2" applyFont="1" applyBorder="1" applyAlignment="1">
      <alignment horizontal="justify" vertical="center"/>
    </xf>
    <xf numFmtId="188" fontId="13" fillId="0" borderId="0" xfId="2" applyNumberFormat="1" applyFont="1" applyFill="1" applyBorder="1" applyAlignment="1">
      <alignment vertical="center"/>
    </xf>
    <xf numFmtId="188" fontId="13" fillId="0" borderId="15" xfId="2" applyNumberFormat="1" applyFont="1" applyFill="1" applyBorder="1" applyAlignment="1">
      <alignment vertical="center"/>
    </xf>
    <xf numFmtId="188" fontId="13" fillId="0" borderId="8" xfId="2" applyNumberFormat="1" applyFont="1" applyFill="1" applyBorder="1" applyAlignment="1">
      <alignment vertical="center"/>
    </xf>
    <xf numFmtId="0" fontId="6" fillId="0" borderId="19" xfId="2" applyFont="1" applyBorder="1" applyAlignment="1">
      <alignment vertical="center"/>
    </xf>
    <xf numFmtId="0" fontId="13" fillId="0" borderId="16" xfId="2" applyFont="1" applyBorder="1" applyAlignment="1">
      <alignment horizontal="justify" vertical="center"/>
    </xf>
    <xf numFmtId="186" fontId="13" fillId="0" borderId="21" xfId="2" applyNumberFormat="1" applyFont="1" applyFill="1" applyBorder="1" applyAlignment="1">
      <alignment vertical="center"/>
    </xf>
    <xf numFmtId="188" fontId="13" fillId="0" borderId="16" xfId="2" applyNumberFormat="1" applyFont="1" applyFill="1" applyBorder="1" applyAlignment="1">
      <alignment vertical="center"/>
    </xf>
    <xf numFmtId="188" fontId="13" fillId="0" borderId="17" xfId="2" applyNumberFormat="1" applyFont="1" applyFill="1" applyBorder="1" applyAlignment="1">
      <alignment vertical="center"/>
    </xf>
    <xf numFmtId="0" fontId="13" fillId="0" borderId="0" xfId="2" applyFont="1"/>
    <xf numFmtId="0" fontId="14" fillId="0" borderId="48" xfId="0" applyFont="1" applyFill="1" applyBorder="1" applyAlignment="1">
      <alignment horizontal="center" vertical="center"/>
    </xf>
    <xf numFmtId="0" fontId="0" fillId="0" borderId="4"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0" xfId="0" applyNumberFormat="1" applyFont="1" applyFill="1" applyBorder="1" applyAlignment="1">
      <alignment vertical="center"/>
    </xf>
    <xf numFmtId="186" fontId="4" fillId="0" borderId="0" xfId="0" applyNumberFormat="1" applyFont="1" applyFill="1" applyBorder="1" applyAlignment="1">
      <alignment horizontal="right" vertical="center"/>
    </xf>
    <xf numFmtId="186" fontId="0" fillId="0" borderId="56" xfId="0" applyNumberFormat="1" applyFont="1" applyFill="1" applyBorder="1" applyAlignment="1">
      <alignment horizontal="right" vertical="center"/>
    </xf>
    <xf numFmtId="187" fontId="0" fillId="0" borderId="0" xfId="0" applyNumberFormat="1" applyFont="1" applyFill="1" applyBorder="1" applyAlignment="1">
      <alignment vertical="center"/>
    </xf>
    <xf numFmtId="0" fontId="0" fillId="0" borderId="0" xfId="0" applyFont="1" applyFill="1" applyBorder="1" applyAlignment="1">
      <alignment horizontal="distributed" vertical="center"/>
    </xf>
    <xf numFmtId="187" fontId="4" fillId="0" borderId="2" xfId="0" applyNumberFormat="1" applyFont="1" applyFill="1" applyBorder="1" applyAlignment="1">
      <alignment vertical="center"/>
    </xf>
    <xf numFmtId="187" fontId="0" fillId="0" borderId="56" xfId="0" applyNumberFormat="1" applyFont="1" applyFill="1" applyBorder="1" applyAlignment="1">
      <alignment vertical="center"/>
    </xf>
    <xf numFmtId="0" fontId="14" fillId="0" borderId="120" xfId="0" applyFont="1" applyFill="1" applyBorder="1" applyAlignment="1">
      <alignment horizontal="center" vertical="center"/>
    </xf>
    <xf numFmtId="189" fontId="4" fillId="0" borderId="3" xfId="0" applyNumberFormat="1" applyFont="1" applyFill="1" applyBorder="1">
      <alignment vertical="center"/>
    </xf>
    <xf numFmtId="0" fontId="0" fillId="0" borderId="42" xfId="0" applyFont="1" applyFill="1" applyBorder="1" applyAlignment="1">
      <alignment horizontal="justify" vertical="center"/>
    </xf>
    <xf numFmtId="189" fontId="0" fillId="0" borderId="14" xfId="0" applyNumberFormat="1" applyFont="1" applyFill="1" applyBorder="1">
      <alignment vertical="center"/>
    </xf>
    <xf numFmtId="0" fontId="0" fillId="0" borderId="45" xfId="0" applyFont="1" applyFill="1" applyBorder="1" applyAlignment="1">
      <alignment horizontal="justify" vertical="center"/>
    </xf>
    <xf numFmtId="178" fontId="0" fillId="0" borderId="75" xfId="0" applyNumberFormat="1" applyFont="1" applyFill="1" applyBorder="1">
      <alignment vertical="center"/>
    </xf>
    <xf numFmtId="178" fontId="0" fillId="0" borderId="56" xfId="0" applyNumberFormat="1" applyFont="1" applyFill="1" applyBorder="1">
      <alignment vertical="center"/>
    </xf>
    <xf numFmtId="189" fontId="0" fillId="0" borderId="56" xfId="0" applyNumberFormat="1" applyFont="1" applyFill="1" applyBorder="1">
      <alignment vertical="center"/>
    </xf>
    <xf numFmtId="189" fontId="0" fillId="0" borderId="57" xfId="0" applyNumberFormat="1" applyFont="1" applyFill="1" applyBorder="1">
      <alignment vertical="center"/>
    </xf>
    <xf numFmtId="0" fontId="0" fillId="0" borderId="39" xfId="0" applyFont="1" applyFill="1" applyBorder="1" applyAlignment="1">
      <alignment horizontal="center" vertical="center" shrinkToFit="1"/>
    </xf>
    <xf numFmtId="178" fontId="0" fillId="0" borderId="14" xfId="0" applyNumberFormat="1" applyFont="1" applyFill="1" applyBorder="1" applyAlignment="1">
      <alignment vertical="center" shrinkToFit="1"/>
    </xf>
    <xf numFmtId="186" fontId="0" fillId="0" borderId="14" xfId="0" applyNumberFormat="1" applyFont="1" applyFill="1" applyBorder="1">
      <alignment vertical="center"/>
    </xf>
    <xf numFmtId="178" fontId="4" fillId="0" borderId="14" xfId="0" applyNumberFormat="1" applyFont="1" applyFill="1" applyBorder="1" applyAlignment="1">
      <alignment vertical="center" shrinkToFit="1"/>
    </xf>
    <xf numFmtId="186" fontId="4" fillId="0" borderId="14" xfId="0" applyNumberFormat="1" applyFont="1" applyFill="1" applyBorder="1">
      <alignment vertical="center"/>
    </xf>
    <xf numFmtId="186" fontId="4" fillId="0" borderId="75" xfId="0" applyNumberFormat="1" applyFont="1" applyFill="1" applyBorder="1">
      <alignment vertical="center"/>
    </xf>
    <xf numFmtId="186" fontId="4" fillId="0" borderId="56" xfId="0" applyNumberFormat="1" applyFont="1" applyFill="1" applyBorder="1">
      <alignment vertical="center"/>
    </xf>
    <xf numFmtId="186" fontId="4" fillId="0" borderId="57" xfId="0" applyNumberFormat="1" applyFont="1" applyFill="1" applyBorder="1">
      <alignment vertical="center"/>
    </xf>
    <xf numFmtId="187" fontId="4" fillId="0" borderId="3" xfId="0" applyNumberFormat="1" applyFont="1" applyFill="1" applyBorder="1" applyAlignment="1">
      <alignment horizontal="right" vertical="center"/>
    </xf>
    <xf numFmtId="187" fontId="4" fillId="0" borderId="14" xfId="0" applyNumberFormat="1" applyFont="1" applyFill="1" applyBorder="1" applyAlignment="1">
      <alignment horizontal="right" vertical="center"/>
    </xf>
    <xf numFmtId="187" fontId="0" fillId="0" borderId="14" xfId="0" applyNumberFormat="1" applyFont="1" applyFill="1" applyBorder="1">
      <alignment vertical="center"/>
    </xf>
    <xf numFmtId="187" fontId="4" fillId="0" borderId="14" xfId="0" applyNumberFormat="1" applyFont="1" applyFill="1" applyBorder="1">
      <alignment vertical="center"/>
    </xf>
    <xf numFmtId="0" fontId="0" fillId="0" borderId="75" xfId="0" applyFont="1" applyFill="1" applyBorder="1" applyAlignment="1">
      <alignment horizontal="justify" vertical="center"/>
    </xf>
    <xf numFmtId="187" fontId="0" fillId="0" borderId="56" xfId="0" applyNumberFormat="1" applyFont="1" applyFill="1" applyBorder="1">
      <alignment vertical="center"/>
    </xf>
    <xf numFmtId="187" fontId="0" fillId="0" borderId="57" xfId="0" applyNumberFormat="1" applyFont="1" applyFill="1" applyBorder="1">
      <alignment vertical="center"/>
    </xf>
    <xf numFmtId="0" fontId="0" fillId="0" borderId="40" xfId="0" applyFont="1" applyFill="1" applyBorder="1" applyAlignment="1">
      <alignment horizontal="center" vertical="center" shrinkToFit="1"/>
    </xf>
    <xf numFmtId="0" fontId="0" fillId="0" borderId="68" xfId="0" applyFont="1" applyFill="1" applyBorder="1" applyAlignment="1">
      <alignment horizontal="center" vertical="center"/>
    </xf>
    <xf numFmtId="183" fontId="0" fillId="0" borderId="2"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4" fillId="0" borderId="56" xfId="0" applyNumberFormat="1" applyFont="1" applyFill="1" applyBorder="1" applyAlignment="1">
      <alignment horizontal="right" vertical="center"/>
    </xf>
    <xf numFmtId="186" fontId="0" fillId="0" borderId="8"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0" fontId="0" fillId="0" borderId="4" xfId="0" applyFont="1" applyFill="1" applyBorder="1" applyAlignment="1">
      <alignment horizontal="center" vertical="center"/>
    </xf>
    <xf numFmtId="181" fontId="0" fillId="0" borderId="0" xfId="0" applyNumberFormat="1" applyFont="1" applyFill="1" applyBorder="1" applyAlignment="1">
      <alignment horizontal="right" vertical="center"/>
    </xf>
    <xf numFmtId="0" fontId="0" fillId="0" borderId="49"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 xfId="0" applyFont="1" applyFill="1" applyBorder="1" applyAlignment="1">
      <alignment horizontal="center" vertical="center"/>
    </xf>
    <xf numFmtId="0" fontId="14" fillId="0" borderId="0" xfId="0" applyFont="1" applyFill="1" applyBorder="1" applyAlignment="1">
      <alignment horizontal="distributed" vertical="center"/>
    </xf>
    <xf numFmtId="0" fontId="14" fillId="0" borderId="63" xfId="0" applyFont="1" applyFill="1" applyBorder="1" applyAlignment="1">
      <alignment horizontal="distributed" vertical="center"/>
    </xf>
    <xf numFmtId="0" fontId="14" fillId="0" borderId="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4" xfId="0" applyFont="1" applyFill="1" applyBorder="1" applyAlignment="1">
      <alignment horizontal="center" vertical="center"/>
    </xf>
    <xf numFmtId="0" fontId="18" fillId="0" borderId="0" xfId="0" applyFont="1" applyFill="1" applyAlignment="1">
      <alignment horizontal="center" vertical="center" shrinkToFit="1"/>
    </xf>
    <xf numFmtId="0" fontId="14" fillId="0" borderId="0" xfId="0" applyFont="1" applyFill="1" applyAlignment="1">
      <alignment horizontal="left" vertical="center" shrinkToFit="1"/>
    </xf>
    <xf numFmtId="186" fontId="0" fillId="0" borderId="0" xfId="0" applyNumberFormat="1" applyFont="1" applyFill="1" applyBorder="1" applyAlignment="1">
      <alignment horizontal="right" vertical="center"/>
    </xf>
    <xf numFmtId="0" fontId="0" fillId="0" borderId="42" xfId="0" applyFont="1" applyFill="1" applyBorder="1" applyAlignment="1">
      <alignment horizontal="center" vertical="center"/>
    </xf>
    <xf numFmtId="178" fontId="0" fillId="0" borderId="0" xfId="0" applyNumberFormat="1" applyFont="1" applyFill="1" applyBorder="1" applyAlignment="1">
      <alignment vertical="center"/>
    </xf>
    <xf numFmtId="186" fontId="0" fillId="0" borderId="0" xfId="0" applyNumberFormat="1" applyFont="1" applyFill="1" applyBorder="1" applyAlignment="1">
      <alignment vertical="center"/>
    </xf>
    <xf numFmtId="0" fontId="4" fillId="0" borderId="70" xfId="0" applyFont="1" applyFill="1" applyBorder="1" applyAlignment="1">
      <alignment horizontal="center" vertical="center"/>
    </xf>
    <xf numFmtId="186" fontId="4" fillId="0" borderId="56" xfId="0" applyNumberFormat="1" applyFont="1" applyFill="1" applyBorder="1" applyAlignment="1">
      <alignment horizontal="right" vertical="center"/>
    </xf>
    <xf numFmtId="186" fontId="0" fillId="0" borderId="14" xfId="0" applyNumberFormat="1" applyFont="1" applyFill="1" applyBorder="1" applyAlignment="1">
      <alignment horizontal="right" vertical="center"/>
    </xf>
    <xf numFmtId="186" fontId="4" fillId="0" borderId="57" xfId="0" applyNumberFormat="1" applyFont="1" applyFill="1" applyBorder="1" applyAlignment="1">
      <alignment horizontal="right" vertical="center"/>
    </xf>
    <xf numFmtId="0" fontId="0" fillId="0" borderId="18" xfId="0" applyFont="1" applyFill="1" applyBorder="1" applyAlignment="1">
      <alignment horizontal="distributed" vertical="center"/>
    </xf>
    <xf numFmtId="187" fontId="0" fillId="0" borderId="8" xfId="0" applyNumberFormat="1" applyFont="1" applyFill="1" applyBorder="1" applyAlignment="1">
      <alignment vertical="center"/>
    </xf>
    <xf numFmtId="187" fontId="0" fillId="0" borderId="0" xfId="0" applyNumberFormat="1" applyFont="1" applyFill="1" applyBorder="1" applyAlignment="1">
      <alignment vertical="center"/>
    </xf>
    <xf numFmtId="0" fontId="0" fillId="0" borderId="0" xfId="0" applyFont="1" applyFill="1" applyBorder="1" applyAlignment="1">
      <alignment horizontal="distributed" vertical="center"/>
    </xf>
    <xf numFmtId="187" fontId="4" fillId="0" borderId="1" xfId="0" applyNumberFormat="1" applyFont="1" applyFill="1" applyBorder="1" applyAlignment="1">
      <alignment vertical="center"/>
    </xf>
    <xf numFmtId="187" fontId="4" fillId="0" borderId="2" xfId="0" applyNumberFormat="1" applyFont="1" applyFill="1" applyBorder="1" applyAlignment="1">
      <alignment vertical="center"/>
    </xf>
    <xf numFmtId="187" fontId="4" fillId="0" borderId="8" xfId="0" applyNumberFormat="1" applyFont="1" applyFill="1" applyBorder="1" applyAlignment="1">
      <alignment vertical="center"/>
    </xf>
    <xf numFmtId="187" fontId="0" fillId="0" borderId="14" xfId="0" applyNumberFormat="1" applyFont="1" applyFill="1" applyBorder="1" applyAlignment="1">
      <alignment horizontal="right" vertical="center"/>
    </xf>
    <xf numFmtId="187" fontId="13" fillId="0" borderId="0" xfId="2" applyNumberFormat="1" applyFont="1" applyFill="1" applyBorder="1" applyAlignment="1">
      <alignment vertical="center"/>
    </xf>
    <xf numFmtId="178" fontId="13" fillId="0" borderId="0" xfId="2" applyNumberFormat="1" applyFont="1" applyFill="1" applyBorder="1" applyAlignment="1">
      <alignment vertical="center"/>
    </xf>
    <xf numFmtId="0" fontId="0" fillId="0" borderId="0" xfId="0" applyFont="1" applyAlignment="1">
      <alignment vertical="center"/>
    </xf>
    <xf numFmtId="0" fontId="12" fillId="0" borderId="0" xfId="0" applyFont="1">
      <alignment vertical="center"/>
    </xf>
    <xf numFmtId="49" fontId="0" fillId="0" borderId="0" xfId="0" applyNumberFormat="1" applyFont="1">
      <alignment vertical="center"/>
    </xf>
    <xf numFmtId="0" fontId="0" fillId="0" borderId="0" xfId="0" applyFont="1" applyAlignment="1">
      <alignment horizontal="center" vertical="center"/>
    </xf>
    <xf numFmtId="177" fontId="0" fillId="0" borderId="4" xfId="0" applyNumberFormat="1" applyFont="1" applyFill="1" applyBorder="1" applyAlignment="1">
      <alignment horizontal="right" vertical="center"/>
    </xf>
    <xf numFmtId="176" fontId="0" fillId="0" borderId="4" xfId="0" applyNumberFormat="1" applyFont="1" applyBorder="1" applyAlignment="1">
      <alignment horizontal="right" vertical="center"/>
    </xf>
    <xf numFmtId="0" fontId="0" fillId="0" borderId="4" xfId="0" applyFont="1" applyBorder="1">
      <alignment vertical="center"/>
    </xf>
    <xf numFmtId="176" fontId="0" fillId="0" borderId="4" xfId="0" applyNumberFormat="1" applyFont="1" applyBorder="1">
      <alignment vertical="center"/>
    </xf>
    <xf numFmtId="0" fontId="12" fillId="0" borderId="50" xfId="0" applyFont="1" applyFill="1" applyBorder="1" applyAlignment="1">
      <alignment horizontal="left" vertical="center"/>
    </xf>
    <xf numFmtId="0" fontId="12" fillId="0" borderId="50" xfId="0" applyFont="1" applyBorder="1" applyAlignment="1">
      <alignment horizontal="left" vertical="center"/>
    </xf>
    <xf numFmtId="0" fontId="0" fillId="0" borderId="4" xfId="0" applyFont="1" applyBorder="1" applyAlignment="1">
      <alignment horizontal="right" vertical="center"/>
    </xf>
    <xf numFmtId="196" fontId="0" fillId="0" borderId="4" xfId="0" applyNumberFormat="1" applyFont="1" applyBorder="1">
      <alignment vertical="center"/>
    </xf>
    <xf numFmtId="0" fontId="0" fillId="0" borderId="0" xfId="0" applyFont="1" applyBorder="1">
      <alignment vertical="center"/>
    </xf>
    <xf numFmtId="0" fontId="0" fillId="0" borderId="0" xfId="0" applyAlignment="1">
      <alignment horizontal="center" vertical="center"/>
    </xf>
    <xf numFmtId="188" fontId="0" fillId="0" borderId="0" xfId="0" applyNumberFormat="1" applyFont="1" applyFill="1" applyBorder="1" applyAlignment="1">
      <alignment horizontal="right" vertical="center"/>
    </xf>
    <xf numFmtId="0" fontId="13" fillId="0" borderId="9" xfId="2" applyFont="1" applyBorder="1" applyAlignment="1">
      <alignment horizontal="center" vertical="center" shrinkToFit="1"/>
    </xf>
    <xf numFmtId="0" fontId="0" fillId="0" borderId="91" xfId="0" applyFont="1" applyFill="1" applyBorder="1" applyAlignment="1">
      <alignment horizontal="distributed" vertical="center"/>
    </xf>
    <xf numFmtId="0" fontId="0" fillId="0" borderId="68" xfId="0" applyFont="1" applyFill="1" applyBorder="1" applyAlignment="1">
      <alignment horizontal="center" vertical="center"/>
    </xf>
    <xf numFmtId="0" fontId="0" fillId="0" borderId="4" xfId="0" applyFont="1" applyFill="1" applyBorder="1" applyAlignment="1">
      <alignment horizontal="distributed" vertical="center"/>
    </xf>
    <xf numFmtId="0" fontId="6" fillId="0" borderId="4"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2" xfId="0" applyFont="1" applyFill="1" applyBorder="1" applyAlignment="1">
      <alignment horizontal="center" vertical="center"/>
    </xf>
    <xf numFmtId="0" fontId="0" fillId="0" borderId="40"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40" xfId="3" applyFont="1" applyFill="1" applyBorder="1" applyAlignment="1" applyProtection="1">
      <alignment horizontal="center" vertical="center" wrapText="1" shrinkToFit="1"/>
      <protection locked="0"/>
    </xf>
    <xf numFmtId="0" fontId="0" fillId="0" borderId="90" xfId="3" applyFont="1" applyFill="1" applyBorder="1" applyAlignment="1" applyProtection="1">
      <alignment horizontal="center" vertical="center" wrapText="1" shrinkToFit="1"/>
      <protection locked="0"/>
    </xf>
    <xf numFmtId="0" fontId="5"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69" xfId="0" applyFont="1" applyFill="1" applyBorder="1" applyAlignment="1">
      <alignment horizontal="center" vertical="center"/>
    </xf>
    <xf numFmtId="37" fontId="4" fillId="0" borderId="56" xfId="0" applyNumberFormat="1" applyFont="1" applyFill="1" applyBorder="1" applyAlignment="1">
      <alignment horizontal="right"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0" xfId="0" applyFont="1" applyFill="1" applyBorder="1" applyAlignment="1">
      <alignment horizontal="center" vertical="center"/>
    </xf>
    <xf numFmtId="3" fontId="0" fillId="0" borderId="0" xfId="0" applyNumberFormat="1" applyFont="1" applyFill="1" applyBorder="1" applyAlignment="1">
      <alignment horizontal="right" vertical="center"/>
    </xf>
    <xf numFmtId="3" fontId="4" fillId="0" borderId="56" xfId="0" applyNumberFormat="1" applyFont="1" applyFill="1" applyBorder="1" applyAlignment="1">
      <alignment horizontal="right" vertical="center"/>
    </xf>
    <xf numFmtId="187" fontId="0" fillId="0" borderId="56" xfId="0" applyNumberFormat="1" applyFont="1" applyFill="1" applyBorder="1" applyAlignment="1">
      <alignment horizontal="right" vertical="center"/>
    </xf>
    <xf numFmtId="0" fontId="0" fillId="0" borderId="16" xfId="0" applyFont="1" applyFill="1" applyBorder="1" applyAlignment="1">
      <alignment horizontal="left" vertical="center"/>
    </xf>
    <xf numFmtId="186" fontId="4" fillId="0" borderId="75" xfId="0" applyNumberFormat="1" applyFont="1" applyFill="1" applyBorder="1" applyAlignment="1">
      <alignment horizontal="right" vertical="center"/>
    </xf>
    <xf numFmtId="186" fontId="0" fillId="0" borderId="8" xfId="0" applyNumberFormat="1" applyFont="1" applyFill="1" applyBorder="1" applyAlignment="1">
      <alignment horizontal="right" vertical="center"/>
    </xf>
    <xf numFmtId="0" fontId="0" fillId="0" borderId="82"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78" xfId="0" applyFont="1" applyFill="1" applyBorder="1" applyAlignment="1">
      <alignment horizontal="distributed" vertical="center"/>
    </xf>
    <xf numFmtId="0" fontId="0" fillId="0" borderId="79" xfId="0" applyFont="1" applyFill="1" applyBorder="1" applyAlignment="1">
      <alignment horizontal="distributed" vertical="center"/>
    </xf>
    <xf numFmtId="0" fontId="5" fillId="0" borderId="4"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77" xfId="0" applyFont="1" applyFill="1" applyBorder="1" applyAlignment="1">
      <alignment horizontal="center" vertical="center"/>
    </xf>
    <xf numFmtId="0" fontId="0" fillId="0" borderId="85" xfId="0" applyFont="1" applyFill="1" applyBorder="1" applyAlignment="1">
      <alignment horizontal="distributed" vertical="center"/>
    </xf>
    <xf numFmtId="0" fontId="0" fillId="0" borderId="84" xfId="0" applyFont="1" applyFill="1" applyBorder="1" applyAlignment="1">
      <alignment horizontal="distributed" vertical="center"/>
    </xf>
    <xf numFmtId="0" fontId="0" fillId="0" borderId="4" xfId="0" applyFont="1" applyFill="1" applyBorder="1" applyAlignment="1">
      <alignment vertical="center"/>
    </xf>
    <xf numFmtId="0" fontId="0" fillId="0" borderId="80" xfId="0" applyFont="1" applyFill="1" applyBorder="1" applyAlignment="1">
      <alignment vertical="center"/>
    </xf>
    <xf numFmtId="187" fontId="0" fillId="0" borderId="0" xfId="0" applyNumberFormat="1" applyFont="1" applyFill="1" applyBorder="1" applyAlignment="1">
      <alignment horizontal="right" vertical="center"/>
    </xf>
    <xf numFmtId="0" fontId="0" fillId="0" borderId="7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2"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4" fillId="0" borderId="56" xfId="0" applyNumberFormat="1" applyFont="1" applyFill="1" applyBorder="1" applyAlignment="1">
      <alignment vertical="center"/>
    </xf>
    <xf numFmtId="0" fontId="0" fillId="0" borderId="9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181" fontId="0" fillId="0" borderId="0" xfId="0" applyNumberFormat="1" applyFont="1" applyFill="1" applyBorder="1" applyAlignment="1">
      <alignment horizontal="right" vertical="center"/>
    </xf>
    <xf numFmtId="183" fontId="0" fillId="0" borderId="2" xfId="0" applyNumberFormat="1" applyFont="1" applyFill="1" applyBorder="1" applyAlignment="1">
      <alignment horizontal="right" vertical="center"/>
    </xf>
    <xf numFmtId="3" fontId="0" fillId="0" borderId="2"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4" fillId="0" borderId="56" xfId="0" applyNumberFormat="1" applyFont="1" applyFill="1" applyBorder="1" applyAlignment="1">
      <alignment horizontal="right" vertical="center"/>
    </xf>
    <xf numFmtId="43" fontId="14" fillId="0" borderId="50" xfId="0" applyNumberFormat="1"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0" xfId="0" applyFont="1" applyFill="1" applyBorder="1">
      <alignment vertical="center"/>
    </xf>
    <xf numFmtId="0" fontId="14" fillId="0" borderId="101" xfId="0" applyFont="1" applyFill="1" applyBorder="1">
      <alignment vertical="center"/>
    </xf>
    <xf numFmtId="0" fontId="14" fillId="0" borderId="102" xfId="0" applyFont="1" applyFill="1" applyBorder="1" applyAlignment="1">
      <alignment horizontal="distributed" vertical="distributed" textRotation="255" justifyLastLine="1"/>
    </xf>
    <xf numFmtId="0" fontId="14" fillId="0" borderId="26" xfId="0" applyFont="1" applyFill="1" applyBorder="1" applyAlignment="1">
      <alignment horizontal="distributed" vertical="distributed" textRotation="255" justifyLastLine="1"/>
    </xf>
    <xf numFmtId="0" fontId="14" fillId="0" borderId="103" xfId="0" applyFont="1" applyFill="1" applyBorder="1" applyAlignment="1">
      <alignment horizontal="distributed" vertical="distributed" textRotation="255" justifyLastLine="1"/>
    </xf>
    <xf numFmtId="0" fontId="14" fillId="0" borderId="0" xfId="0" applyFont="1" applyFill="1" applyBorder="1" applyAlignment="1">
      <alignment horizontal="distributed" vertical="center"/>
    </xf>
    <xf numFmtId="0" fontId="18" fillId="0" borderId="0" xfId="0" applyFont="1" applyFill="1" applyAlignment="1">
      <alignment horizontal="center" vertical="center" shrinkToFit="1"/>
    </xf>
    <xf numFmtId="0" fontId="14" fillId="0" borderId="0" xfId="0" applyFont="1" applyFill="1" applyAlignment="1">
      <alignment horizontal="left" vertical="center" shrinkToFit="1"/>
    </xf>
    <xf numFmtId="0" fontId="18" fillId="0" borderId="0" xfId="0" applyFont="1" applyFill="1" applyAlignment="1">
      <alignment horizontal="left" vertical="center" shrinkToFit="1"/>
    </xf>
    <xf numFmtId="0" fontId="14" fillId="0" borderId="0" xfId="0" applyFont="1" applyFill="1" applyAlignment="1">
      <alignment horizontal="left" vertical="top" wrapText="1"/>
    </xf>
    <xf numFmtId="41" fontId="14" fillId="0" borderId="0" xfId="0" applyNumberFormat="1" applyFont="1" applyFill="1" applyBorder="1" applyAlignment="1">
      <alignment horizontal="right" vertical="center"/>
    </xf>
    <xf numFmtId="0" fontId="14" fillId="0" borderId="1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98" xfId="0" applyFont="1" applyFill="1" applyBorder="1">
      <alignment vertical="center"/>
    </xf>
    <xf numFmtId="0" fontId="14" fillId="0" borderId="99" xfId="0" applyFont="1" applyFill="1" applyBorder="1">
      <alignment vertical="center"/>
    </xf>
    <xf numFmtId="43" fontId="14" fillId="0" borderId="99" xfId="0" applyNumberFormat="1" applyFont="1" applyFill="1" applyBorder="1" applyAlignment="1">
      <alignment horizontal="center" vertical="center"/>
    </xf>
    <xf numFmtId="43" fontId="14" fillId="0" borderId="50" xfId="0" applyNumberFormat="1" applyFont="1" applyFill="1" applyBorder="1" applyAlignment="1">
      <alignment horizontal="center" vertical="center" shrinkToFit="1"/>
    </xf>
    <xf numFmtId="43" fontId="14" fillId="0" borderId="58" xfId="0" applyNumberFormat="1" applyFont="1" applyFill="1" applyBorder="1" applyAlignment="1">
      <alignment horizontal="center" vertical="center" shrinkToFit="1"/>
    </xf>
    <xf numFmtId="41" fontId="14" fillId="0" borderId="60" xfId="1" applyNumberFormat="1" applyFont="1" applyFill="1" applyBorder="1" applyAlignment="1">
      <alignment horizontal="right" vertical="center" shrinkToFit="1"/>
    </xf>
    <xf numFmtId="0" fontId="14" fillId="0" borderId="60" xfId="0" applyFont="1" applyFill="1" applyBorder="1" applyAlignment="1">
      <alignment vertical="center" shrinkToFit="1"/>
    </xf>
    <xf numFmtId="41" fontId="14" fillId="0" borderId="0" xfId="1" applyNumberFormat="1" applyFont="1" applyFill="1" applyBorder="1" applyAlignment="1">
      <alignment horizontal="right" vertical="center"/>
    </xf>
    <xf numFmtId="0" fontId="14" fillId="0" borderId="0" xfId="0" applyFont="1" applyFill="1" applyBorder="1">
      <alignment vertical="center"/>
    </xf>
    <xf numFmtId="41" fontId="14" fillId="0" borderId="0" xfId="1" applyNumberFormat="1" applyFont="1" applyFill="1" applyBorder="1" applyAlignment="1">
      <alignment horizontal="right" vertical="center" shrinkToFit="1"/>
    </xf>
    <xf numFmtId="0" fontId="14" fillId="0" borderId="0" xfId="0" applyFont="1" applyFill="1" applyBorder="1" applyAlignment="1">
      <alignment vertical="center" shrinkToFit="1"/>
    </xf>
    <xf numFmtId="41" fontId="14" fillId="0" borderId="60" xfId="0" applyNumberFormat="1" applyFont="1" applyFill="1" applyBorder="1" applyAlignment="1">
      <alignment horizontal="right" vertical="center"/>
    </xf>
    <xf numFmtId="0" fontId="14" fillId="0" borderId="63" xfId="0" applyFont="1" applyFill="1" applyBorder="1" applyAlignment="1">
      <alignment horizontal="distributed" vertical="center"/>
    </xf>
    <xf numFmtId="43" fontId="14" fillId="0" borderId="104" xfId="0" applyNumberFormat="1" applyFont="1" applyFill="1" applyBorder="1" applyAlignment="1">
      <alignment horizontal="center" vertical="center" shrinkToFit="1"/>
    </xf>
    <xf numFmtId="43" fontId="14" fillId="0" borderId="105" xfId="0" applyNumberFormat="1" applyFont="1" applyFill="1" applyBorder="1" applyAlignment="1">
      <alignment horizontal="center" vertical="center" shrinkToFit="1"/>
    </xf>
    <xf numFmtId="43" fontId="14" fillId="0" borderId="106" xfId="0" applyNumberFormat="1" applyFont="1" applyFill="1" applyBorder="1" applyAlignment="1">
      <alignment horizontal="center" vertical="center" shrinkToFit="1"/>
    </xf>
    <xf numFmtId="41" fontId="18" fillId="0" borderId="0" xfId="0" applyNumberFormat="1" applyFont="1" applyFill="1" applyBorder="1" applyAlignment="1">
      <alignment horizontal="right" vertical="center"/>
    </xf>
    <xf numFmtId="41" fontId="18" fillId="0" borderId="63" xfId="1" applyNumberFormat="1" applyFont="1" applyFill="1" applyBorder="1" applyAlignment="1">
      <alignment horizontal="right" vertical="center" shrinkToFit="1"/>
    </xf>
    <xf numFmtId="0" fontId="18" fillId="0" borderId="63" xfId="0" applyFont="1" applyFill="1" applyBorder="1">
      <alignment vertical="center"/>
    </xf>
    <xf numFmtId="41" fontId="18" fillId="0" borderId="63" xfId="0" applyNumberFormat="1" applyFont="1" applyFill="1" applyBorder="1" applyAlignment="1">
      <alignment horizontal="right" vertical="center"/>
    </xf>
    <xf numFmtId="0" fontId="14" fillId="0" borderId="107" xfId="0" applyFont="1" applyFill="1" applyBorder="1" applyAlignment="1">
      <alignment horizontal="distributed" vertical="distributed" textRotation="255" justifyLastLine="1"/>
    </xf>
    <xf numFmtId="0" fontId="14" fillId="0" borderId="108" xfId="0" applyFont="1" applyFill="1" applyBorder="1" applyAlignment="1">
      <alignment horizontal="distributed" vertical="distributed" textRotation="255" justifyLastLine="1"/>
    </xf>
    <xf numFmtId="0" fontId="14" fillId="0" borderId="109" xfId="0" applyFont="1" applyFill="1" applyBorder="1" applyAlignment="1">
      <alignment horizontal="distributed" vertical="distributed" textRotation="255" justifyLastLine="1"/>
    </xf>
    <xf numFmtId="0" fontId="14" fillId="0" borderId="16" xfId="0" applyFont="1" applyFill="1" applyBorder="1" applyAlignment="1">
      <alignment horizontal="distributed" vertical="center"/>
    </xf>
    <xf numFmtId="41" fontId="18" fillId="0" borderId="0" xfId="1" applyNumberFormat="1" applyFont="1" applyFill="1" applyBorder="1" applyAlignment="1">
      <alignment horizontal="right" vertical="center" shrinkToFit="1"/>
    </xf>
    <xf numFmtId="0" fontId="18" fillId="0" borderId="0" xfId="0" applyFont="1" applyFill="1" applyBorder="1">
      <alignment vertical="center"/>
    </xf>
    <xf numFmtId="0" fontId="14" fillId="0" borderId="0" xfId="0" applyNumberFormat="1" applyFont="1" applyFill="1" applyBorder="1" applyAlignment="1">
      <alignment horizontal="distributed" vertical="center"/>
    </xf>
    <xf numFmtId="41" fontId="14" fillId="0" borderId="0" xfId="0" applyNumberFormat="1" applyFont="1" applyFill="1" applyBorder="1" applyAlignment="1">
      <alignment horizontal="right" vertical="center" shrinkToFit="1"/>
    </xf>
    <xf numFmtId="41" fontId="14" fillId="0" borderId="60" xfId="0" applyNumberFormat="1" applyFont="1" applyFill="1" applyBorder="1" applyAlignment="1">
      <alignment horizontal="right" vertical="center" shrinkToFit="1"/>
    </xf>
    <xf numFmtId="197" fontId="14" fillId="0" borderId="0" xfId="0" applyNumberFormat="1" applyFont="1" applyFill="1" applyBorder="1" applyAlignment="1">
      <alignment horizontal="right" vertical="center"/>
    </xf>
    <xf numFmtId="41" fontId="18" fillId="0" borderId="0" xfId="0" applyNumberFormat="1" applyFont="1" applyFill="1" applyBorder="1" applyAlignment="1">
      <alignment horizontal="right" vertical="center" shrinkToFit="1"/>
    </xf>
    <xf numFmtId="0" fontId="14" fillId="0" borderId="60" xfId="0" applyFont="1" applyFill="1" applyBorder="1" applyAlignment="1">
      <alignment horizontal="distributed" vertical="center"/>
    </xf>
    <xf numFmtId="0" fontId="14" fillId="0" borderId="26" xfId="0" applyFont="1" applyFill="1" applyBorder="1" applyAlignment="1">
      <alignment horizontal="distributed" vertical="center" textRotation="255"/>
    </xf>
    <xf numFmtId="0" fontId="14" fillId="0" borderId="103" xfId="0" applyFont="1" applyFill="1" applyBorder="1" applyAlignment="1">
      <alignment horizontal="distributed" vertical="center" textRotation="255"/>
    </xf>
    <xf numFmtId="0" fontId="14" fillId="0" borderId="63" xfId="0" applyNumberFormat="1" applyFont="1" applyFill="1" applyBorder="1" applyAlignment="1">
      <alignment horizontal="distributed" vertical="center"/>
    </xf>
    <xf numFmtId="0" fontId="14" fillId="0" borderId="113" xfId="0" applyFont="1" applyFill="1" applyBorder="1" applyAlignment="1">
      <alignment horizontal="distributed" vertical="distributed" textRotation="255" justifyLastLine="1"/>
    </xf>
    <xf numFmtId="0" fontId="14" fillId="0" borderId="0" xfId="0" applyFont="1" applyFill="1" applyBorder="1" applyAlignment="1">
      <alignment horizontal="distributed" vertical="distributed" textRotation="255" justifyLastLine="1"/>
    </xf>
    <xf numFmtId="0" fontId="14" fillId="0" borderId="63" xfId="0" applyFont="1" applyFill="1" applyBorder="1" applyAlignment="1">
      <alignment horizontal="distributed" vertical="distributed" textRotation="255" justifyLastLine="1"/>
    </xf>
    <xf numFmtId="0" fontId="14" fillId="0" borderId="110"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112" xfId="0" applyFont="1" applyFill="1" applyBorder="1" applyAlignment="1">
      <alignment horizontal="center" vertical="center"/>
    </xf>
    <xf numFmtId="41" fontId="18" fillId="0" borderId="63" xfId="0" applyNumberFormat="1" applyFont="1" applyFill="1" applyBorder="1" applyAlignment="1">
      <alignment horizontal="right" vertical="center" shrinkToFit="1"/>
    </xf>
    <xf numFmtId="0" fontId="0" fillId="0" borderId="46" xfId="0" applyFont="1" applyFill="1" applyBorder="1" applyAlignment="1">
      <alignment horizontal="justify" vertical="center"/>
    </xf>
    <xf numFmtId="0" fontId="14" fillId="0" borderId="76" xfId="0" applyFont="1" applyFill="1" applyBorder="1" applyAlignment="1">
      <alignment horizontal="center" vertical="center"/>
    </xf>
    <xf numFmtId="0" fontId="14" fillId="0" borderId="4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123" xfId="0" applyFont="1" applyFill="1" applyBorder="1" applyAlignment="1">
      <alignment horizontal="center" vertical="center"/>
    </xf>
    <xf numFmtId="178" fontId="4" fillId="0" borderId="0" xfId="0" applyNumberFormat="1" applyFont="1" applyFill="1" applyBorder="1" applyAlignment="1">
      <alignment horizontal="right" vertical="center"/>
    </xf>
    <xf numFmtId="0" fontId="0" fillId="0" borderId="121" xfId="0" applyFont="1" applyFill="1" applyBorder="1" applyAlignment="1">
      <alignment horizontal="center" vertical="center" textRotation="255" wrapText="1"/>
    </xf>
    <xf numFmtId="0" fontId="0" fillId="0" borderId="68" xfId="0" applyFont="1" applyFill="1" applyBorder="1" applyAlignment="1">
      <alignment horizontal="center" vertical="center" textRotation="255" wrapText="1"/>
    </xf>
    <xf numFmtId="0" fontId="0" fillId="0" borderId="122" xfId="0" applyFont="1" applyFill="1" applyBorder="1" applyAlignment="1">
      <alignment horizontal="center" vertical="center" textRotation="255" wrapText="1"/>
    </xf>
    <xf numFmtId="0" fontId="0" fillId="0" borderId="47" xfId="0" applyFont="1" applyFill="1" applyBorder="1" applyAlignment="1">
      <alignment horizontal="justify" vertical="center"/>
    </xf>
    <xf numFmtId="186" fontId="4" fillId="0" borderId="56" xfId="0" applyNumberFormat="1" applyFont="1" applyFill="1" applyBorder="1" applyAlignment="1">
      <alignment horizontal="right" vertical="center"/>
    </xf>
    <xf numFmtId="0" fontId="0" fillId="0" borderId="8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73" xfId="0" applyFont="1" applyFill="1" applyBorder="1" applyAlignment="1">
      <alignment horizontal="center" vertical="center"/>
    </xf>
    <xf numFmtId="186" fontId="4"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5" fillId="0" borderId="47" xfId="0" applyFont="1" applyFill="1" applyBorder="1" applyAlignment="1">
      <alignment horizontal="justify" vertical="center"/>
    </xf>
    <xf numFmtId="0" fontId="4" fillId="0" borderId="4" xfId="0" applyFont="1" applyFill="1" applyBorder="1" applyAlignment="1">
      <alignment horizontal="center" vertical="center"/>
    </xf>
    <xf numFmtId="0" fontId="4" fillId="0" borderId="48" xfId="0" applyFont="1" applyFill="1" applyBorder="1" applyAlignment="1">
      <alignment horizontal="justify" vertical="center"/>
    </xf>
    <xf numFmtId="0" fontId="18" fillId="0" borderId="121" xfId="0" applyFont="1" applyFill="1" applyBorder="1" applyAlignment="1">
      <alignment horizontal="center" vertical="center"/>
    </xf>
    <xf numFmtId="0" fontId="18" fillId="0" borderId="48" xfId="0" applyFont="1" applyFill="1" applyBorder="1" applyAlignment="1">
      <alignment horizontal="center" vertical="center"/>
    </xf>
    <xf numFmtId="0" fontId="0" fillId="0" borderId="6" xfId="0" applyFont="1" applyFill="1" applyBorder="1" applyAlignment="1">
      <alignment horizontal="justify" vertical="center"/>
    </xf>
    <xf numFmtId="0" fontId="0" fillId="0" borderId="70" xfId="0" applyFont="1" applyFill="1" applyBorder="1" applyAlignment="1">
      <alignment horizontal="center" vertical="center" textRotation="255" wrapText="1"/>
    </xf>
    <xf numFmtId="0" fontId="0" fillId="0" borderId="122"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 xfId="0" applyFont="1" applyFill="1" applyBorder="1" applyAlignment="1">
      <alignment horizontal="center" vertical="center"/>
    </xf>
    <xf numFmtId="178" fontId="0" fillId="0" borderId="0" xfId="0" applyNumberFormat="1" applyFont="1" applyFill="1" applyBorder="1" applyAlignment="1">
      <alignment vertical="center"/>
    </xf>
    <xf numFmtId="186" fontId="0" fillId="0" borderId="0" xfId="0" applyNumberFormat="1" applyFont="1" applyFill="1" applyBorder="1" applyAlignment="1">
      <alignment vertical="center"/>
    </xf>
    <xf numFmtId="0" fontId="0" fillId="0" borderId="121" xfId="0" applyFont="1" applyFill="1" applyBorder="1" applyAlignment="1">
      <alignment horizontal="center" vertical="center"/>
    </xf>
    <xf numFmtId="0" fontId="4" fillId="0" borderId="121" xfId="0" applyFont="1" applyFill="1" applyBorder="1" applyAlignment="1">
      <alignment horizontal="justify" vertical="center"/>
    </xf>
    <xf numFmtId="0" fontId="0" fillId="0" borderId="18" xfId="0" applyFont="1" applyFill="1" applyBorder="1" applyAlignment="1">
      <alignment horizontal="distributed" vertical="center"/>
    </xf>
    <xf numFmtId="0" fontId="0" fillId="0" borderId="42" xfId="0" applyFont="1" applyFill="1" applyBorder="1" applyAlignment="1">
      <alignment horizontal="distributed" vertical="center"/>
    </xf>
    <xf numFmtId="0" fontId="4" fillId="0" borderId="114" xfId="0" applyFont="1" applyFill="1" applyBorder="1" applyAlignment="1">
      <alignment horizontal="distributed" vertical="center"/>
    </xf>
    <xf numFmtId="0" fontId="4" fillId="0" borderId="41" xfId="0" applyFont="1" applyFill="1" applyBorder="1" applyAlignment="1">
      <alignment horizontal="distributed" vertical="center"/>
    </xf>
    <xf numFmtId="186" fontId="0" fillId="0" borderId="14" xfId="0" applyNumberFormat="1" applyFont="1" applyFill="1" applyBorder="1" applyAlignment="1">
      <alignment horizontal="right" vertical="center"/>
    </xf>
    <xf numFmtId="186" fontId="4" fillId="0" borderId="57"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2" xfId="0" applyNumberFormat="1" applyFont="1" applyFill="1" applyBorder="1" applyAlignment="1">
      <alignment horizontal="right" vertical="center"/>
    </xf>
    <xf numFmtId="186" fontId="0" fillId="0" borderId="3" xfId="0" applyNumberFormat="1" applyFont="1" applyFill="1" applyBorder="1" applyAlignment="1">
      <alignment horizontal="right" vertical="center"/>
    </xf>
    <xf numFmtId="0" fontId="0" fillId="0" borderId="70" xfId="0" applyFont="1" applyFill="1" applyBorder="1" applyAlignment="1">
      <alignment horizontal="distributed" vertical="center"/>
    </xf>
    <xf numFmtId="0" fontId="0" fillId="0" borderId="68" xfId="0" applyFont="1" applyFill="1" applyBorder="1" applyAlignment="1">
      <alignment horizontal="distributed" vertical="center"/>
    </xf>
    <xf numFmtId="186" fontId="4" fillId="0" borderId="14" xfId="0" applyNumberFormat="1" applyFont="1" applyFill="1" applyBorder="1" applyAlignment="1">
      <alignment horizontal="right" vertical="center"/>
    </xf>
    <xf numFmtId="186" fontId="0" fillId="0" borderId="56" xfId="0" applyNumberFormat="1" applyFont="1" applyFill="1" applyBorder="1" applyAlignment="1">
      <alignment horizontal="right" vertical="center"/>
    </xf>
    <xf numFmtId="186" fontId="0" fillId="0" borderId="75" xfId="0" applyNumberFormat="1" applyFont="1" applyFill="1" applyBorder="1" applyAlignment="1">
      <alignment horizontal="right" vertical="center"/>
    </xf>
    <xf numFmtId="186" fontId="0" fillId="0" borderId="57"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187" fontId="0" fillId="0" borderId="8" xfId="0" applyNumberFormat="1" applyFont="1" applyFill="1" applyBorder="1" applyAlignment="1">
      <alignment vertical="center"/>
    </xf>
    <xf numFmtId="0" fontId="5" fillId="0" borderId="0" xfId="0" applyFont="1" applyFill="1" applyBorder="1" applyAlignment="1">
      <alignment horizontal="distributed" vertical="center"/>
    </xf>
    <xf numFmtId="187" fontId="0" fillId="0" borderId="0" xfId="0" applyNumberFormat="1" applyFont="1" applyFill="1" applyBorder="1" applyAlignment="1">
      <alignment vertical="center"/>
    </xf>
    <xf numFmtId="0" fontId="4" fillId="0" borderId="42" xfId="0" applyFont="1" applyFill="1" applyBorder="1" applyAlignment="1">
      <alignment horizontal="distributed" vertical="center"/>
    </xf>
    <xf numFmtId="186" fontId="4" fillId="0" borderId="8" xfId="0" applyNumberFormat="1" applyFont="1" applyFill="1" applyBorder="1" applyAlignment="1">
      <alignment horizontal="right" vertical="center"/>
    </xf>
    <xf numFmtId="187" fontId="0" fillId="0" borderId="75" xfId="0" applyNumberFormat="1" applyFont="1" applyFill="1" applyBorder="1" applyAlignment="1">
      <alignment vertical="center"/>
    </xf>
    <xf numFmtId="0" fontId="0" fillId="0" borderId="0" xfId="0" applyFont="1" applyFill="1" applyBorder="1" applyAlignment="1">
      <alignment horizontal="distributed" vertical="center"/>
    </xf>
    <xf numFmtId="0" fontId="0" fillId="0" borderId="56" xfId="0" applyFont="1" applyFill="1" applyBorder="1" applyAlignment="1">
      <alignment vertical="center"/>
    </xf>
    <xf numFmtId="0" fontId="0" fillId="0" borderId="72" xfId="0" applyFont="1" applyFill="1" applyBorder="1" applyAlignment="1">
      <alignment horizontal="center" vertical="center"/>
    </xf>
    <xf numFmtId="0" fontId="4" fillId="0" borderId="2" xfId="0" applyFont="1" applyFill="1" applyBorder="1" applyAlignment="1">
      <alignment horizontal="distributed" vertical="center"/>
    </xf>
    <xf numFmtId="0" fontId="4" fillId="0" borderId="44" xfId="0" applyFont="1" applyFill="1" applyBorder="1" applyAlignment="1">
      <alignment horizontal="distributed" vertical="center"/>
    </xf>
    <xf numFmtId="187" fontId="4" fillId="0" borderId="1" xfId="0" applyNumberFormat="1" applyFont="1" applyFill="1" applyBorder="1" applyAlignment="1">
      <alignment vertical="center"/>
    </xf>
    <xf numFmtId="187" fontId="4" fillId="0" borderId="2" xfId="0" applyNumberFormat="1" applyFont="1" applyFill="1" applyBorder="1" applyAlignment="1">
      <alignment vertical="center"/>
    </xf>
    <xf numFmtId="187" fontId="4" fillId="0" borderId="8" xfId="0" applyNumberFormat="1" applyFont="1" applyFill="1" applyBorder="1" applyAlignment="1">
      <alignment vertical="center"/>
    </xf>
    <xf numFmtId="0" fontId="0" fillId="0" borderId="56" xfId="0" applyFont="1" applyFill="1" applyBorder="1" applyAlignment="1">
      <alignment horizontal="distributed" vertical="center"/>
    </xf>
    <xf numFmtId="0" fontId="0" fillId="0" borderId="49" xfId="0" applyFont="1" applyFill="1" applyBorder="1" applyAlignment="1">
      <alignment horizontal="center" vertical="center" wrapText="1"/>
    </xf>
    <xf numFmtId="187" fontId="0" fillId="0" borderId="56" xfId="0" applyNumberFormat="1" applyFont="1" applyFill="1" applyBorder="1" applyAlignment="1">
      <alignment vertical="center"/>
    </xf>
    <xf numFmtId="0" fontId="0" fillId="0" borderId="41" xfId="0" applyFont="1" applyFill="1" applyBorder="1" applyAlignment="1">
      <alignment horizontal="distributed" vertical="center"/>
    </xf>
    <xf numFmtId="0" fontId="0" fillId="0" borderId="92" xfId="0" applyFont="1" applyFill="1" applyBorder="1" applyAlignment="1">
      <alignment horizontal="center" vertical="center" shrinkToFit="1"/>
    </xf>
    <xf numFmtId="178" fontId="13" fillId="0" borderId="0" xfId="2" applyNumberFormat="1" applyFont="1" applyFill="1" applyBorder="1" applyAlignment="1">
      <alignment vertical="center"/>
    </xf>
    <xf numFmtId="0" fontId="13" fillId="0" borderId="18" xfId="2" applyFont="1" applyFill="1" applyBorder="1" applyAlignment="1">
      <alignment horizontal="center" vertical="center"/>
    </xf>
    <xf numFmtId="0" fontId="13" fillId="0" borderId="62" xfId="2" applyFont="1" applyFill="1" applyBorder="1" applyAlignment="1">
      <alignment horizontal="center" vertical="center"/>
    </xf>
    <xf numFmtId="0" fontId="13" fillId="0" borderId="22" xfId="2" applyFont="1" applyBorder="1" applyAlignment="1">
      <alignment horizontal="center" vertical="center"/>
    </xf>
    <xf numFmtId="0" fontId="13" fillId="0" borderId="115" xfId="2" applyFont="1" applyBorder="1" applyAlignment="1">
      <alignment horizontal="center" vertical="center"/>
    </xf>
    <xf numFmtId="178" fontId="13" fillId="0" borderId="16" xfId="2" applyNumberFormat="1" applyFont="1" applyFill="1" applyBorder="1" applyAlignment="1">
      <alignment vertical="center"/>
    </xf>
    <xf numFmtId="0" fontId="13" fillId="0" borderId="69" xfId="2" applyFont="1" applyBorder="1" applyAlignment="1">
      <alignment horizontal="center" vertical="center"/>
    </xf>
    <xf numFmtId="187" fontId="13" fillId="0" borderId="0" xfId="2" applyNumberFormat="1" applyFont="1" applyFill="1" applyBorder="1" applyAlignment="1">
      <alignment vertical="center"/>
    </xf>
    <xf numFmtId="0" fontId="13" fillId="0" borderId="76" xfId="2" applyFont="1" applyBorder="1" applyAlignment="1">
      <alignment horizontal="center" vertical="center"/>
    </xf>
    <xf numFmtId="0" fontId="4" fillId="0" borderId="114" xfId="2" applyFont="1" applyFill="1" applyBorder="1" applyAlignment="1">
      <alignment horizontal="center" vertical="center"/>
    </xf>
    <xf numFmtId="0" fontId="4" fillId="0" borderId="116" xfId="2" applyFont="1" applyFill="1" applyBorder="1" applyAlignment="1">
      <alignment horizontal="center" vertical="center"/>
    </xf>
    <xf numFmtId="0" fontId="13" fillId="0" borderId="117" xfId="2" applyFont="1" applyFill="1" applyBorder="1" applyAlignment="1">
      <alignment horizontal="center" vertical="center"/>
    </xf>
    <xf numFmtId="178" fontId="4" fillId="0" borderId="2" xfId="2" applyNumberFormat="1" applyFont="1" applyFill="1" applyBorder="1" applyAlignment="1">
      <alignment vertical="center"/>
    </xf>
    <xf numFmtId="0" fontId="13" fillId="0" borderId="4" xfId="2" applyFont="1" applyFill="1" applyBorder="1" applyAlignment="1">
      <alignment horizontal="center" vertical="center"/>
    </xf>
    <xf numFmtId="0" fontId="13" fillId="0" borderId="4"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13" fillId="0" borderId="0" xfId="2" applyFont="1" applyBorder="1" applyAlignment="1">
      <alignment vertical="center"/>
    </xf>
    <xf numFmtId="0" fontId="13" fillId="0" borderId="87" xfId="2" applyFont="1" applyFill="1" applyBorder="1" applyAlignment="1">
      <alignment horizontal="center" vertical="center"/>
    </xf>
    <xf numFmtId="0" fontId="13" fillId="0" borderId="88" xfId="2" applyFont="1" applyFill="1" applyBorder="1" applyAlignment="1">
      <alignment horizontal="center" vertical="center"/>
    </xf>
    <xf numFmtId="0" fontId="13" fillId="0" borderId="118" xfId="2" applyFont="1" applyFill="1" applyBorder="1" applyAlignment="1">
      <alignment horizontal="center" vertical="center"/>
    </xf>
    <xf numFmtId="0" fontId="13" fillId="0" borderId="92" xfId="2" applyFont="1" applyFill="1" applyBorder="1" applyAlignment="1">
      <alignment horizontal="center" vertical="center"/>
    </xf>
    <xf numFmtId="0" fontId="13" fillId="0" borderId="69" xfId="2" applyFont="1" applyFill="1" applyBorder="1" applyAlignment="1">
      <alignment horizontal="center" vertical="center"/>
    </xf>
    <xf numFmtId="0" fontId="13" fillId="0" borderId="76" xfId="2" applyFont="1" applyFill="1" applyBorder="1" applyAlignment="1">
      <alignment horizontal="center" vertical="center"/>
    </xf>
    <xf numFmtId="0" fontId="13" fillId="0" borderId="119"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4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4" fillId="0" borderId="114" xfId="2" applyFont="1" applyBorder="1" applyAlignment="1">
      <alignment horizontal="distributed" vertical="center"/>
    </xf>
    <xf numFmtId="0" fontId="4" fillId="0" borderId="44" xfId="2" applyFont="1" applyBorder="1" applyAlignment="1">
      <alignment horizontal="distributed" vertical="center"/>
    </xf>
    <xf numFmtId="0" fontId="13" fillId="0" borderId="19" xfId="2" applyFont="1" applyFill="1" applyBorder="1" applyAlignment="1">
      <alignment horizontal="center" vertical="center"/>
    </xf>
    <xf numFmtId="0" fontId="13" fillId="0" borderId="67" xfId="2" applyFont="1" applyFill="1" applyBorder="1" applyAlignment="1">
      <alignment horizontal="center" vertical="center"/>
    </xf>
    <xf numFmtId="0" fontId="13" fillId="0" borderId="87" xfId="2" applyFont="1" applyBorder="1" applyAlignment="1">
      <alignment horizontal="center" vertical="center"/>
    </xf>
    <xf numFmtId="0" fontId="13" fillId="0" borderId="88" xfId="2" applyFont="1" applyBorder="1" applyAlignment="1">
      <alignment horizontal="center" vertical="center"/>
    </xf>
    <xf numFmtId="0" fontId="13" fillId="0" borderId="118" xfId="2" applyFont="1" applyBorder="1" applyAlignment="1">
      <alignment horizontal="center" vertical="center"/>
    </xf>
    <xf numFmtId="0" fontId="13" fillId="0" borderId="92" xfId="2" applyFont="1" applyBorder="1" applyAlignment="1">
      <alignment horizontal="center" vertical="center"/>
    </xf>
    <xf numFmtId="0" fontId="11" fillId="0" borderId="0" xfId="0" applyFont="1" applyBorder="1" applyAlignment="1">
      <alignment horizontal="center" vertical="center"/>
    </xf>
  </cellXfs>
  <cellStyles count="4">
    <cellStyle name="桁区切り 2" xfId="1"/>
    <cellStyle name="標準" xfId="0" builtinId="0"/>
    <cellStyle name="標準_H15年住宅土地統計（H16版統計書用）" xfId="2"/>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spPr>
        <a:noFill/>
        <a:ln w="12700">
          <a:solidFill>
            <a:srgbClr val="000000"/>
          </a:solidFill>
          <a:prstDash val="solid"/>
        </a:ln>
      </c:spPr>
    </c:title>
    <c:plotArea>
      <c:layout>
        <c:manualLayout>
          <c:layoutTarget val="inner"/>
          <c:xMode val="edge"/>
          <c:yMode val="edge"/>
          <c:x val="0.30344827586207418"/>
          <c:y val="0.40102827763496668"/>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explosion val="25"/>
          </c:dPt>
          <c:dLbls>
            <c:dLbl>
              <c:idx val="0"/>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CatName val="1"/>
            </c:dLbl>
            <c:dLbl>
              <c:idx val="1"/>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CatName val="1"/>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Percent val="1"/>
          </c:dLbls>
          <c:cat>
            <c:strRef>
              <c:f>グラフ!$H$4:$I$4</c:f>
              <c:strCache>
                <c:ptCount val="2"/>
                <c:pt idx="0">
                  <c:v>市街化区域</c:v>
                </c:pt>
                <c:pt idx="1">
                  <c:v>市街化調整区域</c:v>
                </c:pt>
              </c:strCache>
            </c:strRef>
          </c:cat>
          <c:val>
            <c:numRef>
              <c:f>グラフ!$H$5:$I$5</c:f>
              <c:numCache>
                <c:formatCode>0.0%</c:formatCode>
                <c:ptCount val="2"/>
                <c:pt idx="0">
                  <c:v>0.76324391635967415</c:v>
                </c:pt>
                <c:pt idx="1">
                  <c:v>0.23675608364032585</c:v>
                </c:pt>
              </c:numCache>
            </c:numRef>
          </c:val>
        </c:ser>
        <c:firstSliceAng val="0"/>
      </c:pie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31000104986876642"/>
          <c:y val="2.0565552699228787E-2"/>
        </c:manualLayout>
      </c:layout>
      <c:spPr>
        <a:noFill/>
        <a:ln w="12700">
          <a:solidFill>
            <a:srgbClr val="000000"/>
          </a:solidFill>
          <a:prstDash val="solid"/>
        </a:ln>
      </c:spPr>
    </c:title>
    <c:plotArea>
      <c:layout>
        <c:manualLayout>
          <c:layoutTarget val="inner"/>
          <c:xMode val="edge"/>
          <c:yMode val="edge"/>
          <c:x val="5.1903201880139423E-2"/>
          <c:y val="0.20051413881748331"/>
          <c:w val="0.84083187045826413"/>
          <c:h val="0.62467866323908605"/>
        </c:manualLayout>
      </c:layout>
      <c:pieChart>
        <c:varyColors val="1"/>
        <c:ser>
          <c:idx val="0"/>
          <c:order val="0"/>
          <c:spPr>
            <a:solidFill>
              <a:srgbClr val="FFFFFF"/>
            </a:solidFill>
            <a:ln w="12700">
              <a:solidFill>
                <a:srgbClr val="000000"/>
              </a:solidFill>
              <a:prstDash val="solid"/>
            </a:ln>
          </c:spPr>
          <c:explosion val="9"/>
          <c:dPt>
            <c:idx val="0"/>
            <c:spPr>
              <a:pattFill prst="ltUpDiag">
                <a:fgClr>
                  <a:srgbClr val="000000"/>
                </a:fgClr>
                <a:bgClr>
                  <a:srgbClr val="FFFFFF"/>
                </a:bgClr>
              </a:pattFill>
              <a:ln w="12700">
                <a:solidFill>
                  <a:srgbClr val="000000"/>
                </a:solidFill>
                <a:prstDash val="solid"/>
              </a:ln>
            </c:spPr>
          </c:dPt>
          <c:dPt>
            <c:idx val="1"/>
            <c:spPr>
              <a:pattFill prst="divot">
                <a:fgClr>
                  <a:srgbClr val="000000"/>
                </a:fgClr>
                <a:bgClr>
                  <a:srgbClr val="FFFFFF"/>
                </a:bgClr>
              </a:pattFill>
              <a:ln w="12700">
                <a:solidFill>
                  <a:srgbClr val="000000"/>
                </a:solidFill>
                <a:prstDash val="solid"/>
              </a:ln>
            </c:spPr>
          </c:dPt>
          <c:dLbls>
            <c:dLbl>
              <c:idx val="0"/>
              <c:layout>
                <c:manualLayout>
                  <c:x val="-0.23557039136846691"/>
                  <c:y val="-0.18815861384936144"/>
                </c:manualLayout>
              </c:layout>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区域</a:t>
                    </a: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76.3%</a:t>
                    </a:r>
                  </a:p>
                </c:rich>
              </c:tx>
              <c:spPr>
                <a:solidFill>
                  <a:srgbClr val="FFFFFF"/>
                </a:solidFill>
                <a:ln w="12700">
                  <a:solidFill>
                    <a:srgbClr val="000000"/>
                  </a:solidFill>
                  <a:prstDash val="solid"/>
                </a:ln>
              </c:spPr>
              <c:dLblPos val="bestFit"/>
            </c:dLbl>
            <c:dLbl>
              <c:idx val="1"/>
              <c:layout>
                <c:manualLayout>
                  <c:x val="0.23333409288441836"/>
                  <c:y val="0.1792474141246496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調整区域</a:t>
                    </a:r>
                    <a:endParaRPr lang="ja-JP" altLang="en-US" sz="1000" b="0" i="0" u="none" strike="noStrike" baseline="0">
                      <a:solidFill>
                        <a:srgbClr val="000000"/>
                      </a:solidFill>
                      <a:latin typeface="ＭＳ Ｐゴシック"/>
                      <a:ea typeface="ＭＳ Ｐゴシック"/>
                    </a:endParaRP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23.7%</a:t>
                    </a:r>
                  </a:p>
                </c:rich>
              </c:tx>
              <c:spPr>
                <a:solidFill>
                  <a:srgbClr val="FFFFFF"/>
                </a:solidFill>
                <a:ln w="12700">
                  <a:solidFill>
                    <a:srgbClr val="000000"/>
                  </a:solidFill>
                  <a:prstDash val="solid"/>
                </a:ln>
              </c:spPr>
              <c:dLblPos val="bestFit"/>
            </c:dLbl>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showCatName val="1"/>
          </c:dLbls>
          <c:cat>
            <c:strRef>
              <c:f>グラフ!$H$4:$I$4</c:f>
              <c:strCache>
                <c:ptCount val="2"/>
                <c:pt idx="0">
                  <c:v>市街化区域</c:v>
                </c:pt>
                <c:pt idx="1">
                  <c:v>市街化調整区域</c:v>
                </c:pt>
              </c:strCache>
            </c:strRef>
          </c:cat>
          <c:val>
            <c:numRef>
              <c:f>グラフ!$H$5:$I$5</c:f>
              <c:numCache>
                <c:formatCode>0.0%</c:formatCode>
                <c:ptCount val="2"/>
                <c:pt idx="0">
                  <c:v>0.76324391635967415</c:v>
                </c:pt>
                <c:pt idx="1">
                  <c:v>0.23675608364032585</c:v>
                </c:pt>
              </c:numCache>
            </c:numRef>
          </c:val>
        </c:ser>
        <c:firstSliceAng val="0"/>
      </c:pie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38424817379755377"/>
          <c:y val="1.2376114856146578E-2"/>
        </c:manualLayout>
      </c:layout>
      <c:spPr>
        <a:noFill/>
        <a:ln w="12700">
          <a:solidFill>
            <a:srgbClr val="000000"/>
          </a:solidFill>
          <a:prstDash val="solid"/>
        </a:ln>
      </c:spPr>
    </c:title>
    <c:plotArea>
      <c:layout>
        <c:manualLayout>
          <c:layoutTarget val="inner"/>
          <c:xMode val="edge"/>
          <c:yMode val="edge"/>
          <c:x val="0.23150357995226731"/>
          <c:y val="0.19184697206368967"/>
          <c:w val="0.658711217183785"/>
          <c:h val="0.66187205361974"/>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90">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pct50">
                <a:fgClr>
                  <a:srgbClr val="000000"/>
                </a:fgClr>
                <a:bgClr>
                  <a:srgbClr val="FFFFFF"/>
                </a:bgClr>
              </a:pattFill>
              <a:ln w="12700">
                <a:solidFill>
                  <a:srgbClr val="000000"/>
                </a:solidFill>
                <a:prstDash val="solid"/>
              </a:ln>
            </c:spPr>
          </c:dPt>
          <c:dPt>
            <c:idx val="4"/>
            <c:spPr>
              <a:pattFill prst="dashDnDiag">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Pt>
            <c:idx val="6"/>
            <c:spPr>
              <a:pattFill prst="shingle">
                <a:fgClr>
                  <a:srgbClr val="000000"/>
                </a:fgClr>
                <a:bgClr>
                  <a:srgbClr val="FFFFFF"/>
                </a:bgClr>
              </a:pattFill>
              <a:ln w="12700">
                <a:solidFill>
                  <a:srgbClr val="000000"/>
                </a:solidFill>
                <a:prstDash val="solid"/>
              </a:ln>
            </c:spPr>
          </c:dPt>
          <c:dPt>
            <c:idx val="7"/>
            <c:spPr>
              <a:pattFill prst="lgConfetti">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wdUpDiag">
                <a:fgClr>
                  <a:srgbClr val="000000"/>
                </a:fgClr>
                <a:bgClr>
                  <a:srgbClr val="FFFFFF"/>
                </a:bgClr>
              </a:pattFill>
              <a:ln w="12700">
                <a:solidFill>
                  <a:srgbClr val="000000"/>
                </a:solidFill>
                <a:prstDash val="solid"/>
              </a:ln>
            </c:spPr>
          </c:dPt>
          <c:dPt>
            <c:idx val="10"/>
            <c:spPr>
              <a:pattFill prst="dashHorz">
                <a:fgClr>
                  <a:srgbClr val="000000"/>
                </a:fgClr>
                <a:bgClr>
                  <a:srgbClr val="FFFFFF"/>
                </a:bgClr>
              </a:pattFill>
              <a:ln w="12700">
                <a:solidFill>
                  <a:srgbClr val="000000"/>
                </a:solidFill>
                <a:prstDash val="solid"/>
              </a:ln>
            </c:spPr>
          </c:dPt>
          <c:dLbls>
            <c:dLbl>
              <c:idx val="1"/>
              <c:layout>
                <c:manualLayout>
                  <c:x val="0.13702065284798834"/>
                  <c:y val="-0.2744512094189812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第二種</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低層住居</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専用地域</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4.6%</a:t>
                    </a:r>
                  </a:p>
                </c:rich>
              </c:tx>
              <c:spPr>
                <a:solidFill>
                  <a:srgbClr val="FFFFFF"/>
                </a:solidFill>
                <a:ln w="12700">
                  <a:solidFill>
                    <a:srgbClr val="000000"/>
                  </a:solidFill>
                  <a:prstDash val="solid"/>
                </a:ln>
              </c:spPr>
            </c:dLbl>
            <c:dLbl>
              <c:idx val="3"/>
              <c:layout>
                <c:manualLayout>
                  <c:x val="0.24667255495211068"/>
                  <c:y val="0.18880418251093764"/>
                </c:manualLayout>
              </c:layout>
              <c:showCatName val="1"/>
              <c:showPercent val="1"/>
              <c:separator>
</c:separator>
            </c:dLbl>
            <c:dLbl>
              <c:idx val="4"/>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第一種</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住居地域</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16.5%</a:t>
                    </a:r>
                  </a:p>
                </c:rich>
              </c:tx>
              <c:spPr>
                <a:solidFill>
                  <a:srgbClr val="FFFFFF"/>
                </a:solidFill>
                <a:ln w="12700">
                  <a:solidFill>
                    <a:srgbClr val="000000"/>
                  </a:solidFill>
                  <a:prstDash val="solid"/>
                </a:ln>
              </c:spPr>
            </c:dLbl>
            <c:dLbl>
              <c:idx val="5"/>
              <c:layout>
                <c:manualLayout>
                  <c:x val="-0.18536698425823389"/>
                  <c:y val="0.26100242487981445"/>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
住居地域
</a:t>
                    </a:r>
                    <a:r>
                      <a:rPr lang="en-US" altLang="ja-JP"/>
                      <a:t>5.9%</a:t>
                    </a:r>
                  </a:p>
                </c:rich>
              </c:tx>
              <c:spPr>
                <a:solidFill>
                  <a:srgbClr val="FFFFFF"/>
                </a:solidFill>
                <a:ln w="12700">
                  <a:solidFill>
                    <a:srgbClr val="000000"/>
                  </a:solidFill>
                  <a:prstDash val="solid"/>
                </a:ln>
              </c:spPr>
            </c:dLbl>
            <c:dLbl>
              <c:idx val="6"/>
              <c:layout>
                <c:manualLayout>
                  <c:x val="-0.23231491051685371"/>
                  <c:y val="0.11261660191934063"/>
                </c:manualLayout>
              </c:layout>
              <c:showCatName val="1"/>
              <c:showPercent val="1"/>
              <c:separator>
</c:separator>
            </c:dLbl>
            <c:dLbl>
              <c:idx val="7"/>
              <c:layout>
                <c:manualLayout>
                  <c:x val="-0.22617831482281897"/>
                  <c:y val="-3.7015152266327546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近隣商業</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地域</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dLbl>
            <c:dLbl>
              <c:idx val="8"/>
              <c:layout>
                <c:manualLayout>
                  <c:x val="-0.19125652252895567"/>
                  <c:y val="-0.20789309524409241"/>
                </c:manualLayout>
              </c:layout>
              <c:showCatName val="1"/>
              <c:showPercent val="1"/>
              <c:separator>
</c:separator>
            </c:dLbl>
            <c:dLbl>
              <c:idx val="9"/>
              <c:layout>
                <c:manualLayout>
                  <c:x val="-9.4979297038943946E-3"/>
                  <c:y val="3.2839583170915674E-3"/>
                </c:manualLayout>
              </c:layout>
              <c:showCatName val="1"/>
              <c:showPercent val="1"/>
              <c:separator>
</c:separator>
            </c:dLbl>
            <c:dLbl>
              <c:idx val="10"/>
              <c:layout>
                <c:manualLayout>
                  <c:x val="-0.24294288989532986"/>
                  <c:y val="-0.17980886139570521"/>
                </c:manualLayout>
              </c:layout>
              <c:showCatName val="1"/>
              <c:showPercent val="1"/>
              <c:separator>
</c:separator>
            </c:dLbl>
            <c:dLbl>
              <c:idx val="11"/>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グラフ!$H$8:$H$19</c:f>
              <c:strCache>
                <c:ptCount val="12"/>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工業地域</c:v>
                </c:pt>
                <c:pt idx="11">
                  <c:v>工業専用地域</c:v>
                </c:pt>
              </c:strCache>
            </c:strRef>
          </c:cat>
          <c:val>
            <c:numRef>
              <c:f>グラフ!$I$8:$I$19</c:f>
              <c:numCache>
                <c:formatCode>#,##0.0_);[Red]\(#,##0.0\)</c:formatCode>
                <c:ptCount val="12"/>
                <c:pt idx="0">
                  <c:v>21.910265125764784</c:v>
                </c:pt>
                <c:pt idx="1">
                  <c:v>4.595513256288239</c:v>
                </c:pt>
                <c:pt idx="2">
                  <c:v>22.43371855880353</c:v>
                </c:pt>
                <c:pt idx="3">
                  <c:v>2.9639700883752544</c:v>
                </c:pt>
                <c:pt idx="4">
                  <c:v>16.49218218898708</c:v>
                </c:pt>
                <c:pt idx="5">
                  <c:v>5.8735554044867433</c:v>
                </c:pt>
                <c:pt idx="6">
                  <c:v>2.4065261726716516</c:v>
                </c:pt>
                <c:pt idx="7">
                  <c:v>2.4133242692046224</c:v>
                </c:pt>
                <c:pt idx="8">
                  <c:v>3.3650577838205296</c:v>
                </c:pt>
                <c:pt idx="9">
                  <c:v>13.915703602991158</c:v>
                </c:pt>
                <c:pt idx="10">
                  <c:v>3.6301835486063894</c:v>
                </c:pt>
                <c:pt idx="11">
                  <c:v>0</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a:t>
            </a:r>
          </a:p>
        </c:rich>
      </c:tx>
      <c:layout>
        <c:manualLayout>
          <c:xMode val="edge"/>
          <c:yMode val="edge"/>
          <c:x val="0.37237331820009062"/>
          <c:y val="3.2407407407407517E-2"/>
        </c:manualLayout>
      </c:layout>
      <c:spPr>
        <a:solidFill>
          <a:srgbClr val="FFFFFF"/>
        </a:solidFill>
        <a:ln w="12700">
          <a:solidFill>
            <a:srgbClr val="000000"/>
          </a:solidFill>
          <a:prstDash val="solid"/>
        </a:ln>
      </c:spPr>
    </c:title>
    <c:plotArea>
      <c:layout>
        <c:manualLayout>
          <c:layoutTarget val="inner"/>
          <c:xMode val="edge"/>
          <c:yMode val="edge"/>
          <c:x val="8.7087342481180066E-2"/>
          <c:y val="0.21064862433228521"/>
          <c:w val="0.8318342712857526"/>
          <c:h val="0.64120515318729032"/>
        </c:manualLayout>
      </c:layout>
      <c:doughnutChart>
        <c:varyColors val="1"/>
        <c:ser>
          <c:idx val="0"/>
          <c:order val="0"/>
          <c:spPr>
            <a:solidFill>
              <a:srgbClr val="FFFFFF"/>
            </a:solidFill>
            <a:ln w="12700">
              <a:solidFill>
                <a:srgbClr val="000000"/>
              </a:solidFill>
              <a:prstDash val="solid"/>
            </a:ln>
          </c:spPr>
          <c:dPt>
            <c:idx val="0"/>
            <c:spPr>
              <a:pattFill prst="wdDnDiag">
                <a:fgClr>
                  <a:srgbClr val="000000"/>
                </a:fgClr>
                <a:bgClr>
                  <a:srgbClr val="FFFFFF"/>
                </a:bgClr>
              </a:pattFill>
              <a:ln w="12700">
                <a:solidFill>
                  <a:srgbClr val="000000"/>
                </a:solidFill>
                <a:prstDash val="solid"/>
              </a:ln>
            </c:spPr>
          </c:dPt>
          <c:dPt>
            <c:idx val="1"/>
            <c:spPr>
              <a:pattFill prst="shingle">
                <a:fgClr>
                  <a:srgbClr val="000000"/>
                </a:fgClr>
                <a:bgClr>
                  <a:srgbClr val="FFFFFF"/>
                </a:bgClr>
              </a:pattFill>
              <a:ln w="12700">
                <a:solidFill>
                  <a:srgbClr val="000000"/>
                </a:solidFill>
                <a:prstDash val="solid"/>
              </a:ln>
            </c:spPr>
          </c:dPt>
          <c:dPt>
            <c:idx val="2"/>
            <c:spPr>
              <a:pattFill prst="pct5">
                <a:fgClr>
                  <a:srgbClr val="000000"/>
                </a:fgClr>
                <a:bgClr>
                  <a:srgbClr val="FFFFFF"/>
                </a:bgClr>
              </a:pattFill>
              <a:ln w="12700">
                <a:solidFill>
                  <a:srgbClr val="000000"/>
                </a:solidFill>
                <a:prstDash val="solid"/>
              </a:ln>
            </c:spPr>
          </c:dPt>
          <c:dPt>
            <c:idx val="3"/>
            <c:spPr>
              <a:pattFill prst="ltUpDiag">
                <a:fgClr>
                  <a:srgbClr val="000000"/>
                </a:fgClr>
                <a:bgClr>
                  <a:srgbClr val="FFFFFF"/>
                </a:bgClr>
              </a:pattFill>
              <a:ln w="12700">
                <a:solidFill>
                  <a:srgbClr val="000000"/>
                </a:solidFill>
                <a:prstDash val="solid"/>
              </a:ln>
            </c:spPr>
          </c:dPt>
          <c:dPt>
            <c:idx val="4"/>
            <c:spPr>
              <a:pattFill prst="divot">
                <a:fgClr>
                  <a:srgbClr val="000000"/>
                </a:fgClr>
                <a:bgClr>
                  <a:srgbClr val="FFFFFF"/>
                </a:bgClr>
              </a:pattFill>
              <a:ln w="12700">
                <a:solidFill>
                  <a:srgbClr val="000000"/>
                </a:solidFill>
                <a:prstDash val="solid"/>
              </a:ln>
            </c:spPr>
          </c:dPt>
          <c:dPt>
            <c:idx val="5"/>
            <c:spPr>
              <a:pattFill prst="smGrid">
                <a:fgClr>
                  <a:srgbClr val="000000"/>
                </a:fgClr>
                <a:bgClr>
                  <a:srgbClr val="FFFFFF"/>
                </a:bgClr>
              </a:pattFill>
              <a:ln w="12700">
                <a:solidFill>
                  <a:srgbClr val="000000"/>
                </a:solidFill>
                <a:prstDash val="solid"/>
              </a:ln>
            </c:spPr>
          </c:dPt>
          <c:dPt>
            <c:idx val="6"/>
            <c:spPr>
              <a:pattFill prst="dashHorz">
                <a:fgClr>
                  <a:srgbClr val="000000"/>
                </a:fgClr>
                <a:bgClr>
                  <a:srgbClr val="FFFFFF"/>
                </a:bgClr>
              </a:pattFill>
              <a:ln w="12700">
                <a:solidFill>
                  <a:srgbClr val="000000"/>
                </a:solidFill>
                <a:prstDash val="solid"/>
              </a:ln>
            </c:spPr>
          </c:dPt>
          <c:dLbls>
            <c:dLbl>
              <c:idx val="0"/>
              <c:layout>
                <c:manualLayout>
                  <c:x val="7.7926041292770594E-3"/>
                  <c:y val="-3.0077192449572503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街区公園</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9.7%</a:t>
                    </a:r>
                  </a:p>
                </c:rich>
              </c:tx>
              <c:numFmt formatCode="0.0%" sourceLinked="0"/>
              <c:spPr>
                <a:solidFill>
                  <a:srgbClr val="FFFFFF"/>
                </a:solidFill>
                <a:ln w="12700">
                  <a:solidFill>
                    <a:srgbClr val="000000"/>
                  </a:solidFill>
                  <a:prstDash val="solid"/>
                </a:ln>
              </c:spPr>
            </c:dLbl>
            <c:dLbl>
              <c:idx val="1"/>
              <c:layout>
                <c:manualLayout>
                  <c:x val="3.012500031475555E-2"/>
                  <c:y val="-1.409128348388051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近隣公園</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8.8%</a:t>
                    </a:r>
                  </a:p>
                </c:rich>
              </c:tx>
              <c:numFmt formatCode="0.0%" sourceLinked="0"/>
              <c:spPr>
                <a:solidFill>
                  <a:srgbClr val="FFFFFF"/>
                </a:solidFill>
                <a:ln w="12700">
                  <a:solidFill>
                    <a:srgbClr val="000000"/>
                  </a:solidFill>
                  <a:prstDash val="solid"/>
                </a:ln>
              </c:spPr>
            </c:dLbl>
            <c:dLbl>
              <c:idx val="2"/>
              <c:layout>
                <c:manualLayout>
                  <c:x val="0.13860033261608071"/>
                  <c:y val="-0.20716122290269273"/>
                </c:manualLayout>
              </c:layout>
              <c:showCatName val="1"/>
              <c:showPercent val="1"/>
              <c:separator>
</c:separator>
            </c:dLbl>
            <c:dLbl>
              <c:idx val="5"/>
              <c:layout>
                <c:manualLayout>
                  <c:x val="-0.19985424565788648"/>
                  <c:y val="-0.18260222695892531"/>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墓地公園</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6.84%</a:t>
                    </a:r>
                  </a:p>
                </c:rich>
              </c:tx>
              <c:numFmt formatCode="0.0%" sourceLinked="0"/>
              <c:spPr>
                <a:solidFill>
                  <a:srgbClr val="FFFFFF"/>
                </a:solidFill>
                <a:ln w="12700">
                  <a:solidFill>
                    <a:srgbClr val="000000"/>
                  </a:solidFill>
                  <a:prstDash val="solid"/>
                </a:ln>
              </c:spPr>
            </c:dLbl>
            <c:dLbl>
              <c:idx val="6"/>
              <c:layout>
                <c:manualLayout>
                  <c:x val="3.0316157446770586E-4"/>
                  <c:y val="-1.7686817735754111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都市</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緑地</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8.0%</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10.58</c:v>
                </c:pt>
                <c:pt idx="1">
                  <c:v>9.27</c:v>
                </c:pt>
                <c:pt idx="2">
                  <c:v>4.9000000000000004</c:v>
                </c:pt>
                <c:pt idx="3" formatCode="0.00_ ">
                  <c:v>50.6</c:v>
                </c:pt>
                <c:pt idx="4" formatCode="0.00_ ">
                  <c:v>14.6</c:v>
                </c:pt>
                <c:pt idx="5" formatCode="0.00_ ">
                  <c:v>7.2</c:v>
                </c:pt>
                <c:pt idx="6" formatCode="0.00_ ">
                  <c:v>8.59</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20754716981132"/>
          <c:y val="6.1855670103092793E-2"/>
          <c:w val="0.83288409703504063"/>
          <c:h val="0.68865979381443365"/>
        </c:manualLayout>
      </c:layout>
      <c:lineChart>
        <c:grouping val="standard"/>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平成20年度</c:v>
                </c:pt>
                <c:pt idx="1">
                  <c:v>21年度</c:v>
                </c:pt>
                <c:pt idx="2">
                  <c:v>22年度</c:v>
                </c:pt>
                <c:pt idx="3">
                  <c:v>23年度</c:v>
                </c:pt>
                <c:pt idx="4">
                  <c:v>24年度</c:v>
                </c:pt>
              </c:strCache>
            </c:strRef>
          </c:cat>
          <c:val>
            <c:numRef>
              <c:f>グラフ!$I$44:$I$48</c:f>
              <c:numCache>
                <c:formatCode>0;[Red]0</c:formatCode>
                <c:ptCount val="5"/>
                <c:pt idx="0">
                  <c:v>118</c:v>
                </c:pt>
                <c:pt idx="1">
                  <c:v>95</c:v>
                </c:pt>
                <c:pt idx="2">
                  <c:v>110</c:v>
                </c:pt>
                <c:pt idx="3">
                  <c:v>159</c:v>
                </c:pt>
                <c:pt idx="4">
                  <c:v>101</c:v>
                </c:pt>
              </c:numCache>
            </c:numRef>
          </c:val>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平成20年度</c:v>
                </c:pt>
                <c:pt idx="1">
                  <c:v>21年度</c:v>
                </c:pt>
                <c:pt idx="2">
                  <c:v>22年度</c:v>
                </c:pt>
                <c:pt idx="3">
                  <c:v>23年度</c:v>
                </c:pt>
                <c:pt idx="4">
                  <c:v>24年度</c:v>
                </c:pt>
              </c:strCache>
            </c:strRef>
          </c:cat>
          <c:val>
            <c:numRef>
              <c:f>グラフ!$J$44:$J$48</c:f>
              <c:numCache>
                <c:formatCode>0;[Red]0</c:formatCode>
                <c:ptCount val="5"/>
                <c:pt idx="0">
                  <c:v>46</c:v>
                </c:pt>
                <c:pt idx="1">
                  <c:v>49</c:v>
                </c:pt>
                <c:pt idx="2">
                  <c:v>65</c:v>
                </c:pt>
                <c:pt idx="3">
                  <c:v>45</c:v>
                </c:pt>
                <c:pt idx="4">
                  <c:v>61</c:v>
                </c:pt>
              </c:numCache>
            </c:numRef>
          </c:val>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平成20年度</c:v>
                </c:pt>
                <c:pt idx="1">
                  <c:v>21年度</c:v>
                </c:pt>
                <c:pt idx="2">
                  <c:v>22年度</c:v>
                </c:pt>
                <c:pt idx="3">
                  <c:v>23年度</c:v>
                </c:pt>
                <c:pt idx="4">
                  <c:v>24年度</c:v>
                </c:pt>
              </c:strCache>
            </c:strRef>
          </c:cat>
          <c:val>
            <c:numRef>
              <c:f>グラフ!$K$44:$K$48</c:f>
              <c:numCache>
                <c:formatCode>0;[Red]0</c:formatCode>
                <c:ptCount val="5"/>
                <c:pt idx="0">
                  <c:v>13</c:v>
                </c:pt>
                <c:pt idx="1">
                  <c:v>8</c:v>
                </c:pt>
                <c:pt idx="2">
                  <c:v>6</c:v>
                </c:pt>
                <c:pt idx="3">
                  <c:v>7</c:v>
                </c:pt>
                <c:pt idx="4">
                  <c:v>6</c:v>
                </c:pt>
              </c:numCache>
            </c:numRef>
          </c:val>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平成20年度</c:v>
                </c:pt>
                <c:pt idx="1">
                  <c:v>21年度</c:v>
                </c:pt>
                <c:pt idx="2">
                  <c:v>22年度</c:v>
                </c:pt>
                <c:pt idx="3">
                  <c:v>23年度</c:v>
                </c:pt>
                <c:pt idx="4">
                  <c:v>24年度</c:v>
                </c:pt>
              </c:strCache>
            </c:strRef>
          </c:cat>
          <c:val>
            <c:numRef>
              <c:f>グラフ!$L$44:$L$48</c:f>
              <c:numCache>
                <c:formatCode>0;[Red]0</c:formatCode>
                <c:ptCount val="5"/>
                <c:pt idx="0">
                  <c:v>10</c:v>
                </c:pt>
                <c:pt idx="1">
                  <c:v>7</c:v>
                </c:pt>
                <c:pt idx="2">
                  <c:v>5</c:v>
                </c:pt>
                <c:pt idx="3">
                  <c:v>10</c:v>
                </c:pt>
                <c:pt idx="4">
                  <c:v>14</c:v>
                </c:pt>
              </c:numCache>
            </c:numRef>
          </c:val>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平成20年度</c:v>
                </c:pt>
                <c:pt idx="1">
                  <c:v>21年度</c:v>
                </c:pt>
                <c:pt idx="2">
                  <c:v>22年度</c:v>
                </c:pt>
                <c:pt idx="3">
                  <c:v>23年度</c:v>
                </c:pt>
                <c:pt idx="4">
                  <c:v>24年度</c:v>
                </c:pt>
              </c:strCache>
            </c:strRef>
          </c:cat>
          <c:val>
            <c:numRef>
              <c:f>グラフ!$M$44:$M$48</c:f>
              <c:numCache>
                <c:formatCode>0;[Red]0</c:formatCode>
                <c:ptCount val="5"/>
                <c:pt idx="0">
                  <c:v>20</c:v>
                </c:pt>
                <c:pt idx="1">
                  <c:v>40</c:v>
                </c:pt>
                <c:pt idx="2">
                  <c:v>50</c:v>
                </c:pt>
                <c:pt idx="3">
                  <c:v>17</c:v>
                </c:pt>
                <c:pt idx="4">
                  <c:v>60</c:v>
                </c:pt>
              </c:numCache>
            </c:numRef>
          </c:val>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平成20年度</c:v>
                </c:pt>
                <c:pt idx="1">
                  <c:v>21年度</c:v>
                </c:pt>
                <c:pt idx="2">
                  <c:v>22年度</c:v>
                </c:pt>
                <c:pt idx="3">
                  <c:v>23年度</c:v>
                </c:pt>
                <c:pt idx="4">
                  <c:v>24年度</c:v>
                </c:pt>
              </c:strCache>
            </c:strRef>
          </c:cat>
          <c:val>
            <c:numRef>
              <c:f>グラフ!$N$44:$N$48</c:f>
              <c:numCache>
                <c:formatCode>0;[Red]0</c:formatCode>
                <c:ptCount val="5"/>
                <c:pt idx="0">
                  <c:v>11</c:v>
                </c:pt>
                <c:pt idx="1">
                  <c:v>12</c:v>
                </c:pt>
                <c:pt idx="2">
                  <c:v>14</c:v>
                </c:pt>
                <c:pt idx="3">
                  <c:v>7</c:v>
                </c:pt>
                <c:pt idx="4">
                  <c:v>8</c:v>
                </c:pt>
              </c:numCache>
            </c:numRef>
          </c:val>
        </c:ser>
        <c:marker val="1"/>
        <c:axId val="138386048"/>
        <c:axId val="138404608"/>
      </c:lineChart>
      <c:catAx>
        <c:axId val="1383860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404608"/>
        <c:crossesAt val="0"/>
        <c:auto val="1"/>
        <c:lblAlgn val="ctr"/>
        <c:lblOffset val="100"/>
        <c:tickLblSkip val="1"/>
        <c:tickMarkSkip val="1"/>
      </c:catAx>
      <c:valAx>
        <c:axId val="138404608"/>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3225E-2"/>
              <c:y val="1.237113402061856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386048"/>
        <c:crosses val="autoZero"/>
        <c:crossBetween val="between"/>
      </c:valAx>
      <c:spPr>
        <a:noFill/>
        <a:ln w="12700">
          <a:solidFill>
            <a:srgbClr val="000000"/>
          </a:solidFill>
          <a:prstDash val="solid"/>
        </a:ln>
      </c:spPr>
    </c:plotArea>
    <c:legend>
      <c:legendPos val="b"/>
      <c:layout>
        <c:manualLayout>
          <c:xMode val="edge"/>
          <c:yMode val="edge"/>
          <c:x val="5.4296710320536637E-2"/>
          <c:y val="0.84329896907216451"/>
          <c:w val="0.89487848992969132"/>
          <c:h val="0.140206185567011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34</xdr:row>
      <xdr:rowOff>142875</xdr:rowOff>
    </xdr:from>
    <xdr:to>
      <xdr:col>2</xdr:col>
      <xdr:colOff>695325</xdr:colOff>
      <xdr:row>34</xdr:row>
      <xdr:rowOff>142875</xdr:rowOff>
    </xdr:to>
    <xdr:sp macro="" textlink="">
      <xdr:nvSpPr>
        <xdr:cNvPr id="1028" name="Line 1"/>
        <xdr:cNvSpPr>
          <a:spLocks noChangeShapeType="1"/>
        </xdr:cNvSpPr>
      </xdr:nvSpPr>
      <xdr:spPr bwMode="auto">
        <a:xfrm>
          <a:off x="1343025" y="9172575"/>
          <a:ext cx="552450" cy="0"/>
        </a:xfrm>
        <a:prstGeom prst="line">
          <a:avLst/>
        </a:prstGeom>
        <a:noFill/>
        <a:ln w="9360">
          <a:solidFill>
            <a:srgbClr val="000000"/>
          </a:solidFill>
          <a:miter lim="800000"/>
          <a:headEnd/>
          <a:tailEnd/>
        </a:ln>
      </xdr:spPr>
    </xdr:sp>
    <xdr:clientData/>
  </xdr:twoCellAnchor>
  <xdr:twoCellAnchor>
    <xdr:from>
      <xdr:col>5</xdr:col>
      <xdr:colOff>47625</xdr:colOff>
      <xdr:row>34</xdr:row>
      <xdr:rowOff>123825</xdr:rowOff>
    </xdr:from>
    <xdr:to>
      <xdr:col>6</xdr:col>
      <xdr:colOff>28575</xdr:colOff>
      <xdr:row>34</xdr:row>
      <xdr:rowOff>123825</xdr:rowOff>
    </xdr:to>
    <xdr:sp macro="" textlink="">
      <xdr:nvSpPr>
        <xdr:cNvPr id="1029" name="Line 2"/>
        <xdr:cNvSpPr>
          <a:spLocks noChangeShapeType="1"/>
        </xdr:cNvSpPr>
      </xdr:nvSpPr>
      <xdr:spPr bwMode="auto">
        <a:xfrm>
          <a:off x="3590925" y="915352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1030"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1031"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20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733425</xdr:colOff>
      <xdr:row>6</xdr:row>
      <xdr:rowOff>133350</xdr:rowOff>
    </xdr:from>
    <xdr:to>
      <xdr:col>6</xdr:col>
      <xdr:colOff>95250</xdr:colOff>
      <xdr:row>32</xdr:row>
      <xdr:rowOff>142875</xdr:rowOff>
    </xdr:to>
    <xdr:graphicFrame macro="">
      <xdr:nvGraphicFramePr>
        <xdr:cNvPr id="205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38</xdr:row>
      <xdr:rowOff>19050</xdr:rowOff>
    </xdr:from>
    <xdr:to>
      <xdr:col>2</xdr:col>
      <xdr:colOff>1000125</xdr:colOff>
      <xdr:row>65</xdr:row>
      <xdr:rowOff>19050</xdr:rowOff>
    </xdr:to>
    <xdr:graphicFrame macro="">
      <xdr:nvGraphicFramePr>
        <xdr:cNvPr id="20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933449</xdr:colOff>
      <xdr:row>15</xdr:row>
      <xdr:rowOff>28574</xdr:rowOff>
    </xdr:from>
    <xdr:to>
      <xdr:col>5</xdr:col>
      <xdr:colOff>1057274</xdr:colOff>
      <xdr:row>20</xdr:row>
      <xdr:rowOff>19049</xdr:rowOff>
    </xdr:to>
    <xdr:sp macro="" textlink="">
      <xdr:nvSpPr>
        <xdr:cNvPr id="2053" name="Line 8"/>
        <xdr:cNvSpPr>
          <a:spLocks noChangeShapeType="1"/>
        </xdr:cNvSpPr>
      </xdr:nvSpPr>
      <xdr:spPr bwMode="auto">
        <a:xfrm flipV="1">
          <a:off x="6457949" y="2381249"/>
          <a:ext cx="123825" cy="752475"/>
        </a:xfrm>
        <a:prstGeom prst="line">
          <a:avLst/>
        </a:prstGeom>
        <a:noFill/>
        <a:ln w="6480">
          <a:solidFill>
            <a:srgbClr val="000000"/>
          </a:solidFill>
          <a:miter lim="800000"/>
          <a:headEnd/>
          <a:tailEnd/>
        </a:ln>
      </xdr:spPr>
    </xdr:sp>
    <xdr:clientData/>
  </xdr:twoCellAnchor>
  <xdr:twoCellAnchor>
    <xdr:from>
      <xdr:col>4</xdr:col>
      <xdr:colOff>714375</xdr:colOff>
      <xdr:row>28</xdr:row>
      <xdr:rowOff>95250</xdr:rowOff>
    </xdr:from>
    <xdr:to>
      <xdr:col>5</xdr:col>
      <xdr:colOff>190500</xdr:colOff>
      <xdr:row>31</xdr:row>
      <xdr:rowOff>76200</xdr:rowOff>
    </xdr:to>
    <xdr:sp macro="" textlink="">
      <xdr:nvSpPr>
        <xdr:cNvPr id="2054" name="Line 10"/>
        <xdr:cNvSpPr>
          <a:spLocks noChangeShapeType="1"/>
        </xdr:cNvSpPr>
      </xdr:nvSpPr>
      <xdr:spPr bwMode="auto">
        <a:xfrm>
          <a:off x="5133975" y="4429125"/>
          <a:ext cx="581025" cy="438150"/>
        </a:xfrm>
        <a:prstGeom prst="line">
          <a:avLst/>
        </a:prstGeom>
        <a:noFill/>
        <a:ln w="6480">
          <a:solidFill>
            <a:srgbClr val="000000"/>
          </a:solidFill>
          <a:miter lim="800000"/>
          <a:headEnd/>
          <a:tailEnd/>
        </a:ln>
      </xdr:spPr>
    </xdr:sp>
    <xdr:clientData/>
  </xdr:twoCellAnchor>
  <xdr:twoCellAnchor>
    <xdr:from>
      <xdr:col>3</xdr:col>
      <xdr:colOff>400050</xdr:colOff>
      <xdr:row>18</xdr:row>
      <xdr:rowOff>95250</xdr:rowOff>
    </xdr:from>
    <xdr:to>
      <xdr:col>3</xdr:col>
      <xdr:colOff>647700</xdr:colOff>
      <xdr:row>19</xdr:row>
      <xdr:rowOff>0</xdr:rowOff>
    </xdr:to>
    <xdr:sp macro="" textlink="">
      <xdr:nvSpPr>
        <xdr:cNvPr id="2055" name="Line 12"/>
        <xdr:cNvSpPr>
          <a:spLocks noChangeShapeType="1"/>
        </xdr:cNvSpPr>
      </xdr:nvSpPr>
      <xdr:spPr bwMode="auto">
        <a:xfrm>
          <a:off x="3714750" y="2905125"/>
          <a:ext cx="247650" cy="57150"/>
        </a:xfrm>
        <a:prstGeom prst="line">
          <a:avLst/>
        </a:prstGeom>
        <a:noFill/>
        <a:ln w="6480">
          <a:solidFill>
            <a:srgbClr val="000000"/>
          </a:solidFill>
          <a:miter lim="800000"/>
          <a:headEnd/>
          <a:tailEnd/>
        </a:ln>
      </xdr:spPr>
    </xdr:sp>
    <xdr:clientData/>
  </xdr:twoCellAnchor>
  <xdr:twoCellAnchor>
    <xdr:from>
      <xdr:col>3</xdr:col>
      <xdr:colOff>76200</xdr:colOff>
      <xdr:row>20</xdr:row>
      <xdr:rowOff>38100</xdr:rowOff>
    </xdr:from>
    <xdr:to>
      <xdr:col>3</xdr:col>
      <xdr:colOff>600075</xdr:colOff>
      <xdr:row>22</xdr:row>
      <xdr:rowOff>28575</xdr:rowOff>
    </xdr:to>
    <xdr:sp macro="" textlink="">
      <xdr:nvSpPr>
        <xdr:cNvPr id="2056" name="Line 13"/>
        <xdr:cNvSpPr>
          <a:spLocks noChangeShapeType="1"/>
        </xdr:cNvSpPr>
      </xdr:nvSpPr>
      <xdr:spPr bwMode="auto">
        <a:xfrm flipH="1">
          <a:off x="3390900" y="3152775"/>
          <a:ext cx="523875" cy="295275"/>
        </a:xfrm>
        <a:prstGeom prst="line">
          <a:avLst/>
        </a:prstGeom>
        <a:noFill/>
        <a:ln w="6480">
          <a:solidFill>
            <a:srgbClr val="000000"/>
          </a:solidFill>
          <a:miter lim="800000"/>
          <a:headEnd/>
          <a:tailEnd/>
        </a:ln>
      </xdr:spPr>
    </xdr:sp>
    <xdr:clientData/>
  </xdr:twoCellAnchor>
  <xdr:twoCellAnchor>
    <xdr:from>
      <xdr:col>3</xdr:col>
      <xdr:colOff>323850</xdr:colOff>
      <xdr:row>14</xdr:row>
      <xdr:rowOff>38100</xdr:rowOff>
    </xdr:from>
    <xdr:to>
      <xdr:col>3</xdr:col>
      <xdr:colOff>723900</xdr:colOff>
      <xdr:row>17</xdr:row>
      <xdr:rowOff>28575</xdr:rowOff>
    </xdr:to>
    <xdr:sp macro="" textlink="">
      <xdr:nvSpPr>
        <xdr:cNvPr id="2057" name="Line 14"/>
        <xdr:cNvSpPr>
          <a:spLocks noChangeShapeType="1"/>
        </xdr:cNvSpPr>
      </xdr:nvSpPr>
      <xdr:spPr bwMode="auto">
        <a:xfrm flipH="1" flipV="1">
          <a:off x="3638550" y="2238375"/>
          <a:ext cx="400050" cy="447675"/>
        </a:xfrm>
        <a:prstGeom prst="line">
          <a:avLst/>
        </a:prstGeom>
        <a:noFill/>
        <a:ln w="6480">
          <a:solidFill>
            <a:srgbClr val="000000"/>
          </a:solidFill>
          <a:miter lim="800000"/>
          <a:headEnd/>
          <a:tailEnd/>
        </a:ln>
      </xdr:spPr>
    </xdr:sp>
    <xdr:clientData/>
  </xdr:twoCellAnchor>
  <xdr:twoCellAnchor>
    <xdr:from>
      <xdr:col>3</xdr:col>
      <xdr:colOff>1057275</xdr:colOff>
      <xdr:row>10</xdr:row>
      <xdr:rowOff>38100</xdr:rowOff>
    </xdr:from>
    <xdr:to>
      <xdr:col>4</xdr:col>
      <xdr:colOff>542925</xdr:colOff>
      <xdr:row>12</xdr:row>
      <xdr:rowOff>19050</xdr:rowOff>
    </xdr:to>
    <xdr:sp macro="" textlink="">
      <xdr:nvSpPr>
        <xdr:cNvPr id="2058" name="Line 15"/>
        <xdr:cNvSpPr>
          <a:spLocks noChangeShapeType="1"/>
        </xdr:cNvSpPr>
      </xdr:nvSpPr>
      <xdr:spPr bwMode="auto">
        <a:xfrm flipH="1" flipV="1">
          <a:off x="4371975" y="1628775"/>
          <a:ext cx="590550" cy="285750"/>
        </a:xfrm>
        <a:prstGeom prst="line">
          <a:avLst/>
        </a:prstGeom>
        <a:noFill/>
        <a:ln w="6480">
          <a:solidFill>
            <a:srgbClr val="000000"/>
          </a:solidFill>
          <a:miter lim="800000"/>
          <a:headEnd/>
          <a:tailEnd/>
        </a:ln>
      </xdr:spPr>
    </xdr:sp>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205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304800</xdr:colOff>
      <xdr:row>22</xdr:row>
      <xdr:rowOff>76200</xdr:rowOff>
    </xdr:from>
    <xdr:to>
      <xdr:col>3</xdr:col>
      <xdr:colOff>676275</xdr:colOff>
      <xdr:row>27</xdr:row>
      <xdr:rowOff>9525</xdr:rowOff>
    </xdr:to>
    <xdr:sp macro="" textlink="">
      <xdr:nvSpPr>
        <xdr:cNvPr id="2060" name="Line 13"/>
        <xdr:cNvSpPr>
          <a:spLocks noChangeShapeType="1"/>
        </xdr:cNvSpPr>
      </xdr:nvSpPr>
      <xdr:spPr bwMode="auto">
        <a:xfrm flipH="1">
          <a:off x="3619500" y="3495675"/>
          <a:ext cx="371475" cy="695325"/>
        </a:xfrm>
        <a:prstGeom prst="line">
          <a:avLst/>
        </a:prstGeom>
        <a:noFill/>
        <a:ln w="6480">
          <a:solidFill>
            <a:srgbClr val="000000"/>
          </a:solidFill>
          <a:miter lim="800000"/>
          <a:headEnd/>
          <a:tailEnd/>
        </a:ln>
      </xdr:spPr>
    </xdr:sp>
    <xdr:clientData/>
  </xdr:twoCellAnchor>
  <xdr:twoCellAnchor>
    <xdr:from>
      <xdr:col>4</xdr:col>
      <xdr:colOff>409575</xdr:colOff>
      <xdr:row>19</xdr:row>
      <xdr:rowOff>28575</xdr:rowOff>
    </xdr:from>
    <xdr:to>
      <xdr:col>5</xdr:col>
      <xdr:colOff>0</xdr:colOff>
      <xdr:row>22</xdr:row>
      <xdr:rowOff>0</xdr:rowOff>
    </xdr:to>
    <xdr:sp macro="" textlink="">
      <xdr:nvSpPr>
        <xdr:cNvPr id="9672" name="Rectangle 354"/>
        <xdr:cNvSpPr>
          <a:spLocks noChangeArrowheads="1"/>
        </xdr:cNvSpPr>
      </xdr:nvSpPr>
      <xdr:spPr bwMode="auto">
        <a:xfrm>
          <a:off x="4829175" y="2990850"/>
          <a:ext cx="695325" cy="4286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1,471.0ha</a:t>
          </a:r>
        </a:p>
      </xdr:txBody>
    </xdr:sp>
    <xdr:clientData/>
  </xdr:twoCellAnchor>
  <xdr:twoCellAnchor>
    <xdr:from>
      <xdr:col>2</xdr:col>
      <xdr:colOff>657224</xdr:colOff>
      <xdr:row>46</xdr:row>
      <xdr:rowOff>85725</xdr:rowOff>
    </xdr:from>
    <xdr:to>
      <xdr:col>2</xdr:col>
      <xdr:colOff>819149</xdr:colOff>
      <xdr:row>50</xdr:row>
      <xdr:rowOff>38099</xdr:rowOff>
    </xdr:to>
    <xdr:sp macro="" textlink="">
      <xdr:nvSpPr>
        <xdr:cNvPr id="2062" name="Line 10"/>
        <xdr:cNvSpPr>
          <a:spLocks noChangeShapeType="1"/>
        </xdr:cNvSpPr>
      </xdr:nvSpPr>
      <xdr:spPr bwMode="auto">
        <a:xfrm flipH="1">
          <a:off x="2867024" y="7162800"/>
          <a:ext cx="161925" cy="561974"/>
        </a:xfrm>
        <a:prstGeom prst="line">
          <a:avLst/>
        </a:prstGeom>
        <a:noFill/>
        <a:ln w="6480">
          <a:solidFill>
            <a:srgbClr val="000000"/>
          </a:solidFill>
          <a:miter lim="800000"/>
          <a:headEnd/>
          <a:tailEnd/>
        </a:ln>
      </xdr:spPr>
    </xdr:sp>
    <xdr:clientData/>
  </xdr:twoCellAnchor>
  <xdr:twoCellAnchor>
    <xdr:from>
      <xdr:col>1</xdr:col>
      <xdr:colOff>238125</xdr:colOff>
      <xdr:row>51</xdr:row>
      <xdr:rowOff>38099</xdr:rowOff>
    </xdr:from>
    <xdr:to>
      <xdr:col>1</xdr:col>
      <xdr:colOff>876300</xdr:colOff>
      <xdr:row>54</xdr:row>
      <xdr:rowOff>85724</xdr:rowOff>
    </xdr:to>
    <xdr:sp macro="" textlink="">
      <xdr:nvSpPr>
        <xdr:cNvPr id="9765" name="Rectangle 359"/>
        <xdr:cNvSpPr>
          <a:spLocks noChangeArrowheads="1"/>
        </xdr:cNvSpPr>
      </xdr:nvSpPr>
      <xdr:spPr bwMode="auto">
        <a:xfrm>
          <a:off x="1343025" y="7877174"/>
          <a:ext cx="638175" cy="5048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105.74ha</a:t>
          </a:r>
        </a:p>
      </xdr:txBody>
    </xdr:sp>
    <xdr:clientData/>
  </xdr:twoCellAnchor>
  <xdr:twoCellAnchor>
    <xdr:from>
      <xdr:col>0</xdr:col>
      <xdr:colOff>409575</xdr:colOff>
      <xdr:row>44</xdr:row>
      <xdr:rowOff>38100</xdr:rowOff>
    </xdr:from>
    <xdr:to>
      <xdr:col>0</xdr:col>
      <xdr:colOff>828675</xdr:colOff>
      <xdr:row>46</xdr:row>
      <xdr:rowOff>104775</xdr:rowOff>
    </xdr:to>
    <xdr:sp macro="" textlink="">
      <xdr:nvSpPr>
        <xdr:cNvPr id="2064" name="Line 460"/>
        <xdr:cNvSpPr>
          <a:spLocks noChangeShapeType="1"/>
        </xdr:cNvSpPr>
      </xdr:nvSpPr>
      <xdr:spPr bwMode="auto">
        <a:xfrm>
          <a:off x="409575" y="6810375"/>
          <a:ext cx="419100"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L36"/>
  <sheetViews>
    <sheetView tabSelected="1" view="pageBreakPreview" zoomScaleNormal="100" zoomScaleSheetLayoutView="120" workbookViewId="0">
      <selection activeCell="I15" sqref="I15"/>
    </sheetView>
  </sheetViews>
  <sheetFormatPr defaultRowHeight="18" customHeight="1"/>
  <cols>
    <col min="1" max="1" width="9.28515625" style="28" customWidth="1"/>
    <col min="2" max="2" width="8.7109375" style="28" customWidth="1"/>
    <col min="3" max="8" width="11.7109375" style="28" customWidth="1"/>
    <col min="9" max="9" width="12.140625" style="28" customWidth="1"/>
    <col min="10" max="16384" width="9.140625" style="28"/>
  </cols>
  <sheetData>
    <row r="1" spans="1:9" ht="18" customHeight="1">
      <c r="A1" s="343" t="s">
        <v>0</v>
      </c>
      <c r="B1" s="343"/>
      <c r="C1" s="343"/>
      <c r="D1" s="343"/>
      <c r="E1" s="343"/>
      <c r="F1" s="343"/>
      <c r="G1" s="343"/>
      <c r="H1" s="343"/>
      <c r="I1" s="343"/>
    </row>
    <row r="2" spans="1:9" ht="18" customHeight="1">
      <c r="A2" s="83"/>
      <c r="B2" s="85"/>
      <c r="C2" s="85"/>
      <c r="D2" s="85"/>
      <c r="E2" s="85"/>
      <c r="F2" s="85"/>
      <c r="G2" s="85"/>
      <c r="H2" s="85"/>
      <c r="I2" s="85"/>
    </row>
    <row r="3" spans="1:9" ht="15" customHeight="1">
      <c r="A3" s="344" t="s">
        <v>1</v>
      </c>
      <c r="B3" s="344"/>
      <c r="C3" s="344"/>
      <c r="D3" s="344"/>
      <c r="E3" s="344"/>
      <c r="F3" s="344"/>
      <c r="G3" s="344"/>
      <c r="H3" s="344"/>
      <c r="I3" s="344"/>
    </row>
    <row r="4" spans="1:9" ht="5.0999999999999996" customHeight="1">
      <c r="A4" s="84"/>
      <c r="B4" s="85"/>
      <c r="C4" s="85"/>
      <c r="D4" s="85"/>
      <c r="E4" s="85"/>
      <c r="F4" s="85"/>
      <c r="G4" s="85"/>
      <c r="H4" s="85"/>
      <c r="I4" s="85"/>
    </row>
    <row r="5" spans="1:9" ht="60" customHeight="1">
      <c r="A5" s="345" t="s">
        <v>2</v>
      </c>
      <c r="B5" s="345"/>
      <c r="C5" s="345"/>
      <c r="D5" s="345"/>
      <c r="E5" s="345"/>
      <c r="F5" s="345"/>
      <c r="G5" s="345"/>
      <c r="H5" s="345"/>
      <c r="I5" s="345"/>
    </row>
    <row r="6" spans="1:9" ht="15" customHeight="1">
      <c r="A6" s="85"/>
      <c r="B6" s="85"/>
      <c r="C6" s="85"/>
      <c r="D6" s="85"/>
      <c r="E6" s="85"/>
      <c r="F6" s="85"/>
      <c r="G6" s="85"/>
      <c r="H6" s="85"/>
      <c r="I6" s="85"/>
    </row>
    <row r="7" spans="1:9" ht="15" customHeight="1">
      <c r="A7" s="93" t="s">
        <v>351</v>
      </c>
      <c r="B7" s="85"/>
      <c r="C7" s="85"/>
      <c r="D7" s="85"/>
      <c r="E7" s="85"/>
      <c r="F7" s="85"/>
      <c r="G7" s="85"/>
      <c r="I7" s="47" t="s">
        <v>3</v>
      </c>
    </row>
    <row r="8" spans="1:9" ht="30" customHeight="1">
      <c r="A8" s="346" t="s">
        <v>4</v>
      </c>
      <c r="B8" s="346"/>
      <c r="C8" s="150" t="s">
        <v>326</v>
      </c>
      <c r="D8" s="347" t="s">
        <v>327</v>
      </c>
      <c r="E8" s="348"/>
      <c r="F8" s="349" t="s">
        <v>328</v>
      </c>
      <c r="G8" s="349"/>
      <c r="H8" s="350" t="s">
        <v>303</v>
      </c>
      <c r="I8" s="351"/>
    </row>
    <row r="9" spans="1:9" ht="30" customHeight="1">
      <c r="A9" s="346"/>
      <c r="B9" s="346"/>
      <c r="C9" s="69" t="s">
        <v>6</v>
      </c>
      <c r="D9" s="69" t="s">
        <v>7</v>
      </c>
      <c r="E9" s="69" t="s">
        <v>8</v>
      </c>
      <c r="F9" s="69" t="s">
        <v>9</v>
      </c>
      <c r="G9" s="69" t="s">
        <v>10</v>
      </c>
      <c r="H9" s="69" t="s">
        <v>11</v>
      </c>
      <c r="I9" s="86" t="s">
        <v>12</v>
      </c>
    </row>
    <row r="10" spans="1:9" ht="30" customHeight="1">
      <c r="A10" s="352" t="s">
        <v>13</v>
      </c>
      <c r="B10" s="352"/>
      <c r="C10" s="151">
        <v>1927.3</v>
      </c>
      <c r="D10" s="152">
        <v>1927.3</v>
      </c>
      <c r="E10" s="153">
        <f>D10/C10</f>
        <v>1</v>
      </c>
      <c r="F10" s="152">
        <v>1471</v>
      </c>
      <c r="G10" s="154">
        <f>F10/D10</f>
        <v>0.76324391635967415</v>
      </c>
      <c r="H10" s="152">
        <v>456.3</v>
      </c>
      <c r="I10" s="155">
        <f>H10/D10</f>
        <v>0.23675608364032585</v>
      </c>
    </row>
    <row r="11" spans="1:9" ht="15" customHeight="1">
      <c r="A11" s="85"/>
      <c r="B11" s="85"/>
      <c r="C11" s="85"/>
      <c r="D11" s="85"/>
      <c r="E11" s="85"/>
      <c r="F11" s="85"/>
      <c r="G11" s="85"/>
      <c r="I11" s="47" t="s">
        <v>14</v>
      </c>
    </row>
    <row r="12" spans="1:9" ht="15" customHeight="1">
      <c r="A12" s="85"/>
      <c r="B12" s="85"/>
      <c r="C12" s="85"/>
      <c r="D12" s="85"/>
      <c r="E12" s="85"/>
      <c r="F12" s="85"/>
      <c r="G12" s="85"/>
      <c r="H12" s="85"/>
      <c r="I12" s="85"/>
    </row>
    <row r="13" spans="1:9" ht="15" customHeight="1">
      <c r="A13" s="93" t="s">
        <v>352</v>
      </c>
      <c r="B13" s="85"/>
      <c r="C13" s="85"/>
      <c r="D13" s="85"/>
      <c r="E13" s="85"/>
      <c r="F13" s="85"/>
      <c r="G13" s="85"/>
      <c r="H13" s="85"/>
      <c r="I13" s="47" t="s">
        <v>15</v>
      </c>
    </row>
    <row r="14" spans="1:9" ht="30" customHeight="1">
      <c r="A14" s="346" t="s">
        <v>16</v>
      </c>
      <c r="B14" s="346"/>
      <c r="C14" s="346"/>
      <c r="D14" s="346"/>
      <c r="E14" s="346"/>
      <c r="F14" s="87" t="s">
        <v>17</v>
      </c>
      <c r="G14" s="87" t="s">
        <v>18</v>
      </c>
      <c r="H14" s="283" t="s">
        <v>19</v>
      </c>
      <c r="I14" s="292" t="s">
        <v>20</v>
      </c>
    </row>
    <row r="15" spans="1:9" ht="30" customHeight="1">
      <c r="A15" s="353" t="s">
        <v>21</v>
      </c>
      <c r="B15" s="353"/>
      <c r="C15" s="353"/>
      <c r="D15" s="353"/>
      <c r="E15" s="353"/>
      <c r="F15" s="1">
        <f>SUM(F16:F31)</f>
        <v>1471.0000000000002</v>
      </c>
      <c r="G15" s="2">
        <f>SUM(G16:G31)</f>
        <v>99.999999999999972</v>
      </c>
      <c r="H15" s="3"/>
      <c r="I15" s="4"/>
    </row>
    <row r="16" spans="1:9" ht="20.100000000000001" customHeight="1">
      <c r="A16" s="156"/>
      <c r="C16" s="341" t="s">
        <v>22</v>
      </c>
      <c r="D16" s="341"/>
      <c r="E16" s="341"/>
      <c r="F16" s="157">
        <v>322.3</v>
      </c>
      <c r="G16" s="158">
        <f>+F16/$F$15*100</f>
        <v>21.910265125764784</v>
      </c>
      <c r="H16" s="307">
        <v>50</v>
      </c>
      <c r="I16" s="159">
        <v>100</v>
      </c>
    </row>
    <row r="17" spans="1:12" ht="20.100000000000001" customHeight="1">
      <c r="A17" s="160"/>
      <c r="C17" s="341" t="s">
        <v>23</v>
      </c>
      <c r="D17" s="341"/>
      <c r="E17" s="341"/>
      <c r="F17" s="157">
        <v>3.4</v>
      </c>
      <c r="G17" s="158">
        <f>+F17/$F$15*100</f>
        <v>0.23113528212100609</v>
      </c>
      <c r="H17" s="307">
        <v>50</v>
      </c>
      <c r="I17" s="159">
        <v>100</v>
      </c>
      <c r="K17" s="161"/>
    </row>
    <row r="18" spans="1:12" ht="20.100000000000001" customHeight="1">
      <c r="A18" s="160"/>
      <c r="C18" s="341"/>
      <c r="D18" s="341"/>
      <c r="E18" s="341"/>
      <c r="F18" s="157">
        <v>64.2</v>
      </c>
      <c r="G18" s="158">
        <f t="shared" ref="G18:G31" si="0">+F18/$F$15*100</f>
        <v>4.3643779741672333</v>
      </c>
      <c r="H18" s="307">
        <v>50</v>
      </c>
      <c r="I18" s="159">
        <v>150</v>
      </c>
      <c r="K18" s="161"/>
    </row>
    <row r="19" spans="1:12" ht="20.100000000000001" customHeight="1">
      <c r="A19" s="160"/>
      <c r="C19" s="341" t="s">
        <v>24</v>
      </c>
      <c r="D19" s="341"/>
      <c r="E19" s="341"/>
      <c r="F19" s="157">
        <v>203.7</v>
      </c>
      <c r="G19" s="158">
        <f t="shared" si="0"/>
        <v>13.847722637661452</v>
      </c>
      <c r="H19" s="307">
        <v>60</v>
      </c>
      <c r="I19" s="159">
        <v>150</v>
      </c>
    </row>
    <row r="20" spans="1:12" ht="20.100000000000001" customHeight="1">
      <c r="A20" s="160"/>
      <c r="C20" s="341"/>
      <c r="D20" s="341"/>
      <c r="E20" s="341"/>
      <c r="F20" s="157">
        <v>126.3</v>
      </c>
      <c r="G20" s="158">
        <f t="shared" si="0"/>
        <v>8.5859959211420787</v>
      </c>
      <c r="H20" s="307">
        <v>60</v>
      </c>
      <c r="I20" s="159">
        <v>200</v>
      </c>
    </row>
    <row r="21" spans="1:12" ht="20.100000000000001" customHeight="1">
      <c r="A21" s="340" t="s">
        <v>25</v>
      </c>
      <c r="B21" s="340"/>
      <c r="C21" s="341" t="s">
        <v>26</v>
      </c>
      <c r="D21" s="341"/>
      <c r="E21" s="341"/>
      <c r="F21" s="157">
        <v>18.600000000000001</v>
      </c>
      <c r="G21" s="158">
        <f t="shared" si="0"/>
        <v>1.2644459551325629</v>
      </c>
      <c r="H21" s="307">
        <v>60</v>
      </c>
      <c r="I21" s="159">
        <v>150</v>
      </c>
    </row>
    <row r="22" spans="1:12" ht="20.100000000000001" customHeight="1">
      <c r="A22" s="160"/>
      <c r="C22" s="341"/>
      <c r="D22" s="341"/>
      <c r="E22" s="341"/>
      <c r="F22" s="157">
        <v>25</v>
      </c>
      <c r="G22" s="158">
        <f t="shared" si="0"/>
        <v>1.6995241332426918</v>
      </c>
      <c r="H22" s="307">
        <v>60</v>
      </c>
      <c r="I22" s="159">
        <v>200</v>
      </c>
    </row>
    <row r="23" spans="1:12" ht="20.100000000000001" customHeight="1">
      <c r="A23" s="160"/>
      <c r="C23" s="341" t="s">
        <v>27</v>
      </c>
      <c r="D23" s="341"/>
      <c r="E23" s="341"/>
      <c r="F23" s="157">
        <v>242.6</v>
      </c>
      <c r="G23" s="158">
        <f t="shared" si="0"/>
        <v>16.49218218898708</v>
      </c>
      <c r="H23" s="307">
        <v>60</v>
      </c>
      <c r="I23" s="159">
        <v>200</v>
      </c>
    </row>
    <row r="24" spans="1:12" ht="20.100000000000001" customHeight="1">
      <c r="A24" s="160"/>
      <c r="C24" s="341" t="s">
        <v>28</v>
      </c>
      <c r="D24" s="341"/>
      <c r="E24" s="341"/>
      <c r="F24" s="157">
        <v>86.4</v>
      </c>
      <c r="G24" s="158">
        <f t="shared" si="0"/>
        <v>5.8735554044867433</v>
      </c>
      <c r="H24" s="307">
        <v>60</v>
      </c>
      <c r="I24" s="159">
        <v>200</v>
      </c>
    </row>
    <row r="25" spans="1:12" ht="20.100000000000001" customHeight="1">
      <c r="A25" s="162"/>
      <c r="C25" s="341" t="s">
        <v>29</v>
      </c>
      <c r="D25" s="341"/>
      <c r="E25" s="341"/>
      <c r="F25" s="157">
        <v>35.4</v>
      </c>
      <c r="G25" s="158">
        <f t="shared" si="0"/>
        <v>2.4065261726716516</v>
      </c>
      <c r="H25" s="307">
        <v>60</v>
      </c>
      <c r="I25" s="159">
        <v>200</v>
      </c>
    </row>
    <row r="26" spans="1:12" ht="20.100000000000001" customHeight="1">
      <c r="A26" s="160"/>
      <c r="B26" s="163"/>
      <c r="C26" s="342" t="s">
        <v>309</v>
      </c>
      <c r="D26" s="342"/>
      <c r="E26" s="342"/>
      <c r="F26" s="157">
        <v>24</v>
      </c>
      <c r="G26" s="158">
        <f t="shared" si="0"/>
        <v>1.6315431679129841</v>
      </c>
      <c r="H26" s="307">
        <v>80</v>
      </c>
      <c r="I26" s="159">
        <v>200</v>
      </c>
    </row>
    <row r="27" spans="1:12" ht="20.100000000000001" customHeight="1">
      <c r="A27" s="340" t="s">
        <v>30</v>
      </c>
      <c r="B27" s="340"/>
      <c r="C27" s="342"/>
      <c r="D27" s="342"/>
      <c r="E27" s="342"/>
      <c r="F27" s="157">
        <v>11.5</v>
      </c>
      <c r="G27" s="158">
        <f t="shared" si="0"/>
        <v>0.78178110129163825</v>
      </c>
      <c r="H27" s="307">
        <v>80</v>
      </c>
      <c r="I27" s="159">
        <v>300</v>
      </c>
    </row>
    <row r="28" spans="1:12" ht="20.100000000000001" customHeight="1">
      <c r="A28" s="162"/>
      <c r="B28" s="164"/>
      <c r="C28" s="341" t="s">
        <v>31</v>
      </c>
      <c r="D28" s="341"/>
      <c r="E28" s="341"/>
      <c r="F28" s="157">
        <v>49.5</v>
      </c>
      <c r="G28" s="158">
        <f t="shared" si="0"/>
        <v>3.3650577838205296</v>
      </c>
      <c r="H28" s="307">
        <v>80</v>
      </c>
      <c r="I28" s="159">
        <v>400</v>
      </c>
    </row>
    <row r="29" spans="1:12" ht="20.100000000000001" customHeight="1">
      <c r="A29" s="160"/>
      <c r="B29" s="163"/>
      <c r="C29" s="341" t="s">
        <v>32</v>
      </c>
      <c r="D29" s="341"/>
      <c r="E29" s="341"/>
      <c r="F29" s="157">
        <v>204.7</v>
      </c>
      <c r="G29" s="158">
        <f t="shared" si="0"/>
        <v>13.915703602991158</v>
      </c>
      <c r="H29" s="307">
        <v>60</v>
      </c>
      <c r="I29" s="159">
        <v>200</v>
      </c>
    </row>
    <row r="30" spans="1:12" ht="20.100000000000001" customHeight="1">
      <c r="A30" s="340" t="s">
        <v>33</v>
      </c>
      <c r="B30" s="340"/>
      <c r="C30" s="341" t="s">
        <v>34</v>
      </c>
      <c r="D30" s="341"/>
      <c r="E30" s="341"/>
      <c r="F30" s="157">
        <v>53.4</v>
      </c>
      <c r="G30" s="158">
        <f t="shared" si="0"/>
        <v>3.6301835486063894</v>
      </c>
      <c r="H30" s="307">
        <v>60</v>
      </c>
      <c r="I30" s="159">
        <v>200</v>
      </c>
      <c r="L30" s="161"/>
    </row>
    <row r="31" spans="1:12" ht="20.100000000000001" customHeight="1">
      <c r="A31" s="165"/>
      <c r="B31" s="166"/>
      <c r="C31" s="339" t="s">
        <v>35</v>
      </c>
      <c r="D31" s="339"/>
      <c r="E31" s="339"/>
      <c r="F31" s="167">
        <v>0</v>
      </c>
      <c r="G31" s="168">
        <f t="shared" si="0"/>
        <v>0</v>
      </c>
      <c r="H31" s="169">
        <v>60</v>
      </c>
      <c r="I31" s="170">
        <v>200</v>
      </c>
    </row>
    <row r="32" spans="1:12" ht="20.100000000000001" customHeight="1">
      <c r="A32" s="85"/>
      <c r="B32" s="85"/>
      <c r="C32" s="85"/>
      <c r="D32" s="85"/>
      <c r="E32" s="171"/>
      <c r="F32" s="171"/>
      <c r="G32" s="85"/>
      <c r="H32" s="85"/>
      <c r="I32" s="47" t="s">
        <v>14</v>
      </c>
    </row>
    <row r="33" spans="1:9" ht="20.100000000000001" customHeight="1">
      <c r="A33" s="85"/>
      <c r="B33" s="85"/>
      <c r="C33" s="85"/>
      <c r="D33" s="85"/>
      <c r="E33" s="171"/>
      <c r="F33" s="171"/>
      <c r="G33" s="85"/>
      <c r="H33" s="85"/>
      <c r="I33" s="85"/>
    </row>
    <row r="34" spans="1:9" ht="20.100000000000001" customHeight="1">
      <c r="B34" s="85"/>
      <c r="C34" s="46" t="s">
        <v>36</v>
      </c>
      <c r="D34" s="85"/>
      <c r="E34" s="85"/>
      <c r="F34" s="85" t="s">
        <v>37</v>
      </c>
      <c r="G34" s="85"/>
      <c r="H34" s="85"/>
      <c r="I34" s="85"/>
    </row>
    <row r="35" spans="1:9" ht="20.100000000000001" customHeight="1">
      <c r="A35" s="85" t="s">
        <v>38</v>
      </c>
      <c r="B35" s="85"/>
      <c r="C35" s="294"/>
      <c r="D35" s="171" t="s">
        <v>39</v>
      </c>
      <c r="E35" s="171" t="s">
        <v>40</v>
      </c>
      <c r="G35" s="85" t="s">
        <v>39</v>
      </c>
      <c r="H35" s="85"/>
      <c r="I35" s="85"/>
    </row>
    <row r="36" spans="1:9" ht="20.100000000000001" customHeight="1">
      <c r="B36" s="85"/>
      <c r="C36" s="46" t="s">
        <v>41</v>
      </c>
      <c r="D36" s="85"/>
      <c r="E36" s="85"/>
      <c r="F36" s="46" t="s">
        <v>41</v>
      </c>
      <c r="G36" s="85"/>
      <c r="H36" s="85"/>
      <c r="I36" s="85"/>
    </row>
  </sheetData>
  <sheetProtection selectLockedCells="1" selectUnlockedCells="1"/>
  <mergeCells count="25">
    <mergeCell ref="C19:E20"/>
    <mergeCell ref="C17:E18"/>
    <mergeCell ref="A10:B10"/>
    <mergeCell ref="A14:E14"/>
    <mergeCell ref="A15:E15"/>
    <mergeCell ref="C16:E16"/>
    <mergeCell ref="A1:I1"/>
    <mergeCell ref="A3:I3"/>
    <mergeCell ref="A5:I5"/>
    <mergeCell ref="A8:B9"/>
    <mergeCell ref="D8:E8"/>
    <mergeCell ref="F8:G8"/>
    <mergeCell ref="H8:I8"/>
    <mergeCell ref="C31:E31"/>
    <mergeCell ref="A21:B21"/>
    <mergeCell ref="C21:E22"/>
    <mergeCell ref="C23:E23"/>
    <mergeCell ref="C24:E24"/>
    <mergeCell ref="C25:E25"/>
    <mergeCell ref="C28:E28"/>
    <mergeCell ref="C29:E29"/>
    <mergeCell ref="A30:B30"/>
    <mergeCell ref="C30:E30"/>
    <mergeCell ref="C26:E27"/>
    <mergeCell ref="A27:B27"/>
  </mergeCells>
  <phoneticPr fontId="15"/>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dimension ref="A1:J46"/>
  <sheetViews>
    <sheetView view="pageBreakPreview" topLeftCell="A34" zoomScaleNormal="100" zoomScaleSheetLayoutView="115" workbookViewId="0">
      <selection activeCell="C17" sqref="C17:D17"/>
    </sheetView>
  </sheetViews>
  <sheetFormatPr defaultRowHeight="18" customHeight="1"/>
  <cols>
    <col min="1" max="1" width="10.85546875" style="28" customWidth="1"/>
    <col min="2" max="3" width="9.85546875" style="28" customWidth="1"/>
    <col min="4" max="4" width="10" style="28" customWidth="1"/>
    <col min="5" max="5" width="9.85546875" style="28" customWidth="1"/>
    <col min="6" max="6" width="10.140625" style="28" customWidth="1"/>
    <col min="7" max="7" width="9.85546875" style="28" customWidth="1"/>
    <col min="8" max="8" width="10.28515625" style="28" customWidth="1"/>
    <col min="9" max="9" width="9.85546875" style="28" customWidth="1"/>
    <col min="10" max="10" width="10.28515625" style="28" customWidth="1"/>
    <col min="11" max="16384" width="9.140625" style="28"/>
  </cols>
  <sheetData>
    <row r="1" spans="1:10" ht="5.0999999999999996" customHeight="1">
      <c r="J1" s="47"/>
    </row>
    <row r="2" spans="1:10" ht="15" customHeight="1">
      <c r="A2" s="28" t="s">
        <v>329</v>
      </c>
      <c r="J2" s="47" t="s">
        <v>42</v>
      </c>
    </row>
    <row r="3" spans="1:10" ht="21" customHeight="1">
      <c r="A3" s="389" t="s">
        <v>43</v>
      </c>
      <c r="B3" s="390" t="s">
        <v>44</v>
      </c>
      <c r="C3" s="390"/>
      <c r="D3" s="390"/>
      <c r="E3" s="382" t="s">
        <v>45</v>
      </c>
      <c r="F3" s="382"/>
      <c r="G3" s="382" t="s">
        <v>46</v>
      </c>
      <c r="H3" s="382"/>
      <c r="I3" s="384" t="s">
        <v>47</v>
      </c>
      <c r="J3" s="384"/>
    </row>
    <row r="4" spans="1:10" ht="21" customHeight="1">
      <c r="A4" s="389"/>
      <c r="B4" s="60" t="s">
        <v>48</v>
      </c>
      <c r="C4" s="383" t="s">
        <v>17</v>
      </c>
      <c r="D4" s="383"/>
      <c r="E4" s="61" t="s">
        <v>48</v>
      </c>
      <c r="F4" s="61" t="s">
        <v>49</v>
      </c>
      <c r="G4" s="290" t="s">
        <v>48</v>
      </c>
      <c r="H4" s="61" t="s">
        <v>49</v>
      </c>
      <c r="I4" s="61" t="s">
        <v>48</v>
      </c>
      <c r="J4" s="62" t="s">
        <v>49</v>
      </c>
    </row>
    <row r="5" spans="1:10" ht="18" customHeight="1">
      <c r="A5" s="172" t="s">
        <v>330</v>
      </c>
      <c r="B5" s="305">
        <v>87</v>
      </c>
      <c r="C5" s="386">
        <v>105.28</v>
      </c>
      <c r="D5" s="386"/>
      <c r="E5" s="31">
        <v>74</v>
      </c>
      <c r="F5" s="291">
        <v>10.24</v>
      </c>
      <c r="G5" s="305">
        <v>4</v>
      </c>
      <c r="H5" s="32">
        <v>9.27</v>
      </c>
      <c r="I5" s="305">
        <v>1</v>
      </c>
      <c r="J5" s="30">
        <v>4.9000000000000004</v>
      </c>
    </row>
    <row r="6" spans="1:10" ht="18" customHeight="1">
      <c r="A6" s="29">
        <v>21</v>
      </c>
      <c r="B6" s="305">
        <v>87</v>
      </c>
      <c r="C6" s="387">
        <v>105.28</v>
      </c>
      <c r="D6" s="387"/>
      <c r="E6" s="31">
        <v>74</v>
      </c>
      <c r="F6" s="291">
        <v>10.24</v>
      </c>
      <c r="G6" s="305">
        <v>4</v>
      </c>
      <c r="H6" s="32">
        <v>9.27</v>
      </c>
      <c r="I6" s="305">
        <v>1</v>
      </c>
      <c r="J6" s="30">
        <v>4.9000000000000004</v>
      </c>
    </row>
    <row r="7" spans="1:10" ht="18" customHeight="1">
      <c r="A7" s="29">
        <v>22</v>
      </c>
      <c r="B7" s="305">
        <v>87</v>
      </c>
      <c r="C7" s="387">
        <v>105.28</v>
      </c>
      <c r="D7" s="387"/>
      <c r="E7" s="31">
        <v>74</v>
      </c>
      <c r="F7" s="291">
        <v>10.24</v>
      </c>
      <c r="G7" s="305">
        <v>4</v>
      </c>
      <c r="H7" s="32">
        <v>9.27</v>
      </c>
      <c r="I7" s="305">
        <v>1</v>
      </c>
      <c r="J7" s="30">
        <v>4.9000000000000004</v>
      </c>
    </row>
    <row r="8" spans="1:10" ht="18" customHeight="1">
      <c r="A8" s="29">
        <v>23</v>
      </c>
      <c r="B8" s="305">
        <v>88</v>
      </c>
      <c r="C8" s="393">
        <v>105.74</v>
      </c>
      <c r="D8" s="393"/>
      <c r="E8" s="31">
        <v>75</v>
      </c>
      <c r="F8" s="291">
        <v>10.58</v>
      </c>
      <c r="G8" s="305">
        <v>4</v>
      </c>
      <c r="H8" s="32">
        <v>9.27</v>
      </c>
      <c r="I8" s="305">
        <v>1</v>
      </c>
      <c r="J8" s="30">
        <v>4.9000000000000004</v>
      </c>
    </row>
    <row r="9" spans="1:10" ht="18" customHeight="1" thickBot="1">
      <c r="A9" s="94">
        <v>24</v>
      </c>
      <c r="B9" s="310">
        <v>88</v>
      </c>
      <c r="C9" s="388">
        <v>105.74</v>
      </c>
      <c r="D9" s="388"/>
      <c r="E9" s="95">
        <v>75</v>
      </c>
      <c r="F9" s="96">
        <v>10.58</v>
      </c>
      <c r="G9" s="310">
        <v>4</v>
      </c>
      <c r="H9" s="97">
        <v>9.27</v>
      </c>
      <c r="I9" s="310">
        <v>1</v>
      </c>
      <c r="J9" s="98">
        <v>4.9000000000000004</v>
      </c>
    </row>
    <row r="10" spans="1:10" ht="15" customHeight="1">
      <c r="H10" s="385" t="s">
        <v>50</v>
      </c>
      <c r="I10" s="385"/>
      <c r="J10" s="385"/>
    </row>
    <row r="11" spans="1:10" ht="15" customHeight="1">
      <c r="H11" s="293"/>
      <c r="I11" s="293"/>
      <c r="J11" s="293"/>
    </row>
    <row r="12" spans="1:10" ht="15" customHeight="1" thickBot="1">
      <c r="A12" s="28" t="s">
        <v>331</v>
      </c>
      <c r="J12" s="47" t="s">
        <v>42</v>
      </c>
    </row>
    <row r="13" spans="1:10" ht="21" customHeight="1" thickBot="1">
      <c r="A13" s="389" t="s">
        <v>332</v>
      </c>
      <c r="B13" s="391" t="s">
        <v>51</v>
      </c>
      <c r="C13" s="392"/>
      <c r="D13" s="390"/>
      <c r="E13" s="382" t="s">
        <v>52</v>
      </c>
      <c r="F13" s="382"/>
      <c r="G13" s="382" t="s">
        <v>53</v>
      </c>
      <c r="H13" s="382"/>
      <c r="I13" s="384" t="s">
        <v>54</v>
      </c>
      <c r="J13" s="384"/>
    </row>
    <row r="14" spans="1:10" ht="21" customHeight="1">
      <c r="A14" s="389"/>
      <c r="B14" s="63" t="s">
        <v>55</v>
      </c>
      <c r="C14" s="383" t="s">
        <v>56</v>
      </c>
      <c r="D14" s="383"/>
      <c r="E14" s="297" t="s">
        <v>48</v>
      </c>
      <c r="F14" s="290" t="s">
        <v>56</v>
      </c>
      <c r="G14" s="64" t="s">
        <v>48</v>
      </c>
      <c r="H14" s="290" t="s">
        <v>49</v>
      </c>
      <c r="I14" s="61" t="s">
        <v>48</v>
      </c>
      <c r="J14" s="62" t="s">
        <v>49</v>
      </c>
    </row>
    <row r="15" spans="1:10" ht="18" customHeight="1">
      <c r="A15" s="172" t="s">
        <v>330</v>
      </c>
      <c r="B15" s="35">
        <v>2</v>
      </c>
      <c r="C15" s="394">
        <v>50.6</v>
      </c>
      <c r="D15" s="394"/>
      <c r="E15" s="35">
        <v>1</v>
      </c>
      <c r="F15" s="285">
        <v>14.6</v>
      </c>
      <c r="G15" s="35">
        <v>1</v>
      </c>
      <c r="H15" s="286">
        <v>7.2</v>
      </c>
      <c r="I15" s="33">
        <v>4</v>
      </c>
      <c r="J15" s="36">
        <v>8.4700000000000006</v>
      </c>
    </row>
    <row r="16" spans="1:10" ht="18" customHeight="1">
      <c r="A16" s="29">
        <v>21</v>
      </c>
      <c r="B16" s="35">
        <v>2</v>
      </c>
      <c r="C16" s="396">
        <v>50.6</v>
      </c>
      <c r="D16" s="396"/>
      <c r="E16" s="35">
        <v>1</v>
      </c>
      <c r="F16" s="286">
        <v>14.6</v>
      </c>
      <c r="G16" s="35">
        <v>1</v>
      </c>
      <c r="H16" s="286">
        <v>7.2</v>
      </c>
      <c r="I16" s="33">
        <v>4</v>
      </c>
      <c r="J16" s="36">
        <v>8.4700000000000006</v>
      </c>
    </row>
    <row r="17" spans="1:10" ht="18" customHeight="1">
      <c r="A17" s="29">
        <v>22</v>
      </c>
      <c r="B17" s="35">
        <v>2</v>
      </c>
      <c r="C17" s="396">
        <v>50.6</v>
      </c>
      <c r="D17" s="396"/>
      <c r="E17" s="35">
        <v>1</v>
      </c>
      <c r="F17" s="286">
        <v>14.6</v>
      </c>
      <c r="G17" s="35">
        <v>1</v>
      </c>
      <c r="H17" s="286">
        <v>7.2</v>
      </c>
      <c r="I17" s="33">
        <v>4</v>
      </c>
      <c r="J17" s="36">
        <v>8.4700000000000006</v>
      </c>
    </row>
    <row r="18" spans="1:10" ht="18" customHeight="1">
      <c r="A18" s="29">
        <v>23</v>
      </c>
      <c r="B18" s="35">
        <v>2</v>
      </c>
      <c r="C18" s="396">
        <v>50.6</v>
      </c>
      <c r="D18" s="396"/>
      <c r="E18" s="35">
        <v>1</v>
      </c>
      <c r="F18" s="286">
        <v>14.6</v>
      </c>
      <c r="G18" s="35">
        <v>1</v>
      </c>
      <c r="H18" s="286">
        <v>7.2</v>
      </c>
      <c r="I18" s="33">
        <v>4</v>
      </c>
      <c r="J18" s="34">
        <v>8.59</v>
      </c>
    </row>
    <row r="19" spans="1:10" ht="18" customHeight="1">
      <c r="A19" s="94">
        <v>24</v>
      </c>
      <c r="B19" s="99">
        <v>2</v>
      </c>
      <c r="C19" s="397">
        <v>50.6</v>
      </c>
      <c r="D19" s="397"/>
      <c r="E19" s="99">
        <v>1</v>
      </c>
      <c r="F19" s="287">
        <v>14.6</v>
      </c>
      <c r="G19" s="99">
        <v>1</v>
      </c>
      <c r="H19" s="287">
        <v>7.2</v>
      </c>
      <c r="I19" s="100">
        <v>4</v>
      </c>
      <c r="J19" s="101">
        <v>8.59</v>
      </c>
    </row>
    <row r="20" spans="1:10" ht="15" customHeight="1">
      <c r="A20" s="28" t="s">
        <v>57</v>
      </c>
      <c r="J20" s="47" t="s">
        <v>50</v>
      </c>
    </row>
    <row r="21" spans="1:10" ht="15" customHeight="1"/>
    <row r="22" spans="1:10" ht="15" customHeight="1">
      <c r="A22" s="102" t="s">
        <v>333</v>
      </c>
      <c r="J22" s="47" t="s">
        <v>58</v>
      </c>
    </row>
    <row r="23" spans="1:10" ht="21" customHeight="1">
      <c r="A23" s="346" t="s">
        <v>43</v>
      </c>
      <c r="B23" s="382" t="s">
        <v>59</v>
      </c>
      <c r="C23" s="382"/>
      <c r="D23" s="382"/>
      <c r="E23" s="382"/>
      <c r="F23" s="382"/>
      <c r="G23" s="382"/>
      <c r="H23" s="382"/>
      <c r="I23" s="382"/>
      <c r="J23" s="65" t="s">
        <v>60</v>
      </c>
    </row>
    <row r="24" spans="1:10" ht="21" customHeight="1">
      <c r="A24" s="346"/>
      <c r="B24" s="383" t="s">
        <v>61</v>
      </c>
      <c r="C24" s="383"/>
      <c r="D24" s="383" t="s">
        <v>62</v>
      </c>
      <c r="E24" s="383"/>
      <c r="F24" s="383" t="s">
        <v>63</v>
      </c>
      <c r="G24" s="383"/>
      <c r="H24" s="383" t="s">
        <v>64</v>
      </c>
      <c r="I24" s="383"/>
      <c r="J24" s="66" t="s">
        <v>65</v>
      </c>
    </row>
    <row r="25" spans="1:10" ht="18" customHeight="1">
      <c r="A25" s="172" t="s">
        <v>330</v>
      </c>
      <c r="B25" s="368">
        <v>50</v>
      </c>
      <c r="C25" s="368"/>
      <c r="D25" s="381" t="s">
        <v>66</v>
      </c>
      <c r="E25" s="381"/>
      <c r="F25" s="363">
        <v>66800</v>
      </c>
      <c r="G25" s="363"/>
      <c r="H25" s="395">
        <v>53500</v>
      </c>
      <c r="I25" s="395"/>
      <c r="J25" s="311">
        <v>9</v>
      </c>
    </row>
    <row r="26" spans="1:10" ht="18" customHeight="1">
      <c r="A26" s="29">
        <v>21</v>
      </c>
      <c r="B26" s="368">
        <v>50</v>
      </c>
      <c r="C26" s="368"/>
      <c r="D26" s="381" t="s">
        <v>66</v>
      </c>
      <c r="E26" s="381"/>
      <c r="F26" s="363">
        <v>66800</v>
      </c>
      <c r="G26" s="363"/>
      <c r="H26" s="363">
        <v>56200</v>
      </c>
      <c r="I26" s="363"/>
      <c r="J26" s="311">
        <v>9</v>
      </c>
    </row>
    <row r="27" spans="1:10" ht="18" customHeight="1">
      <c r="A27" s="29">
        <v>22</v>
      </c>
      <c r="B27" s="368">
        <v>50</v>
      </c>
      <c r="C27" s="368"/>
      <c r="D27" s="381" t="s">
        <v>66</v>
      </c>
      <c r="E27" s="381"/>
      <c r="F27" s="363">
        <v>66800</v>
      </c>
      <c r="G27" s="363"/>
      <c r="H27" s="363">
        <v>56400</v>
      </c>
      <c r="I27" s="363"/>
      <c r="J27" s="311">
        <v>9</v>
      </c>
    </row>
    <row r="28" spans="1:10" ht="18" customHeight="1">
      <c r="A28" s="29">
        <v>23</v>
      </c>
      <c r="B28" s="368">
        <v>50</v>
      </c>
      <c r="C28" s="368"/>
      <c r="D28" s="381" t="s">
        <v>66</v>
      </c>
      <c r="E28" s="381"/>
      <c r="F28" s="363">
        <v>66800</v>
      </c>
      <c r="G28" s="363"/>
      <c r="H28" s="363">
        <v>56700</v>
      </c>
      <c r="I28" s="363"/>
      <c r="J28" s="311">
        <v>9</v>
      </c>
    </row>
    <row r="29" spans="1:10" ht="18" customHeight="1" thickBot="1">
      <c r="A29" s="94">
        <v>24</v>
      </c>
      <c r="B29" s="367">
        <v>50</v>
      </c>
      <c r="C29" s="367"/>
      <c r="D29" s="365">
        <v>0</v>
      </c>
      <c r="E29" s="365"/>
      <c r="F29" s="357">
        <v>66990</v>
      </c>
      <c r="G29" s="357"/>
      <c r="H29" s="364">
        <v>57500</v>
      </c>
      <c r="I29" s="364"/>
      <c r="J29" s="312">
        <v>9</v>
      </c>
    </row>
    <row r="30" spans="1:10" ht="15" customHeight="1">
      <c r="J30" s="47" t="s">
        <v>14</v>
      </c>
    </row>
    <row r="31" spans="1:10" ht="12" customHeight="1"/>
    <row r="32" spans="1:10" ht="15" customHeight="1" thickBot="1">
      <c r="A32" s="366" t="s">
        <v>334</v>
      </c>
      <c r="B32" s="366"/>
      <c r="C32" s="366"/>
      <c r="D32" s="366"/>
      <c r="E32" s="366"/>
    </row>
    <row r="33" spans="1:10" ht="24.95" customHeight="1">
      <c r="A33" s="354" t="s">
        <v>67</v>
      </c>
      <c r="B33" s="355"/>
      <c r="C33" s="356" t="s">
        <v>68</v>
      </c>
      <c r="D33" s="356"/>
      <c r="E33" s="67" t="s">
        <v>69</v>
      </c>
      <c r="F33" s="67" t="s">
        <v>70</v>
      </c>
      <c r="G33" s="67" t="s">
        <v>71</v>
      </c>
      <c r="H33" s="67" t="s">
        <v>72</v>
      </c>
      <c r="I33" s="68" t="s">
        <v>73</v>
      </c>
      <c r="J33" s="45" t="s">
        <v>74</v>
      </c>
    </row>
    <row r="34" spans="1:10" ht="17.100000000000001" customHeight="1">
      <c r="A34" s="377" t="s">
        <v>75</v>
      </c>
      <c r="B34" s="378"/>
      <c r="C34" s="360" t="s">
        <v>76</v>
      </c>
      <c r="D34" s="360"/>
      <c r="E34" s="358">
        <v>1</v>
      </c>
      <c r="F34" s="294">
        <v>39</v>
      </c>
      <c r="G34" s="294" t="s">
        <v>77</v>
      </c>
      <c r="H34" s="294" t="s">
        <v>78</v>
      </c>
      <c r="I34" s="362" t="s">
        <v>79</v>
      </c>
      <c r="J34" s="173"/>
    </row>
    <row r="35" spans="1:10" ht="17.100000000000001" customHeight="1">
      <c r="A35" s="377"/>
      <c r="B35" s="378"/>
      <c r="C35" s="7" t="s">
        <v>80</v>
      </c>
      <c r="D35" s="164"/>
      <c r="E35" s="359"/>
      <c r="F35" s="294">
        <v>13</v>
      </c>
      <c r="G35" s="294" t="s">
        <v>81</v>
      </c>
      <c r="H35" s="294" t="s">
        <v>82</v>
      </c>
      <c r="I35" s="362"/>
      <c r="J35" s="173"/>
    </row>
    <row r="36" spans="1:10" ht="17.100000000000001" customHeight="1">
      <c r="A36" s="377"/>
      <c r="B36" s="378"/>
      <c r="C36" s="360" t="s">
        <v>83</v>
      </c>
      <c r="D36" s="361"/>
      <c r="E36" s="362">
        <v>1</v>
      </c>
      <c r="F36" s="294">
        <v>29</v>
      </c>
      <c r="G36" s="294" t="s">
        <v>77</v>
      </c>
      <c r="H36" s="294" t="s">
        <v>84</v>
      </c>
      <c r="I36" s="362" t="s">
        <v>85</v>
      </c>
      <c r="J36" s="173"/>
    </row>
    <row r="37" spans="1:10" ht="17.100000000000001" customHeight="1">
      <c r="A37" s="377"/>
      <c r="B37" s="378"/>
      <c r="C37" s="7" t="s">
        <v>86</v>
      </c>
      <c r="D37" s="174"/>
      <c r="E37" s="362"/>
      <c r="F37" s="294">
        <v>7</v>
      </c>
      <c r="G37" s="294" t="s">
        <v>81</v>
      </c>
      <c r="H37" s="294" t="s">
        <v>87</v>
      </c>
      <c r="I37" s="362"/>
      <c r="J37" s="173"/>
    </row>
    <row r="38" spans="1:10" ht="17.100000000000001" customHeight="1">
      <c r="A38" s="377"/>
      <c r="B38" s="378"/>
      <c r="C38" s="360" t="s">
        <v>88</v>
      </c>
      <c r="D38" s="361"/>
      <c r="E38" s="362">
        <v>1</v>
      </c>
      <c r="F38" s="362">
        <v>44</v>
      </c>
      <c r="G38" s="362" t="s">
        <v>77</v>
      </c>
      <c r="H38" s="362" t="s">
        <v>89</v>
      </c>
      <c r="I38" s="362" t="s">
        <v>90</v>
      </c>
      <c r="J38" s="173"/>
    </row>
    <row r="39" spans="1:10" ht="17.100000000000001" customHeight="1">
      <c r="A39" s="377"/>
      <c r="B39" s="378"/>
      <c r="C39" s="8" t="s">
        <v>91</v>
      </c>
      <c r="D39" s="174"/>
      <c r="E39" s="362"/>
      <c r="F39" s="362"/>
      <c r="G39" s="362"/>
      <c r="H39" s="362"/>
      <c r="I39" s="362"/>
      <c r="J39" s="173"/>
    </row>
    <row r="40" spans="1:10" ht="17.100000000000001" customHeight="1">
      <c r="A40" s="377"/>
      <c r="B40" s="378"/>
      <c r="C40" s="360" t="s">
        <v>92</v>
      </c>
      <c r="D40" s="361"/>
      <c r="E40" s="362">
        <v>1</v>
      </c>
      <c r="F40" s="294">
        <v>30</v>
      </c>
      <c r="G40" s="294" t="s">
        <v>77</v>
      </c>
      <c r="H40" s="294" t="s">
        <v>93</v>
      </c>
      <c r="I40" s="362" t="s">
        <v>94</v>
      </c>
      <c r="J40" s="173"/>
    </row>
    <row r="41" spans="1:10" ht="17.100000000000001" customHeight="1">
      <c r="A41" s="377"/>
      <c r="B41" s="378"/>
      <c r="C41" s="7" t="s">
        <v>95</v>
      </c>
      <c r="D41" s="174"/>
      <c r="E41" s="362"/>
      <c r="F41" s="294">
        <v>6</v>
      </c>
      <c r="G41" s="294" t="s">
        <v>81</v>
      </c>
      <c r="H41" s="294" t="s">
        <v>96</v>
      </c>
      <c r="I41" s="362"/>
      <c r="J41" s="173"/>
    </row>
    <row r="42" spans="1:10" ht="17.100000000000001" customHeight="1">
      <c r="A42" s="377" t="s">
        <v>97</v>
      </c>
      <c r="B42" s="378"/>
      <c r="C42" s="379" t="s">
        <v>98</v>
      </c>
      <c r="D42" s="380"/>
      <c r="E42" s="294">
        <v>1</v>
      </c>
      <c r="F42" s="294">
        <v>30</v>
      </c>
      <c r="G42" s="294" t="s">
        <v>99</v>
      </c>
      <c r="H42" s="294" t="s">
        <v>100</v>
      </c>
      <c r="I42" s="294" t="s">
        <v>101</v>
      </c>
      <c r="J42" s="173"/>
    </row>
    <row r="43" spans="1:10" ht="17.100000000000001" customHeight="1">
      <c r="A43" s="377"/>
      <c r="B43" s="378"/>
      <c r="C43" s="379" t="s">
        <v>102</v>
      </c>
      <c r="D43" s="380"/>
      <c r="E43" s="294">
        <v>1</v>
      </c>
      <c r="F43" s="294">
        <v>20</v>
      </c>
      <c r="G43" s="294" t="s">
        <v>99</v>
      </c>
      <c r="H43" s="294" t="s">
        <v>103</v>
      </c>
      <c r="I43" s="294" t="s">
        <v>104</v>
      </c>
      <c r="J43" s="173"/>
    </row>
    <row r="44" spans="1:10" ht="17.100000000000001" customHeight="1" thickBot="1">
      <c r="A44" s="369" t="s">
        <v>105</v>
      </c>
      <c r="B44" s="370"/>
      <c r="C44" s="373" t="s">
        <v>106</v>
      </c>
      <c r="D44" s="374"/>
      <c r="E44" s="294">
        <v>1</v>
      </c>
      <c r="F44" s="294">
        <v>30</v>
      </c>
      <c r="G44" s="294" t="s">
        <v>99</v>
      </c>
      <c r="H44" s="294" t="s">
        <v>103</v>
      </c>
      <c r="I44" s="294" t="s">
        <v>104</v>
      </c>
      <c r="J44" s="173"/>
    </row>
    <row r="45" spans="1:10" ht="17.100000000000001" customHeight="1" thickBot="1">
      <c r="A45" s="371"/>
      <c r="B45" s="372"/>
      <c r="C45" s="375" t="s">
        <v>107</v>
      </c>
      <c r="D45" s="376"/>
      <c r="E45" s="175">
        <v>1</v>
      </c>
      <c r="F45" s="175">
        <v>20</v>
      </c>
      <c r="G45" s="175" t="s">
        <v>99</v>
      </c>
      <c r="H45" s="175" t="s">
        <v>103</v>
      </c>
      <c r="I45" s="175" t="s">
        <v>104</v>
      </c>
      <c r="J45" s="176"/>
    </row>
    <row r="46" spans="1:10" ht="15" customHeight="1">
      <c r="J46" s="47" t="s">
        <v>108</v>
      </c>
    </row>
  </sheetData>
  <sheetProtection selectLockedCells="1" selectUnlockedCells="1"/>
  <mergeCells count="74">
    <mergeCell ref="C15:D15"/>
    <mergeCell ref="G13:H13"/>
    <mergeCell ref="H25:I25"/>
    <mergeCell ref="C17:D17"/>
    <mergeCell ref="C16:D16"/>
    <mergeCell ref="C18:D18"/>
    <mergeCell ref="C19:D19"/>
    <mergeCell ref="F25:G25"/>
    <mergeCell ref="B25:C25"/>
    <mergeCell ref="D25:E25"/>
    <mergeCell ref="A3:A4"/>
    <mergeCell ref="B3:D3"/>
    <mergeCell ref="A13:A14"/>
    <mergeCell ref="B13:D13"/>
    <mergeCell ref="C14:D14"/>
    <mergeCell ref="C7:D7"/>
    <mergeCell ref="C8:D8"/>
    <mergeCell ref="I3:J3"/>
    <mergeCell ref="C4:D4"/>
    <mergeCell ref="I13:J13"/>
    <mergeCell ref="H10:J10"/>
    <mergeCell ref="E13:F13"/>
    <mergeCell ref="G3:H3"/>
    <mergeCell ref="E3:F3"/>
    <mergeCell ref="C5:D5"/>
    <mergeCell ref="C6:D6"/>
    <mergeCell ref="C9:D9"/>
    <mergeCell ref="H26:I26"/>
    <mergeCell ref="B27:C27"/>
    <mergeCell ref="D27:E27"/>
    <mergeCell ref="A23:A24"/>
    <mergeCell ref="B23:I23"/>
    <mergeCell ref="B24:C24"/>
    <mergeCell ref="D24:E24"/>
    <mergeCell ref="F24:G24"/>
    <mergeCell ref="H24:I24"/>
    <mergeCell ref="D28:E28"/>
    <mergeCell ref="F28:G28"/>
    <mergeCell ref="B26:C26"/>
    <mergeCell ref="D26:E26"/>
    <mergeCell ref="F26:G26"/>
    <mergeCell ref="A44:B45"/>
    <mergeCell ref="C44:D44"/>
    <mergeCell ref="C45:D45"/>
    <mergeCell ref="F38:F39"/>
    <mergeCell ref="C38:D38"/>
    <mergeCell ref="A34:B41"/>
    <mergeCell ref="A42:B43"/>
    <mergeCell ref="C42:D42"/>
    <mergeCell ref="C43:D43"/>
    <mergeCell ref="C40:D40"/>
    <mergeCell ref="E40:E41"/>
    <mergeCell ref="I40:I41"/>
    <mergeCell ref="H27:I27"/>
    <mergeCell ref="F27:G27"/>
    <mergeCell ref="E36:E37"/>
    <mergeCell ref="E38:E39"/>
    <mergeCell ref="H29:I29"/>
    <mergeCell ref="I36:I37"/>
    <mergeCell ref="I34:I35"/>
    <mergeCell ref="D29:E29"/>
    <mergeCell ref="A32:E32"/>
    <mergeCell ref="H38:H39"/>
    <mergeCell ref="I38:I39"/>
    <mergeCell ref="B29:C29"/>
    <mergeCell ref="G38:G39"/>
    <mergeCell ref="H28:I28"/>
    <mergeCell ref="B28:C28"/>
    <mergeCell ref="A33:B33"/>
    <mergeCell ref="C33:D33"/>
    <mergeCell ref="F29:G29"/>
    <mergeCell ref="E34:E35"/>
    <mergeCell ref="C36:D36"/>
    <mergeCell ref="C34:D34"/>
  </mergeCells>
  <phoneticPr fontId="15"/>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dimension ref="A1:N70"/>
  <sheetViews>
    <sheetView view="pageBreakPreview" zoomScaleNormal="100" zoomScaleSheetLayoutView="100" workbookViewId="0">
      <selection activeCell="F15" sqref="F15:G15"/>
    </sheetView>
  </sheetViews>
  <sheetFormatPr defaultRowHeight="17.45" customHeight="1"/>
  <cols>
    <col min="1" max="1" width="3.85546875" style="102" customWidth="1"/>
    <col min="2" max="2" width="4.42578125" style="102" customWidth="1"/>
    <col min="3" max="3" width="4" style="102" customWidth="1"/>
    <col min="4" max="4" width="18.7109375" style="102" customWidth="1"/>
    <col min="5" max="5" width="4.42578125" style="102" customWidth="1"/>
    <col min="6" max="7" width="8.5703125" style="102" customWidth="1"/>
    <col min="8" max="8" width="10.42578125" style="102" customWidth="1"/>
    <col min="9" max="9" width="10.140625" style="102" customWidth="1"/>
    <col min="10" max="10" width="7.140625" style="102" customWidth="1"/>
    <col min="11" max="11" width="10.85546875" style="102" customWidth="1"/>
    <col min="12" max="16384" width="9.140625" style="102"/>
  </cols>
  <sheetData>
    <row r="1" spans="1:12" ht="5.0999999999999996" customHeight="1">
      <c r="A1" s="406"/>
      <c r="B1" s="406"/>
      <c r="C1" s="406"/>
      <c r="D1" s="407"/>
      <c r="E1" s="407"/>
      <c r="F1" s="407"/>
      <c r="G1" s="407"/>
      <c r="H1" s="407"/>
      <c r="I1" s="407"/>
      <c r="J1" s="407"/>
      <c r="K1" s="407"/>
    </row>
    <row r="2" spans="1:12" ht="14.25" customHeight="1">
      <c r="A2" s="408" t="s">
        <v>301</v>
      </c>
      <c r="B2" s="407"/>
      <c r="C2" s="407"/>
      <c r="D2" s="407"/>
      <c r="E2" s="407"/>
      <c r="F2" s="407"/>
      <c r="G2" s="407"/>
      <c r="H2" s="407"/>
      <c r="I2" s="407"/>
      <c r="J2" s="407"/>
      <c r="K2" s="407"/>
    </row>
    <row r="3" spans="1:12" ht="5.0999999999999996" customHeight="1">
      <c r="A3" s="303"/>
      <c r="B3" s="303"/>
      <c r="C3" s="303"/>
      <c r="D3" s="304"/>
      <c r="E3" s="304"/>
      <c r="F3" s="304"/>
      <c r="G3" s="304"/>
      <c r="H3" s="304"/>
      <c r="I3" s="304"/>
      <c r="J3" s="304"/>
      <c r="K3" s="304"/>
    </row>
    <row r="4" spans="1:12" ht="50.1" customHeight="1">
      <c r="A4" s="409" t="s">
        <v>282</v>
      </c>
      <c r="B4" s="409"/>
      <c r="C4" s="409"/>
      <c r="D4" s="409"/>
      <c r="E4" s="409"/>
      <c r="F4" s="409"/>
      <c r="G4" s="409"/>
      <c r="H4" s="409"/>
      <c r="I4" s="409"/>
      <c r="J4" s="409"/>
      <c r="K4" s="409"/>
    </row>
    <row r="5" spans="1:12" ht="3" customHeight="1"/>
    <row r="6" spans="1:12" ht="12" customHeight="1" thickBot="1">
      <c r="A6" s="411" t="s">
        <v>304</v>
      </c>
      <c r="B6" s="411"/>
      <c r="C6" s="411"/>
      <c r="D6" s="411"/>
      <c r="E6" s="411"/>
      <c r="F6" s="412"/>
      <c r="G6" s="412"/>
      <c r="H6" s="412"/>
      <c r="I6" s="412"/>
      <c r="J6" s="177"/>
      <c r="K6" s="177"/>
    </row>
    <row r="7" spans="1:12" ht="11.1" customHeight="1">
      <c r="A7" s="413" t="s">
        <v>335</v>
      </c>
      <c r="B7" s="414"/>
      <c r="C7" s="414"/>
      <c r="D7" s="414"/>
      <c r="E7" s="415"/>
      <c r="F7" s="399" t="s">
        <v>256</v>
      </c>
      <c r="G7" s="400"/>
      <c r="H7" s="400"/>
      <c r="I7" s="400"/>
      <c r="J7" s="400"/>
      <c r="K7" s="401"/>
    </row>
    <row r="8" spans="1:12" ht="11.1" customHeight="1">
      <c r="A8" s="416"/>
      <c r="B8" s="417"/>
      <c r="C8" s="417"/>
      <c r="D8" s="417"/>
      <c r="E8" s="418"/>
      <c r="F8" s="422" t="s">
        <v>336</v>
      </c>
      <c r="G8" s="423"/>
      <c r="H8" s="424"/>
      <c r="I8" s="426" t="s">
        <v>337</v>
      </c>
      <c r="J8" s="426"/>
      <c r="K8" s="427"/>
    </row>
    <row r="9" spans="1:12" ht="11.1" customHeight="1">
      <c r="A9" s="419"/>
      <c r="B9" s="420"/>
      <c r="C9" s="420"/>
      <c r="D9" s="420"/>
      <c r="E9" s="421"/>
      <c r="F9" s="425" t="s">
        <v>109</v>
      </c>
      <c r="G9" s="398" t="s">
        <v>109</v>
      </c>
      <c r="H9" s="178" t="s">
        <v>338</v>
      </c>
      <c r="I9" s="398" t="s">
        <v>109</v>
      </c>
      <c r="J9" s="398" t="s">
        <v>109</v>
      </c>
      <c r="K9" s="179" t="s">
        <v>338</v>
      </c>
      <c r="L9" s="103"/>
    </row>
    <row r="10" spans="1:12" ht="11.1" customHeight="1">
      <c r="A10" s="402" t="s">
        <v>257</v>
      </c>
      <c r="B10" s="177"/>
      <c r="C10" s="405" t="s">
        <v>283</v>
      </c>
      <c r="D10" s="405"/>
      <c r="E10" s="180"/>
      <c r="F10" s="434">
        <v>60780</v>
      </c>
      <c r="G10" s="434"/>
      <c r="H10" s="181">
        <f>F10/$F$36</f>
        <v>7.3791957186581464E-2</v>
      </c>
      <c r="I10" s="428">
        <v>193199</v>
      </c>
      <c r="J10" s="429"/>
      <c r="K10" s="182">
        <v>0.23449999999999999</v>
      </c>
      <c r="L10" s="103"/>
    </row>
    <row r="11" spans="1:12" ht="11.1" customHeight="1">
      <c r="A11" s="403"/>
      <c r="B11" s="177"/>
      <c r="C11" s="405" t="s">
        <v>258</v>
      </c>
      <c r="D11" s="405"/>
      <c r="E11" s="183"/>
      <c r="F11" s="410">
        <v>0</v>
      </c>
      <c r="G11" s="410"/>
      <c r="H11" s="184">
        <v>0</v>
      </c>
      <c r="I11" s="432">
        <v>0</v>
      </c>
      <c r="J11" s="433"/>
      <c r="K11" s="185">
        <v>0</v>
      </c>
      <c r="L11" s="103"/>
    </row>
    <row r="12" spans="1:12" ht="11.1" customHeight="1">
      <c r="A12" s="403"/>
      <c r="B12" s="177"/>
      <c r="C12" s="405" t="s">
        <v>259</v>
      </c>
      <c r="D12" s="405"/>
      <c r="E12" s="186"/>
      <c r="F12" s="410">
        <v>0</v>
      </c>
      <c r="G12" s="410"/>
      <c r="H12" s="184">
        <v>0</v>
      </c>
      <c r="I12" s="430">
        <v>72729</v>
      </c>
      <c r="J12" s="431"/>
      <c r="K12" s="187">
        <f>I12/$I$36</f>
        <v>8.829903346862264E-2</v>
      </c>
      <c r="L12" s="103"/>
    </row>
    <row r="13" spans="1:12" ht="11.1" customHeight="1">
      <c r="A13" s="403"/>
      <c r="B13" s="177"/>
      <c r="C13" s="405" t="s">
        <v>260</v>
      </c>
      <c r="D13" s="405"/>
      <c r="E13" s="186"/>
      <c r="F13" s="410">
        <v>0</v>
      </c>
      <c r="G13" s="410"/>
      <c r="H13" s="184">
        <v>0</v>
      </c>
      <c r="I13" s="430">
        <v>7020</v>
      </c>
      <c r="J13" s="431"/>
      <c r="K13" s="187">
        <f>I13/$I$36</f>
        <v>8.5228617875913442E-3</v>
      </c>
      <c r="L13" s="103"/>
    </row>
    <row r="14" spans="1:12" ht="11.1" customHeight="1">
      <c r="A14" s="403"/>
      <c r="B14" s="177"/>
      <c r="C14" s="405" t="s">
        <v>261</v>
      </c>
      <c r="D14" s="405"/>
      <c r="E14" s="186"/>
      <c r="F14" s="410">
        <v>0</v>
      </c>
      <c r="G14" s="410"/>
      <c r="H14" s="184">
        <v>0</v>
      </c>
      <c r="I14" s="430">
        <v>0</v>
      </c>
      <c r="J14" s="431"/>
      <c r="K14" s="188">
        <v>0</v>
      </c>
      <c r="L14" s="103"/>
    </row>
    <row r="15" spans="1:12" ht="11.1" customHeight="1">
      <c r="A15" s="403"/>
      <c r="B15" s="177"/>
      <c r="C15" s="405" t="s">
        <v>262</v>
      </c>
      <c r="D15" s="405"/>
      <c r="E15" s="186"/>
      <c r="F15" s="410">
        <v>7574</v>
      </c>
      <c r="G15" s="410"/>
      <c r="H15" s="189">
        <f>F15/$F$36</f>
        <v>9.1954637007431398E-3</v>
      </c>
      <c r="I15" s="430">
        <v>395</v>
      </c>
      <c r="J15" s="431"/>
      <c r="K15" s="187">
        <f>I15/$I$36</f>
        <v>4.7956273591147878E-4</v>
      </c>
      <c r="L15" s="103"/>
    </row>
    <row r="16" spans="1:12" ht="11.25" customHeight="1">
      <c r="A16" s="403"/>
      <c r="B16" s="177"/>
      <c r="C16" s="405" t="s">
        <v>315</v>
      </c>
      <c r="D16" s="405"/>
      <c r="E16" s="301"/>
      <c r="F16" s="410">
        <v>0</v>
      </c>
      <c r="G16" s="410"/>
      <c r="H16" s="184">
        <v>0</v>
      </c>
      <c r="I16" s="430">
        <v>0</v>
      </c>
      <c r="J16" s="431"/>
      <c r="K16" s="188">
        <v>0</v>
      </c>
      <c r="L16" s="103"/>
    </row>
    <row r="17" spans="1:13" ht="10.5" customHeight="1">
      <c r="A17" s="404"/>
      <c r="B17" s="190"/>
      <c r="C17" s="435" t="s">
        <v>311</v>
      </c>
      <c r="D17" s="435"/>
      <c r="E17" s="302"/>
      <c r="F17" s="439">
        <f>SUM(F10:G16)</f>
        <v>68354</v>
      </c>
      <c r="G17" s="439"/>
      <c r="H17" s="104">
        <f>F17/$F$36</f>
        <v>8.2987420887324609E-2</v>
      </c>
      <c r="I17" s="447">
        <f>SUM(I10:J16)</f>
        <v>273343</v>
      </c>
      <c r="J17" s="448"/>
      <c r="K17" s="105">
        <v>0.33179999999999998</v>
      </c>
      <c r="L17" s="103"/>
    </row>
    <row r="18" spans="1:13" ht="12" customHeight="1">
      <c r="A18" s="455" t="s">
        <v>263</v>
      </c>
      <c r="B18" s="443" t="s">
        <v>264</v>
      </c>
      <c r="C18" s="177"/>
      <c r="D18" s="298" t="s">
        <v>265</v>
      </c>
      <c r="E18" s="191"/>
      <c r="F18" s="410">
        <v>83284</v>
      </c>
      <c r="G18" s="410"/>
      <c r="H18" s="189">
        <f>F18/$F$36</f>
        <v>0.10111367822190279</v>
      </c>
      <c r="I18" s="432"/>
      <c r="J18" s="431"/>
      <c r="K18" s="185"/>
      <c r="L18" s="103"/>
    </row>
    <row r="19" spans="1:13" ht="11.1" customHeight="1">
      <c r="A19" s="455"/>
      <c r="B19" s="444"/>
      <c r="C19" s="177"/>
      <c r="D19" s="298" t="s">
        <v>266</v>
      </c>
      <c r="E19" s="191"/>
      <c r="F19" s="410">
        <v>0</v>
      </c>
      <c r="G19" s="410"/>
      <c r="H19" s="192">
        <v>0</v>
      </c>
      <c r="I19" s="432"/>
      <c r="J19" s="431"/>
      <c r="K19" s="185"/>
      <c r="L19" s="103"/>
    </row>
    <row r="20" spans="1:13" ht="11.1" customHeight="1">
      <c r="A20" s="455"/>
      <c r="B20" s="444"/>
      <c r="C20" s="177"/>
      <c r="D20" s="298" t="s">
        <v>267</v>
      </c>
      <c r="E20" s="191"/>
      <c r="F20" s="410">
        <v>0</v>
      </c>
      <c r="G20" s="410"/>
      <c r="H20" s="192">
        <v>0</v>
      </c>
      <c r="I20" s="432"/>
      <c r="J20" s="431"/>
      <c r="K20" s="185"/>
      <c r="L20" s="103"/>
    </row>
    <row r="21" spans="1:13" ht="11.1" customHeight="1">
      <c r="A21" s="455"/>
      <c r="B21" s="444"/>
      <c r="C21" s="177"/>
      <c r="D21" s="298" t="s">
        <v>268</v>
      </c>
      <c r="E21" s="191"/>
      <c r="F21" s="410">
        <v>318054</v>
      </c>
      <c r="G21" s="410"/>
      <c r="H21" s="189">
        <f t="shared" ref="H21:H26" si="0">F21/$F$36</f>
        <v>0.38614391495592271</v>
      </c>
      <c r="I21" s="432"/>
      <c r="J21" s="431"/>
      <c r="K21" s="185"/>
      <c r="L21" s="103"/>
    </row>
    <row r="22" spans="1:13" ht="12" customHeight="1">
      <c r="A22" s="455"/>
      <c r="B22" s="444"/>
      <c r="C22" s="177"/>
      <c r="D22" s="298" t="s">
        <v>269</v>
      </c>
      <c r="E22" s="191"/>
      <c r="F22" s="410">
        <v>207646</v>
      </c>
      <c r="G22" s="410"/>
      <c r="H22" s="189">
        <f t="shared" si="0"/>
        <v>0.2520994528128479</v>
      </c>
      <c r="I22" s="432"/>
      <c r="J22" s="431"/>
      <c r="K22" s="185"/>
      <c r="L22" s="103"/>
    </row>
    <row r="23" spans="1:13" ht="12.75" customHeight="1">
      <c r="A23" s="455"/>
      <c r="B23" s="444"/>
      <c r="C23" s="177"/>
      <c r="D23" s="298" t="s">
        <v>270</v>
      </c>
      <c r="E23" s="191"/>
      <c r="F23" s="410">
        <v>16990</v>
      </c>
      <c r="G23" s="410"/>
      <c r="H23" s="189">
        <f t="shared" si="0"/>
        <v>2.0627268058572214E-2</v>
      </c>
      <c r="I23" s="432"/>
      <c r="J23" s="431"/>
      <c r="K23" s="185"/>
    </row>
    <row r="24" spans="1:13" ht="12" customHeight="1">
      <c r="A24" s="455"/>
      <c r="B24" s="444"/>
      <c r="C24" s="177"/>
      <c r="D24" s="298" t="s">
        <v>315</v>
      </c>
      <c r="E24" s="191"/>
      <c r="F24" s="410">
        <v>34706</v>
      </c>
      <c r="G24" s="410"/>
      <c r="H24" s="189">
        <f t="shared" si="0"/>
        <v>4.2135960284920969E-2</v>
      </c>
      <c r="I24" s="432"/>
      <c r="J24" s="431"/>
      <c r="K24" s="185"/>
      <c r="L24" s="103"/>
    </row>
    <row r="25" spans="1:13" ht="11.25" customHeight="1">
      <c r="A25" s="455"/>
      <c r="B25" s="445"/>
      <c r="C25" s="190"/>
      <c r="D25" s="299" t="s">
        <v>271</v>
      </c>
      <c r="E25" s="193"/>
      <c r="F25" s="410">
        <v>660680</v>
      </c>
      <c r="G25" s="410"/>
      <c r="H25" s="189">
        <f t="shared" si="0"/>
        <v>0.80212027433416655</v>
      </c>
      <c r="I25" s="432">
        <v>519452</v>
      </c>
      <c r="J25" s="431"/>
      <c r="K25" s="187">
        <f>I25/$I$36</f>
        <v>0.63065777796123923</v>
      </c>
      <c r="L25" s="103"/>
    </row>
    <row r="26" spans="1:13" ht="11.1" customHeight="1">
      <c r="A26" s="455"/>
      <c r="B26" s="443" t="s">
        <v>272</v>
      </c>
      <c r="C26" s="177"/>
      <c r="D26" s="298" t="s">
        <v>273</v>
      </c>
      <c r="E26" s="191"/>
      <c r="F26" s="410">
        <v>601</v>
      </c>
      <c r="G26" s="410"/>
      <c r="H26" s="189">
        <f t="shared" si="0"/>
        <v>7.2966380831088293E-4</v>
      </c>
      <c r="I26" s="432"/>
      <c r="J26" s="431"/>
      <c r="K26" s="185"/>
      <c r="L26" s="103"/>
    </row>
    <row r="27" spans="1:13" ht="12" customHeight="1">
      <c r="A27" s="455"/>
      <c r="B27" s="444"/>
      <c r="C27" s="177"/>
      <c r="D27" s="298" t="s">
        <v>274</v>
      </c>
      <c r="E27" s="191"/>
      <c r="F27" s="410">
        <v>0</v>
      </c>
      <c r="G27" s="410"/>
      <c r="H27" s="192">
        <v>0</v>
      </c>
      <c r="I27" s="432"/>
      <c r="J27" s="431"/>
      <c r="K27" s="185"/>
      <c r="L27" s="103"/>
      <c r="M27" s="103"/>
    </row>
    <row r="28" spans="1:13" ht="13.5" customHeight="1">
      <c r="A28" s="455"/>
      <c r="B28" s="444"/>
      <c r="C28" s="177"/>
      <c r="D28" s="298" t="s">
        <v>275</v>
      </c>
      <c r="E28" s="191"/>
      <c r="F28" s="410">
        <v>44696</v>
      </c>
      <c r="G28" s="410"/>
      <c r="H28" s="189">
        <f>F28/$F$36</f>
        <v>5.4264648213416346E-2</v>
      </c>
      <c r="I28" s="432"/>
      <c r="J28" s="431"/>
      <c r="K28" s="185"/>
      <c r="L28" s="103"/>
    </row>
    <row r="29" spans="1:13" ht="12" customHeight="1">
      <c r="A29" s="455"/>
      <c r="B29" s="444"/>
      <c r="C29" s="177"/>
      <c r="D29" s="298" t="s">
        <v>276</v>
      </c>
      <c r="E29" s="191"/>
      <c r="F29" s="410">
        <v>49973</v>
      </c>
      <c r="G29" s="410"/>
      <c r="H29" s="189">
        <f>F29/$F$36</f>
        <v>6.0671363548618552E-2</v>
      </c>
      <c r="I29" s="432"/>
      <c r="J29" s="431"/>
      <c r="K29" s="185"/>
      <c r="L29" s="103"/>
    </row>
    <row r="30" spans="1:13" ht="12" customHeight="1">
      <c r="A30" s="455"/>
      <c r="B30" s="444"/>
      <c r="C30" s="177"/>
      <c r="D30" s="298" t="s">
        <v>277</v>
      </c>
      <c r="E30" s="191"/>
      <c r="F30" s="410">
        <v>0</v>
      </c>
      <c r="G30" s="410"/>
      <c r="H30" s="192">
        <v>0</v>
      </c>
      <c r="I30" s="432"/>
      <c r="J30" s="431"/>
      <c r="K30" s="185"/>
      <c r="L30" s="103"/>
    </row>
    <row r="31" spans="1:13" ht="12" customHeight="1">
      <c r="A31" s="455"/>
      <c r="B31" s="444"/>
      <c r="C31" s="177"/>
      <c r="D31" s="298" t="s">
        <v>278</v>
      </c>
      <c r="E31" s="191"/>
      <c r="F31" s="410">
        <v>0</v>
      </c>
      <c r="G31" s="410"/>
      <c r="H31" s="192">
        <v>0</v>
      </c>
      <c r="I31" s="432"/>
      <c r="J31" s="431"/>
      <c r="K31" s="185"/>
      <c r="L31" s="103"/>
    </row>
    <row r="32" spans="1:13" ht="12.75" customHeight="1">
      <c r="A32" s="455"/>
      <c r="B32" s="445"/>
      <c r="C32" s="190"/>
      <c r="D32" s="299" t="s">
        <v>279</v>
      </c>
      <c r="E32" s="193"/>
      <c r="F32" s="410">
        <f>SUM(F26:G31)</f>
        <v>95270</v>
      </c>
      <c r="G32" s="410"/>
      <c r="H32" s="189">
        <f>F32/$F$36</f>
        <v>0.11566567557034578</v>
      </c>
      <c r="I32" s="432"/>
      <c r="J32" s="431"/>
      <c r="K32" s="185"/>
      <c r="L32" s="103"/>
    </row>
    <row r="33" spans="1:12" s="195" customFormat="1" ht="12" customHeight="1">
      <c r="A33" s="455"/>
      <c r="B33" s="449" t="s">
        <v>312</v>
      </c>
      <c r="C33" s="449"/>
      <c r="D33" s="449"/>
      <c r="E33" s="194"/>
      <c r="F33" s="439">
        <f>F25+F32</f>
        <v>755950</v>
      </c>
      <c r="G33" s="439"/>
      <c r="H33" s="104">
        <f>F33/$F$36</f>
        <v>0.91778594990451234</v>
      </c>
      <c r="I33" s="447">
        <v>519452</v>
      </c>
      <c r="J33" s="448"/>
      <c r="K33" s="105">
        <f>I33/$I$36</f>
        <v>0.63065777796123923</v>
      </c>
      <c r="L33" s="106"/>
    </row>
    <row r="34" spans="1:12" ht="12" customHeight="1">
      <c r="A34" s="456"/>
      <c r="B34" s="435" t="s">
        <v>316</v>
      </c>
      <c r="C34" s="435"/>
      <c r="D34" s="435"/>
      <c r="E34" s="193"/>
      <c r="F34" s="410">
        <v>0</v>
      </c>
      <c r="G34" s="410"/>
      <c r="H34" s="192">
        <v>0</v>
      </c>
      <c r="I34" s="432">
        <v>30872</v>
      </c>
      <c r="J34" s="431"/>
      <c r="K34" s="187">
        <f>I34/$I$36</f>
        <v>3.7481166539390313E-2</v>
      </c>
      <c r="L34" s="103"/>
    </row>
    <row r="35" spans="1:12" s="195" customFormat="1" ht="12.75" customHeight="1">
      <c r="A35" s="196"/>
      <c r="B35" s="449" t="s">
        <v>280</v>
      </c>
      <c r="C35" s="449"/>
      <c r="D35" s="449"/>
      <c r="E35" s="194"/>
      <c r="F35" s="452">
        <v>-637</v>
      </c>
      <c r="G35" s="452"/>
      <c r="H35" s="197">
        <f>F35/$F$36</f>
        <v>-7.7337079183699235E-4</v>
      </c>
      <c r="I35" s="432">
        <v>0</v>
      </c>
      <c r="J35" s="431"/>
      <c r="K35" s="185">
        <v>0</v>
      </c>
      <c r="L35" s="106"/>
    </row>
    <row r="36" spans="1:12" s="110" customFormat="1" ht="11.1" customHeight="1">
      <c r="A36" s="107"/>
      <c r="B36" s="457" t="s">
        <v>281</v>
      </c>
      <c r="C36" s="457"/>
      <c r="D36" s="457"/>
      <c r="E36" s="198"/>
      <c r="F36" s="442">
        <f>F17+F33+F35</f>
        <v>823667</v>
      </c>
      <c r="G36" s="442"/>
      <c r="H36" s="108">
        <f>F36/$F$36</f>
        <v>1</v>
      </c>
      <c r="I36" s="440">
        <f>I17+I33+I34</f>
        <v>823667</v>
      </c>
      <c r="J36" s="441"/>
      <c r="K36" s="105">
        <f>I36/$I$36</f>
        <v>1</v>
      </c>
      <c r="L36" s="109"/>
    </row>
    <row r="37" spans="1:12" ht="12.75" customHeight="1" thickBot="1">
      <c r="A37" s="199"/>
      <c r="B37" s="446" t="s">
        <v>317</v>
      </c>
      <c r="C37" s="446"/>
      <c r="D37" s="446"/>
      <c r="E37" s="200"/>
      <c r="F37" s="436" t="s">
        <v>313</v>
      </c>
      <c r="G37" s="437"/>
      <c r="H37" s="437"/>
      <c r="I37" s="437"/>
      <c r="J37" s="437"/>
      <c r="K37" s="438"/>
    </row>
    <row r="38" spans="1:12" ht="6" customHeight="1" thickBot="1">
      <c r="A38" s="201"/>
      <c r="E38" s="201"/>
    </row>
    <row r="39" spans="1:12" ht="11.1" customHeight="1">
      <c r="A39" s="413" t="s">
        <v>335</v>
      </c>
      <c r="B39" s="414"/>
      <c r="C39" s="414"/>
      <c r="D39" s="414"/>
      <c r="E39" s="415"/>
      <c r="F39" s="461" t="s">
        <v>111</v>
      </c>
      <c r="G39" s="400"/>
      <c r="H39" s="400"/>
      <c r="I39" s="400"/>
      <c r="J39" s="400"/>
      <c r="K39" s="401"/>
      <c r="L39" s="300"/>
    </row>
    <row r="40" spans="1:12" ht="11.1" customHeight="1">
      <c r="A40" s="416"/>
      <c r="B40" s="417"/>
      <c r="C40" s="417"/>
      <c r="D40" s="417"/>
      <c r="E40" s="418"/>
      <c r="F40" s="422" t="s">
        <v>336</v>
      </c>
      <c r="G40" s="422"/>
      <c r="H40" s="462"/>
      <c r="I40" s="426" t="s">
        <v>337</v>
      </c>
      <c r="J40" s="426"/>
      <c r="K40" s="427"/>
      <c r="L40" s="300"/>
    </row>
    <row r="41" spans="1:12" ht="11.1" customHeight="1">
      <c r="A41" s="419"/>
      <c r="B41" s="420"/>
      <c r="C41" s="420"/>
      <c r="D41" s="420"/>
      <c r="E41" s="421"/>
      <c r="F41" s="398" t="s">
        <v>109</v>
      </c>
      <c r="G41" s="398" t="s">
        <v>109</v>
      </c>
      <c r="H41" s="178" t="s">
        <v>338</v>
      </c>
      <c r="I41" s="398" t="s">
        <v>109</v>
      </c>
      <c r="J41" s="398" t="s">
        <v>109</v>
      </c>
      <c r="K41" s="179" t="s">
        <v>338</v>
      </c>
      <c r="L41" s="300"/>
    </row>
    <row r="42" spans="1:12" ht="11.1" customHeight="1">
      <c r="A42" s="402" t="s">
        <v>257</v>
      </c>
      <c r="B42" s="202"/>
      <c r="C42" s="454" t="s">
        <v>283</v>
      </c>
      <c r="D42" s="454"/>
      <c r="E42" s="203"/>
      <c r="F42" s="451">
        <v>49850</v>
      </c>
      <c r="G42" s="429"/>
      <c r="H42" s="204">
        <f>F42/$F$68</f>
        <v>8.2581923421625028E-2</v>
      </c>
      <c r="I42" s="451">
        <v>162775</v>
      </c>
      <c r="J42" s="429"/>
      <c r="K42" s="182">
        <f>I42/$I$68</f>
        <v>0.26965441494393211</v>
      </c>
      <c r="L42" s="205"/>
    </row>
    <row r="43" spans="1:12" ht="11.1" customHeight="1">
      <c r="A43" s="403"/>
      <c r="B43" s="177"/>
      <c r="C43" s="405" t="s">
        <v>284</v>
      </c>
      <c r="D43" s="405"/>
      <c r="E43" s="191"/>
      <c r="F43" s="450">
        <v>0</v>
      </c>
      <c r="G43" s="433"/>
      <c r="H43" s="192">
        <v>0</v>
      </c>
      <c r="I43" s="450">
        <v>0</v>
      </c>
      <c r="J43" s="433"/>
      <c r="K43" s="185">
        <v>0</v>
      </c>
      <c r="L43" s="205"/>
    </row>
    <row r="44" spans="1:12" ht="11.25" customHeight="1">
      <c r="A44" s="403"/>
      <c r="B44" s="177"/>
      <c r="C44" s="405" t="s">
        <v>285</v>
      </c>
      <c r="D44" s="405"/>
      <c r="E44" s="191"/>
      <c r="F44" s="410">
        <v>0</v>
      </c>
      <c r="G44" s="431"/>
      <c r="H44" s="184">
        <v>0</v>
      </c>
      <c r="I44" s="410">
        <v>12605</v>
      </c>
      <c r="J44" s="431"/>
      <c r="K44" s="187">
        <f>I44/$I$68</f>
        <v>2.0881547537203282E-2</v>
      </c>
      <c r="L44" s="205"/>
    </row>
    <row r="45" spans="1:12" ht="12" customHeight="1">
      <c r="A45" s="403"/>
      <c r="B45" s="177"/>
      <c r="C45" s="405" t="s">
        <v>286</v>
      </c>
      <c r="D45" s="405"/>
      <c r="E45" s="191"/>
      <c r="F45" s="410">
        <v>0</v>
      </c>
      <c r="G45" s="431"/>
      <c r="H45" s="184">
        <v>0</v>
      </c>
      <c r="I45" s="410">
        <v>75045</v>
      </c>
      <c r="J45" s="431"/>
      <c r="K45" s="187">
        <f>I45/$I$68</f>
        <v>0.12432016937163191</v>
      </c>
      <c r="L45" s="205"/>
    </row>
    <row r="46" spans="1:12" ht="12" customHeight="1">
      <c r="A46" s="403"/>
      <c r="B46" s="177"/>
      <c r="C46" s="405" t="s">
        <v>287</v>
      </c>
      <c r="D46" s="405"/>
      <c r="E46" s="191"/>
      <c r="F46" s="410">
        <v>5815</v>
      </c>
      <c r="G46" s="431"/>
      <c r="H46" s="206">
        <f>F46/$F$68</f>
        <v>9.6331772256118275E-3</v>
      </c>
      <c r="I46" s="410">
        <v>6687</v>
      </c>
      <c r="J46" s="431"/>
      <c r="K46" s="187">
        <f>I46/$I$68</f>
        <v>1.1077739657380273E-2</v>
      </c>
      <c r="L46" s="205"/>
    </row>
    <row r="47" spans="1:12" ht="11.1" customHeight="1">
      <c r="A47" s="403"/>
      <c r="B47" s="177"/>
      <c r="C47" s="405" t="s">
        <v>288</v>
      </c>
      <c r="D47" s="405"/>
      <c r="E47" s="191"/>
      <c r="F47" s="410">
        <v>5139</v>
      </c>
      <c r="G47" s="431"/>
      <c r="H47" s="206">
        <f>F47/$F$68</f>
        <v>8.5133100193326185E-3</v>
      </c>
      <c r="I47" s="410">
        <v>0</v>
      </c>
      <c r="J47" s="431"/>
      <c r="K47" s="188">
        <v>0</v>
      </c>
      <c r="L47" s="205"/>
    </row>
    <row r="48" spans="1:12" ht="11.25" customHeight="1">
      <c r="A48" s="403"/>
      <c r="B48" s="177"/>
      <c r="C48" s="405" t="s">
        <v>315</v>
      </c>
      <c r="D48" s="405"/>
      <c r="E48" s="191"/>
      <c r="F48" s="410">
        <v>0</v>
      </c>
      <c r="G48" s="431"/>
      <c r="H48" s="184">
        <v>0</v>
      </c>
      <c r="I48" s="410">
        <v>0</v>
      </c>
      <c r="J48" s="431"/>
      <c r="K48" s="188">
        <v>0</v>
      </c>
      <c r="L48" s="205"/>
    </row>
    <row r="49" spans="1:14" ht="11.1" customHeight="1">
      <c r="A49" s="404"/>
      <c r="B49" s="190"/>
      <c r="C49" s="435" t="s">
        <v>289</v>
      </c>
      <c r="D49" s="435"/>
      <c r="E49" s="193"/>
      <c r="F49" s="453">
        <f>SUM(F42:G48)</f>
        <v>60804</v>
      </c>
      <c r="G49" s="448"/>
      <c r="H49" s="111">
        <f>F49/$F$68</f>
        <v>0.10072841066656948</v>
      </c>
      <c r="I49" s="453">
        <f>SUM(I42:J48)</f>
        <v>257112</v>
      </c>
      <c r="J49" s="448"/>
      <c r="K49" s="105">
        <f>I49/$I$68</f>
        <v>0.42593387151014755</v>
      </c>
      <c r="L49" s="205"/>
    </row>
    <row r="50" spans="1:14" ht="11.1" customHeight="1">
      <c r="A50" s="458" t="s">
        <v>263</v>
      </c>
      <c r="B50" s="459" t="s">
        <v>264</v>
      </c>
      <c r="C50" s="177"/>
      <c r="D50" s="298" t="s">
        <v>265</v>
      </c>
      <c r="E50" s="191"/>
      <c r="F50" s="450">
        <v>80232</v>
      </c>
      <c r="G50" s="431"/>
      <c r="H50" s="206">
        <f>F50/$F$68</f>
        <v>0.13291299658904351</v>
      </c>
      <c r="I50" s="450"/>
      <c r="J50" s="431"/>
      <c r="K50" s="185"/>
      <c r="L50" s="205"/>
      <c r="M50" s="177"/>
      <c r="N50" s="177"/>
    </row>
    <row r="51" spans="1:14" ht="11.1" customHeight="1">
      <c r="A51" s="458"/>
      <c r="B51" s="459"/>
      <c r="C51" s="177"/>
      <c r="D51" s="298" t="s">
        <v>266</v>
      </c>
      <c r="E51" s="191"/>
      <c r="F51" s="450">
        <v>0</v>
      </c>
      <c r="G51" s="431"/>
      <c r="H51" s="192">
        <v>0</v>
      </c>
      <c r="I51" s="450"/>
      <c r="J51" s="431"/>
      <c r="K51" s="185"/>
      <c r="L51" s="205"/>
      <c r="M51" s="177"/>
      <c r="N51" s="177"/>
    </row>
    <row r="52" spans="1:14" ht="11.1" customHeight="1">
      <c r="A52" s="458"/>
      <c r="B52" s="459"/>
      <c r="C52" s="177"/>
      <c r="D52" s="298" t="s">
        <v>267</v>
      </c>
      <c r="E52" s="191"/>
      <c r="F52" s="450">
        <v>0</v>
      </c>
      <c r="G52" s="431"/>
      <c r="H52" s="192">
        <v>0</v>
      </c>
      <c r="I52" s="450"/>
      <c r="J52" s="431"/>
      <c r="K52" s="185"/>
      <c r="L52" s="205"/>
      <c r="M52" s="177"/>
      <c r="N52" s="177"/>
    </row>
    <row r="53" spans="1:14" ht="11.1" customHeight="1">
      <c r="A53" s="458"/>
      <c r="B53" s="459"/>
      <c r="C53" s="177"/>
      <c r="D53" s="298" t="s">
        <v>268</v>
      </c>
      <c r="E53" s="191"/>
      <c r="F53" s="450">
        <v>262937</v>
      </c>
      <c r="G53" s="431"/>
      <c r="H53" s="206">
        <f>F53/$F$68</f>
        <v>0.43558361481869251</v>
      </c>
      <c r="I53" s="450"/>
      <c r="J53" s="431"/>
      <c r="K53" s="185"/>
      <c r="L53" s="205"/>
      <c r="M53" s="177"/>
      <c r="N53" s="177"/>
    </row>
    <row r="54" spans="1:14" ht="11.1" customHeight="1">
      <c r="A54" s="458"/>
      <c r="B54" s="459"/>
      <c r="C54" s="177"/>
      <c r="D54" s="298" t="s">
        <v>269</v>
      </c>
      <c r="E54" s="191"/>
      <c r="F54" s="450">
        <v>131789</v>
      </c>
      <c r="G54" s="431"/>
      <c r="H54" s="206">
        <f>F54/$F$68</f>
        <v>0.21832275036735288</v>
      </c>
      <c r="I54" s="450"/>
      <c r="J54" s="431"/>
      <c r="K54" s="185"/>
      <c r="L54" s="205"/>
      <c r="M54" s="177"/>
      <c r="N54" s="177"/>
    </row>
    <row r="55" spans="1:14" ht="11.25" customHeight="1">
      <c r="A55" s="458"/>
      <c r="B55" s="459"/>
      <c r="C55" s="177"/>
      <c r="D55" s="298" t="s">
        <v>270</v>
      </c>
      <c r="E55" s="191"/>
      <c r="F55" s="450">
        <v>421</v>
      </c>
      <c r="G55" s="431"/>
      <c r="H55" s="206">
        <f>F55/$F$68</f>
        <v>6.9743209148453642E-4</v>
      </c>
      <c r="I55" s="450"/>
      <c r="J55" s="431"/>
      <c r="K55" s="185"/>
      <c r="L55" s="205"/>
      <c r="M55" s="177"/>
      <c r="N55" s="177"/>
    </row>
    <row r="56" spans="1:14" ht="12" customHeight="1">
      <c r="A56" s="458"/>
      <c r="B56" s="459"/>
      <c r="C56" s="177"/>
      <c r="D56" s="298" t="s">
        <v>315</v>
      </c>
      <c r="E56" s="191"/>
      <c r="F56" s="450">
        <v>28839</v>
      </c>
      <c r="G56" s="431"/>
      <c r="H56" s="206">
        <f>F56/$F$68</f>
        <v>4.77749265708374E-2</v>
      </c>
      <c r="I56" s="450"/>
      <c r="J56" s="431"/>
      <c r="K56" s="185"/>
      <c r="L56" s="205"/>
      <c r="M56" s="177"/>
      <c r="N56" s="177"/>
    </row>
    <row r="57" spans="1:14" ht="11.1" customHeight="1">
      <c r="A57" s="458"/>
      <c r="B57" s="460"/>
      <c r="C57" s="190"/>
      <c r="D57" s="299" t="s">
        <v>271</v>
      </c>
      <c r="E57" s="193"/>
      <c r="F57" s="450">
        <f>SUM(F50:G56)</f>
        <v>504218</v>
      </c>
      <c r="G57" s="431"/>
      <c r="H57" s="206">
        <f>F57/$F$68</f>
        <v>0.83529172043741085</v>
      </c>
      <c r="I57" s="450">
        <v>335871</v>
      </c>
      <c r="J57" s="431"/>
      <c r="K57" s="187">
        <f>I57/$I$68</f>
        <v>0.55640668408314187</v>
      </c>
      <c r="L57" s="205"/>
      <c r="M57" s="177"/>
      <c r="N57" s="177"/>
    </row>
    <row r="58" spans="1:14" ht="11.1" customHeight="1">
      <c r="A58" s="458"/>
      <c r="B58" s="459" t="s">
        <v>272</v>
      </c>
      <c r="C58" s="177"/>
      <c r="D58" s="298" t="s">
        <v>273</v>
      </c>
      <c r="E58" s="191"/>
      <c r="F58" s="450">
        <v>0</v>
      </c>
      <c r="G58" s="431"/>
      <c r="H58" s="192">
        <v>0</v>
      </c>
      <c r="I58" s="450"/>
      <c r="J58" s="431"/>
      <c r="K58" s="185"/>
      <c r="L58" s="205"/>
      <c r="M58" s="177"/>
      <c r="N58" s="177"/>
    </row>
    <row r="59" spans="1:14" ht="11.25" customHeight="1">
      <c r="A59" s="458"/>
      <c r="B59" s="459"/>
      <c r="C59" s="177"/>
      <c r="D59" s="298" t="s">
        <v>274</v>
      </c>
      <c r="E59" s="191"/>
      <c r="F59" s="450">
        <v>0</v>
      </c>
      <c r="G59" s="431"/>
      <c r="H59" s="192">
        <v>0</v>
      </c>
      <c r="I59" s="450"/>
      <c r="J59" s="431"/>
      <c r="K59" s="185"/>
      <c r="L59" s="205"/>
      <c r="M59" s="177"/>
      <c r="N59" s="177"/>
    </row>
    <row r="60" spans="1:14" ht="12" customHeight="1">
      <c r="A60" s="458"/>
      <c r="B60" s="459"/>
      <c r="C60" s="177"/>
      <c r="D60" s="298" t="s">
        <v>275</v>
      </c>
      <c r="E60" s="191"/>
      <c r="F60" s="450">
        <v>8500</v>
      </c>
      <c r="G60" s="431"/>
      <c r="H60" s="206">
        <f>F60/$F$68</f>
        <v>1.4081170493155723E-2</v>
      </c>
      <c r="I60" s="450"/>
      <c r="J60" s="431"/>
      <c r="K60" s="185"/>
      <c r="L60" s="205"/>
      <c r="M60" s="177"/>
      <c r="N60" s="177"/>
    </row>
    <row r="61" spans="1:14" ht="11.1" customHeight="1">
      <c r="A61" s="458"/>
      <c r="B61" s="459"/>
      <c r="C61" s="177"/>
      <c r="D61" s="298" t="s">
        <v>276</v>
      </c>
      <c r="E61" s="191"/>
      <c r="F61" s="450">
        <v>29320</v>
      </c>
      <c r="G61" s="431"/>
      <c r="H61" s="206">
        <f>F61/$F$68</f>
        <v>4.8571755159920682E-2</v>
      </c>
      <c r="I61" s="450"/>
      <c r="J61" s="431"/>
      <c r="K61" s="185"/>
      <c r="L61" s="205"/>
      <c r="M61" s="177"/>
      <c r="N61" s="177"/>
    </row>
    <row r="62" spans="1:14" ht="11.1" customHeight="1">
      <c r="A62" s="458"/>
      <c r="B62" s="459"/>
      <c r="C62" s="177"/>
      <c r="D62" s="298" t="s">
        <v>277</v>
      </c>
      <c r="E62" s="191"/>
      <c r="F62" s="450">
        <v>0</v>
      </c>
      <c r="G62" s="431"/>
      <c r="H62" s="192">
        <v>0</v>
      </c>
      <c r="I62" s="450"/>
      <c r="J62" s="431"/>
      <c r="K62" s="185"/>
      <c r="L62" s="205"/>
      <c r="M62" s="177"/>
      <c r="N62" s="177"/>
    </row>
    <row r="63" spans="1:14" ht="11.25" customHeight="1">
      <c r="A63" s="458"/>
      <c r="B63" s="459"/>
      <c r="C63" s="177"/>
      <c r="D63" s="298" t="s">
        <v>278</v>
      </c>
      <c r="E63" s="191"/>
      <c r="F63" s="450">
        <v>0</v>
      </c>
      <c r="G63" s="431"/>
      <c r="H63" s="192">
        <v>0</v>
      </c>
      <c r="I63" s="450"/>
      <c r="J63" s="431"/>
      <c r="K63" s="185"/>
      <c r="L63" s="205"/>
      <c r="M63" s="177"/>
      <c r="N63" s="177"/>
    </row>
    <row r="64" spans="1:14" ht="11.25" customHeight="1">
      <c r="A64" s="458"/>
      <c r="B64" s="460"/>
      <c r="C64" s="190"/>
      <c r="D64" s="299" t="s">
        <v>279</v>
      </c>
      <c r="E64" s="193"/>
      <c r="F64" s="450">
        <f>SUM(F58:G63)</f>
        <v>37820</v>
      </c>
      <c r="G64" s="431"/>
      <c r="H64" s="206">
        <f>F64/$F$68</f>
        <v>6.2652925653076411E-2</v>
      </c>
      <c r="I64" s="450"/>
      <c r="J64" s="431"/>
      <c r="K64" s="185"/>
      <c r="L64" s="205"/>
      <c r="M64" s="177"/>
      <c r="N64" s="177"/>
    </row>
    <row r="65" spans="1:14" ht="11.25" customHeight="1">
      <c r="A65" s="458"/>
      <c r="B65" s="449" t="s">
        <v>312</v>
      </c>
      <c r="C65" s="449"/>
      <c r="D65" s="449"/>
      <c r="E65" s="194"/>
      <c r="F65" s="453">
        <f>F57+F64</f>
        <v>542038</v>
      </c>
      <c r="G65" s="448"/>
      <c r="H65" s="111">
        <f>F65/$F$68</f>
        <v>0.8979446460904873</v>
      </c>
      <c r="I65" s="453">
        <v>335871</v>
      </c>
      <c r="J65" s="448"/>
      <c r="K65" s="105">
        <f>I65/$I$68</f>
        <v>0.55640668408314187</v>
      </c>
      <c r="L65" s="205"/>
      <c r="M65" s="177"/>
      <c r="N65" s="177"/>
    </row>
    <row r="66" spans="1:14" ht="11.1" customHeight="1">
      <c r="A66" s="458"/>
      <c r="B66" s="435" t="s">
        <v>316</v>
      </c>
      <c r="C66" s="435"/>
      <c r="D66" s="435"/>
      <c r="E66" s="193"/>
      <c r="F66" s="450">
        <v>0</v>
      </c>
      <c r="G66" s="431"/>
      <c r="H66" s="192">
        <v>0</v>
      </c>
      <c r="I66" s="450">
        <v>10660</v>
      </c>
      <c r="J66" s="431"/>
      <c r="K66" s="187">
        <f>I66/$I$68</f>
        <v>1.7659444406710589E-2</v>
      </c>
      <c r="L66" s="205"/>
    </row>
    <row r="67" spans="1:14" ht="11.1" customHeight="1">
      <c r="A67" s="207"/>
      <c r="B67" s="449" t="s">
        <v>280</v>
      </c>
      <c r="C67" s="405"/>
      <c r="D67" s="405"/>
      <c r="E67" s="194"/>
      <c r="F67" s="450">
        <v>801</v>
      </c>
      <c r="G67" s="431"/>
      <c r="H67" s="206">
        <f>F67/$F$68</f>
        <v>1.3269432429432629E-3</v>
      </c>
      <c r="I67" s="450">
        <v>0</v>
      </c>
      <c r="J67" s="431"/>
      <c r="K67" s="185">
        <v>0</v>
      </c>
      <c r="L67" s="205"/>
    </row>
    <row r="68" spans="1:14" s="114" customFormat="1" ht="11.1" customHeight="1">
      <c r="A68" s="112"/>
      <c r="B68" s="457" t="s">
        <v>281</v>
      </c>
      <c r="C68" s="435"/>
      <c r="D68" s="435"/>
      <c r="E68" s="198"/>
      <c r="F68" s="466">
        <f>F49+F65+F67</f>
        <v>603643</v>
      </c>
      <c r="G68" s="441"/>
      <c r="H68" s="113">
        <f>F68/$F$68</f>
        <v>1</v>
      </c>
      <c r="I68" s="466">
        <f>I49+I65+I66</f>
        <v>603643</v>
      </c>
      <c r="J68" s="441"/>
      <c r="K68" s="105">
        <f>I68/$I$68</f>
        <v>1</v>
      </c>
      <c r="L68" s="205"/>
    </row>
    <row r="69" spans="1:14" ht="12" customHeight="1" thickBot="1">
      <c r="A69" s="199"/>
      <c r="B69" s="446" t="s">
        <v>317</v>
      </c>
      <c r="C69" s="446"/>
      <c r="D69" s="446"/>
      <c r="E69" s="200"/>
      <c r="F69" s="463" t="s">
        <v>314</v>
      </c>
      <c r="G69" s="463"/>
      <c r="H69" s="464"/>
      <c r="I69" s="464"/>
      <c r="J69" s="464"/>
      <c r="K69" s="465"/>
      <c r="L69" s="300"/>
    </row>
    <row r="70" spans="1:14" ht="13.5" customHeight="1">
      <c r="A70" s="177"/>
      <c r="B70" s="177"/>
      <c r="C70" s="177"/>
      <c r="D70" s="177"/>
      <c r="E70" s="177"/>
      <c r="I70" s="177"/>
      <c r="J70" s="208" t="s">
        <v>339</v>
      </c>
      <c r="K70" s="177" t="s">
        <v>302</v>
      </c>
    </row>
  </sheetData>
  <mergeCells count="161">
    <mergeCell ref="B69:D69"/>
    <mergeCell ref="F69:K69"/>
    <mergeCell ref="F58:G58"/>
    <mergeCell ref="I54:J54"/>
    <mergeCell ref="F54:G54"/>
    <mergeCell ref="I57:J57"/>
    <mergeCell ref="F55:G55"/>
    <mergeCell ref="I55:J55"/>
    <mergeCell ref="F56:G56"/>
    <mergeCell ref="I56:J56"/>
    <mergeCell ref="B67:D67"/>
    <mergeCell ref="F67:G67"/>
    <mergeCell ref="I67:J67"/>
    <mergeCell ref="B68:D68"/>
    <mergeCell ref="F68:G68"/>
    <mergeCell ref="I68:J68"/>
    <mergeCell ref="B50:B57"/>
    <mergeCell ref="F50:G50"/>
    <mergeCell ref="I50:J50"/>
    <mergeCell ref="F51:G51"/>
    <mergeCell ref="I51:J51"/>
    <mergeCell ref="I64:J64"/>
    <mergeCell ref="I63:J63"/>
    <mergeCell ref="I58:J58"/>
    <mergeCell ref="F64:G64"/>
    <mergeCell ref="I60:J60"/>
    <mergeCell ref="I59:J59"/>
    <mergeCell ref="F60:G60"/>
    <mergeCell ref="F59:G59"/>
    <mergeCell ref="F62:G62"/>
    <mergeCell ref="F63:G63"/>
    <mergeCell ref="I62:J62"/>
    <mergeCell ref="I61:J61"/>
    <mergeCell ref="F61:G61"/>
    <mergeCell ref="I49:J49"/>
    <mergeCell ref="I46:J46"/>
    <mergeCell ref="I48:J48"/>
    <mergeCell ref="F45:G45"/>
    <mergeCell ref="I45:J45"/>
    <mergeCell ref="F46:G46"/>
    <mergeCell ref="I52:J52"/>
    <mergeCell ref="F53:G53"/>
    <mergeCell ref="I53:J53"/>
    <mergeCell ref="F57:G57"/>
    <mergeCell ref="F52:G52"/>
    <mergeCell ref="I47:J47"/>
    <mergeCell ref="C47:D47"/>
    <mergeCell ref="C46:D46"/>
    <mergeCell ref="F47:G47"/>
    <mergeCell ref="A18:A34"/>
    <mergeCell ref="B18:B25"/>
    <mergeCell ref="B35:D35"/>
    <mergeCell ref="B36:D36"/>
    <mergeCell ref="C43:D43"/>
    <mergeCell ref="A50:A66"/>
    <mergeCell ref="B58:B64"/>
    <mergeCell ref="F65:G65"/>
    <mergeCell ref="B66:D66"/>
    <mergeCell ref="F66:G66"/>
    <mergeCell ref="I66:J66"/>
    <mergeCell ref="B65:D65"/>
    <mergeCell ref="I65:J65"/>
    <mergeCell ref="A39:E41"/>
    <mergeCell ref="F41:G41"/>
    <mergeCell ref="F39:K39"/>
    <mergeCell ref="F40:H40"/>
    <mergeCell ref="A42:A49"/>
    <mergeCell ref="C49:D49"/>
    <mergeCell ref="F49:G49"/>
    <mergeCell ref="C44:D44"/>
    <mergeCell ref="C48:D48"/>
    <mergeCell ref="C45:D45"/>
    <mergeCell ref="F48:G48"/>
    <mergeCell ref="C42:D42"/>
    <mergeCell ref="F43:G43"/>
    <mergeCell ref="F44:G44"/>
    <mergeCell ref="I43:J43"/>
    <mergeCell ref="F28:G28"/>
    <mergeCell ref="I33:J33"/>
    <mergeCell ref="I42:J42"/>
    <mergeCell ref="I44:J44"/>
    <mergeCell ref="I29:J29"/>
    <mergeCell ref="F29:G29"/>
    <mergeCell ref="I30:J30"/>
    <mergeCell ref="I40:K40"/>
    <mergeCell ref="I41:J41"/>
    <mergeCell ref="F42:G42"/>
    <mergeCell ref="F35:G35"/>
    <mergeCell ref="I35:J35"/>
    <mergeCell ref="F30:G30"/>
    <mergeCell ref="F24:G24"/>
    <mergeCell ref="I24:J24"/>
    <mergeCell ref="I34:J34"/>
    <mergeCell ref="F31:G31"/>
    <mergeCell ref="I26:J26"/>
    <mergeCell ref="F25:G25"/>
    <mergeCell ref="I32:J32"/>
    <mergeCell ref="B33:D33"/>
    <mergeCell ref="F26:G26"/>
    <mergeCell ref="I27:J27"/>
    <mergeCell ref="I28:J28"/>
    <mergeCell ref="F32:G32"/>
    <mergeCell ref="I22:J22"/>
    <mergeCell ref="F23:G23"/>
    <mergeCell ref="C14:D14"/>
    <mergeCell ref="I14:J14"/>
    <mergeCell ref="F22:G22"/>
    <mergeCell ref="F19:G19"/>
    <mergeCell ref="I19:J19"/>
    <mergeCell ref="F20:G20"/>
    <mergeCell ref="F16:G16"/>
    <mergeCell ref="C17:D17"/>
    <mergeCell ref="I23:J23"/>
    <mergeCell ref="F13:G13"/>
    <mergeCell ref="I13:J13"/>
    <mergeCell ref="F10:G10"/>
    <mergeCell ref="F11:G11"/>
    <mergeCell ref="B34:D34"/>
    <mergeCell ref="F37:K37"/>
    <mergeCell ref="F33:G33"/>
    <mergeCell ref="I36:J36"/>
    <mergeCell ref="F34:G34"/>
    <mergeCell ref="F36:G36"/>
    <mergeCell ref="F27:G27"/>
    <mergeCell ref="B26:B32"/>
    <mergeCell ref="I31:J31"/>
    <mergeCell ref="B37:D37"/>
    <mergeCell ref="I16:J16"/>
    <mergeCell ref="I18:J18"/>
    <mergeCell ref="F17:G17"/>
    <mergeCell ref="I17:J17"/>
    <mergeCell ref="F18:G18"/>
    <mergeCell ref="C16:D16"/>
    <mergeCell ref="I25:J25"/>
    <mergeCell ref="I20:J20"/>
    <mergeCell ref="F21:G21"/>
    <mergeCell ref="I21:J21"/>
    <mergeCell ref="I9:J9"/>
    <mergeCell ref="F7:K7"/>
    <mergeCell ref="A10:A17"/>
    <mergeCell ref="C10:D10"/>
    <mergeCell ref="A1:C1"/>
    <mergeCell ref="D1:K1"/>
    <mergeCell ref="A2:K2"/>
    <mergeCell ref="A4:K4"/>
    <mergeCell ref="C11:D11"/>
    <mergeCell ref="C13:D13"/>
    <mergeCell ref="F12:G12"/>
    <mergeCell ref="C12:D12"/>
    <mergeCell ref="F14:G14"/>
    <mergeCell ref="A6:I6"/>
    <mergeCell ref="A7:E9"/>
    <mergeCell ref="F8:H8"/>
    <mergeCell ref="F9:G9"/>
    <mergeCell ref="I8:K8"/>
    <mergeCell ref="I10:J10"/>
    <mergeCell ref="C15:D15"/>
    <mergeCell ref="F15:G15"/>
    <mergeCell ref="I15:J15"/>
    <mergeCell ref="I11:J11"/>
    <mergeCell ref="I12:J12"/>
  </mergeCells>
  <phoneticPr fontId="15"/>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dimension ref="A1:P46"/>
  <sheetViews>
    <sheetView view="pageBreakPreview" topLeftCell="A37" zoomScaleNormal="100" zoomScaleSheetLayoutView="100" workbookViewId="0">
      <selection activeCell="H17" sqref="H17"/>
    </sheetView>
  </sheetViews>
  <sheetFormatPr defaultRowHeight="17.100000000000001" customHeight="1"/>
  <cols>
    <col min="1" max="2" width="2.7109375" style="13" customWidth="1"/>
    <col min="3" max="3" width="3.85546875" style="13" customWidth="1"/>
    <col min="4" max="4" width="12.28515625" style="13" customWidth="1"/>
    <col min="5" max="5" width="10.7109375" style="13" customWidth="1"/>
    <col min="6" max="6" width="4.28515625" style="13" customWidth="1"/>
    <col min="7" max="7" width="10" style="13" customWidth="1"/>
    <col min="8" max="8" width="14.7109375" style="13" customWidth="1"/>
    <col min="9" max="9" width="11" style="13" customWidth="1"/>
    <col min="10" max="10" width="14.7109375" style="13" customWidth="1"/>
    <col min="11" max="11" width="10.85546875" style="13" customWidth="1"/>
    <col min="12" max="12" width="13.28515625" style="13" customWidth="1"/>
    <col min="13" max="13" width="9.140625" style="13"/>
    <col min="14" max="14" width="13" style="13" customWidth="1"/>
    <col min="15" max="16384" width="9.140625" style="13"/>
  </cols>
  <sheetData>
    <row r="1" spans="1:12" ht="5.0999999999999996" customHeight="1">
      <c r="A1" s="28"/>
      <c r="D1" s="28"/>
      <c r="E1" s="28"/>
      <c r="F1" s="28"/>
      <c r="G1" s="28"/>
      <c r="H1" s="28"/>
      <c r="I1" s="28"/>
      <c r="J1" s="28"/>
      <c r="K1" s="28"/>
      <c r="L1" s="47"/>
    </row>
    <row r="2" spans="1:12" ht="15" customHeight="1" thickBot="1">
      <c r="A2" s="28" t="s">
        <v>305</v>
      </c>
      <c r="D2" s="28"/>
      <c r="E2" s="28"/>
      <c r="F2" s="28"/>
      <c r="G2" s="28"/>
      <c r="H2" s="28"/>
      <c r="I2" s="28"/>
      <c r="J2" s="28"/>
      <c r="K2" s="28"/>
      <c r="L2" s="47" t="s">
        <v>112</v>
      </c>
    </row>
    <row r="3" spans="1:12" ht="24.95" customHeight="1">
      <c r="A3" s="346" t="s">
        <v>113</v>
      </c>
      <c r="B3" s="382"/>
      <c r="C3" s="382"/>
      <c r="D3" s="382"/>
      <c r="E3" s="382"/>
      <c r="F3" s="382"/>
      <c r="G3" s="382" t="s">
        <v>298</v>
      </c>
      <c r="H3" s="382"/>
      <c r="I3" s="382" t="s">
        <v>299</v>
      </c>
      <c r="J3" s="382"/>
      <c r="K3" s="468" t="s">
        <v>300</v>
      </c>
      <c r="L3" s="469"/>
    </row>
    <row r="4" spans="1:12" ht="24.95" customHeight="1">
      <c r="A4" s="478"/>
      <c r="B4" s="383"/>
      <c r="C4" s="383"/>
      <c r="D4" s="383"/>
      <c r="E4" s="383"/>
      <c r="F4" s="383"/>
      <c r="G4" s="295" t="s">
        <v>69</v>
      </c>
      <c r="H4" s="295" t="s">
        <v>72</v>
      </c>
      <c r="I4" s="295" t="s">
        <v>69</v>
      </c>
      <c r="J4" s="295" t="s">
        <v>72</v>
      </c>
      <c r="K4" s="249" t="s">
        <v>69</v>
      </c>
      <c r="L4" s="259" t="s">
        <v>72</v>
      </c>
    </row>
    <row r="5" spans="1:12" ht="18" customHeight="1">
      <c r="A5" s="498" t="s">
        <v>114</v>
      </c>
      <c r="B5" s="485"/>
      <c r="C5" s="485"/>
      <c r="D5" s="485"/>
      <c r="E5" s="485"/>
      <c r="F5" s="485"/>
      <c r="G5" s="59">
        <f t="shared" ref="G5:L5" si="0">SUM(G6:G11)</f>
        <v>24199</v>
      </c>
      <c r="H5" s="10">
        <f t="shared" si="0"/>
        <v>4514351</v>
      </c>
      <c r="I5" s="10">
        <f t="shared" si="0"/>
        <v>24283</v>
      </c>
      <c r="J5" s="10">
        <f t="shared" si="0"/>
        <v>4551024</v>
      </c>
      <c r="K5" s="115">
        <f t="shared" si="0"/>
        <v>24486</v>
      </c>
      <c r="L5" s="260">
        <f t="shared" si="0"/>
        <v>4588535</v>
      </c>
    </row>
    <row r="6" spans="1:12" ht="18" customHeight="1">
      <c r="A6" s="261"/>
      <c r="B6" s="476" t="s">
        <v>115</v>
      </c>
      <c r="C6" s="476"/>
      <c r="D6" s="476"/>
      <c r="E6" s="476"/>
      <c r="F6" s="476"/>
      <c r="G6" s="210">
        <v>359</v>
      </c>
      <c r="H6" s="211">
        <v>31083</v>
      </c>
      <c r="I6" s="211">
        <v>363</v>
      </c>
      <c r="J6" s="211">
        <v>32217</v>
      </c>
      <c r="K6" s="116">
        <v>371</v>
      </c>
      <c r="L6" s="262">
        <v>33025</v>
      </c>
    </row>
    <row r="7" spans="1:12" ht="18" customHeight="1">
      <c r="A7" s="261"/>
      <c r="B7" s="476" t="s">
        <v>116</v>
      </c>
      <c r="C7" s="476"/>
      <c r="D7" s="476"/>
      <c r="E7" s="476"/>
      <c r="F7" s="476"/>
      <c r="G7" s="210">
        <v>996</v>
      </c>
      <c r="H7" s="211">
        <v>292910</v>
      </c>
      <c r="I7" s="211">
        <v>997</v>
      </c>
      <c r="J7" s="211">
        <v>292106</v>
      </c>
      <c r="K7" s="116">
        <v>996</v>
      </c>
      <c r="L7" s="262">
        <v>290983</v>
      </c>
    </row>
    <row r="8" spans="1:12" ht="18" customHeight="1">
      <c r="A8" s="261"/>
      <c r="B8" s="476" t="s">
        <v>117</v>
      </c>
      <c r="C8" s="476"/>
      <c r="D8" s="476"/>
      <c r="E8" s="476"/>
      <c r="F8" s="476"/>
      <c r="G8" s="210">
        <v>20174</v>
      </c>
      <c r="H8" s="211">
        <v>3398808</v>
      </c>
      <c r="I8" s="211">
        <v>20286</v>
      </c>
      <c r="J8" s="211">
        <v>3423851</v>
      </c>
      <c r="K8" s="116">
        <v>20461</v>
      </c>
      <c r="L8" s="262">
        <v>3455225</v>
      </c>
    </row>
    <row r="9" spans="1:12" ht="18" customHeight="1">
      <c r="A9" s="261"/>
      <c r="B9" s="476" t="s">
        <v>118</v>
      </c>
      <c r="C9" s="476"/>
      <c r="D9" s="476"/>
      <c r="E9" s="476"/>
      <c r="F9" s="476"/>
      <c r="G9" s="210">
        <v>663</v>
      </c>
      <c r="H9" s="211">
        <v>615863</v>
      </c>
      <c r="I9" s="211">
        <v>667</v>
      </c>
      <c r="J9" s="211">
        <v>627515</v>
      </c>
      <c r="K9" s="116">
        <v>669</v>
      </c>
      <c r="L9" s="262">
        <v>632462</v>
      </c>
    </row>
    <row r="10" spans="1:12" ht="18" customHeight="1">
      <c r="A10" s="261"/>
      <c r="B10" s="476" t="s">
        <v>119</v>
      </c>
      <c r="C10" s="476"/>
      <c r="D10" s="476"/>
      <c r="E10" s="476"/>
      <c r="F10" s="476"/>
      <c r="G10" s="210">
        <v>673</v>
      </c>
      <c r="H10" s="211">
        <v>78966</v>
      </c>
      <c r="I10" s="211">
        <v>652</v>
      </c>
      <c r="J10" s="211">
        <v>78562</v>
      </c>
      <c r="K10" s="116">
        <v>664</v>
      </c>
      <c r="L10" s="262">
        <v>79392</v>
      </c>
    </row>
    <row r="11" spans="1:12" ht="18" customHeight="1" thickBot="1">
      <c r="A11" s="263"/>
      <c r="B11" s="467" t="s">
        <v>120</v>
      </c>
      <c r="C11" s="467"/>
      <c r="D11" s="467"/>
      <c r="E11" s="467"/>
      <c r="F11" s="467"/>
      <c r="G11" s="264">
        <v>1334</v>
      </c>
      <c r="H11" s="265">
        <v>96721</v>
      </c>
      <c r="I11" s="265">
        <v>1318</v>
      </c>
      <c r="J11" s="265">
        <v>96773</v>
      </c>
      <c r="K11" s="266">
        <v>1325</v>
      </c>
      <c r="L11" s="267">
        <v>97448</v>
      </c>
    </row>
    <row r="12" spans="1:12" ht="15" customHeight="1">
      <c r="B12" s="28"/>
      <c r="C12" s="28"/>
      <c r="D12" s="28"/>
      <c r="E12" s="28"/>
      <c r="F12" s="28"/>
      <c r="G12" s="28"/>
      <c r="H12" s="28"/>
      <c r="I12" s="28"/>
      <c r="J12" s="28"/>
      <c r="L12" s="47" t="s">
        <v>121</v>
      </c>
    </row>
    <row r="13" spans="1:12" ht="15" customHeight="1">
      <c r="B13" s="28"/>
      <c r="C13" s="28"/>
      <c r="D13" s="28"/>
      <c r="E13" s="28"/>
      <c r="F13" s="28"/>
      <c r="G13" s="28"/>
      <c r="H13" s="28"/>
      <c r="I13" s="28"/>
      <c r="J13" s="28"/>
      <c r="K13" s="28"/>
      <c r="L13" s="28"/>
    </row>
    <row r="14" spans="1:12" ht="15" customHeight="1" thickBot="1">
      <c r="A14" s="28" t="s">
        <v>340</v>
      </c>
      <c r="D14" s="28"/>
      <c r="E14" s="28"/>
      <c r="F14" s="28"/>
      <c r="G14" s="28"/>
      <c r="H14" s="28"/>
      <c r="I14" s="28"/>
      <c r="J14" s="28"/>
      <c r="K14" s="28"/>
      <c r="L14" s="47" t="s">
        <v>122</v>
      </c>
    </row>
    <row r="15" spans="1:12" ht="24.95" customHeight="1">
      <c r="A15" s="346" t="s">
        <v>123</v>
      </c>
      <c r="B15" s="382"/>
      <c r="C15" s="382"/>
      <c r="D15" s="382" t="s">
        <v>124</v>
      </c>
      <c r="E15" s="382"/>
      <c r="F15" s="382"/>
      <c r="G15" s="382" t="s">
        <v>125</v>
      </c>
      <c r="H15" s="382"/>
      <c r="I15" s="382" t="s">
        <v>126</v>
      </c>
      <c r="J15" s="382"/>
      <c r="K15" s="382" t="s">
        <v>127</v>
      </c>
      <c r="L15" s="384"/>
    </row>
    <row r="16" spans="1:12" ht="24.95" customHeight="1">
      <c r="A16" s="478"/>
      <c r="B16" s="383"/>
      <c r="C16" s="383"/>
      <c r="D16" s="69" t="s">
        <v>69</v>
      </c>
      <c r="E16" s="383" t="s">
        <v>72</v>
      </c>
      <c r="F16" s="383"/>
      <c r="G16" s="69" t="s">
        <v>69</v>
      </c>
      <c r="H16" s="69" t="s">
        <v>72</v>
      </c>
      <c r="I16" s="69" t="s">
        <v>128</v>
      </c>
      <c r="J16" s="69" t="s">
        <v>72</v>
      </c>
      <c r="K16" s="69" t="s">
        <v>129</v>
      </c>
      <c r="L16" s="268" t="s">
        <v>130</v>
      </c>
    </row>
    <row r="17" spans="1:12" ht="18" customHeight="1">
      <c r="A17" s="497" t="s">
        <v>298</v>
      </c>
      <c r="B17" s="360"/>
      <c r="C17" s="360"/>
      <c r="D17" s="11">
        <f>SUM(D18:D19)</f>
        <v>24199</v>
      </c>
      <c r="E17" s="495">
        <f>SUM(E18:F19)</f>
        <v>4514351</v>
      </c>
      <c r="F17" s="495"/>
      <c r="G17" s="307">
        <f t="shared" ref="G17:L17" si="1">SUM(G18:G19)</f>
        <v>22315</v>
      </c>
      <c r="H17" s="12">
        <f t="shared" si="1"/>
        <v>3021769</v>
      </c>
      <c r="I17" s="12">
        <f t="shared" si="1"/>
        <v>1884</v>
      </c>
      <c r="J17" s="12">
        <f t="shared" si="1"/>
        <v>1492582</v>
      </c>
      <c r="K17" s="12">
        <f t="shared" si="1"/>
        <v>221587</v>
      </c>
      <c r="L17" s="269">
        <f t="shared" si="1"/>
        <v>72892</v>
      </c>
    </row>
    <row r="18" spans="1:12" ht="18" customHeight="1">
      <c r="A18" s="493" t="s">
        <v>131</v>
      </c>
      <c r="B18" s="494"/>
      <c r="C18" s="494"/>
      <c r="D18" s="213">
        <v>359</v>
      </c>
      <c r="E18" s="496">
        <v>31083</v>
      </c>
      <c r="F18" s="496"/>
      <c r="G18" s="308">
        <v>334</v>
      </c>
      <c r="H18" s="214">
        <v>29364</v>
      </c>
      <c r="I18" s="214">
        <v>25</v>
      </c>
      <c r="J18" s="214">
        <v>1719</v>
      </c>
      <c r="K18" s="214">
        <v>734</v>
      </c>
      <c r="L18" s="270">
        <v>23630</v>
      </c>
    </row>
    <row r="19" spans="1:12" ht="18" customHeight="1">
      <c r="A19" s="493" t="s">
        <v>132</v>
      </c>
      <c r="B19" s="494"/>
      <c r="C19" s="494"/>
      <c r="D19" s="213">
        <v>23840</v>
      </c>
      <c r="E19" s="496">
        <v>4483268</v>
      </c>
      <c r="F19" s="496"/>
      <c r="G19" s="215">
        <v>21981</v>
      </c>
      <c r="H19" s="215">
        <v>2992405</v>
      </c>
      <c r="I19" s="215">
        <v>1859</v>
      </c>
      <c r="J19" s="215">
        <v>1490863</v>
      </c>
      <c r="K19" s="215">
        <v>220853</v>
      </c>
      <c r="L19" s="270">
        <v>49262</v>
      </c>
    </row>
    <row r="20" spans="1:12" ht="18" customHeight="1">
      <c r="A20" s="497" t="s">
        <v>299</v>
      </c>
      <c r="B20" s="360"/>
      <c r="C20" s="360"/>
      <c r="D20" s="11">
        <f>SUM(D21:D22)</f>
        <v>24283</v>
      </c>
      <c r="E20" s="495">
        <f>SUM(E21:E22)</f>
        <v>4551024</v>
      </c>
      <c r="F20" s="495"/>
      <c r="G20" s="307">
        <f t="shared" ref="G20:L20" si="2">SUM(G21:G22)</f>
        <v>22376</v>
      </c>
      <c r="H20" s="307">
        <f t="shared" si="2"/>
        <v>3039929</v>
      </c>
      <c r="I20" s="307">
        <f t="shared" si="2"/>
        <v>1907</v>
      </c>
      <c r="J20" s="307">
        <f t="shared" si="2"/>
        <v>1511095</v>
      </c>
      <c r="K20" s="307">
        <f t="shared" si="2"/>
        <v>205644</v>
      </c>
      <c r="L20" s="269">
        <f t="shared" si="2"/>
        <v>68124</v>
      </c>
    </row>
    <row r="21" spans="1:12" ht="18" customHeight="1">
      <c r="A21" s="340" t="s">
        <v>131</v>
      </c>
      <c r="B21" s="492"/>
      <c r="C21" s="492"/>
      <c r="D21" s="213">
        <v>363</v>
      </c>
      <c r="E21" s="482">
        <v>32217</v>
      </c>
      <c r="F21" s="482"/>
      <c r="G21" s="308">
        <v>339</v>
      </c>
      <c r="H21" s="214">
        <v>30602</v>
      </c>
      <c r="I21" s="214">
        <v>24</v>
      </c>
      <c r="J21" s="214">
        <v>1615</v>
      </c>
      <c r="K21" s="214">
        <v>733</v>
      </c>
      <c r="L21" s="270">
        <v>22778</v>
      </c>
    </row>
    <row r="22" spans="1:12" ht="18" customHeight="1">
      <c r="A22" s="490" t="s">
        <v>132</v>
      </c>
      <c r="B22" s="491"/>
      <c r="C22" s="491"/>
      <c r="D22" s="213">
        <v>23920</v>
      </c>
      <c r="E22" s="482">
        <v>4518807</v>
      </c>
      <c r="F22" s="482"/>
      <c r="G22" s="215">
        <v>22037</v>
      </c>
      <c r="H22" s="215">
        <v>3009327</v>
      </c>
      <c r="I22" s="215">
        <v>1883</v>
      </c>
      <c r="J22" s="215">
        <v>1509480</v>
      </c>
      <c r="K22" s="215">
        <v>204911</v>
      </c>
      <c r="L22" s="270">
        <v>45346</v>
      </c>
    </row>
    <row r="23" spans="1:12" ht="18" customHeight="1">
      <c r="A23" s="486" t="s">
        <v>300</v>
      </c>
      <c r="B23" s="487"/>
      <c r="C23" s="487"/>
      <c r="D23" s="117">
        <f>SUM(D24:D25)</f>
        <v>24486</v>
      </c>
      <c r="E23" s="472">
        <f>SUM(E24:E25)</f>
        <v>4588535</v>
      </c>
      <c r="F23" s="472"/>
      <c r="G23" s="118">
        <f t="shared" ref="G23:L23" si="3">SUM(G24:G25)</f>
        <v>22574</v>
      </c>
      <c r="H23" s="118">
        <f t="shared" si="3"/>
        <v>3074736</v>
      </c>
      <c r="I23" s="118">
        <f t="shared" si="3"/>
        <v>1912</v>
      </c>
      <c r="J23" s="118">
        <f t="shared" si="3"/>
        <v>1513799</v>
      </c>
      <c r="K23" s="118">
        <f t="shared" si="3"/>
        <v>210400</v>
      </c>
      <c r="L23" s="271">
        <f t="shared" si="3"/>
        <v>72195</v>
      </c>
    </row>
    <row r="24" spans="1:12" ht="18" customHeight="1">
      <c r="A24" s="479" t="s">
        <v>131</v>
      </c>
      <c r="B24" s="480"/>
      <c r="C24" s="480"/>
      <c r="D24" s="119">
        <v>371</v>
      </c>
      <c r="E24" s="481">
        <v>33025</v>
      </c>
      <c r="F24" s="481"/>
      <c r="G24" s="44">
        <v>348</v>
      </c>
      <c r="H24" s="120">
        <v>31477</v>
      </c>
      <c r="I24" s="120">
        <v>23</v>
      </c>
      <c r="J24" s="120">
        <v>1548</v>
      </c>
      <c r="K24" s="120">
        <v>865</v>
      </c>
      <c r="L24" s="272">
        <v>26199</v>
      </c>
    </row>
    <row r="25" spans="1:12" ht="18" customHeight="1" thickBot="1">
      <c r="A25" s="470" t="s">
        <v>132</v>
      </c>
      <c r="B25" s="471"/>
      <c r="C25" s="471"/>
      <c r="D25" s="273">
        <v>24115</v>
      </c>
      <c r="E25" s="477">
        <v>4555510</v>
      </c>
      <c r="F25" s="477"/>
      <c r="G25" s="274">
        <v>22226</v>
      </c>
      <c r="H25" s="274">
        <v>3043259</v>
      </c>
      <c r="I25" s="274">
        <v>1889</v>
      </c>
      <c r="J25" s="274">
        <v>1512251</v>
      </c>
      <c r="K25" s="274">
        <v>209535</v>
      </c>
      <c r="L25" s="275">
        <v>45996</v>
      </c>
    </row>
    <row r="26" spans="1:12" ht="15" customHeight="1">
      <c r="B26" s="28"/>
      <c r="C26" s="28"/>
      <c r="D26" s="28"/>
      <c r="E26" s="28"/>
      <c r="F26" s="28"/>
      <c r="G26" s="28"/>
      <c r="H26" s="28"/>
      <c r="I26" s="28"/>
      <c r="J26" s="28"/>
      <c r="L26" s="47" t="s">
        <v>121</v>
      </c>
    </row>
    <row r="27" spans="1:12" ht="15" customHeight="1">
      <c r="B27" s="28"/>
      <c r="C27" s="28"/>
      <c r="D27" s="28"/>
      <c r="E27" s="28"/>
      <c r="F27" s="28"/>
      <c r="G27" s="28"/>
      <c r="H27" s="28"/>
      <c r="I27" s="28"/>
      <c r="J27" s="28"/>
      <c r="K27" s="28"/>
      <c r="L27" s="28"/>
    </row>
    <row r="28" spans="1:12" ht="15" customHeight="1" thickBot="1">
      <c r="A28" s="28" t="s">
        <v>341</v>
      </c>
      <c r="D28" s="28"/>
      <c r="E28" s="28"/>
      <c r="F28" s="28"/>
      <c r="G28" s="28"/>
      <c r="H28" s="28"/>
      <c r="I28" s="28"/>
      <c r="J28" s="28"/>
      <c r="K28" s="28"/>
      <c r="L28" s="47" t="s">
        <v>112</v>
      </c>
    </row>
    <row r="29" spans="1:12" ht="24.95" customHeight="1">
      <c r="A29" s="346" t="s">
        <v>133</v>
      </c>
      <c r="B29" s="382"/>
      <c r="C29" s="382"/>
      <c r="D29" s="382"/>
      <c r="E29" s="382"/>
      <c r="F29" s="382"/>
      <c r="G29" s="382" t="s">
        <v>298</v>
      </c>
      <c r="H29" s="382"/>
      <c r="I29" s="382" t="s">
        <v>299</v>
      </c>
      <c r="J29" s="382"/>
      <c r="K29" s="468" t="s">
        <v>300</v>
      </c>
      <c r="L29" s="469"/>
    </row>
    <row r="30" spans="1:12" ht="24.95" customHeight="1">
      <c r="A30" s="478"/>
      <c r="B30" s="383"/>
      <c r="C30" s="383"/>
      <c r="D30" s="383"/>
      <c r="E30" s="383"/>
      <c r="F30" s="383"/>
      <c r="G30" s="290" t="s">
        <v>69</v>
      </c>
      <c r="H30" s="290" t="s">
        <v>72</v>
      </c>
      <c r="I30" s="290" t="s">
        <v>69</v>
      </c>
      <c r="J30" s="290" t="s">
        <v>72</v>
      </c>
      <c r="K30" s="290" t="s">
        <v>69</v>
      </c>
      <c r="L30" s="86" t="s">
        <v>72</v>
      </c>
    </row>
    <row r="31" spans="1:12" ht="20.100000000000001" customHeight="1">
      <c r="A31" s="353" t="s">
        <v>134</v>
      </c>
      <c r="B31" s="484"/>
      <c r="C31" s="484"/>
      <c r="D31" s="484"/>
      <c r="E31" s="484"/>
      <c r="F31" s="484"/>
      <c r="G31" s="17">
        <f t="shared" ref="G31:L31" si="4">G32+G39</f>
        <v>24199</v>
      </c>
      <c r="H31" s="16">
        <f t="shared" si="4"/>
        <v>4514351</v>
      </c>
      <c r="I31" s="17">
        <f t="shared" si="4"/>
        <v>24283</v>
      </c>
      <c r="J31" s="17">
        <f t="shared" si="4"/>
        <v>4551024</v>
      </c>
      <c r="K31" s="17">
        <f t="shared" si="4"/>
        <v>24486</v>
      </c>
      <c r="L31" s="276">
        <f t="shared" si="4"/>
        <v>4588535</v>
      </c>
    </row>
    <row r="32" spans="1:12" ht="17.100000000000001" customHeight="1">
      <c r="A32" s="473" t="s">
        <v>115</v>
      </c>
      <c r="B32" s="485" t="s">
        <v>135</v>
      </c>
      <c r="C32" s="485"/>
      <c r="D32" s="485"/>
      <c r="E32" s="485"/>
      <c r="F32" s="485"/>
      <c r="G32" s="9">
        <f t="shared" ref="G32:L32" si="5">SUM(G33:G38)</f>
        <v>359</v>
      </c>
      <c r="H32" s="9">
        <f t="shared" si="5"/>
        <v>31083</v>
      </c>
      <c r="I32" s="9">
        <f t="shared" si="5"/>
        <v>363</v>
      </c>
      <c r="J32" s="9">
        <f t="shared" si="5"/>
        <v>32217</v>
      </c>
      <c r="K32" s="9">
        <f t="shared" si="5"/>
        <v>371</v>
      </c>
      <c r="L32" s="277">
        <f t="shared" si="5"/>
        <v>33025</v>
      </c>
    </row>
    <row r="33" spans="1:16" ht="17.100000000000001" customHeight="1">
      <c r="A33" s="474"/>
      <c r="B33" s="144"/>
      <c r="C33" s="476" t="s">
        <v>136</v>
      </c>
      <c r="D33" s="476"/>
      <c r="E33" s="476"/>
      <c r="F33" s="476"/>
      <c r="G33" s="289">
        <v>314</v>
      </c>
      <c r="H33" s="216">
        <v>26818</v>
      </c>
      <c r="I33" s="289">
        <v>317</v>
      </c>
      <c r="J33" s="216">
        <v>27804</v>
      </c>
      <c r="K33" s="289">
        <v>326</v>
      </c>
      <c r="L33" s="278">
        <v>29297</v>
      </c>
      <c r="N33" s="217"/>
    </row>
    <row r="34" spans="1:16" ht="17.100000000000001" customHeight="1">
      <c r="A34" s="474"/>
      <c r="B34" s="144"/>
      <c r="C34" s="476" t="s">
        <v>137</v>
      </c>
      <c r="D34" s="476"/>
      <c r="E34" s="476"/>
      <c r="F34" s="476"/>
      <c r="G34" s="289">
        <v>0</v>
      </c>
      <c r="H34" s="289">
        <v>0</v>
      </c>
      <c r="I34" s="289">
        <v>0</v>
      </c>
      <c r="J34" s="289">
        <v>0</v>
      </c>
      <c r="K34" s="289">
        <v>0</v>
      </c>
      <c r="L34" s="320">
        <v>0</v>
      </c>
    </row>
    <row r="35" spans="1:16" ht="17.100000000000001" customHeight="1">
      <c r="A35" s="474"/>
      <c r="B35" s="144"/>
      <c r="C35" s="476" t="s">
        <v>138</v>
      </c>
      <c r="D35" s="476"/>
      <c r="E35" s="476"/>
      <c r="F35" s="476"/>
      <c r="G35" s="289">
        <v>0</v>
      </c>
      <c r="H35" s="289">
        <v>0</v>
      </c>
      <c r="I35" s="289">
        <v>0</v>
      </c>
      <c r="J35" s="289">
        <v>0</v>
      </c>
      <c r="K35" s="289">
        <v>0</v>
      </c>
      <c r="L35" s="320">
        <v>0</v>
      </c>
    </row>
    <row r="36" spans="1:16" ht="17.100000000000001" customHeight="1">
      <c r="A36" s="474"/>
      <c r="B36" s="144"/>
      <c r="C36" s="476" t="s">
        <v>139</v>
      </c>
      <c r="D36" s="476"/>
      <c r="E36" s="476"/>
      <c r="F36" s="476"/>
      <c r="G36" s="289">
        <v>17</v>
      </c>
      <c r="H36" s="216">
        <v>1110</v>
      </c>
      <c r="I36" s="289">
        <v>19</v>
      </c>
      <c r="J36" s="216">
        <v>1429</v>
      </c>
      <c r="K36" s="289">
        <v>19</v>
      </c>
      <c r="L36" s="278">
        <v>1356</v>
      </c>
      <c r="N36" s="217"/>
      <c r="P36" s="218"/>
    </row>
    <row r="37" spans="1:16" ht="17.100000000000001" customHeight="1">
      <c r="A37" s="474"/>
      <c r="B37" s="144"/>
      <c r="C37" s="476" t="s">
        <v>140</v>
      </c>
      <c r="D37" s="476"/>
      <c r="E37" s="476"/>
      <c r="F37" s="476"/>
      <c r="G37" s="289">
        <v>19</v>
      </c>
      <c r="H37" s="216">
        <v>2641</v>
      </c>
      <c r="I37" s="289">
        <v>18</v>
      </c>
      <c r="J37" s="216">
        <v>2544</v>
      </c>
      <c r="K37" s="289">
        <v>16</v>
      </c>
      <c r="L37" s="278">
        <v>1849</v>
      </c>
    </row>
    <row r="38" spans="1:16" ht="17.100000000000001" customHeight="1">
      <c r="A38" s="475"/>
      <c r="B38" s="212"/>
      <c r="C38" s="488" t="s">
        <v>141</v>
      </c>
      <c r="D38" s="488"/>
      <c r="E38" s="488"/>
      <c r="F38" s="488"/>
      <c r="G38" s="289">
        <v>9</v>
      </c>
      <c r="H38" s="216">
        <v>514</v>
      </c>
      <c r="I38" s="289">
        <v>9</v>
      </c>
      <c r="J38" s="216">
        <v>440</v>
      </c>
      <c r="K38" s="289">
        <v>10</v>
      </c>
      <c r="L38" s="278">
        <v>523</v>
      </c>
    </row>
    <row r="39" spans="1:16" ht="17.100000000000001" customHeight="1">
      <c r="A39" s="473" t="s">
        <v>142</v>
      </c>
      <c r="B39" s="485" t="s">
        <v>143</v>
      </c>
      <c r="C39" s="485"/>
      <c r="D39" s="485"/>
      <c r="E39" s="485"/>
      <c r="F39" s="485"/>
      <c r="G39" s="9">
        <f t="shared" ref="G39:L39" si="6">SUM(G40:G44)</f>
        <v>23840</v>
      </c>
      <c r="H39" s="15">
        <f t="shared" si="6"/>
        <v>4483268</v>
      </c>
      <c r="I39" s="18">
        <f t="shared" si="6"/>
        <v>23920</v>
      </c>
      <c r="J39" s="18">
        <f t="shared" si="6"/>
        <v>4518807</v>
      </c>
      <c r="K39" s="18">
        <f t="shared" si="6"/>
        <v>24115</v>
      </c>
      <c r="L39" s="279">
        <f t="shared" si="6"/>
        <v>4555510</v>
      </c>
    </row>
    <row r="40" spans="1:16" ht="17.100000000000001" customHeight="1">
      <c r="A40" s="474"/>
      <c r="B40" s="209"/>
      <c r="C40" s="476" t="s">
        <v>144</v>
      </c>
      <c r="D40" s="476"/>
      <c r="E40" s="476"/>
      <c r="F40" s="476"/>
      <c r="G40" s="289">
        <v>20567</v>
      </c>
      <c r="H40" s="216">
        <v>2853967</v>
      </c>
      <c r="I40" s="289">
        <v>20646</v>
      </c>
      <c r="J40" s="216">
        <v>2886241</v>
      </c>
      <c r="K40" s="289">
        <v>20832</v>
      </c>
      <c r="L40" s="278">
        <v>2921668</v>
      </c>
    </row>
    <row r="41" spans="1:16" ht="17.100000000000001" customHeight="1">
      <c r="A41" s="474"/>
      <c r="B41" s="209"/>
      <c r="C41" s="483" t="s">
        <v>145</v>
      </c>
      <c r="D41" s="483"/>
      <c r="E41" s="483"/>
      <c r="F41" s="483"/>
      <c r="G41" s="289">
        <v>1742</v>
      </c>
      <c r="H41" s="216">
        <v>769256</v>
      </c>
      <c r="I41" s="289">
        <v>1745</v>
      </c>
      <c r="J41" s="216">
        <v>759892</v>
      </c>
      <c r="K41" s="289">
        <v>1737</v>
      </c>
      <c r="L41" s="278">
        <v>753916</v>
      </c>
    </row>
    <row r="42" spans="1:16" ht="17.100000000000001" customHeight="1">
      <c r="A42" s="474"/>
      <c r="B42" s="209"/>
      <c r="C42" s="476" t="s">
        <v>146</v>
      </c>
      <c r="D42" s="476"/>
      <c r="E42" s="476"/>
      <c r="F42" s="476"/>
      <c r="G42" s="289">
        <v>84</v>
      </c>
      <c r="H42" s="216">
        <v>112824</v>
      </c>
      <c r="I42" s="289">
        <v>85</v>
      </c>
      <c r="J42" s="216">
        <v>112871</v>
      </c>
      <c r="K42" s="289">
        <v>86</v>
      </c>
      <c r="L42" s="278">
        <v>113352</v>
      </c>
    </row>
    <row r="43" spans="1:16" ht="17.100000000000001" customHeight="1">
      <c r="A43" s="474"/>
      <c r="B43" s="209"/>
      <c r="C43" s="476" t="s">
        <v>147</v>
      </c>
      <c r="D43" s="476"/>
      <c r="E43" s="476"/>
      <c r="F43" s="476"/>
      <c r="G43" s="289">
        <v>694</v>
      </c>
      <c r="H43" s="216">
        <v>473577</v>
      </c>
      <c r="I43" s="289">
        <v>685</v>
      </c>
      <c r="J43" s="216">
        <v>476107</v>
      </c>
      <c r="K43" s="289">
        <v>685</v>
      </c>
      <c r="L43" s="278">
        <v>477224</v>
      </c>
    </row>
    <row r="44" spans="1:16" ht="17.100000000000001" customHeight="1" thickBot="1">
      <c r="A44" s="489"/>
      <c r="B44" s="280"/>
      <c r="C44" s="467" t="s">
        <v>110</v>
      </c>
      <c r="D44" s="467"/>
      <c r="E44" s="467"/>
      <c r="F44" s="467"/>
      <c r="G44" s="281">
        <v>753</v>
      </c>
      <c r="H44" s="281">
        <v>273644</v>
      </c>
      <c r="I44" s="281">
        <v>759</v>
      </c>
      <c r="J44" s="281">
        <v>283696</v>
      </c>
      <c r="K44" s="281">
        <v>775</v>
      </c>
      <c r="L44" s="282">
        <v>289350</v>
      </c>
    </row>
    <row r="45" spans="1:16" ht="15" customHeight="1">
      <c r="A45" s="28" t="s">
        <v>148</v>
      </c>
      <c r="D45" s="28"/>
      <c r="E45" s="28"/>
      <c r="F45" s="28"/>
      <c r="G45" s="28"/>
      <c r="H45" s="28"/>
      <c r="I45" s="28"/>
      <c r="J45" s="28"/>
      <c r="L45" s="47" t="s">
        <v>121</v>
      </c>
    </row>
    <row r="46" spans="1:16" ht="17.100000000000001" customHeight="1">
      <c r="D46" s="28"/>
      <c r="E46" s="28"/>
      <c r="F46" s="28"/>
      <c r="G46" s="28"/>
      <c r="H46" s="28"/>
      <c r="I46" s="28"/>
      <c r="J46" s="28"/>
      <c r="K46" s="28"/>
      <c r="L46" s="28"/>
    </row>
  </sheetData>
  <sheetProtection selectLockedCells="1" selectUnlockedCells="1"/>
  <mergeCells count="55">
    <mergeCell ref="K15:L15"/>
    <mergeCell ref="D15:F15"/>
    <mergeCell ref="K3:L3"/>
    <mergeCell ref="B7:F7"/>
    <mergeCell ref="G15:H15"/>
    <mergeCell ref="I15:J15"/>
    <mergeCell ref="A5:F5"/>
    <mergeCell ref="G3:H3"/>
    <mergeCell ref="B6:F6"/>
    <mergeCell ref="B11:F11"/>
    <mergeCell ref="B8:F8"/>
    <mergeCell ref="B9:F9"/>
    <mergeCell ref="I3:J3"/>
    <mergeCell ref="A3:F4"/>
    <mergeCell ref="B10:F10"/>
    <mergeCell ref="A15:C16"/>
    <mergeCell ref="A21:C21"/>
    <mergeCell ref="E21:F21"/>
    <mergeCell ref="C35:F35"/>
    <mergeCell ref="A19:C19"/>
    <mergeCell ref="E17:F17"/>
    <mergeCell ref="E19:F19"/>
    <mergeCell ref="A17:C17"/>
    <mergeCell ref="A18:C18"/>
    <mergeCell ref="E18:F18"/>
    <mergeCell ref="A20:C20"/>
    <mergeCell ref="E20:F20"/>
    <mergeCell ref="E16:F16"/>
    <mergeCell ref="E22:F22"/>
    <mergeCell ref="C43:F43"/>
    <mergeCell ref="C36:F36"/>
    <mergeCell ref="C42:F42"/>
    <mergeCell ref="C41:F41"/>
    <mergeCell ref="C34:F34"/>
    <mergeCell ref="A31:F31"/>
    <mergeCell ref="B32:F32"/>
    <mergeCell ref="C33:F33"/>
    <mergeCell ref="A23:C23"/>
    <mergeCell ref="B39:F39"/>
    <mergeCell ref="C38:F38"/>
    <mergeCell ref="C40:F40"/>
    <mergeCell ref="A39:A44"/>
    <mergeCell ref="A22:C22"/>
    <mergeCell ref="C44:F44"/>
    <mergeCell ref="K29:L29"/>
    <mergeCell ref="I29:J29"/>
    <mergeCell ref="A25:C25"/>
    <mergeCell ref="E23:F23"/>
    <mergeCell ref="A32:A38"/>
    <mergeCell ref="C37:F37"/>
    <mergeCell ref="G29:H29"/>
    <mergeCell ref="E25:F25"/>
    <mergeCell ref="A29:F30"/>
    <mergeCell ref="A24:C24"/>
    <mergeCell ref="E24:F24"/>
  </mergeCells>
  <phoneticPr fontId="15"/>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&amp;R建　設</oddHeader>
    <oddFooter>&amp;C&amp;12&amp;A</oddFooter>
  </headerFooter>
</worksheet>
</file>

<file path=xl/worksheets/sheet5.xml><?xml version="1.0" encoding="utf-8"?>
<worksheet xmlns="http://schemas.openxmlformats.org/spreadsheetml/2006/main" xmlns:r="http://schemas.openxmlformats.org/officeDocument/2006/relationships">
  <dimension ref="A1:K56"/>
  <sheetViews>
    <sheetView view="pageBreakPreview" zoomScaleNormal="100" zoomScaleSheetLayoutView="100" workbookViewId="0">
      <selection activeCell="G19" sqref="G19"/>
    </sheetView>
  </sheetViews>
  <sheetFormatPr defaultRowHeight="14.45" customHeight="1"/>
  <cols>
    <col min="1" max="1" width="14.28515625" style="28" customWidth="1"/>
    <col min="2" max="2" width="10.28515625" style="28" customWidth="1"/>
    <col min="3" max="9" width="10.7109375" style="28" customWidth="1"/>
    <col min="10" max="16384" width="9.140625" style="28"/>
  </cols>
  <sheetData>
    <row r="1" spans="1:10" ht="5.0999999999999996" customHeight="1">
      <c r="I1" s="47"/>
    </row>
    <row r="2" spans="1:10" ht="15" customHeight="1">
      <c r="A2" s="28" t="s">
        <v>318</v>
      </c>
      <c r="I2" s="47" t="s">
        <v>149</v>
      </c>
    </row>
    <row r="3" spans="1:10" ht="16.5" customHeight="1">
      <c r="A3" s="71" t="s">
        <v>150</v>
      </c>
      <c r="B3" s="382" t="s">
        <v>151</v>
      </c>
      <c r="C3" s="382"/>
      <c r="D3" s="382" t="s">
        <v>152</v>
      </c>
      <c r="E3" s="382"/>
      <c r="F3" s="382" t="s">
        <v>153</v>
      </c>
      <c r="G3" s="382"/>
      <c r="H3" s="384" t="s">
        <v>154</v>
      </c>
      <c r="I3" s="384"/>
    </row>
    <row r="4" spans="1:10" ht="15" customHeight="1">
      <c r="A4" s="306" t="s">
        <v>310</v>
      </c>
      <c r="B4" s="505">
        <f>SUM(D4:I4)</f>
        <v>218</v>
      </c>
      <c r="C4" s="506"/>
      <c r="D4" s="506">
        <v>7</v>
      </c>
      <c r="E4" s="506"/>
      <c r="F4" s="506">
        <v>190</v>
      </c>
      <c r="G4" s="506"/>
      <c r="H4" s="506">
        <v>21</v>
      </c>
      <c r="I4" s="507"/>
    </row>
    <row r="5" spans="1:10" ht="15" customHeight="1">
      <c r="A5" s="284">
        <v>21</v>
      </c>
      <c r="B5" s="368">
        <f>SUM(D5:I5)</f>
        <v>211</v>
      </c>
      <c r="C5" s="482"/>
      <c r="D5" s="482">
        <v>11</v>
      </c>
      <c r="E5" s="482"/>
      <c r="F5" s="482">
        <v>176</v>
      </c>
      <c r="G5" s="482"/>
      <c r="H5" s="482">
        <v>24</v>
      </c>
      <c r="I5" s="503"/>
    </row>
    <row r="6" spans="1:10" ht="15" customHeight="1">
      <c r="A6" s="284">
        <v>22</v>
      </c>
      <c r="B6" s="368">
        <f>SUM(D6:I6)</f>
        <v>250</v>
      </c>
      <c r="C6" s="482"/>
      <c r="D6" s="482">
        <v>12</v>
      </c>
      <c r="E6" s="482"/>
      <c r="F6" s="482">
        <v>214</v>
      </c>
      <c r="G6" s="482"/>
      <c r="H6" s="482">
        <v>24</v>
      </c>
      <c r="I6" s="503"/>
    </row>
    <row r="7" spans="1:10" ht="15" customHeight="1">
      <c r="A7" s="284">
        <v>23</v>
      </c>
      <c r="B7" s="368">
        <f>SUM(D7:I7)</f>
        <v>245</v>
      </c>
      <c r="C7" s="368"/>
      <c r="D7" s="482">
        <v>20</v>
      </c>
      <c r="E7" s="482"/>
      <c r="F7" s="482">
        <v>199</v>
      </c>
      <c r="G7" s="482"/>
      <c r="H7" s="503">
        <v>26</v>
      </c>
      <c r="I7" s="503"/>
    </row>
    <row r="8" spans="1:10" ht="15" customHeight="1" thickBot="1">
      <c r="A8" s="309">
        <v>24</v>
      </c>
      <c r="B8" s="367">
        <f>SUM(D8:I8)</f>
        <v>250</v>
      </c>
      <c r="C8" s="367"/>
      <c r="D8" s="477">
        <v>9</v>
      </c>
      <c r="E8" s="477"/>
      <c r="F8" s="477">
        <v>202</v>
      </c>
      <c r="G8" s="477"/>
      <c r="H8" s="504">
        <v>39</v>
      </c>
      <c r="I8" s="504"/>
    </row>
    <row r="9" spans="1:10" ht="13.5" customHeight="1">
      <c r="I9" s="47" t="s">
        <v>108</v>
      </c>
    </row>
    <row r="10" spans="1:10" ht="13.5" customHeight="1">
      <c r="A10" s="28" t="s">
        <v>155</v>
      </c>
    </row>
    <row r="11" spans="1:10" ht="12" customHeight="1"/>
    <row r="12" spans="1:10" ht="15" customHeight="1" thickBot="1">
      <c r="A12" s="28" t="s">
        <v>342</v>
      </c>
      <c r="I12" s="47" t="s">
        <v>149</v>
      </c>
    </row>
    <row r="13" spans="1:10" ht="16.5" customHeight="1">
      <c r="A13" s="354" t="s">
        <v>156</v>
      </c>
      <c r="B13" s="355"/>
      <c r="C13" s="49" t="s">
        <v>157</v>
      </c>
      <c r="D13" s="49" t="s">
        <v>158</v>
      </c>
      <c r="E13" s="72" t="s">
        <v>159</v>
      </c>
      <c r="F13" s="49" t="s">
        <v>118</v>
      </c>
      <c r="G13" s="73" t="s">
        <v>160</v>
      </c>
      <c r="H13" s="74" t="s">
        <v>161</v>
      </c>
      <c r="I13" s="45" t="s">
        <v>110</v>
      </c>
    </row>
    <row r="14" spans="1:10" ht="17.25" customHeight="1">
      <c r="A14" s="501" t="s">
        <v>162</v>
      </c>
      <c r="B14" s="502"/>
      <c r="C14" s="317">
        <f>SUM(C15:C16)</f>
        <v>250</v>
      </c>
      <c r="D14" s="318">
        <f t="shared" ref="D14:I14" si="0">SUM(D15:D16)</f>
        <v>9</v>
      </c>
      <c r="E14" s="318">
        <f t="shared" si="0"/>
        <v>182</v>
      </c>
      <c r="F14" s="318">
        <f t="shared" si="0"/>
        <v>39</v>
      </c>
      <c r="G14" s="318">
        <f t="shared" si="0"/>
        <v>0</v>
      </c>
      <c r="H14" s="318">
        <f t="shared" si="0"/>
        <v>20</v>
      </c>
      <c r="I14" s="52">
        <f t="shared" si="0"/>
        <v>0</v>
      </c>
      <c r="J14" s="124"/>
    </row>
    <row r="15" spans="1:10" ht="14.1" customHeight="1">
      <c r="A15" s="75"/>
      <c r="B15" s="76" t="s">
        <v>163</v>
      </c>
      <c r="C15" s="319">
        <f>SUM(C18,C21,C24,C27,C30,C33,C36,C39,C42,C45,C48,C51,C54)</f>
        <v>228</v>
      </c>
      <c r="D15" s="54">
        <f t="shared" ref="D15:I15" si="1">SUM(D18,D21,D24,D27,D30,D33,D36,D39,D42,D45,D48,D51,D54)</f>
        <v>9</v>
      </c>
      <c r="E15" s="54">
        <f t="shared" si="1"/>
        <v>169</v>
      </c>
      <c r="F15" s="54">
        <f t="shared" si="1"/>
        <v>32</v>
      </c>
      <c r="G15" s="54">
        <f t="shared" si="1"/>
        <v>0</v>
      </c>
      <c r="H15" s="54">
        <f t="shared" si="1"/>
        <v>18</v>
      </c>
      <c r="I15" s="55">
        <f t="shared" si="1"/>
        <v>0</v>
      </c>
      <c r="J15" s="124"/>
    </row>
    <row r="16" spans="1:10" ht="14.1" customHeight="1">
      <c r="A16" s="75"/>
      <c r="B16" s="76" t="s">
        <v>291</v>
      </c>
      <c r="C16" s="319">
        <f>SUM(C19,C22,C25,C28,C31,C34,C37,C40,C43,C46,C49,C52,C55)</f>
        <v>22</v>
      </c>
      <c r="D16" s="54">
        <f t="shared" ref="D16:I16" si="2">SUM(D19,D22,D25,D28,D31,D34,D37,D40,D43,D46,D49,D52,D55)</f>
        <v>0</v>
      </c>
      <c r="E16" s="54">
        <f t="shared" si="2"/>
        <v>13</v>
      </c>
      <c r="F16" s="54">
        <f t="shared" si="2"/>
        <v>7</v>
      </c>
      <c r="G16" s="54">
        <f t="shared" si="2"/>
        <v>0</v>
      </c>
      <c r="H16" s="54">
        <f t="shared" si="2"/>
        <v>2</v>
      </c>
      <c r="I16" s="55">
        <f t="shared" si="2"/>
        <v>0</v>
      </c>
      <c r="J16" s="124"/>
    </row>
    <row r="17" spans="1:11" ht="14.1" customHeight="1">
      <c r="A17" s="499" t="s">
        <v>290</v>
      </c>
      <c r="B17" s="500"/>
      <c r="C17" s="314">
        <f>SUM(C18:C19)</f>
        <v>66</v>
      </c>
      <c r="D17" s="315">
        <f t="shared" ref="D17:I17" si="3">SUM(D18:D19)</f>
        <v>6</v>
      </c>
      <c r="E17" s="315">
        <f t="shared" si="3"/>
        <v>45</v>
      </c>
      <c r="F17" s="315">
        <f t="shared" si="3"/>
        <v>4</v>
      </c>
      <c r="G17" s="315">
        <f t="shared" si="3"/>
        <v>0</v>
      </c>
      <c r="H17" s="315">
        <f t="shared" si="3"/>
        <v>11</v>
      </c>
      <c r="I17" s="56">
        <f t="shared" si="3"/>
        <v>0</v>
      </c>
      <c r="J17" s="124"/>
    </row>
    <row r="18" spans="1:11" ht="14.1" customHeight="1">
      <c r="A18" s="313"/>
      <c r="B18" s="316" t="s">
        <v>163</v>
      </c>
      <c r="C18" s="314">
        <v>62</v>
      </c>
      <c r="D18" s="315">
        <v>6</v>
      </c>
      <c r="E18" s="315">
        <v>43</v>
      </c>
      <c r="F18" s="315">
        <v>3</v>
      </c>
      <c r="G18" s="315">
        <v>0</v>
      </c>
      <c r="H18" s="315">
        <v>10</v>
      </c>
      <c r="I18" s="56">
        <v>0</v>
      </c>
      <c r="J18" s="124"/>
    </row>
    <row r="19" spans="1:11" ht="14.1" customHeight="1">
      <c r="A19" s="313"/>
      <c r="B19" s="316" t="s">
        <v>291</v>
      </c>
      <c r="C19" s="314">
        <v>4</v>
      </c>
      <c r="D19" s="315">
        <v>0</v>
      </c>
      <c r="E19" s="315">
        <v>2</v>
      </c>
      <c r="F19" s="315">
        <v>1</v>
      </c>
      <c r="G19" s="315">
        <v>0</v>
      </c>
      <c r="H19" s="315">
        <v>1</v>
      </c>
      <c r="I19" s="56">
        <v>0</v>
      </c>
      <c r="J19" s="124"/>
    </row>
    <row r="20" spans="1:11" ht="14.1" customHeight="1">
      <c r="A20" s="499" t="s">
        <v>164</v>
      </c>
      <c r="B20" s="500"/>
      <c r="C20" s="314">
        <f>SUM(C21:C22)</f>
        <v>20</v>
      </c>
      <c r="D20" s="315">
        <f t="shared" ref="D20:I20" si="4">SUM(D21:D22)</f>
        <v>0</v>
      </c>
      <c r="E20" s="315">
        <f t="shared" si="4"/>
        <v>16</v>
      </c>
      <c r="F20" s="315">
        <f t="shared" si="4"/>
        <v>0</v>
      </c>
      <c r="G20" s="315">
        <f t="shared" si="4"/>
        <v>0</v>
      </c>
      <c r="H20" s="315">
        <f t="shared" si="4"/>
        <v>4</v>
      </c>
      <c r="I20" s="56">
        <f t="shared" si="4"/>
        <v>0</v>
      </c>
      <c r="J20" s="124"/>
    </row>
    <row r="21" spans="1:11" ht="14.1" customHeight="1">
      <c r="A21" s="313"/>
      <c r="B21" s="316" t="s">
        <v>163</v>
      </c>
      <c r="C21" s="314">
        <v>19</v>
      </c>
      <c r="D21" s="315">
        <v>0</v>
      </c>
      <c r="E21" s="315">
        <v>16</v>
      </c>
      <c r="F21" s="315">
        <v>0</v>
      </c>
      <c r="G21" s="315">
        <v>0</v>
      </c>
      <c r="H21" s="315">
        <v>3</v>
      </c>
      <c r="I21" s="56">
        <v>0</v>
      </c>
      <c r="J21" s="124"/>
      <c r="K21" s="125"/>
    </row>
    <row r="22" spans="1:11" ht="14.1" customHeight="1">
      <c r="A22" s="313"/>
      <c r="B22" s="316" t="s">
        <v>291</v>
      </c>
      <c r="C22" s="314">
        <v>1</v>
      </c>
      <c r="D22" s="315">
        <v>0</v>
      </c>
      <c r="E22" s="315">
        <v>0</v>
      </c>
      <c r="F22" s="315">
        <v>0</v>
      </c>
      <c r="G22" s="315">
        <v>0</v>
      </c>
      <c r="H22" s="315">
        <v>1</v>
      </c>
      <c r="I22" s="56">
        <v>0</v>
      </c>
      <c r="J22" s="124"/>
      <c r="K22" s="125"/>
    </row>
    <row r="23" spans="1:11" ht="14.1" customHeight="1">
      <c r="A23" s="499" t="s">
        <v>165</v>
      </c>
      <c r="B23" s="500"/>
      <c r="C23" s="314">
        <f t="shared" ref="C23:I23" si="5">SUM(C24:C25)</f>
        <v>62</v>
      </c>
      <c r="D23" s="315">
        <f t="shared" si="5"/>
        <v>1</v>
      </c>
      <c r="E23" s="315">
        <f t="shared" si="5"/>
        <v>52</v>
      </c>
      <c r="F23" s="315">
        <f t="shared" si="5"/>
        <v>7</v>
      </c>
      <c r="G23" s="315">
        <f t="shared" si="5"/>
        <v>0</v>
      </c>
      <c r="H23" s="315">
        <f t="shared" si="5"/>
        <v>2</v>
      </c>
      <c r="I23" s="56">
        <f t="shared" si="5"/>
        <v>0</v>
      </c>
      <c r="J23" s="124"/>
    </row>
    <row r="24" spans="1:11" ht="14.1" customHeight="1">
      <c r="A24" s="313"/>
      <c r="B24" s="316" t="s">
        <v>163</v>
      </c>
      <c r="C24" s="314">
        <v>59</v>
      </c>
      <c r="D24" s="315">
        <v>1</v>
      </c>
      <c r="E24" s="315">
        <v>49</v>
      </c>
      <c r="F24" s="315">
        <v>7</v>
      </c>
      <c r="G24" s="315">
        <v>0</v>
      </c>
      <c r="H24" s="315">
        <v>2</v>
      </c>
      <c r="I24" s="56">
        <v>0</v>
      </c>
      <c r="J24" s="124"/>
    </row>
    <row r="25" spans="1:11" ht="14.1" customHeight="1">
      <c r="A25" s="313"/>
      <c r="B25" s="316" t="s">
        <v>291</v>
      </c>
      <c r="C25" s="314">
        <v>3</v>
      </c>
      <c r="D25" s="315">
        <v>0</v>
      </c>
      <c r="E25" s="315">
        <v>3</v>
      </c>
      <c r="F25" s="315">
        <v>0</v>
      </c>
      <c r="G25" s="315">
        <v>0</v>
      </c>
      <c r="H25" s="315">
        <v>0</v>
      </c>
      <c r="I25" s="56">
        <v>0</v>
      </c>
      <c r="J25" s="124"/>
    </row>
    <row r="26" spans="1:11" ht="14.1" customHeight="1">
      <c r="A26" s="499" t="s">
        <v>166</v>
      </c>
      <c r="B26" s="500"/>
      <c r="C26" s="314">
        <f t="shared" ref="C26:I26" si="6">SUM(C27:C28)</f>
        <v>14</v>
      </c>
      <c r="D26" s="315">
        <f t="shared" si="6"/>
        <v>0</v>
      </c>
      <c r="E26" s="315">
        <f t="shared" si="6"/>
        <v>11</v>
      </c>
      <c r="F26" s="315">
        <f t="shared" si="6"/>
        <v>1</v>
      </c>
      <c r="G26" s="315">
        <f t="shared" si="6"/>
        <v>0</v>
      </c>
      <c r="H26" s="315">
        <f t="shared" si="6"/>
        <v>2</v>
      </c>
      <c r="I26" s="56">
        <f t="shared" si="6"/>
        <v>0</v>
      </c>
      <c r="J26" s="124"/>
    </row>
    <row r="27" spans="1:11" ht="14.1" customHeight="1">
      <c r="A27" s="313"/>
      <c r="B27" s="316" t="s">
        <v>163</v>
      </c>
      <c r="C27" s="314">
        <v>12</v>
      </c>
      <c r="D27" s="315">
        <v>0</v>
      </c>
      <c r="E27" s="315">
        <v>9</v>
      </c>
      <c r="F27" s="315">
        <v>1</v>
      </c>
      <c r="G27" s="315">
        <v>0</v>
      </c>
      <c r="H27" s="315">
        <v>2</v>
      </c>
      <c r="I27" s="56">
        <v>0</v>
      </c>
      <c r="J27" s="124"/>
    </row>
    <row r="28" spans="1:11" ht="14.1" customHeight="1">
      <c r="A28" s="313"/>
      <c r="B28" s="316" t="s">
        <v>291</v>
      </c>
      <c r="C28" s="314">
        <v>2</v>
      </c>
      <c r="D28" s="315">
        <v>0</v>
      </c>
      <c r="E28" s="315">
        <v>2</v>
      </c>
      <c r="F28" s="315">
        <v>0</v>
      </c>
      <c r="G28" s="315">
        <v>0</v>
      </c>
      <c r="H28" s="315">
        <v>0</v>
      </c>
      <c r="I28" s="56">
        <v>0</v>
      </c>
      <c r="J28" s="124"/>
    </row>
    <row r="29" spans="1:11" ht="14.1" customHeight="1">
      <c r="A29" s="499" t="s">
        <v>167</v>
      </c>
      <c r="B29" s="500"/>
      <c r="C29" s="314">
        <f>SUM(C30:C31)</f>
        <v>42</v>
      </c>
      <c r="D29" s="315">
        <f t="shared" ref="D29:I29" si="7">SUM(D30:D31)</f>
        <v>2</v>
      </c>
      <c r="E29" s="315">
        <f t="shared" si="7"/>
        <v>34</v>
      </c>
      <c r="F29" s="315">
        <f t="shared" si="7"/>
        <v>5</v>
      </c>
      <c r="G29" s="315">
        <f t="shared" si="7"/>
        <v>0</v>
      </c>
      <c r="H29" s="315">
        <f t="shared" si="7"/>
        <v>1</v>
      </c>
      <c r="I29" s="56">
        <f t="shared" si="7"/>
        <v>0</v>
      </c>
      <c r="J29" s="124"/>
    </row>
    <row r="30" spans="1:11" ht="14.1" customHeight="1">
      <c r="A30" s="313"/>
      <c r="B30" s="316" t="s">
        <v>163</v>
      </c>
      <c r="C30" s="314">
        <v>40</v>
      </c>
      <c r="D30" s="315">
        <v>2</v>
      </c>
      <c r="E30" s="315">
        <v>32</v>
      </c>
      <c r="F30" s="315">
        <v>5</v>
      </c>
      <c r="G30" s="315">
        <v>0</v>
      </c>
      <c r="H30" s="315">
        <v>1</v>
      </c>
      <c r="I30" s="56">
        <v>0</v>
      </c>
      <c r="J30" s="124"/>
    </row>
    <row r="31" spans="1:11" ht="14.1" customHeight="1">
      <c r="A31" s="313"/>
      <c r="B31" s="316" t="s">
        <v>291</v>
      </c>
      <c r="C31" s="314">
        <v>2</v>
      </c>
      <c r="D31" s="315">
        <v>0</v>
      </c>
      <c r="E31" s="315">
        <v>2</v>
      </c>
      <c r="F31" s="315">
        <v>0</v>
      </c>
      <c r="G31" s="315">
        <v>0</v>
      </c>
      <c r="H31" s="315">
        <v>0</v>
      </c>
      <c r="I31" s="56">
        <v>0</v>
      </c>
      <c r="J31" s="124"/>
    </row>
    <row r="32" spans="1:11" ht="14.1" customHeight="1">
      <c r="A32" s="499" t="s">
        <v>168</v>
      </c>
      <c r="B32" s="500"/>
      <c r="C32" s="314">
        <f t="shared" ref="C32:I32" si="8">SUM(C33:C34)</f>
        <v>10</v>
      </c>
      <c r="D32" s="315">
        <f t="shared" si="8"/>
        <v>0</v>
      </c>
      <c r="E32" s="315">
        <f t="shared" si="8"/>
        <v>8</v>
      </c>
      <c r="F32" s="315">
        <f t="shared" si="8"/>
        <v>2</v>
      </c>
      <c r="G32" s="315">
        <f t="shared" si="8"/>
        <v>0</v>
      </c>
      <c r="H32" s="315">
        <f t="shared" si="8"/>
        <v>0</v>
      </c>
      <c r="I32" s="56">
        <f t="shared" si="8"/>
        <v>0</v>
      </c>
      <c r="J32" s="124"/>
    </row>
    <row r="33" spans="1:10" ht="14.1" customHeight="1">
      <c r="A33" s="313"/>
      <c r="B33" s="316" t="s">
        <v>163</v>
      </c>
      <c r="C33" s="314">
        <v>9</v>
      </c>
      <c r="D33" s="315">
        <v>0</v>
      </c>
      <c r="E33" s="315">
        <v>7</v>
      </c>
      <c r="F33" s="315">
        <v>2</v>
      </c>
      <c r="G33" s="315">
        <v>0</v>
      </c>
      <c r="H33" s="315">
        <v>0</v>
      </c>
      <c r="I33" s="56">
        <v>0</v>
      </c>
      <c r="J33" s="124"/>
    </row>
    <row r="34" spans="1:10" ht="14.1" customHeight="1">
      <c r="A34" s="313"/>
      <c r="B34" s="316" t="s">
        <v>291</v>
      </c>
      <c r="C34" s="314">
        <v>1</v>
      </c>
      <c r="D34" s="315">
        <v>0</v>
      </c>
      <c r="E34" s="315">
        <v>1</v>
      </c>
      <c r="F34" s="315">
        <v>0</v>
      </c>
      <c r="G34" s="315">
        <v>0</v>
      </c>
      <c r="H34" s="315">
        <v>0</v>
      </c>
      <c r="I34" s="56">
        <v>0</v>
      </c>
      <c r="J34" s="124"/>
    </row>
    <row r="35" spans="1:10" ht="14.1" customHeight="1">
      <c r="A35" s="499" t="s">
        <v>169</v>
      </c>
      <c r="B35" s="500"/>
      <c r="C35" s="314">
        <f t="shared" ref="C35:I35" si="9">SUM(C36:C37)</f>
        <v>4</v>
      </c>
      <c r="D35" s="315">
        <f t="shared" si="9"/>
        <v>0</v>
      </c>
      <c r="E35" s="315">
        <f t="shared" si="9"/>
        <v>1</v>
      </c>
      <c r="F35" s="315">
        <f t="shared" si="9"/>
        <v>3</v>
      </c>
      <c r="G35" s="315">
        <f t="shared" si="9"/>
        <v>0</v>
      </c>
      <c r="H35" s="315">
        <f t="shared" si="9"/>
        <v>0</v>
      </c>
      <c r="I35" s="56">
        <f t="shared" si="9"/>
        <v>0</v>
      </c>
      <c r="J35" s="124"/>
    </row>
    <row r="36" spans="1:10" ht="14.1" customHeight="1">
      <c r="A36" s="313"/>
      <c r="B36" s="316" t="s">
        <v>163</v>
      </c>
      <c r="C36" s="314">
        <v>2</v>
      </c>
      <c r="D36" s="315">
        <v>0</v>
      </c>
      <c r="E36" s="315">
        <v>0</v>
      </c>
      <c r="F36" s="315">
        <v>2</v>
      </c>
      <c r="G36" s="315">
        <v>0</v>
      </c>
      <c r="H36" s="315">
        <v>0</v>
      </c>
      <c r="I36" s="56">
        <v>0</v>
      </c>
      <c r="J36" s="124"/>
    </row>
    <row r="37" spans="1:10" ht="14.1" customHeight="1">
      <c r="A37" s="313"/>
      <c r="B37" s="316" t="s">
        <v>291</v>
      </c>
      <c r="C37" s="314">
        <v>2</v>
      </c>
      <c r="D37" s="315">
        <v>0</v>
      </c>
      <c r="E37" s="315">
        <v>1</v>
      </c>
      <c r="F37" s="315">
        <v>1</v>
      </c>
      <c r="G37" s="315">
        <v>0</v>
      </c>
      <c r="H37" s="315">
        <v>0</v>
      </c>
      <c r="I37" s="56">
        <v>0</v>
      </c>
      <c r="J37" s="124"/>
    </row>
    <row r="38" spans="1:10" ht="14.1" customHeight="1">
      <c r="A38" s="499" t="s">
        <v>170</v>
      </c>
      <c r="B38" s="500"/>
      <c r="C38" s="314">
        <f t="shared" ref="C38:I38" si="10">SUM(C39:C40)</f>
        <v>4</v>
      </c>
      <c r="D38" s="315">
        <f t="shared" si="10"/>
        <v>0</v>
      </c>
      <c r="E38" s="315">
        <f t="shared" si="10"/>
        <v>2</v>
      </c>
      <c r="F38" s="315">
        <f t="shared" si="10"/>
        <v>2</v>
      </c>
      <c r="G38" s="315">
        <f t="shared" si="10"/>
        <v>0</v>
      </c>
      <c r="H38" s="315">
        <f t="shared" si="10"/>
        <v>0</v>
      </c>
      <c r="I38" s="56">
        <f t="shared" si="10"/>
        <v>0</v>
      </c>
      <c r="J38" s="124"/>
    </row>
    <row r="39" spans="1:10" ht="14.1" customHeight="1">
      <c r="A39" s="313"/>
      <c r="B39" s="316" t="s">
        <v>163</v>
      </c>
      <c r="C39" s="314">
        <v>4</v>
      </c>
      <c r="D39" s="315">
        <v>0</v>
      </c>
      <c r="E39" s="315">
        <v>2</v>
      </c>
      <c r="F39" s="315">
        <v>2</v>
      </c>
      <c r="G39" s="315">
        <v>0</v>
      </c>
      <c r="H39" s="315">
        <v>0</v>
      </c>
      <c r="I39" s="56">
        <v>0</v>
      </c>
      <c r="J39" s="124"/>
    </row>
    <row r="40" spans="1:10" ht="14.1" customHeight="1">
      <c r="A40" s="313"/>
      <c r="B40" s="316" t="s">
        <v>291</v>
      </c>
      <c r="C40" s="314">
        <v>0</v>
      </c>
      <c r="D40" s="315">
        <v>0</v>
      </c>
      <c r="E40" s="315">
        <v>0</v>
      </c>
      <c r="F40" s="315">
        <v>0</v>
      </c>
      <c r="G40" s="315">
        <v>0</v>
      </c>
      <c r="H40" s="315">
        <v>0</v>
      </c>
      <c r="I40" s="56">
        <v>0</v>
      </c>
      <c r="J40" s="124"/>
    </row>
    <row r="41" spans="1:10" ht="14.1" customHeight="1">
      <c r="A41" s="499" t="s">
        <v>171</v>
      </c>
      <c r="B41" s="500"/>
      <c r="C41" s="314">
        <f t="shared" ref="C41:I41" si="11">SUM(C42:C43)</f>
        <v>11</v>
      </c>
      <c r="D41" s="315">
        <f t="shared" si="11"/>
        <v>0</v>
      </c>
      <c r="E41" s="315">
        <f t="shared" si="11"/>
        <v>5</v>
      </c>
      <c r="F41" s="315">
        <f t="shared" si="11"/>
        <v>6</v>
      </c>
      <c r="G41" s="315">
        <f t="shared" si="11"/>
        <v>0</v>
      </c>
      <c r="H41" s="315">
        <f t="shared" si="11"/>
        <v>0</v>
      </c>
      <c r="I41" s="56">
        <f t="shared" si="11"/>
        <v>0</v>
      </c>
      <c r="J41" s="124"/>
    </row>
    <row r="42" spans="1:10" ht="14.1" customHeight="1">
      <c r="A42" s="313"/>
      <c r="B42" s="316" t="s">
        <v>163</v>
      </c>
      <c r="C42" s="314">
        <v>10</v>
      </c>
      <c r="D42" s="315">
        <v>0</v>
      </c>
      <c r="E42" s="315">
        <v>5</v>
      </c>
      <c r="F42" s="315">
        <v>5</v>
      </c>
      <c r="G42" s="315">
        <v>0</v>
      </c>
      <c r="H42" s="315">
        <v>0</v>
      </c>
      <c r="I42" s="56">
        <v>0</v>
      </c>
      <c r="J42" s="124"/>
    </row>
    <row r="43" spans="1:10" ht="14.1" customHeight="1">
      <c r="A43" s="313"/>
      <c r="B43" s="316" t="s">
        <v>291</v>
      </c>
      <c r="C43" s="314">
        <v>1</v>
      </c>
      <c r="D43" s="315">
        <v>0</v>
      </c>
      <c r="E43" s="315">
        <v>0</v>
      </c>
      <c r="F43" s="315">
        <v>1</v>
      </c>
      <c r="G43" s="315">
        <v>0</v>
      </c>
      <c r="H43" s="315">
        <v>0</v>
      </c>
      <c r="I43" s="56">
        <v>0</v>
      </c>
      <c r="J43" s="124"/>
    </row>
    <row r="44" spans="1:10" ht="14.1" customHeight="1">
      <c r="A44" s="499" t="s">
        <v>172</v>
      </c>
      <c r="B44" s="500"/>
      <c r="C44" s="314">
        <f t="shared" ref="C44:I44" si="12">SUM(C45:C46)</f>
        <v>8</v>
      </c>
      <c r="D44" s="315">
        <f t="shared" si="12"/>
        <v>0</v>
      </c>
      <c r="E44" s="315">
        <f t="shared" si="12"/>
        <v>4</v>
      </c>
      <c r="F44" s="315">
        <f t="shared" si="12"/>
        <v>4</v>
      </c>
      <c r="G44" s="315">
        <f t="shared" si="12"/>
        <v>0</v>
      </c>
      <c r="H44" s="315">
        <f t="shared" si="12"/>
        <v>0</v>
      </c>
      <c r="I44" s="56">
        <f t="shared" si="12"/>
        <v>0</v>
      </c>
      <c r="J44" s="124"/>
    </row>
    <row r="45" spans="1:10" ht="14.1" customHeight="1">
      <c r="A45" s="313"/>
      <c r="B45" s="316" t="s">
        <v>163</v>
      </c>
      <c r="C45" s="314">
        <v>6</v>
      </c>
      <c r="D45" s="315">
        <v>0</v>
      </c>
      <c r="E45" s="315">
        <v>4</v>
      </c>
      <c r="F45" s="315">
        <v>2</v>
      </c>
      <c r="G45" s="315">
        <v>0</v>
      </c>
      <c r="H45" s="315">
        <v>0</v>
      </c>
      <c r="I45" s="56">
        <v>0</v>
      </c>
      <c r="J45" s="124"/>
    </row>
    <row r="46" spans="1:10" ht="14.1" customHeight="1">
      <c r="A46" s="313"/>
      <c r="B46" s="316" t="s">
        <v>291</v>
      </c>
      <c r="C46" s="314">
        <v>2</v>
      </c>
      <c r="D46" s="315">
        <v>0</v>
      </c>
      <c r="E46" s="315">
        <v>0</v>
      </c>
      <c r="F46" s="315">
        <v>2</v>
      </c>
      <c r="G46" s="315">
        <v>0</v>
      </c>
      <c r="H46" s="315">
        <v>0</v>
      </c>
      <c r="I46" s="56">
        <v>0</v>
      </c>
      <c r="J46" s="124"/>
    </row>
    <row r="47" spans="1:10" ht="14.1" customHeight="1">
      <c r="A47" s="499" t="s">
        <v>173</v>
      </c>
      <c r="B47" s="500"/>
      <c r="C47" s="314">
        <f t="shared" ref="C47:I47" si="13">SUM(C48:C49)</f>
        <v>4</v>
      </c>
      <c r="D47" s="315">
        <f t="shared" si="13"/>
        <v>0</v>
      </c>
      <c r="E47" s="315">
        <f t="shared" si="13"/>
        <v>1</v>
      </c>
      <c r="F47" s="315">
        <f t="shared" si="13"/>
        <v>3</v>
      </c>
      <c r="G47" s="315">
        <f t="shared" si="13"/>
        <v>0</v>
      </c>
      <c r="H47" s="315">
        <f t="shared" si="13"/>
        <v>0</v>
      </c>
      <c r="I47" s="56">
        <f t="shared" si="13"/>
        <v>0</v>
      </c>
      <c r="J47" s="124"/>
    </row>
    <row r="48" spans="1:10" ht="14.1" customHeight="1">
      <c r="A48" s="313"/>
      <c r="B48" s="316" t="s">
        <v>163</v>
      </c>
      <c r="C48" s="314">
        <v>1</v>
      </c>
      <c r="D48" s="315">
        <v>0</v>
      </c>
      <c r="E48" s="315">
        <v>0</v>
      </c>
      <c r="F48" s="315">
        <v>1</v>
      </c>
      <c r="G48" s="315">
        <v>0</v>
      </c>
      <c r="H48" s="315">
        <v>0</v>
      </c>
      <c r="I48" s="56">
        <v>0</v>
      </c>
      <c r="J48" s="124"/>
    </row>
    <row r="49" spans="1:10" ht="14.1" customHeight="1">
      <c r="A49" s="313"/>
      <c r="B49" s="316" t="s">
        <v>291</v>
      </c>
      <c r="C49" s="314">
        <v>3</v>
      </c>
      <c r="D49" s="315">
        <v>0</v>
      </c>
      <c r="E49" s="315">
        <v>1</v>
      </c>
      <c r="F49" s="315">
        <v>2</v>
      </c>
      <c r="G49" s="315">
        <v>0</v>
      </c>
      <c r="H49" s="315">
        <v>0</v>
      </c>
      <c r="I49" s="56">
        <v>0</v>
      </c>
      <c r="J49" s="124"/>
    </row>
    <row r="50" spans="1:10" ht="14.1" customHeight="1">
      <c r="A50" s="499" t="s">
        <v>174</v>
      </c>
      <c r="B50" s="500"/>
      <c r="C50" s="314">
        <f>SUM(C51:C52)</f>
        <v>0</v>
      </c>
      <c r="D50" s="315">
        <f t="shared" ref="D50:I50" si="14">SUM(D51:D52)</f>
        <v>0</v>
      </c>
      <c r="E50" s="315">
        <f t="shared" si="14"/>
        <v>0</v>
      </c>
      <c r="F50" s="315">
        <f t="shared" si="14"/>
        <v>0</v>
      </c>
      <c r="G50" s="315">
        <f t="shared" si="14"/>
        <v>0</v>
      </c>
      <c r="H50" s="315">
        <f t="shared" si="14"/>
        <v>0</v>
      </c>
      <c r="I50" s="56">
        <f t="shared" si="14"/>
        <v>0</v>
      </c>
      <c r="J50" s="124"/>
    </row>
    <row r="51" spans="1:10" ht="14.1" customHeight="1">
      <c r="A51" s="313"/>
      <c r="B51" s="316" t="s">
        <v>163</v>
      </c>
      <c r="C51" s="314">
        <v>0</v>
      </c>
      <c r="D51" s="315">
        <v>0</v>
      </c>
      <c r="E51" s="315">
        <v>0</v>
      </c>
      <c r="F51" s="315">
        <v>0</v>
      </c>
      <c r="G51" s="315">
        <v>0</v>
      </c>
      <c r="H51" s="315">
        <v>0</v>
      </c>
      <c r="I51" s="56">
        <v>0</v>
      </c>
      <c r="J51" s="124"/>
    </row>
    <row r="52" spans="1:10" ht="14.1" customHeight="1">
      <c r="A52" s="313"/>
      <c r="B52" s="316" t="s">
        <v>291</v>
      </c>
      <c r="C52" s="314">
        <v>0</v>
      </c>
      <c r="D52" s="315">
        <v>0</v>
      </c>
      <c r="E52" s="315">
        <v>0</v>
      </c>
      <c r="F52" s="315">
        <v>0</v>
      </c>
      <c r="G52" s="315">
        <v>0</v>
      </c>
      <c r="H52" s="315">
        <v>0</v>
      </c>
      <c r="I52" s="56">
        <v>0</v>
      </c>
      <c r="J52" s="124"/>
    </row>
    <row r="53" spans="1:10" ht="14.1" customHeight="1">
      <c r="A53" s="499" t="s">
        <v>175</v>
      </c>
      <c r="B53" s="500"/>
      <c r="C53" s="314">
        <f t="shared" ref="C53:I53" si="15">SUM(C54:C55)</f>
        <v>5</v>
      </c>
      <c r="D53" s="315">
        <f t="shared" si="15"/>
        <v>0</v>
      </c>
      <c r="E53" s="315">
        <f t="shared" si="15"/>
        <v>3</v>
      </c>
      <c r="F53" s="315">
        <f t="shared" si="15"/>
        <v>2</v>
      </c>
      <c r="G53" s="315">
        <f t="shared" si="15"/>
        <v>0</v>
      </c>
      <c r="H53" s="315">
        <f t="shared" si="15"/>
        <v>0</v>
      </c>
      <c r="I53" s="56">
        <f t="shared" si="15"/>
        <v>0</v>
      </c>
      <c r="J53" s="124"/>
    </row>
    <row r="54" spans="1:10" ht="14.1" customHeight="1">
      <c r="A54" s="313"/>
      <c r="B54" s="316" t="s">
        <v>163</v>
      </c>
      <c r="C54" s="314">
        <v>4</v>
      </c>
      <c r="D54" s="315">
        <v>0</v>
      </c>
      <c r="E54" s="315">
        <v>2</v>
      </c>
      <c r="F54" s="315">
        <v>2</v>
      </c>
      <c r="G54" s="315">
        <v>0</v>
      </c>
      <c r="H54" s="315">
        <v>0</v>
      </c>
      <c r="I54" s="56">
        <v>0</v>
      </c>
      <c r="J54" s="124"/>
    </row>
    <row r="55" spans="1:10" ht="14.1" customHeight="1" thickBot="1">
      <c r="A55" s="126"/>
      <c r="B55" s="127" t="s">
        <v>291</v>
      </c>
      <c r="C55" s="121">
        <v>1</v>
      </c>
      <c r="D55" s="122">
        <v>0</v>
      </c>
      <c r="E55" s="122">
        <v>1</v>
      </c>
      <c r="F55" s="122">
        <v>0</v>
      </c>
      <c r="G55" s="122">
        <v>0</v>
      </c>
      <c r="H55" s="122">
        <v>0</v>
      </c>
      <c r="I55" s="123">
        <v>0</v>
      </c>
      <c r="J55" s="124"/>
    </row>
    <row r="56" spans="1:10" ht="13.5" customHeight="1">
      <c r="I56" s="47" t="s">
        <v>108</v>
      </c>
    </row>
  </sheetData>
  <sheetProtection selectLockedCells="1" selectUnlockedCells="1"/>
  <mergeCells count="39">
    <mergeCell ref="B4:C4"/>
    <mergeCell ref="D4:E4"/>
    <mergeCell ref="F4:G4"/>
    <mergeCell ref="H4:I4"/>
    <mergeCell ref="B3:C3"/>
    <mergeCell ref="D3:E3"/>
    <mergeCell ref="F3:G3"/>
    <mergeCell ref="H3:I3"/>
    <mergeCell ref="B6:C6"/>
    <mergeCell ref="D6:E6"/>
    <mergeCell ref="F6:G6"/>
    <mergeCell ref="H6:I6"/>
    <mergeCell ref="B5:C5"/>
    <mergeCell ref="D5:E5"/>
    <mergeCell ref="F5:G5"/>
    <mergeCell ref="H5:I5"/>
    <mergeCell ref="F7:G7"/>
    <mergeCell ref="H7:I7"/>
    <mergeCell ref="B8:C8"/>
    <mergeCell ref="D8:E8"/>
    <mergeCell ref="F8:G8"/>
    <mergeCell ref="H8:I8"/>
    <mergeCell ref="A23:B23"/>
    <mergeCell ref="A26:B26"/>
    <mergeCell ref="B7:C7"/>
    <mergeCell ref="D7:E7"/>
    <mergeCell ref="A13:B13"/>
    <mergeCell ref="A14:B14"/>
    <mergeCell ref="A17:B17"/>
    <mergeCell ref="A20:B20"/>
    <mergeCell ref="A53:B53"/>
    <mergeCell ref="A29:B29"/>
    <mergeCell ref="A32:B32"/>
    <mergeCell ref="A35:B35"/>
    <mergeCell ref="A38:B38"/>
    <mergeCell ref="A41:B41"/>
    <mergeCell ref="A44:B44"/>
    <mergeCell ref="A47:B47"/>
    <mergeCell ref="A50:B50"/>
  </mergeCells>
  <phoneticPr fontId="15"/>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&amp;L建　設</oddHeader>
    <oddFooter>&amp;C&amp;12&amp;A</oddFooter>
  </headerFooter>
  <ignoredErrors>
    <ignoredError sqref="C20 C23 C26 C29 C32 C35 C38 C41 C44 C47 C50 C53" formula="1"/>
  </ignoredErrors>
</worksheet>
</file>

<file path=xl/worksheets/sheet6.xml><?xml version="1.0" encoding="utf-8"?>
<worksheet xmlns="http://schemas.openxmlformats.org/spreadsheetml/2006/main" xmlns:r="http://schemas.openxmlformats.org/officeDocument/2006/relationships">
  <dimension ref="A1:I56"/>
  <sheetViews>
    <sheetView view="pageBreakPreview" topLeftCell="A34" zoomScaleNormal="100" zoomScaleSheetLayoutView="115" workbookViewId="0">
      <selection activeCell="F6" sqref="F6"/>
    </sheetView>
  </sheetViews>
  <sheetFormatPr defaultRowHeight="14.45" customHeight="1"/>
  <cols>
    <col min="1" max="1" width="25.140625" style="13" customWidth="1"/>
    <col min="2" max="9" width="9.42578125" style="13" customWidth="1"/>
    <col min="10" max="16384" width="9.140625" style="13"/>
  </cols>
  <sheetData>
    <row r="1" spans="1:9" ht="5.0999999999999996" customHeight="1">
      <c r="B1" s="28"/>
      <c r="C1" s="28"/>
      <c r="D1" s="28"/>
      <c r="E1" s="28"/>
      <c r="F1" s="28"/>
      <c r="G1" s="28"/>
      <c r="H1" s="28"/>
      <c r="I1" s="47"/>
    </row>
    <row r="2" spans="1:9" ht="15" customHeight="1" thickBot="1">
      <c r="A2" s="366" t="s">
        <v>306</v>
      </c>
      <c r="B2" s="366"/>
      <c r="C2" s="366"/>
      <c r="D2" s="28"/>
      <c r="E2" s="28"/>
      <c r="F2" s="28"/>
      <c r="G2" s="28"/>
      <c r="H2" s="28"/>
      <c r="I2" s="47" t="s">
        <v>149</v>
      </c>
    </row>
    <row r="3" spans="1:9" ht="18" customHeight="1">
      <c r="A3" s="77" t="s">
        <v>43</v>
      </c>
      <c r="B3" s="296" t="s">
        <v>114</v>
      </c>
      <c r="C3" s="296" t="s">
        <v>136</v>
      </c>
      <c r="D3" s="78" t="s">
        <v>176</v>
      </c>
      <c r="E3" s="78" t="s">
        <v>138</v>
      </c>
      <c r="F3" s="78" t="s">
        <v>177</v>
      </c>
      <c r="G3" s="78" t="s">
        <v>178</v>
      </c>
      <c r="H3" s="78" t="s">
        <v>110</v>
      </c>
      <c r="I3" s="79" t="s">
        <v>179</v>
      </c>
    </row>
    <row r="4" spans="1:9" ht="15" customHeight="1">
      <c r="A4" s="70" t="s">
        <v>297</v>
      </c>
      <c r="B4" s="288">
        <f>SUM(C4:I4)</f>
        <v>218</v>
      </c>
      <c r="C4" s="20">
        <v>118</v>
      </c>
      <c r="D4" s="20">
        <v>46</v>
      </c>
      <c r="E4" s="20">
        <v>13</v>
      </c>
      <c r="F4" s="20">
        <v>4</v>
      </c>
      <c r="G4" s="20">
        <v>6</v>
      </c>
      <c r="H4" s="20">
        <v>20</v>
      </c>
      <c r="I4" s="37">
        <v>11</v>
      </c>
    </row>
    <row r="5" spans="1:9" ht="15" customHeight="1">
      <c r="A5" s="70">
        <v>21</v>
      </c>
      <c r="B5" s="19">
        <f>SUM(C5:I5)</f>
        <v>211</v>
      </c>
      <c r="C5" s="20">
        <v>95</v>
      </c>
      <c r="D5" s="20">
        <v>49</v>
      </c>
      <c r="E5" s="20">
        <v>8</v>
      </c>
      <c r="F5" s="20">
        <v>5</v>
      </c>
      <c r="G5" s="20">
        <v>2</v>
      </c>
      <c r="H5" s="20">
        <v>40</v>
      </c>
      <c r="I5" s="37">
        <v>12</v>
      </c>
    </row>
    <row r="6" spans="1:9" ht="15" customHeight="1">
      <c r="A6" s="70">
        <v>22</v>
      </c>
      <c r="B6" s="19">
        <f>SUM(C6:I6)</f>
        <v>250</v>
      </c>
      <c r="C6" s="20">
        <v>110</v>
      </c>
      <c r="D6" s="20">
        <v>65</v>
      </c>
      <c r="E6" s="20">
        <v>6</v>
      </c>
      <c r="F6" s="337">
        <v>0</v>
      </c>
      <c r="G6" s="20">
        <v>5</v>
      </c>
      <c r="H6" s="20">
        <v>50</v>
      </c>
      <c r="I6" s="37">
        <v>14</v>
      </c>
    </row>
    <row r="7" spans="1:9" ht="15" customHeight="1">
      <c r="A7" s="70">
        <v>23</v>
      </c>
      <c r="B7" s="19">
        <f>SUM(C7:I7)</f>
        <v>245</v>
      </c>
      <c r="C7" s="20">
        <v>159</v>
      </c>
      <c r="D7" s="20">
        <v>45</v>
      </c>
      <c r="E7" s="20">
        <v>7</v>
      </c>
      <c r="F7" s="132">
        <v>4</v>
      </c>
      <c r="G7" s="20">
        <v>6</v>
      </c>
      <c r="H7" s="20">
        <v>17</v>
      </c>
      <c r="I7" s="37">
        <v>7</v>
      </c>
    </row>
    <row r="8" spans="1:9" ht="15" customHeight="1" thickBot="1">
      <c r="A8" s="133">
        <v>24</v>
      </c>
      <c r="B8" s="128">
        <f>SUM(C8:I8)</f>
        <v>250</v>
      </c>
      <c r="C8" s="129">
        <v>101</v>
      </c>
      <c r="D8" s="129">
        <v>61</v>
      </c>
      <c r="E8" s="129">
        <v>6</v>
      </c>
      <c r="F8" s="130">
        <v>4</v>
      </c>
      <c r="G8" s="129">
        <v>10</v>
      </c>
      <c r="H8" s="129">
        <v>60</v>
      </c>
      <c r="I8" s="131">
        <v>8</v>
      </c>
    </row>
    <row r="9" spans="1:9" ht="15" customHeight="1">
      <c r="A9" s="46"/>
      <c r="B9" s="28"/>
      <c r="C9" s="28"/>
      <c r="D9" s="28"/>
      <c r="E9" s="28"/>
      <c r="F9" s="28"/>
      <c r="G9" s="28"/>
      <c r="I9" s="47" t="s">
        <v>108</v>
      </c>
    </row>
    <row r="10" spans="1:9" ht="12" customHeight="1">
      <c r="A10" s="28"/>
      <c r="B10" s="28"/>
      <c r="C10" s="28"/>
      <c r="D10" s="28"/>
      <c r="E10" s="28"/>
      <c r="F10" s="28"/>
      <c r="G10" s="28"/>
      <c r="H10" s="28"/>
      <c r="I10" s="28"/>
    </row>
    <row r="11" spans="1:9" ht="15" customHeight="1" thickBot="1">
      <c r="A11" s="28" t="s">
        <v>343</v>
      </c>
      <c r="B11" s="28"/>
      <c r="C11" s="28"/>
      <c r="D11" s="28"/>
      <c r="E11" s="28"/>
      <c r="F11" s="28"/>
      <c r="G11" s="28"/>
      <c r="H11" s="28"/>
      <c r="I11" s="47" t="s">
        <v>149</v>
      </c>
    </row>
    <row r="12" spans="1:9" ht="18" customHeight="1">
      <c r="A12" s="134" t="s">
        <v>344</v>
      </c>
      <c r="B12" s="48" t="s">
        <v>114</v>
      </c>
      <c r="C12" s="49" t="s">
        <v>136</v>
      </c>
      <c r="D12" s="49" t="s">
        <v>176</v>
      </c>
      <c r="E12" s="49" t="s">
        <v>138</v>
      </c>
      <c r="F12" s="49" t="s">
        <v>177</v>
      </c>
      <c r="G12" s="49" t="s">
        <v>178</v>
      </c>
      <c r="H12" s="49" t="s">
        <v>110</v>
      </c>
      <c r="I12" s="50" t="s">
        <v>179</v>
      </c>
    </row>
    <row r="13" spans="1:9" ht="18" customHeight="1">
      <c r="A13" s="51" t="s">
        <v>180</v>
      </c>
      <c r="B13" s="318">
        <f>SUM(B14:B15)</f>
        <v>250</v>
      </c>
      <c r="C13" s="318">
        <f>SUM(C14:C15)</f>
        <v>101</v>
      </c>
      <c r="D13" s="318">
        <f t="shared" ref="D13:I13" si="0">SUM(D14:D15)</f>
        <v>61</v>
      </c>
      <c r="E13" s="318">
        <f t="shared" si="0"/>
        <v>6</v>
      </c>
      <c r="F13" s="318">
        <f t="shared" si="0"/>
        <v>4</v>
      </c>
      <c r="G13" s="318">
        <f t="shared" si="0"/>
        <v>10</v>
      </c>
      <c r="H13" s="318">
        <f>SUM(H14:H15)</f>
        <v>60</v>
      </c>
      <c r="I13" s="52">
        <f t="shared" si="0"/>
        <v>8</v>
      </c>
    </row>
    <row r="14" spans="1:9" ht="18" customHeight="1">
      <c r="A14" s="53" t="s">
        <v>181</v>
      </c>
      <c r="B14" s="54">
        <f>SUM(B17,B20,B23,B26,B29,B32,B35,B38,B41,B44,B47,B50,B53)</f>
        <v>228</v>
      </c>
      <c r="C14" s="54">
        <f t="shared" ref="C14:I14" si="1">SUM(C17,C20,C23,C26,C29,C32,C35,C38,C41,C44,C47,C50,C53)</f>
        <v>96</v>
      </c>
      <c r="D14" s="54">
        <f t="shared" si="1"/>
        <v>58</v>
      </c>
      <c r="E14" s="54">
        <f t="shared" si="1"/>
        <v>6</v>
      </c>
      <c r="F14" s="54">
        <f t="shared" si="1"/>
        <v>2</v>
      </c>
      <c r="G14" s="54">
        <f>SUM(G17,G20,G23,G26,G29,G32,G35,G38,G41,G44,G47,G50,G53)</f>
        <v>10</v>
      </c>
      <c r="H14" s="54">
        <f>SUM(H17,H20,H23,H26,H29,H32,H35,H38,H41,H44,H47,H50,H53)</f>
        <v>53</v>
      </c>
      <c r="I14" s="55">
        <f t="shared" si="1"/>
        <v>3</v>
      </c>
    </row>
    <row r="15" spans="1:9" ht="18" customHeight="1">
      <c r="A15" s="53" t="s">
        <v>182</v>
      </c>
      <c r="B15" s="54">
        <f>SUM(B18,B21,B24,B27,B30,B33,B36,B39,B42,B45,B48,B51,B54)</f>
        <v>22</v>
      </c>
      <c r="C15" s="54">
        <f t="shared" ref="C15:I15" si="2">SUM(C18,C21,C24,C27,C30,C33,C36,C39,C42,C45,C48,C51,C54)</f>
        <v>5</v>
      </c>
      <c r="D15" s="54">
        <f t="shared" si="2"/>
        <v>3</v>
      </c>
      <c r="E15" s="54">
        <f>SUM(E18,E21,E24,E27,E30,E33,E36,E39,E42,E45,E48,E51,E54)</f>
        <v>0</v>
      </c>
      <c r="F15" s="54">
        <f t="shared" si="2"/>
        <v>2</v>
      </c>
      <c r="G15" s="54">
        <f t="shared" si="2"/>
        <v>0</v>
      </c>
      <c r="H15" s="54">
        <f t="shared" si="2"/>
        <v>7</v>
      </c>
      <c r="I15" s="55">
        <f t="shared" si="2"/>
        <v>5</v>
      </c>
    </row>
    <row r="16" spans="1:9" ht="14.1" customHeight="1">
      <c r="A16" s="57" t="s">
        <v>290</v>
      </c>
      <c r="B16" s="315">
        <f>SUM(B17:B18)</f>
        <v>66</v>
      </c>
      <c r="C16" s="315">
        <f>SUM(C17:C18)</f>
        <v>42</v>
      </c>
      <c r="D16" s="315">
        <f t="shared" ref="D16:I16" si="3">SUM(D17:D18)</f>
        <v>10</v>
      </c>
      <c r="E16" s="315">
        <f>SUM(E17:E18)</f>
        <v>0</v>
      </c>
      <c r="F16" s="315">
        <f t="shared" si="3"/>
        <v>0</v>
      </c>
      <c r="G16" s="315">
        <f t="shared" si="3"/>
        <v>0</v>
      </c>
      <c r="H16" s="315">
        <f t="shared" si="3"/>
        <v>14</v>
      </c>
      <c r="I16" s="56">
        <f t="shared" si="3"/>
        <v>0</v>
      </c>
    </row>
    <row r="17" spans="1:9" ht="14.1" customHeight="1">
      <c r="A17" s="135" t="s">
        <v>181</v>
      </c>
      <c r="B17" s="315">
        <v>62</v>
      </c>
      <c r="C17" s="315">
        <v>39</v>
      </c>
      <c r="D17" s="315">
        <v>10</v>
      </c>
      <c r="E17" s="289">
        <v>0</v>
      </c>
      <c r="F17" s="289">
        <v>0</v>
      </c>
      <c r="G17" s="289">
        <v>0</v>
      </c>
      <c r="H17" s="315">
        <v>13</v>
      </c>
      <c r="I17" s="56">
        <v>0</v>
      </c>
    </row>
    <row r="18" spans="1:9" ht="14.1" customHeight="1">
      <c r="A18" s="135" t="s">
        <v>182</v>
      </c>
      <c r="B18" s="315">
        <v>4</v>
      </c>
      <c r="C18" s="315">
        <v>3</v>
      </c>
      <c r="D18" s="289">
        <v>0</v>
      </c>
      <c r="E18" s="289">
        <v>0</v>
      </c>
      <c r="F18" s="315">
        <v>0</v>
      </c>
      <c r="G18" s="289">
        <v>0</v>
      </c>
      <c r="H18" s="315">
        <v>1</v>
      </c>
      <c r="I18" s="56">
        <v>0</v>
      </c>
    </row>
    <row r="19" spans="1:9" ht="14.1" customHeight="1">
      <c r="A19" s="57" t="s">
        <v>292</v>
      </c>
      <c r="B19" s="315">
        <f>SUM(B20:B21)</f>
        <v>20</v>
      </c>
      <c r="C19" s="315">
        <f t="shared" ref="C19:I19" si="4">SUM(C20:C21)</f>
        <v>12</v>
      </c>
      <c r="D19" s="315">
        <f t="shared" si="4"/>
        <v>4</v>
      </c>
      <c r="E19" s="315">
        <f>SUM(E20:E21)</f>
        <v>0</v>
      </c>
      <c r="F19" s="315">
        <f t="shared" si="4"/>
        <v>0</v>
      </c>
      <c r="G19" s="315">
        <f t="shared" si="4"/>
        <v>0</v>
      </c>
      <c r="H19" s="315">
        <f t="shared" si="4"/>
        <v>4</v>
      </c>
      <c r="I19" s="56">
        <f t="shared" si="4"/>
        <v>0</v>
      </c>
    </row>
    <row r="20" spans="1:9" ht="14.1" customHeight="1">
      <c r="A20" s="135" t="s">
        <v>181</v>
      </c>
      <c r="B20" s="315">
        <v>19</v>
      </c>
      <c r="C20" s="315">
        <v>11</v>
      </c>
      <c r="D20" s="315">
        <v>4</v>
      </c>
      <c r="E20" s="289">
        <v>0</v>
      </c>
      <c r="F20" s="289">
        <v>0</v>
      </c>
      <c r="G20" s="289">
        <v>0</v>
      </c>
      <c r="H20" s="315">
        <v>4</v>
      </c>
      <c r="I20" s="56">
        <v>0</v>
      </c>
    </row>
    <row r="21" spans="1:9" ht="14.1" customHeight="1">
      <c r="A21" s="135" t="s">
        <v>182</v>
      </c>
      <c r="B21" s="315">
        <v>1</v>
      </c>
      <c r="C21" s="315">
        <v>1</v>
      </c>
      <c r="D21" s="315">
        <v>0</v>
      </c>
      <c r="E21" s="289">
        <v>0</v>
      </c>
      <c r="F21" s="289">
        <v>0</v>
      </c>
      <c r="G21" s="289">
        <v>0</v>
      </c>
      <c r="H21" s="289">
        <v>0</v>
      </c>
      <c r="I21" s="56">
        <v>0</v>
      </c>
    </row>
    <row r="22" spans="1:9" ht="14.1" customHeight="1">
      <c r="A22" s="57" t="s">
        <v>293</v>
      </c>
      <c r="B22" s="315">
        <f>SUM(B23:B24)</f>
        <v>62</v>
      </c>
      <c r="C22" s="315">
        <f t="shared" ref="C22:I22" si="5">SUM(C23:C24)</f>
        <v>21</v>
      </c>
      <c r="D22" s="315">
        <f t="shared" si="5"/>
        <v>21</v>
      </c>
      <c r="E22" s="315">
        <f t="shared" si="5"/>
        <v>2</v>
      </c>
      <c r="F22" s="315">
        <f t="shared" si="5"/>
        <v>0</v>
      </c>
      <c r="G22" s="315">
        <f t="shared" si="5"/>
        <v>3</v>
      </c>
      <c r="H22" s="315">
        <f t="shared" si="5"/>
        <v>13</v>
      </c>
      <c r="I22" s="56">
        <f t="shared" si="5"/>
        <v>2</v>
      </c>
    </row>
    <row r="23" spans="1:9" ht="14.1" customHeight="1">
      <c r="A23" s="135" t="s">
        <v>181</v>
      </c>
      <c r="B23" s="315">
        <v>59</v>
      </c>
      <c r="C23" s="315">
        <v>21</v>
      </c>
      <c r="D23" s="315">
        <v>21</v>
      </c>
      <c r="E23" s="315">
        <v>2</v>
      </c>
      <c r="F23" s="315">
        <v>0</v>
      </c>
      <c r="G23" s="315">
        <v>3</v>
      </c>
      <c r="H23" s="315">
        <v>12</v>
      </c>
      <c r="I23" s="56">
        <v>0</v>
      </c>
    </row>
    <row r="24" spans="1:9" ht="14.1" customHeight="1">
      <c r="A24" s="135" t="s">
        <v>182</v>
      </c>
      <c r="B24" s="315">
        <v>3</v>
      </c>
      <c r="C24" s="315">
        <v>0</v>
      </c>
      <c r="D24" s="315">
        <v>0</v>
      </c>
      <c r="E24" s="315">
        <v>0</v>
      </c>
      <c r="F24" s="315">
        <v>0</v>
      </c>
      <c r="G24" s="315">
        <v>0</v>
      </c>
      <c r="H24" s="315">
        <v>1</v>
      </c>
      <c r="I24" s="56">
        <v>2</v>
      </c>
    </row>
    <row r="25" spans="1:9" ht="14.1" customHeight="1">
      <c r="A25" s="57" t="s">
        <v>294</v>
      </c>
      <c r="B25" s="315">
        <f>SUM(B26:B27)</f>
        <v>14</v>
      </c>
      <c r="C25" s="315">
        <f t="shared" ref="C25:I25" si="6">SUM(C26:C27)</f>
        <v>4</v>
      </c>
      <c r="D25" s="315">
        <f t="shared" si="6"/>
        <v>3</v>
      </c>
      <c r="E25" s="315">
        <f t="shared" si="6"/>
        <v>1</v>
      </c>
      <c r="F25" s="315">
        <f t="shared" si="6"/>
        <v>0</v>
      </c>
      <c r="G25" s="315">
        <f t="shared" si="6"/>
        <v>0</v>
      </c>
      <c r="H25" s="315">
        <f t="shared" si="6"/>
        <v>5</v>
      </c>
      <c r="I25" s="56">
        <f t="shared" si="6"/>
        <v>1</v>
      </c>
    </row>
    <row r="26" spans="1:9" ht="14.1" customHeight="1">
      <c r="A26" s="135" t="s">
        <v>181</v>
      </c>
      <c r="B26" s="315">
        <v>12</v>
      </c>
      <c r="C26" s="315">
        <v>4</v>
      </c>
      <c r="D26" s="315">
        <v>2</v>
      </c>
      <c r="E26" s="315">
        <v>1</v>
      </c>
      <c r="F26" s="315">
        <v>0</v>
      </c>
      <c r="G26" s="315">
        <v>0</v>
      </c>
      <c r="H26" s="315">
        <v>5</v>
      </c>
      <c r="I26" s="56">
        <v>0</v>
      </c>
    </row>
    <row r="27" spans="1:9" ht="14.1" customHeight="1">
      <c r="A27" s="135" t="s">
        <v>182</v>
      </c>
      <c r="B27" s="315">
        <v>2</v>
      </c>
      <c r="C27" s="315">
        <v>0</v>
      </c>
      <c r="D27" s="315">
        <v>1</v>
      </c>
      <c r="E27" s="315">
        <v>0</v>
      </c>
      <c r="F27" s="315">
        <v>0</v>
      </c>
      <c r="G27" s="315">
        <v>0</v>
      </c>
      <c r="H27" s="315">
        <v>0</v>
      </c>
      <c r="I27" s="56">
        <v>1</v>
      </c>
    </row>
    <row r="28" spans="1:9" ht="14.1" customHeight="1">
      <c r="A28" s="57" t="s">
        <v>167</v>
      </c>
      <c r="B28" s="315">
        <f>SUM(B29:B30)</f>
        <v>42</v>
      </c>
      <c r="C28" s="315">
        <f t="shared" ref="C28:I28" si="7">SUM(C29:C30)</f>
        <v>17</v>
      </c>
      <c r="D28" s="315">
        <f t="shared" si="7"/>
        <v>13</v>
      </c>
      <c r="E28" s="315">
        <f t="shared" si="7"/>
        <v>1</v>
      </c>
      <c r="F28" s="315">
        <f t="shared" si="7"/>
        <v>0</v>
      </c>
      <c r="G28" s="315">
        <f t="shared" si="7"/>
        <v>0</v>
      </c>
      <c r="H28" s="315">
        <f t="shared" si="7"/>
        <v>10</v>
      </c>
      <c r="I28" s="56">
        <f t="shared" si="7"/>
        <v>1</v>
      </c>
    </row>
    <row r="29" spans="1:9" ht="14.1" customHeight="1">
      <c r="A29" s="135" t="s">
        <v>181</v>
      </c>
      <c r="B29" s="315">
        <v>40</v>
      </c>
      <c r="C29" s="315">
        <v>17</v>
      </c>
      <c r="D29" s="315">
        <v>12</v>
      </c>
      <c r="E29" s="315">
        <v>1</v>
      </c>
      <c r="F29" s="315">
        <v>0</v>
      </c>
      <c r="G29" s="315">
        <v>0</v>
      </c>
      <c r="H29" s="315">
        <v>9</v>
      </c>
      <c r="I29" s="56">
        <v>1</v>
      </c>
    </row>
    <row r="30" spans="1:9" ht="14.1" customHeight="1">
      <c r="A30" s="135" t="s">
        <v>182</v>
      </c>
      <c r="B30" s="315">
        <v>2</v>
      </c>
      <c r="C30" s="315">
        <v>0</v>
      </c>
      <c r="D30" s="315">
        <v>1</v>
      </c>
      <c r="E30" s="315">
        <v>0</v>
      </c>
      <c r="F30" s="315">
        <v>0</v>
      </c>
      <c r="G30" s="315">
        <v>0</v>
      </c>
      <c r="H30" s="315">
        <v>1</v>
      </c>
      <c r="I30" s="56">
        <v>0</v>
      </c>
    </row>
    <row r="31" spans="1:9" ht="14.1" customHeight="1">
      <c r="A31" s="57" t="s">
        <v>168</v>
      </c>
      <c r="B31" s="315">
        <f>SUM(B32:B33)</f>
        <v>10</v>
      </c>
      <c r="C31" s="315">
        <f t="shared" ref="C31:I31" si="8">SUM(C32:C33)</f>
        <v>2</v>
      </c>
      <c r="D31" s="315">
        <f t="shared" si="8"/>
        <v>4</v>
      </c>
      <c r="E31" s="315">
        <f t="shared" si="8"/>
        <v>0</v>
      </c>
      <c r="F31" s="315">
        <f t="shared" si="8"/>
        <v>0</v>
      </c>
      <c r="G31" s="315">
        <f t="shared" si="8"/>
        <v>2</v>
      </c>
      <c r="H31" s="315">
        <f t="shared" si="8"/>
        <v>2</v>
      </c>
      <c r="I31" s="56">
        <f t="shared" si="8"/>
        <v>0</v>
      </c>
    </row>
    <row r="32" spans="1:9" ht="14.1" customHeight="1">
      <c r="A32" s="135" t="s">
        <v>181</v>
      </c>
      <c r="B32" s="315">
        <v>9</v>
      </c>
      <c r="C32" s="315">
        <v>2</v>
      </c>
      <c r="D32" s="315">
        <v>4</v>
      </c>
      <c r="E32" s="315">
        <v>0</v>
      </c>
      <c r="F32" s="315">
        <v>0</v>
      </c>
      <c r="G32" s="315">
        <v>2</v>
      </c>
      <c r="H32" s="315">
        <v>1</v>
      </c>
      <c r="I32" s="56">
        <v>0</v>
      </c>
    </row>
    <row r="33" spans="1:9" ht="14.1" customHeight="1">
      <c r="A33" s="135" t="s">
        <v>182</v>
      </c>
      <c r="B33" s="315">
        <v>1</v>
      </c>
      <c r="C33" s="315">
        <v>0</v>
      </c>
      <c r="D33" s="315">
        <v>0</v>
      </c>
      <c r="E33" s="315">
        <v>0</v>
      </c>
      <c r="F33" s="315">
        <v>0</v>
      </c>
      <c r="G33" s="315">
        <v>0</v>
      </c>
      <c r="H33" s="315">
        <v>1</v>
      </c>
      <c r="I33" s="56">
        <v>0</v>
      </c>
    </row>
    <row r="34" spans="1:9" ht="14.1" customHeight="1">
      <c r="A34" s="57" t="s">
        <v>169</v>
      </c>
      <c r="B34" s="315">
        <f>SUM(B35:B36)</f>
        <v>4</v>
      </c>
      <c r="C34" s="315">
        <f t="shared" ref="C34:I34" si="9">SUM(C35:C36)</f>
        <v>1</v>
      </c>
      <c r="D34" s="315">
        <f t="shared" si="9"/>
        <v>2</v>
      </c>
      <c r="E34" s="315">
        <f t="shared" si="9"/>
        <v>0</v>
      </c>
      <c r="F34" s="315">
        <f t="shared" si="9"/>
        <v>1</v>
      </c>
      <c r="G34" s="315">
        <f t="shared" si="9"/>
        <v>0</v>
      </c>
      <c r="H34" s="315">
        <f t="shared" si="9"/>
        <v>0</v>
      </c>
      <c r="I34" s="56">
        <f t="shared" si="9"/>
        <v>0</v>
      </c>
    </row>
    <row r="35" spans="1:9" ht="14.1" customHeight="1">
      <c r="A35" s="135" t="s">
        <v>181</v>
      </c>
      <c r="B35" s="315">
        <v>2</v>
      </c>
      <c r="C35" s="315">
        <v>0</v>
      </c>
      <c r="D35" s="315">
        <v>1</v>
      </c>
      <c r="E35" s="315">
        <v>0</v>
      </c>
      <c r="F35" s="315">
        <v>1</v>
      </c>
      <c r="G35" s="315">
        <v>0</v>
      </c>
      <c r="H35" s="315">
        <v>0</v>
      </c>
      <c r="I35" s="56">
        <v>0</v>
      </c>
    </row>
    <row r="36" spans="1:9" ht="14.1" customHeight="1">
      <c r="A36" s="135" t="s">
        <v>182</v>
      </c>
      <c r="B36" s="315">
        <v>2</v>
      </c>
      <c r="C36" s="315">
        <v>1</v>
      </c>
      <c r="D36" s="315">
        <v>1</v>
      </c>
      <c r="E36" s="315">
        <v>0</v>
      </c>
      <c r="F36" s="315">
        <v>0</v>
      </c>
      <c r="G36" s="315">
        <v>0</v>
      </c>
      <c r="H36" s="315">
        <v>0</v>
      </c>
      <c r="I36" s="56">
        <v>0</v>
      </c>
    </row>
    <row r="37" spans="1:9" ht="14.1" customHeight="1">
      <c r="A37" s="57" t="s">
        <v>170</v>
      </c>
      <c r="B37" s="315">
        <f>SUM(B38:B39)</f>
        <v>4</v>
      </c>
      <c r="C37" s="315">
        <f t="shared" ref="C37:I37" si="10">SUM(C38:C39)</f>
        <v>1</v>
      </c>
      <c r="D37" s="315">
        <f t="shared" si="10"/>
        <v>1</v>
      </c>
      <c r="E37" s="315">
        <f t="shared" si="10"/>
        <v>1</v>
      </c>
      <c r="F37" s="315">
        <f t="shared" si="10"/>
        <v>0</v>
      </c>
      <c r="G37" s="315">
        <f t="shared" si="10"/>
        <v>0</v>
      </c>
      <c r="H37" s="315">
        <f t="shared" si="10"/>
        <v>1</v>
      </c>
      <c r="I37" s="56">
        <f t="shared" si="10"/>
        <v>0</v>
      </c>
    </row>
    <row r="38" spans="1:9" ht="14.1" customHeight="1">
      <c r="A38" s="135" t="s">
        <v>181</v>
      </c>
      <c r="B38" s="315">
        <v>4</v>
      </c>
      <c r="C38" s="315">
        <v>1</v>
      </c>
      <c r="D38" s="315">
        <v>1</v>
      </c>
      <c r="E38" s="315">
        <v>1</v>
      </c>
      <c r="F38" s="315">
        <v>0</v>
      </c>
      <c r="G38" s="315">
        <v>0</v>
      </c>
      <c r="H38" s="315">
        <v>1</v>
      </c>
      <c r="I38" s="56">
        <v>0</v>
      </c>
    </row>
    <row r="39" spans="1:9" ht="14.1" customHeight="1">
      <c r="A39" s="135" t="s">
        <v>182</v>
      </c>
      <c r="B39" s="315">
        <v>0</v>
      </c>
      <c r="C39" s="315">
        <v>0</v>
      </c>
      <c r="D39" s="315">
        <v>0</v>
      </c>
      <c r="E39" s="315">
        <v>0</v>
      </c>
      <c r="F39" s="315">
        <v>0</v>
      </c>
      <c r="G39" s="315">
        <v>0</v>
      </c>
      <c r="H39" s="315">
        <v>0</v>
      </c>
      <c r="I39" s="56">
        <v>0</v>
      </c>
    </row>
    <row r="40" spans="1:9" ht="14.1" customHeight="1">
      <c r="A40" s="57" t="s">
        <v>171</v>
      </c>
      <c r="B40" s="315">
        <f>SUM(B41:B42)</f>
        <v>11</v>
      </c>
      <c r="C40" s="315">
        <f t="shared" ref="C40:I40" si="11">SUM(C41:C42)</f>
        <v>0</v>
      </c>
      <c r="D40" s="315">
        <f t="shared" si="11"/>
        <v>2</v>
      </c>
      <c r="E40" s="315">
        <f t="shared" si="11"/>
        <v>1</v>
      </c>
      <c r="F40" s="315">
        <f t="shared" si="11"/>
        <v>0</v>
      </c>
      <c r="G40" s="315">
        <f t="shared" si="11"/>
        <v>4</v>
      </c>
      <c r="H40" s="315">
        <f t="shared" si="11"/>
        <v>4</v>
      </c>
      <c r="I40" s="56">
        <f t="shared" si="11"/>
        <v>0</v>
      </c>
    </row>
    <row r="41" spans="1:9" ht="14.1" customHeight="1">
      <c r="A41" s="135" t="s">
        <v>181</v>
      </c>
      <c r="B41" s="315">
        <v>10</v>
      </c>
      <c r="C41" s="315">
        <v>0</v>
      </c>
      <c r="D41" s="315">
        <v>2</v>
      </c>
      <c r="E41" s="315">
        <v>1</v>
      </c>
      <c r="F41" s="315">
        <v>0</v>
      </c>
      <c r="G41" s="315">
        <v>4</v>
      </c>
      <c r="H41" s="315">
        <v>3</v>
      </c>
      <c r="I41" s="56">
        <v>0</v>
      </c>
    </row>
    <row r="42" spans="1:9" ht="14.1" customHeight="1">
      <c r="A42" s="135" t="s">
        <v>182</v>
      </c>
      <c r="B42" s="315">
        <v>1</v>
      </c>
      <c r="C42" s="315">
        <v>0</v>
      </c>
      <c r="D42" s="315">
        <v>0</v>
      </c>
      <c r="E42" s="315">
        <v>0</v>
      </c>
      <c r="F42" s="315">
        <v>0</v>
      </c>
      <c r="G42" s="315">
        <v>0</v>
      </c>
      <c r="H42" s="315">
        <v>1</v>
      </c>
      <c r="I42" s="56">
        <v>0</v>
      </c>
    </row>
    <row r="43" spans="1:9" ht="14.1" customHeight="1">
      <c r="A43" s="57" t="s">
        <v>172</v>
      </c>
      <c r="B43" s="315">
        <f>SUM(B44:B45)</f>
        <v>8</v>
      </c>
      <c r="C43" s="315">
        <f t="shared" ref="C43:H43" si="12">SUM(C44:C45)</f>
        <v>1</v>
      </c>
      <c r="D43" s="315">
        <f t="shared" si="12"/>
        <v>1</v>
      </c>
      <c r="E43" s="315">
        <f>SUM(E44:E45)</f>
        <v>0</v>
      </c>
      <c r="F43" s="315">
        <f t="shared" si="12"/>
        <v>0</v>
      </c>
      <c r="G43" s="315">
        <f t="shared" si="12"/>
        <v>0</v>
      </c>
      <c r="H43" s="315">
        <f t="shared" si="12"/>
        <v>5</v>
      </c>
      <c r="I43" s="56">
        <f>SUM(I44:I45)</f>
        <v>1</v>
      </c>
    </row>
    <row r="44" spans="1:9" ht="14.1" customHeight="1">
      <c r="A44" s="135" t="s">
        <v>181</v>
      </c>
      <c r="B44" s="315">
        <v>6</v>
      </c>
      <c r="C44" s="315">
        <v>1</v>
      </c>
      <c r="D44" s="315">
        <v>1</v>
      </c>
      <c r="E44" s="315">
        <v>0</v>
      </c>
      <c r="F44" s="315">
        <v>0</v>
      </c>
      <c r="G44" s="315">
        <v>0</v>
      </c>
      <c r="H44" s="315">
        <v>4</v>
      </c>
      <c r="I44" s="56">
        <v>0</v>
      </c>
    </row>
    <row r="45" spans="1:9" ht="14.1" customHeight="1">
      <c r="A45" s="135" t="s">
        <v>182</v>
      </c>
      <c r="B45" s="315">
        <v>2</v>
      </c>
      <c r="C45" s="315">
        <v>0</v>
      </c>
      <c r="D45" s="315">
        <v>0</v>
      </c>
      <c r="E45" s="315">
        <v>0</v>
      </c>
      <c r="F45" s="315">
        <v>0</v>
      </c>
      <c r="G45" s="315">
        <v>0</v>
      </c>
      <c r="H45" s="315">
        <v>1</v>
      </c>
      <c r="I45" s="56">
        <v>1</v>
      </c>
    </row>
    <row r="46" spans="1:9" ht="14.1" customHeight="1">
      <c r="A46" s="57" t="s">
        <v>173</v>
      </c>
      <c r="B46" s="315">
        <f>SUM(B47:B48)</f>
        <v>4</v>
      </c>
      <c r="C46" s="315">
        <f t="shared" ref="C46:H46" si="13">SUM(C47:C48)</f>
        <v>0</v>
      </c>
      <c r="D46" s="315">
        <f t="shared" si="13"/>
        <v>0</v>
      </c>
      <c r="E46" s="315">
        <f t="shared" si="13"/>
        <v>0</v>
      </c>
      <c r="F46" s="315">
        <f t="shared" si="13"/>
        <v>3</v>
      </c>
      <c r="G46" s="315">
        <f t="shared" si="13"/>
        <v>0</v>
      </c>
      <c r="H46" s="315">
        <f t="shared" si="13"/>
        <v>1</v>
      </c>
      <c r="I46" s="56">
        <v>0</v>
      </c>
    </row>
    <row r="47" spans="1:9" ht="14.1" customHeight="1">
      <c r="A47" s="135" t="s">
        <v>181</v>
      </c>
      <c r="B47" s="315">
        <v>1</v>
      </c>
      <c r="C47" s="315">
        <v>0</v>
      </c>
      <c r="D47" s="315">
        <v>0</v>
      </c>
      <c r="E47" s="315">
        <v>0</v>
      </c>
      <c r="F47" s="315">
        <v>1</v>
      </c>
      <c r="G47" s="315">
        <v>0</v>
      </c>
      <c r="H47" s="315">
        <v>0</v>
      </c>
      <c r="I47" s="56">
        <v>0</v>
      </c>
    </row>
    <row r="48" spans="1:9" ht="14.1" customHeight="1">
      <c r="A48" s="135" t="s">
        <v>345</v>
      </c>
      <c r="B48" s="315">
        <v>3</v>
      </c>
      <c r="C48" s="315">
        <v>0</v>
      </c>
      <c r="D48" s="315">
        <v>0</v>
      </c>
      <c r="E48" s="315">
        <v>0</v>
      </c>
      <c r="F48" s="315">
        <v>2</v>
      </c>
      <c r="G48" s="315">
        <v>0</v>
      </c>
      <c r="H48" s="315">
        <v>1</v>
      </c>
      <c r="I48" s="56">
        <v>0</v>
      </c>
    </row>
    <row r="49" spans="1:9" ht="14.1" customHeight="1">
      <c r="A49" s="57" t="s">
        <v>174</v>
      </c>
      <c r="B49" s="315">
        <f>SUM(B50:B51)</f>
        <v>0</v>
      </c>
      <c r="C49" s="315">
        <f t="shared" ref="C49:H49" si="14">SUM(C50:C51)</f>
        <v>0</v>
      </c>
      <c r="D49" s="315">
        <f t="shared" si="14"/>
        <v>0</v>
      </c>
      <c r="E49" s="315">
        <f t="shared" si="14"/>
        <v>0</v>
      </c>
      <c r="F49" s="315">
        <v>0</v>
      </c>
      <c r="G49" s="315">
        <v>0</v>
      </c>
      <c r="H49" s="315">
        <f t="shared" si="14"/>
        <v>0</v>
      </c>
      <c r="I49" s="56">
        <v>0</v>
      </c>
    </row>
    <row r="50" spans="1:9" ht="14.1" customHeight="1">
      <c r="A50" s="135" t="s">
        <v>181</v>
      </c>
      <c r="B50" s="315">
        <v>0</v>
      </c>
      <c r="C50" s="315">
        <v>0</v>
      </c>
      <c r="D50" s="315">
        <v>0</v>
      </c>
      <c r="E50" s="315">
        <v>0</v>
      </c>
      <c r="F50" s="315">
        <v>0</v>
      </c>
      <c r="G50" s="315">
        <v>0</v>
      </c>
      <c r="H50" s="315">
        <v>0</v>
      </c>
      <c r="I50" s="56">
        <v>0</v>
      </c>
    </row>
    <row r="51" spans="1:9" ht="14.1" customHeight="1">
      <c r="A51" s="135" t="s">
        <v>182</v>
      </c>
      <c r="B51" s="315">
        <v>0</v>
      </c>
      <c r="C51" s="315">
        <v>0</v>
      </c>
      <c r="D51" s="315">
        <v>0</v>
      </c>
      <c r="E51" s="315">
        <v>0</v>
      </c>
      <c r="F51" s="315">
        <v>0</v>
      </c>
      <c r="G51" s="315">
        <v>0</v>
      </c>
      <c r="H51" s="315">
        <v>0</v>
      </c>
      <c r="I51" s="56">
        <v>0</v>
      </c>
    </row>
    <row r="52" spans="1:9" ht="14.1" customHeight="1">
      <c r="A52" s="57" t="s">
        <v>175</v>
      </c>
      <c r="B52" s="315">
        <f>SUM(B53:B54)</f>
        <v>5</v>
      </c>
      <c r="C52" s="315">
        <f t="shared" ref="C52:I52" si="15">SUM(C53:C54)</f>
        <v>0</v>
      </c>
      <c r="D52" s="315">
        <f t="shared" si="15"/>
        <v>0</v>
      </c>
      <c r="E52" s="315">
        <f t="shared" si="15"/>
        <v>0</v>
      </c>
      <c r="F52" s="315">
        <f t="shared" si="15"/>
        <v>0</v>
      </c>
      <c r="G52" s="315">
        <f t="shared" si="15"/>
        <v>1</v>
      </c>
      <c r="H52" s="315">
        <f t="shared" si="15"/>
        <v>1</v>
      </c>
      <c r="I52" s="56">
        <f t="shared" si="15"/>
        <v>3</v>
      </c>
    </row>
    <row r="53" spans="1:9" ht="14.1" customHeight="1">
      <c r="A53" s="135" t="s">
        <v>181</v>
      </c>
      <c r="B53" s="315">
        <v>4</v>
      </c>
      <c r="C53" s="315">
        <v>0</v>
      </c>
      <c r="D53" s="315">
        <v>0</v>
      </c>
      <c r="E53" s="315">
        <v>0</v>
      </c>
      <c r="F53" s="315">
        <v>0</v>
      </c>
      <c r="G53" s="315">
        <v>1</v>
      </c>
      <c r="H53" s="315">
        <v>1</v>
      </c>
      <c r="I53" s="56">
        <v>2</v>
      </c>
    </row>
    <row r="54" spans="1:9" ht="14.1" customHeight="1" thickBot="1">
      <c r="A54" s="58" t="s">
        <v>182</v>
      </c>
      <c r="B54" s="122">
        <v>1</v>
      </c>
      <c r="C54" s="122">
        <v>0</v>
      </c>
      <c r="D54" s="122">
        <v>0</v>
      </c>
      <c r="E54" s="122">
        <v>0</v>
      </c>
      <c r="F54" s="122">
        <v>0</v>
      </c>
      <c r="G54" s="122">
        <v>0</v>
      </c>
      <c r="H54" s="122">
        <v>0</v>
      </c>
      <c r="I54" s="123">
        <v>1</v>
      </c>
    </row>
    <row r="55" spans="1:9" ht="13.5" customHeight="1">
      <c r="A55" s="28"/>
      <c r="B55" s="28"/>
      <c r="C55" s="28"/>
      <c r="D55" s="28"/>
      <c r="E55" s="28"/>
      <c r="F55" s="28"/>
      <c r="G55" s="136"/>
      <c r="I55" s="47" t="s">
        <v>108</v>
      </c>
    </row>
    <row r="56" spans="1:9" ht="14.45" customHeight="1">
      <c r="A56" s="28"/>
      <c r="B56" s="28"/>
      <c r="C56" s="28"/>
      <c r="D56" s="28"/>
      <c r="E56" s="28"/>
      <c r="F56" s="28"/>
      <c r="G56" s="28"/>
      <c r="H56" s="28"/>
      <c r="I56" s="28"/>
    </row>
  </sheetData>
  <sheetProtection selectLockedCells="1" selectUnlockedCells="1"/>
  <mergeCells count="1">
    <mergeCell ref="A2:C2"/>
  </mergeCells>
  <phoneticPr fontId="15"/>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&amp;R建　設</oddHeader>
    <oddFooter>&amp;C&amp;12&amp;A</oddFooter>
  </headerFooter>
  <ignoredErrors>
    <ignoredError sqref="F46:G46 I43" formulaRange="1"/>
    <ignoredError sqref="B19 B22 B25 B28 B31 B34 B37 B40 B43 B46 B49 B52" formula="1"/>
  </ignoredErrors>
</worksheet>
</file>

<file path=xl/worksheets/sheet7.xml><?xml version="1.0" encoding="utf-8"?>
<worksheet xmlns="http://schemas.openxmlformats.org/spreadsheetml/2006/main" xmlns:r="http://schemas.openxmlformats.org/officeDocument/2006/relationships">
  <dimension ref="A1:P51"/>
  <sheetViews>
    <sheetView view="pageBreakPreview" topLeftCell="A40" zoomScaleNormal="100" zoomScaleSheetLayoutView="100" workbookViewId="0">
      <selection activeCell="L49" sqref="L49"/>
    </sheetView>
  </sheetViews>
  <sheetFormatPr defaultRowHeight="15.95" customHeight="1"/>
  <cols>
    <col min="1" max="1" width="2.85546875" style="13" customWidth="1"/>
    <col min="2" max="2" width="7.140625" style="13" customWidth="1"/>
    <col min="3" max="3" width="7.7109375" style="13" customWidth="1"/>
    <col min="4" max="4" width="5.7109375" style="13" customWidth="1"/>
    <col min="5" max="5" width="6" style="13" customWidth="1"/>
    <col min="6" max="6" width="4.5703125" style="13" customWidth="1"/>
    <col min="7" max="7" width="6.7109375" style="13" customWidth="1"/>
    <col min="8" max="8" width="5.42578125" style="13" customWidth="1"/>
    <col min="9" max="9" width="4.85546875" style="13" customWidth="1"/>
    <col min="10" max="14" width="10" style="13" customWidth="1"/>
    <col min="15" max="16384" width="9.140625" style="13"/>
  </cols>
  <sheetData>
    <row r="1" spans="1:16" ht="5.0999999999999996" customHeight="1">
      <c r="B1" s="28"/>
      <c r="C1" s="28"/>
      <c r="D1" s="28"/>
      <c r="E1" s="28"/>
      <c r="F1" s="28"/>
      <c r="G1" s="28"/>
      <c r="H1" s="28"/>
      <c r="I1" s="28"/>
      <c r="J1" s="28"/>
      <c r="K1" s="28"/>
      <c r="L1" s="28"/>
      <c r="M1" s="28"/>
      <c r="N1" s="47"/>
      <c r="O1" s="28"/>
      <c r="P1" s="28"/>
    </row>
    <row r="2" spans="1:16" ht="15" customHeight="1">
      <c r="A2" s="522" t="s">
        <v>319</v>
      </c>
      <c r="B2" s="522"/>
      <c r="C2" s="522"/>
      <c r="D2" s="522"/>
      <c r="E2" s="522"/>
      <c r="F2" s="522"/>
      <c r="G2" s="522"/>
      <c r="H2" s="522"/>
      <c r="I2" s="522"/>
      <c r="J2" s="522"/>
      <c r="K2" s="28"/>
      <c r="L2" s="28"/>
      <c r="M2" s="28"/>
      <c r="N2" s="47" t="s">
        <v>149</v>
      </c>
      <c r="O2" s="28"/>
      <c r="P2" s="28"/>
    </row>
    <row r="3" spans="1:16" ht="21" customHeight="1">
      <c r="A3" s="346" t="s">
        <v>183</v>
      </c>
      <c r="B3" s="346"/>
      <c r="C3" s="346"/>
      <c r="D3" s="346"/>
      <c r="E3" s="346"/>
      <c r="F3" s="523" t="s">
        <v>157</v>
      </c>
      <c r="G3" s="523"/>
      <c r="H3" s="523" t="s">
        <v>184</v>
      </c>
      <c r="I3" s="523"/>
      <c r="J3" s="137" t="s">
        <v>185</v>
      </c>
      <c r="K3" s="137" t="s">
        <v>186</v>
      </c>
      <c r="L3" s="137" t="s">
        <v>187</v>
      </c>
      <c r="M3" s="138" t="s">
        <v>188</v>
      </c>
      <c r="N3" s="139" t="s">
        <v>189</v>
      </c>
      <c r="O3" s="28"/>
    </row>
    <row r="4" spans="1:16" ht="21" customHeight="1">
      <c r="A4" s="346"/>
      <c r="B4" s="346"/>
      <c r="C4" s="346"/>
      <c r="D4" s="346"/>
      <c r="E4" s="346"/>
      <c r="F4" s="523"/>
      <c r="G4" s="523"/>
      <c r="H4" s="523"/>
      <c r="I4" s="523"/>
      <c r="J4" s="140" t="s">
        <v>190</v>
      </c>
      <c r="K4" s="140" t="s">
        <v>191</v>
      </c>
      <c r="L4" s="140" t="s">
        <v>192</v>
      </c>
      <c r="M4" s="141" t="s">
        <v>193</v>
      </c>
      <c r="N4" s="142" t="s">
        <v>194</v>
      </c>
      <c r="O4" s="28"/>
    </row>
    <row r="5" spans="1:16" s="80" customFormat="1" ht="20.100000000000001" customHeight="1">
      <c r="A5" s="502" t="s">
        <v>143</v>
      </c>
      <c r="B5" s="524"/>
      <c r="C5" s="524"/>
      <c r="D5" s="524"/>
      <c r="E5" s="525"/>
      <c r="F5" s="526">
        <f>SUM(H5:N5)</f>
        <v>250</v>
      </c>
      <c r="G5" s="526"/>
      <c r="H5" s="527">
        <f>SUM(H7,H9,H11,H13,H15,H17,H19,H21,H23,H25,H27,H29,H31)</f>
        <v>3</v>
      </c>
      <c r="I5" s="527"/>
      <c r="J5" s="257">
        <f>SUM(J7,J9,J11,J13,J15,J17,J19,J21,J23,J25,J27,J29,J31)</f>
        <v>43</v>
      </c>
      <c r="K5" s="257">
        <f>SUM(K7,K9,K11,K13,K15,K17,K19,K21,K23,K25,K27,K29,K31)</f>
        <v>146</v>
      </c>
      <c r="L5" s="257">
        <f>SUM(L7,L9,L11,L13,L15,L17,L19,L21,L23,L25,L27,L29,L31)</f>
        <v>44</v>
      </c>
      <c r="M5" s="257">
        <f>SUM(M7,M9,M11,M13,M15,M17,M19,M21,M23,M25,M27,M29,M31)</f>
        <v>12</v>
      </c>
      <c r="N5" s="43">
        <f>SUM(N7,N9,N11,N13,N15,N17,N19,N21,N23,N25,N27,N29,N31)</f>
        <v>2</v>
      </c>
    </row>
    <row r="6" spans="1:16" ht="15.95" customHeight="1">
      <c r="A6" s="143"/>
      <c r="B6" s="144"/>
      <c r="C6" s="144"/>
      <c r="D6" s="144"/>
      <c r="E6" s="144"/>
      <c r="F6" s="528"/>
      <c r="G6" s="528"/>
      <c r="H6" s="255"/>
      <c r="I6" s="255"/>
      <c r="J6" s="255"/>
      <c r="K6" s="255"/>
      <c r="L6" s="255"/>
      <c r="M6" s="255"/>
      <c r="N6" s="145"/>
      <c r="O6" s="28"/>
    </row>
    <row r="7" spans="1:16" ht="15.95" customHeight="1">
      <c r="A7" s="143"/>
      <c r="B7" s="516" t="s">
        <v>22</v>
      </c>
      <c r="C7" s="516"/>
      <c r="D7" s="516"/>
      <c r="E7" s="516"/>
      <c r="F7" s="515">
        <f>SUM(H7:N7)</f>
        <v>66</v>
      </c>
      <c r="G7" s="515"/>
      <c r="H7" s="517">
        <v>2</v>
      </c>
      <c r="I7" s="517"/>
      <c r="J7" s="255">
        <v>13</v>
      </c>
      <c r="K7" s="255">
        <v>45</v>
      </c>
      <c r="L7" s="255">
        <v>6</v>
      </c>
      <c r="M7" s="255">
        <v>0</v>
      </c>
      <c r="N7" s="145">
        <v>0</v>
      </c>
      <c r="O7" s="28"/>
    </row>
    <row r="8" spans="1:16" ht="15.95" customHeight="1">
      <c r="A8" s="143"/>
      <c r="B8" s="256"/>
      <c r="C8" s="521"/>
      <c r="D8" s="521"/>
      <c r="E8" s="256"/>
      <c r="F8" s="515"/>
      <c r="G8" s="515"/>
      <c r="H8" s="255"/>
      <c r="I8" s="255"/>
      <c r="J8" s="255"/>
      <c r="K8" s="255"/>
      <c r="L8" s="255"/>
      <c r="M8" s="255"/>
      <c r="N8" s="145"/>
      <c r="O8" s="28"/>
    </row>
    <row r="9" spans="1:16" ht="15.95" customHeight="1">
      <c r="A9" s="143"/>
      <c r="B9" s="516" t="s">
        <v>23</v>
      </c>
      <c r="C9" s="516"/>
      <c r="D9" s="516"/>
      <c r="E9" s="516"/>
      <c r="F9" s="515">
        <f>SUM(H9:N9)</f>
        <v>20</v>
      </c>
      <c r="G9" s="515"/>
      <c r="H9" s="517">
        <v>0</v>
      </c>
      <c r="I9" s="517"/>
      <c r="J9" s="255">
        <v>7</v>
      </c>
      <c r="K9" s="255">
        <v>9</v>
      </c>
      <c r="L9" s="255">
        <v>4</v>
      </c>
      <c r="M9" s="255">
        <v>0</v>
      </c>
      <c r="N9" s="145">
        <v>0</v>
      </c>
      <c r="O9" s="28"/>
    </row>
    <row r="10" spans="1:16" ht="15.95" customHeight="1">
      <c r="A10" s="143"/>
      <c r="B10" s="256"/>
      <c r="C10" s="256"/>
      <c r="D10" s="256"/>
      <c r="E10" s="256"/>
      <c r="F10" s="515"/>
      <c r="G10" s="515"/>
      <c r="H10" s="255"/>
      <c r="I10" s="255"/>
      <c r="J10" s="255"/>
      <c r="K10" s="255"/>
      <c r="L10" s="255"/>
      <c r="M10" s="255"/>
      <c r="N10" s="145"/>
      <c r="O10" s="28"/>
    </row>
    <row r="11" spans="1:16" ht="15.95" customHeight="1">
      <c r="A11" s="143"/>
      <c r="B11" s="516" t="s">
        <v>24</v>
      </c>
      <c r="C11" s="516"/>
      <c r="D11" s="516"/>
      <c r="E11" s="516"/>
      <c r="F11" s="515">
        <f>SUM(H11:N11)</f>
        <v>62</v>
      </c>
      <c r="G11" s="515"/>
      <c r="H11" s="517">
        <v>0</v>
      </c>
      <c r="I11" s="517"/>
      <c r="J11" s="255">
        <v>7</v>
      </c>
      <c r="K11" s="255">
        <v>36</v>
      </c>
      <c r="L11" s="255">
        <v>16</v>
      </c>
      <c r="M11" s="255">
        <v>3</v>
      </c>
      <c r="N11" s="145">
        <v>0</v>
      </c>
      <c r="O11" s="28"/>
    </row>
    <row r="12" spans="1:16" ht="15.95" customHeight="1">
      <c r="A12" s="143"/>
      <c r="B12" s="256"/>
      <c r="C12" s="256"/>
      <c r="D12" s="256"/>
      <c r="E12" s="256"/>
      <c r="F12" s="515"/>
      <c r="G12" s="515"/>
      <c r="H12" s="255"/>
      <c r="I12" s="255"/>
      <c r="J12" s="255"/>
      <c r="K12" s="255"/>
      <c r="L12" s="255"/>
      <c r="M12" s="255"/>
      <c r="N12" s="145"/>
      <c r="O12" s="28"/>
    </row>
    <row r="13" spans="1:16" ht="15.95" customHeight="1">
      <c r="A13" s="143"/>
      <c r="B13" s="516" t="s">
        <v>26</v>
      </c>
      <c r="C13" s="516"/>
      <c r="D13" s="516"/>
      <c r="E13" s="516"/>
      <c r="F13" s="515">
        <f>SUM(H13:N13)</f>
        <v>14</v>
      </c>
      <c r="G13" s="515"/>
      <c r="H13" s="517">
        <v>0</v>
      </c>
      <c r="I13" s="517"/>
      <c r="J13" s="255">
        <v>1</v>
      </c>
      <c r="K13" s="255">
        <v>13</v>
      </c>
      <c r="L13" s="255">
        <v>0</v>
      </c>
      <c r="M13" s="255">
        <v>0</v>
      </c>
      <c r="N13" s="145">
        <v>0</v>
      </c>
      <c r="O13" s="28"/>
    </row>
    <row r="14" spans="1:16" ht="15.95" customHeight="1">
      <c r="A14" s="143"/>
      <c r="B14" s="256"/>
      <c r="C14" s="256"/>
      <c r="D14" s="256"/>
      <c r="E14" s="256"/>
      <c r="F14" s="515"/>
      <c r="G14" s="515"/>
      <c r="H14" s="255"/>
      <c r="I14" s="255"/>
      <c r="J14" s="255"/>
      <c r="K14" s="255"/>
      <c r="L14" s="255"/>
      <c r="M14" s="255"/>
      <c r="N14" s="145"/>
      <c r="O14" s="28"/>
    </row>
    <row r="15" spans="1:16" ht="15.95" customHeight="1">
      <c r="A15" s="143"/>
      <c r="B15" s="521" t="s">
        <v>167</v>
      </c>
      <c r="C15" s="521"/>
      <c r="D15" s="521"/>
      <c r="E15" s="521"/>
      <c r="F15" s="515">
        <f>SUM(H15:N15)</f>
        <v>42</v>
      </c>
      <c r="G15" s="515"/>
      <c r="H15" s="517">
        <v>0</v>
      </c>
      <c r="I15" s="517"/>
      <c r="J15" s="255">
        <v>6</v>
      </c>
      <c r="K15" s="255">
        <v>27</v>
      </c>
      <c r="L15" s="255">
        <v>7</v>
      </c>
      <c r="M15" s="255">
        <v>2</v>
      </c>
      <c r="N15" s="145">
        <v>0</v>
      </c>
      <c r="O15" s="28"/>
    </row>
    <row r="16" spans="1:16" ht="15.95" customHeight="1">
      <c r="A16" s="143"/>
      <c r="B16" s="256"/>
      <c r="C16" s="256"/>
      <c r="D16" s="256"/>
      <c r="E16" s="256"/>
      <c r="F16" s="515"/>
      <c r="G16" s="515"/>
      <c r="H16" s="255"/>
      <c r="I16" s="255"/>
      <c r="J16" s="255"/>
      <c r="K16" s="255"/>
      <c r="L16" s="255"/>
      <c r="M16" s="255"/>
      <c r="N16" s="145"/>
      <c r="O16" s="28"/>
    </row>
    <row r="17" spans="1:16" ht="15.95" customHeight="1">
      <c r="A17" s="143"/>
      <c r="B17" s="521" t="s">
        <v>168</v>
      </c>
      <c r="C17" s="521"/>
      <c r="D17" s="521"/>
      <c r="E17" s="521"/>
      <c r="F17" s="515">
        <f>SUM(H17:N17)</f>
        <v>10</v>
      </c>
      <c r="G17" s="515"/>
      <c r="H17" s="517">
        <v>0</v>
      </c>
      <c r="I17" s="517"/>
      <c r="J17" s="255">
        <v>1</v>
      </c>
      <c r="K17" s="255">
        <v>4</v>
      </c>
      <c r="L17" s="255">
        <v>4</v>
      </c>
      <c r="M17" s="255">
        <v>1</v>
      </c>
      <c r="N17" s="145">
        <v>0</v>
      </c>
      <c r="O17" s="28"/>
    </row>
    <row r="18" spans="1:16" ht="15.95" customHeight="1">
      <c r="A18" s="143"/>
      <c r="B18" s="256"/>
      <c r="C18" s="256"/>
      <c r="D18" s="256"/>
      <c r="E18" s="256"/>
      <c r="F18" s="515"/>
      <c r="G18" s="515"/>
      <c r="H18" s="255"/>
      <c r="I18" s="255"/>
      <c r="J18" s="255"/>
      <c r="K18" s="255"/>
      <c r="L18" s="255"/>
      <c r="M18" s="255"/>
      <c r="N18" s="145"/>
      <c r="O18" s="28"/>
    </row>
    <row r="19" spans="1:16" ht="15.95" customHeight="1">
      <c r="A19" s="143"/>
      <c r="B19" s="521" t="s">
        <v>169</v>
      </c>
      <c r="C19" s="521"/>
      <c r="D19" s="521"/>
      <c r="E19" s="521"/>
      <c r="F19" s="515">
        <f>SUM(H19:N19)</f>
        <v>4</v>
      </c>
      <c r="G19" s="515"/>
      <c r="H19" s="517">
        <v>0</v>
      </c>
      <c r="I19" s="517"/>
      <c r="J19" s="255">
        <v>1</v>
      </c>
      <c r="K19" s="255">
        <v>1</v>
      </c>
      <c r="L19" s="255">
        <v>2</v>
      </c>
      <c r="M19" s="255">
        <v>0</v>
      </c>
      <c r="N19" s="145">
        <v>0</v>
      </c>
      <c r="O19" s="28"/>
    </row>
    <row r="20" spans="1:16" ht="15.95" customHeight="1">
      <c r="A20" s="143"/>
      <c r="B20" s="256"/>
      <c r="C20" s="256"/>
      <c r="D20" s="256"/>
      <c r="E20" s="256"/>
      <c r="F20" s="515"/>
      <c r="G20" s="515"/>
      <c r="H20" s="255"/>
      <c r="I20" s="255"/>
      <c r="J20" s="255"/>
      <c r="K20" s="255"/>
      <c r="L20" s="255"/>
      <c r="M20" s="255"/>
      <c r="N20" s="145"/>
      <c r="O20" s="28"/>
    </row>
    <row r="21" spans="1:16" ht="15.95" customHeight="1">
      <c r="A21" s="143"/>
      <c r="B21" s="521" t="s">
        <v>170</v>
      </c>
      <c r="C21" s="521"/>
      <c r="D21" s="521"/>
      <c r="E21" s="521"/>
      <c r="F21" s="515">
        <f>SUM(H21:N21)</f>
        <v>4</v>
      </c>
      <c r="G21" s="515"/>
      <c r="H21" s="517">
        <v>0</v>
      </c>
      <c r="I21" s="517"/>
      <c r="J21" s="255">
        <v>0</v>
      </c>
      <c r="K21" s="255">
        <v>3</v>
      </c>
      <c r="L21" s="255">
        <v>1</v>
      </c>
      <c r="M21" s="255">
        <v>0</v>
      </c>
      <c r="N21" s="145">
        <v>0</v>
      </c>
      <c r="O21" s="28"/>
    </row>
    <row r="22" spans="1:16" ht="15.95" customHeight="1">
      <c r="A22" s="143"/>
      <c r="B22" s="256"/>
      <c r="C22" s="256"/>
      <c r="D22" s="256"/>
      <c r="E22" s="256"/>
      <c r="F22" s="515"/>
      <c r="G22" s="515"/>
      <c r="H22" s="255"/>
      <c r="I22" s="255"/>
      <c r="J22" s="255"/>
      <c r="K22" s="255"/>
      <c r="L22" s="255"/>
      <c r="M22" s="255"/>
      <c r="N22" s="145"/>
      <c r="O22" s="28"/>
    </row>
    <row r="23" spans="1:16" ht="15.95" customHeight="1">
      <c r="A23" s="143"/>
      <c r="B23" s="521" t="s">
        <v>171</v>
      </c>
      <c r="C23" s="521"/>
      <c r="D23" s="521"/>
      <c r="E23" s="521"/>
      <c r="F23" s="515">
        <f>SUM(H23:N23)</f>
        <v>11</v>
      </c>
      <c r="G23" s="515"/>
      <c r="H23" s="517">
        <v>0</v>
      </c>
      <c r="I23" s="517"/>
      <c r="J23" s="255">
        <v>0</v>
      </c>
      <c r="K23" s="255">
        <v>5</v>
      </c>
      <c r="L23" s="255">
        <v>1</v>
      </c>
      <c r="M23" s="255">
        <v>5</v>
      </c>
      <c r="N23" s="145">
        <v>0</v>
      </c>
      <c r="O23" s="28"/>
    </row>
    <row r="24" spans="1:16" ht="15.95" customHeight="1">
      <c r="A24" s="143"/>
      <c r="B24" s="256"/>
      <c r="C24" s="256"/>
      <c r="D24" s="256"/>
      <c r="E24" s="256"/>
      <c r="F24" s="515"/>
      <c r="G24" s="515"/>
      <c r="H24" s="255"/>
      <c r="I24" s="255"/>
      <c r="J24" s="255"/>
      <c r="K24" s="255"/>
      <c r="L24" s="255"/>
      <c r="M24" s="255"/>
      <c r="N24" s="145"/>
      <c r="O24" s="28"/>
    </row>
    <row r="25" spans="1:16" ht="15.95" customHeight="1">
      <c r="A25" s="143"/>
      <c r="B25" s="521" t="s">
        <v>172</v>
      </c>
      <c r="C25" s="521"/>
      <c r="D25" s="521"/>
      <c r="E25" s="521"/>
      <c r="F25" s="515">
        <f>SUM(H25:N25)</f>
        <v>8</v>
      </c>
      <c r="G25" s="515"/>
      <c r="H25" s="517">
        <v>0</v>
      </c>
      <c r="I25" s="517"/>
      <c r="J25" s="255">
        <v>4</v>
      </c>
      <c r="K25" s="255">
        <v>1</v>
      </c>
      <c r="L25" s="255">
        <v>2</v>
      </c>
      <c r="M25" s="255">
        <v>0</v>
      </c>
      <c r="N25" s="145">
        <v>1</v>
      </c>
      <c r="O25" s="28"/>
    </row>
    <row r="26" spans="1:16" ht="15.95" customHeight="1">
      <c r="A26" s="143"/>
      <c r="B26" s="256"/>
      <c r="C26" s="256"/>
      <c r="D26" s="256"/>
      <c r="E26" s="256"/>
      <c r="F26" s="515"/>
      <c r="G26" s="515"/>
      <c r="H26" s="255"/>
      <c r="I26" s="255"/>
      <c r="J26" s="255"/>
      <c r="K26" s="255"/>
      <c r="L26" s="255"/>
      <c r="M26" s="255"/>
      <c r="N26" s="145"/>
      <c r="O26" s="28"/>
    </row>
    <row r="27" spans="1:16" ht="15.95" customHeight="1">
      <c r="A27" s="143"/>
      <c r="B27" s="521" t="s">
        <v>173</v>
      </c>
      <c r="C27" s="521"/>
      <c r="D27" s="521"/>
      <c r="E27" s="521"/>
      <c r="F27" s="515">
        <f>SUM(H27:N27)</f>
        <v>4</v>
      </c>
      <c r="G27" s="515"/>
      <c r="H27" s="517">
        <v>1</v>
      </c>
      <c r="I27" s="517"/>
      <c r="J27" s="255">
        <v>1</v>
      </c>
      <c r="K27" s="255">
        <v>1</v>
      </c>
      <c r="L27" s="255">
        <v>1</v>
      </c>
      <c r="M27" s="255">
        <v>0</v>
      </c>
      <c r="N27" s="145">
        <v>0</v>
      </c>
      <c r="O27" s="28"/>
    </row>
    <row r="28" spans="1:16" ht="15.95" customHeight="1">
      <c r="A28" s="143"/>
      <c r="B28" s="256"/>
      <c r="C28" s="256"/>
      <c r="D28" s="256"/>
      <c r="E28" s="256"/>
      <c r="F28" s="515"/>
      <c r="G28" s="515"/>
      <c r="H28" s="255"/>
      <c r="I28" s="255"/>
      <c r="J28" s="255"/>
      <c r="K28" s="255"/>
      <c r="L28" s="255"/>
      <c r="M28" s="255"/>
      <c r="N28" s="145"/>
      <c r="O28" s="28"/>
    </row>
    <row r="29" spans="1:16" ht="15.95" customHeight="1">
      <c r="A29" s="143"/>
      <c r="B29" s="521" t="s">
        <v>174</v>
      </c>
      <c r="C29" s="521"/>
      <c r="D29" s="521"/>
      <c r="E29" s="521"/>
      <c r="F29" s="515">
        <f>SUM(H29:N29)</f>
        <v>0</v>
      </c>
      <c r="G29" s="515"/>
      <c r="H29" s="517">
        <v>0</v>
      </c>
      <c r="I29" s="517"/>
      <c r="J29" s="255">
        <v>0</v>
      </c>
      <c r="K29" s="255">
        <v>0</v>
      </c>
      <c r="L29" s="255">
        <v>0</v>
      </c>
      <c r="M29" s="255">
        <v>0</v>
      </c>
      <c r="N29" s="145">
        <v>0</v>
      </c>
      <c r="O29" s="28"/>
    </row>
    <row r="30" spans="1:16" ht="15.95" customHeight="1">
      <c r="A30" s="143"/>
      <c r="B30" s="256"/>
      <c r="C30" s="256"/>
      <c r="D30" s="256"/>
      <c r="E30" s="256"/>
      <c r="F30" s="515"/>
      <c r="G30" s="515"/>
      <c r="H30" s="255"/>
      <c r="I30" s="255"/>
      <c r="J30" s="255"/>
      <c r="K30" s="255"/>
      <c r="L30" s="255"/>
      <c r="M30" s="255"/>
      <c r="N30" s="145"/>
      <c r="O30" s="28"/>
    </row>
    <row r="31" spans="1:16" s="81" customFormat="1" ht="15.95" customHeight="1">
      <c r="A31" s="146"/>
      <c r="B31" s="529" t="s">
        <v>175</v>
      </c>
      <c r="C31" s="529"/>
      <c r="D31" s="529"/>
      <c r="E31" s="529"/>
      <c r="F31" s="520">
        <f>SUM(H31:N31)</f>
        <v>5</v>
      </c>
      <c r="G31" s="520"/>
      <c r="H31" s="531">
        <v>0</v>
      </c>
      <c r="I31" s="531"/>
      <c r="J31" s="258">
        <v>2</v>
      </c>
      <c r="K31" s="258">
        <v>1</v>
      </c>
      <c r="L31" s="258">
        <v>0</v>
      </c>
      <c r="M31" s="258">
        <v>1</v>
      </c>
      <c r="N31" s="147">
        <v>1</v>
      </c>
    </row>
    <row r="32" spans="1:16" ht="15" customHeight="1">
      <c r="B32" s="28"/>
      <c r="C32" s="28"/>
      <c r="D32" s="28"/>
      <c r="E32" s="28"/>
      <c r="F32" s="28"/>
      <c r="G32" s="28"/>
      <c r="H32" s="28"/>
      <c r="I32" s="28"/>
      <c r="J32" s="28"/>
      <c r="K32" s="28"/>
      <c r="N32" s="47" t="s">
        <v>108</v>
      </c>
      <c r="O32" s="28"/>
      <c r="P32" s="28"/>
    </row>
    <row r="33" spans="1:16" ht="15" customHeight="1">
      <c r="B33" s="28"/>
      <c r="C33" s="28"/>
      <c r="D33" s="28"/>
      <c r="E33" s="28"/>
      <c r="F33" s="28"/>
      <c r="G33" s="28"/>
      <c r="H33" s="28"/>
      <c r="I33" s="28"/>
      <c r="J33" s="28"/>
      <c r="K33" s="28"/>
      <c r="L33" s="28"/>
      <c r="M33" s="28"/>
      <c r="N33" s="28"/>
      <c r="O33" s="28"/>
      <c r="P33" s="28"/>
    </row>
    <row r="34" spans="1:16" ht="15" customHeight="1" thickBot="1">
      <c r="A34" s="28" t="s">
        <v>320</v>
      </c>
      <c r="C34" s="28"/>
      <c r="D34" s="28"/>
      <c r="E34" s="28"/>
      <c r="F34" s="28"/>
      <c r="G34" s="28"/>
      <c r="H34" s="28"/>
      <c r="I34" s="28"/>
      <c r="J34" s="28"/>
      <c r="K34" s="28"/>
      <c r="L34" s="28"/>
      <c r="M34" s="28"/>
      <c r="N34" s="47" t="s">
        <v>195</v>
      </c>
      <c r="O34" s="28"/>
      <c r="P34" s="28"/>
    </row>
    <row r="35" spans="1:16" ht="15.75" customHeight="1" thickBot="1">
      <c r="A35" s="533" t="s">
        <v>196</v>
      </c>
      <c r="B35" s="533"/>
      <c r="C35" s="533"/>
      <c r="D35" s="523"/>
      <c r="E35" s="523"/>
      <c r="F35" s="523"/>
      <c r="G35" s="523"/>
      <c r="H35" s="523"/>
      <c r="I35" s="523"/>
      <c r="J35" s="523"/>
      <c r="K35" s="523"/>
      <c r="L35" s="523"/>
      <c r="M35" s="530" t="s">
        <v>197</v>
      </c>
      <c r="N35" s="530"/>
      <c r="O35" s="125"/>
    </row>
    <row r="36" spans="1:16" ht="18.75" customHeight="1">
      <c r="A36" s="533"/>
      <c r="B36" s="533"/>
      <c r="C36" s="533"/>
      <c r="D36" s="491" t="s">
        <v>198</v>
      </c>
      <c r="E36" s="491"/>
      <c r="F36" s="491"/>
      <c r="G36" s="383" t="s">
        <v>199</v>
      </c>
      <c r="H36" s="383"/>
      <c r="I36" s="383"/>
      <c r="J36" s="383" t="s">
        <v>200</v>
      </c>
      <c r="K36" s="383"/>
      <c r="L36" s="383"/>
      <c r="M36" s="530"/>
      <c r="N36" s="530"/>
      <c r="O36" s="125"/>
    </row>
    <row r="37" spans="1:16" ht="27" customHeight="1">
      <c r="A37" s="533"/>
      <c r="B37" s="533"/>
      <c r="C37" s="533"/>
      <c r="D37" s="491"/>
      <c r="E37" s="491"/>
      <c r="F37" s="491"/>
      <c r="G37" s="383"/>
      <c r="H37" s="383"/>
      <c r="I37" s="383"/>
      <c r="J37" s="250" t="s">
        <v>180</v>
      </c>
      <c r="K37" s="148" t="s">
        <v>201</v>
      </c>
      <c r="L37" s="250" t="s">
        <v>202</v>
      </c>
      <c r="M37" s="530"/>
      <c r="N37" s="530"/>
      <c r="O37" s="125"/>
    </row>
    <row r="38" spans="1:16" ht="15.95" customHeight="1">
      <c r="A38" s="532" t="s">
        <v>203</v>
      </c>
      <c r="B38" s="532"/>
      <c r="C38" s="532"/>
      <c r="D38" s="505">
        <v>146180</v>
      </c>
      <c r="E38" s="506"/>
      <c r="F38" s="506"/>
      <c r="G38" s="506">
        <v>126190</v>
      </c>
      <c r="H38" s="506"/>
      <c r="I38" s="506"/>
      <c r="J38" s="252">
        <v>19990</v>
      </c>
      <c r="K38" s="252">
        <v>1410</v>
      </c>
      <c r="L38" s="251">
        <v>18550</v>
      </c>
      <c r="M38" s="506">
        <v>50</v>
      </c>
      <c r="N38" s="507"/>
      <c r="O38" s="125"/>
    </row>
    <row r="39" spans="1:16" ht="15.95" customHeight="1">
      <c r="A39" s="500" t="s">
        <v>204</v>
      </c>
      <c r="B39" s="500"/>
      <c r="C39" s="500"/>
      <c r="D39" s="368">
        <v>38910</v>
      </c>
      <c r="E39" s="482"/>
      <c r="F39" s="482"/>
      <c r="G39" s="482">
        <v>35440</v>
      </c>
      <c r="H39" s="482"/>
      <c r="I39" s="482"/>
      <c r="J39" s="252">
        <v>3460</v>
      </c>
      <c r="K39" s="252">
        <v>130</v>
      </c>
      <c r="L39" s="251">
        <v>3310</v>
      </c>
      <c r="M39" s="482">
        <v>10</v>
      </c>
      <c r="N39" s="503"/>
      <c r="O39" s="125"/>
    </row>
    <row r="40" spans="1:16" ht="15.95" customHeight="1">
      <c r="A40" s="500" t="s">
        <v>205</v>
      </c>
      <c r="B40" s="500"/>
      <c r="C40" s="500"/>
      <c r="D40" s="368">
        <v>19860</v>
      </c>
      <c r="E40" s="482"/>
      <c r="F40" s="482"/>
      <c r="G40" s="482">
        <v>18110</v>
      </c>
      <c r="H40" s="482"/>
      <c r="I40" s="482"/>
      <c r="J40" s="252">
        <v>1750</v>
      </c>
      <c r="K40" s="252">
        <v>50</v>
      </c>
      <c r="L40" s="251">
        <v>1700</v>
      </c>
      <c r="M40" s="482">
        <v>10</v>
      </c>
      <c r="N40" s="503"/>
      <c r="O40" s="125"/>
    </row>
    <row r="41" spans="1:16" ht="15.95" customHeight="1">
      <c r="A41" s="518" t="s">
        <v>206</v>
      </c>
      <c r="B41" s="518"/>
      <c r="C41" s="518"/>
      <c r="D41" s="519">
        <v>44930</v>
      </c>
      <c r="E41" s="481"/>
      <c r="F41" s="481"/>
      <c r="G41" s="481">
        <v>40520</v>
      </c>
      <c r="H41" s="481"/>
      <c r="I41" s="481"/>
      <c r="J41" s="44">
        <v>4420</v>
      </c>
      <c r="K41" s="44">
        <v>220</v>
      </c>
      <c r="L41" s="253">
        <v>4120</v>
      </c>
      <c r="M41" s="481">
        <v>60</v>
      </c>
      <c r="N41" s="510"/>
      <c r="O41" s="125"/>
    </row>
    <row r="42" spans="1:16" ht="15.95" customHeight="1">
      <c r="A42" s="500" t="s">
        <v>207</v>
      </c>
      <c r="B42" s="500"/>
      <c r="C42" s="500"/>
      <c r="D42" s="368">
        <v>26870</v>
      </c>
      <c r="E42" s="482"/>
      <c r="F42" s="482"/>
      <c r="G42" s="482">
        <v>23390</v>
      </c>
      <c r="H42" s="482"/>
      <c r="I42" s="482"/>
      <c r="J42" s="252">
        <v>3480</v>
      </c>
      <c r="K42" s="252">
        <v>20</v>
      </c>
      <c r="L42" s="251">
        <v>3440</v>
      </c>
      <c r="M42" s="482">
        <v>30</v>
      </c>
      <c r="N42" s="503"/>
      <c r="O42" s="125"/>
    </row>
    <row r="43" spans="1:16" ht="15.95" customHeight="1">
      <c r="A43" s="500" t="s">
        <v>208</v>
      </c>
      <c r="B43" s="500"/>
      <c r="C43" s="500"/>
      <c r="D43" s="368">
        <v>20710</v>
      </c>
      <c r="E43" s="482"/>
      <c r="F43" s="482"/>
      <c r="G43" s="482">
        <v>18330</v>
      </c>
      <c r="H43" s="482"/>
      <c r="I43" s="482"/>
      <c r="J43" s="252">
        <v>2380</v>
      </c>
      <c r="K43" s="252">
        <v>20</v>
      </c>
      <c r="L43" s="251">
        <v>2360</v>
      </c>
      <c r="M43" s="482">
        <v>40</v>
      </c>
      <c r="N43" s="503"/>
      <c r="O43" s="125"/>
    </row>
    <row r="44" spans="1:16" ht="15.95" customHeight="1">
      <c r="A44" s="500" t="s">
        <v>209</v>
      </c>
      <c r="B44" s="500"/>
      <c r="C44" s="500"/>
      <c r="D44" s="368">
        <v>51060</v>
      </c>
      <c r="E44" s="482"/>
      <c r="F44" s="482"/>
      <c r="G44" s="482">
        <v>46790</v>
      </c>
      <c r="H44" s="482"/>
      <c r="I44" s="482"/>
      <c r="J44" s="252">
        <v>4270</v>
      </c>
      <c r="K44" s="252">
        <v>270</v>
      </c>
      <c r="L44" s="251">
        <v>3960</v>
      </c>
      <c r="M44" s="482">
        <v>20</v>
      </c>
      <c r="N44" s="503"/>
      <c r="O44" s="125"/>
    </row>
    <row r="45" spans="1:16" ht="15.95" customHeight="1">
      <c r="A45" s="500" t="s">
        <v>210</v>
      </c>
      <c r="B45" s="500"/>
      <c r="C45" s="500"/>
      <c r="D45" s="368">
        <v>19320</v>
      </c>
      <c r="E45" s="482"/>
      <c r="F45" s="482"/>
      <c r="G45" s="482">
        <v>18070</v>
      </c>
      <c r="H45" s="482"/>
      <c r="I45" s="482"/>
      <c r="J45" s="252">
        <v>1260</v>
      </c>
      <c r="K45" s="252">
        <v>90</v>
      </c>
      <c r="L45" s="251">
        <v>1160</v>
      </c>
      <c r="M45" s="482">
        <v>10</v>
      </c>
      <c r="N45" s="503"/>
      <c r="O45" s="125"/>
    </row>
    <row r="46" spans="1:16" ht="15.95" customHeight="1">
      <c r="A46" s="509" t="s">
        <v>211</v>
      </c>
      <c r="B46" s="509"/>
      <c r="C46" s="509"/>
      <c r="D46" s="368">
        <v>42130</v>
      </c>
      <c r="E46" s="482"/>
      <c r="F46" s="482"/>
      <c r="G46" s="482">
        <v>37810</v>
      </c>
      <c r="H46" s="482"/>
      <c r="I46" s="482"/>
      <c r="J46" s="252">
        <v>4320</v>
      </c>
      <c r="K46" s="251">
        <v>110</v>
      </c>
      <c r="L46" s="251">
        <v>4190</v>
      </c>
      <c r="M46" s="482">
        <v>20</v>
      </c>
      <c r="N46" s="503"/>
      <c r="O46" s="125"/>
    </row>
    <row r="47" spans="1:16" ht="15.95" customHeight="1">
      <c r="A47" s="509" t="s">
        <v>212</v>
      </c>
      <c r="B47" s="509"/>
      <c r="C47" s="509"/>
      <c r="D47" s="368">
        <v>25310</v>
      </c>
      <c r="E47" s="482"/>
      <c r="F47" s="482"/>
      <c r="G47" s="482">
        <v>21840</v>
      </c>
      <c r="H47" s="482"/>
      <c r="I47" s="482"/>
      <c r="J47" s="252">
        <v>3470</v>
      </c>
      <c r="K47" s="252">
        <v>240</v>
      </c>
      <c r="L47" s="251">
        <v>3180</v>
      </c>
      <c r="M47" s="381">
        <v>0</v>
      </c>
      <c r="N47" s="514"/>
      <c r="O47" s="125"/>
    </row>
    <row r="48" spans="1:16" ht="15.95" customHeight="1" thickBot="1">
      <c r="A48" s="508" t="s">
        <v>213</v>
      </c>
      <c r="B48" s="508"/>
      <c r="C48" s="508"/>
      <c r="D48" s="512">
        <v>13210</v>
      </c>
      <c r="E48" s="511"/>
      <c r="F48" s="511"/>
      <c r="G48" s="511">
        <v>11850</v>
      </c>
      <c r="H48" s="511"/>
      <c r="I48" s="511"/>
      <c r="J48" s="149">
        <v>1360</v>
      </c>
      <c r="K48" s="149">
        <v>20</v>
      </c>
      <c r="L48" s="254">
        <v>1320</v>
      </c>
      <c r="M48" s="511">
        <v>20</v>
      </c>
      <c r="N48" s="513"/>
      <c r="O48" s="125"/>
    </row>
    <row r="49" spans="2:16" ht="15" customHeight="1">
      <c r="B49" s="28"/>
      <c r="C49" s="28"/>
      <c r="D49" s="28"/>
      <c r="E49" s="28"/>
      <c r="F49" s="28"/>
      <c r="G49" s="28"/>
      <c r="H49" s="28"/>
      <c r="I49" s="28"/>
      <c r="J49" s="28"/>
      <c r="K49" s="28"/>
      <c r="M49" s="28"/>
      <c r="N49" s="47" t="s">
        <v>214</v>
      </c>
      <c r="O49" s="28"/>
      <c r="P49" s="28"/>
    </row>
    <row r="50" spans="2:16" ht="15.95" customHeight="1">
      <c r="C50" s="28"/>
      <c r="D50" s="28"/>
      <c r="E50" s="28"/>
      <c r="F50" s="28"/>
      <c r="G50" s="28"/>
      <c r="H50" s="28"/>
      <c r="I50" s="28"/>
      <c r="J50" s="28"/>
      <c r="K50" s="28"/>
      <c r="L50" s="28"/>
      <c r="M50" s="28"/>
      <c r="N50" s="28"/>
      <c r="O50" s="28"/>
      <c r="P50" s="28"/>
    </row>
    <row r="51" spans="2:16" ht="15.95" customHeight="1">
      <c r="B51" s="28"/>
      <c r="C51" s="28"/>
      <c r="D51" s="28"/>
      <c r="E51" s="28"/>
      <c r="F51" s="28"/>
      <c r="G51" s="28"/>
      <c r="H51" s="28"/>
      <c r="I51" s="28"/>
      <c r="J51" s="28"/>
      <c r="K51" s="28"/>
      <c r="L51" s="28"/>
      <c r="M51" s="28"/>
      <c r="N51" s="28"/>
      <c r="O51" s="28"/>
      <c r="P51" s="28"/>
    </row>
  </sheetData>
  <sheetProtection selectLockedCells="1" selectUnlockedCells="1"/>
  <mergeCells count="110">
    <mergeCell ref="F26:G26"/>
    <mergeCell ref="H29:I29"/>
    <mergeCell ref="H23:I23"/>
    <mergeCell ref="G40:I40"/>
    <mergeCell ref="D39:F39"/>
    <mergeCell ref="B29:E29"/>
    <mergeCell ref="B27:E27"/>
    <mergeCell ref="A38:C38"/>
    <mergeCell ref="B23:E23"/>
    <mergeCell ref="A40:C40"/>
    <mergeCell ref="A39:C39"/>
    <mergeCell ref="A35:C37"/>
    <mergeCell ref="F29:G29"/>
    <mergeCell ref="F27:G27"/>
    <mergeCell ref="G39:I39"/>
    <mergeCell ref="D38:F38"/>
    <mergeCell ref="B19:E19"/>
    <mergeCell ref="B25:E25"/>
    <mergeCell ref="B21:E21"/>
    <mergeCell ref="F22:G22"/>
    <mergeCell ref="F24:G24"/>
    <mergeCell ref="H19:I19"/>
    <mergeCell ref="H21:I21"/>
    <mergeCell ref="H25:I25"/>
    <mergeCell ref="M40:N40"/>
    <mergeCell ref="M39:N39"/>
    <mergeCell ref="M38:N38"/>
    <mergeCell ref="H27:I27"/>
    <mergeCell ref="G38:I38"/>
    <mergeCell ref="F28:G28"/>
    <mergeCell ref="D40:F40"/>
    <mergeCell ref="B31:E31"/>
    <mergeCell ref="M35:N37"/>
    <mergeCell ref="J36:L36"/>
    <mergeCell ref="H31:I31"/>
    <mergeCell ref="F30:G30"/>
    <mergeCell ref="G36:I37"/>
    <mergeCell ref="D35:L35"/>
    <mergeCell ref="D36:F37"/>
    <mergeCell ref="F23:G23"/>
    <mergeCell ref="B17:E17"/>
    <mergeCell ref="F17:G17"/>
    <mergeCell ref="F14:G14"/>
    <mergeCell ref="B13:E13"/>
    <mergeCell ref="B15:E15"/>
    <mergeCell ref="F15:G15"/>
    <mergeCell ref="A2:J2"/>
    <mergeCell ref="A3:E4"/>
    <mergeCell ref="F3:G4"/>
    <mergeCell ref="H3:I4"/>
    <mergeCell ref="B9:E9"/>
    <mergeCell ref="A5:E5"/>
    <mergeCell ref="F5:G5"/>
    <mergeCell ref="H5:I5"/>
    <mergeCell ref="F6:G6"/>
    <mergeCell ref="H7:I7"/>
    <mergeCell ref="C8:D8"/>
    <mergeCell ref="F8:G8"/>
    <mergeCell ref="B7:E7"/>
    <mergeCell ref="F7:G7"/>
    <mergeCell ref="F9:G9"/>
    <mergeCell ref="H9:I9"/>
    <mergeCell ref="M46:N46"/>
    <mergeCell ref="D47:F47"/>
    <mergeCell ref="D46:F46"/>
    <mergeCell ref="F10:G10"/>
    <mergeCell ref="B11:E11"/>
    <mergeCell ref="H11:I11"/>
    <mergeCell ref="F11:G11"/>
    <mergeCell ref="M43:N43"/>
    <mergeCell ref="M42:N42"/>
    <mergeCell ref="G41:I41"/>
    <mergeCell ref="A41:C41"/>
    <mergeCell ref="D41:F41"/>
    <mergeCell ref="H15:I15"/>
    <mergeCell ref="F12:G12"/>
    <mergeCell ref="H13:I13"/>
    <mergeCell ref="F31:G31"/>
    <mergeCell ref="F16:G16"/>
    <mergeCell ref="F18:G18"/>
    <mergeCell ref="F20:G20"/>
    <mergeCell ref="F19:G19"/>
    <mergeCell ref="F25:G25"/>
    <mergeCell ref="H17:I17"/>
    <mergeCell ref="F21:G21"/>
    <mergeCell ref="F13:G13"/>
    <mergeCell ref="A45:C45"/>
    <mergeCell ref="A44:C44"/>
    <mergeCell ref="M44:N44"/>
    <mergeCell ref="A48:C48"/>
    <mergeCell ref="A46:C46"/>
    <mergeCell ref="A47:C47"/>
    <mergeCell ref="G42:I42"/>
    <mergeCell ref="A42:C42"/>
    <mergeCell ref="M41:N41"/>
    <mergeCell ref="A43:C43"/>
    <mergeCell ref="G45:I45"/>
    <mergeCell ref="D45:F45"/>
    <mergeCell ref="D43:F43"/>
    <mergeCell ref="D44:F44"/>
    <mergeCell ref="D42:F42"/>
    <mergeCell ref="M45:N45"/>
    <mergeCell ref="G48:I48"/>
    <mergeCell ref="G47:I47"/>
    <mergeCell ref="G46:I46"/>
    <mergeCell ref="G44:I44"/>
    <mergeCell ref="G43:I43"/>
    <mergeCell ref="D48:F48"/>
    <mergeCell ref="M48:N48"/>
    <mergeCell ref="M47:N47"/>
  </mergeCells>
  <phoneticPr fontId="15"/>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dimension ref="A1:L28"/>
  <sheetViews>
    <sheetView view="pageBreakPreview" topLeftCell="A22" zoomScale="115" zoomScaleNormal="100" zoomScaleSheetLayoutView="115" workbookViewId="0">
      <selection activeCell="J21" sqref="J21"/>
    </sheetView>
  </sheetViews>
  <sheetFormatPr defaultColWidth="10.28515625" defaultRowHeight="13.5"/>
  <cols>
    <col min="1" max="1" width="1.7109375" style="219" customWidth="1"/>
    <col min="2" max="2" width="18.85546875" style="219" customWidth="1"/>
    <col min="3" max="3" width="9.7109375" style="219" customWidth="1"/>
    <col min="4" max="4" width="8.85546875" style="219" customWidth="1"/>
    <col min="5" max="5" width="8.5703125" style="219" customWidth="1"/>
    <col min="6" max="7" width="7.140625" style="219" customWidth="1"/>
    <col min="8" max="8" width="6" style="219" customWidth="1"/>
    <col min="9" max="9" width="8.42578125" style="219" customWidth="1"/>
    <col min="10" max="10" width="9.7109375" style="219" bestFit="1" customWidth="1"/>
    <col min="11" max="11" width="8.5703125" style="219" bestFit="1" customWidth="1"/>
    <col min="12" max="12" width="6.28515625" style="219" customWidth="1"/>
    <col min="13" max="16384" width="10.28515625" style="219"/>
  </cols>
  <sheetData>
    <row r="1" spans="1:12" ht="5.0999999999999996" customHeight="1">
      <c r="B1" s="220"/>
      <c r="C1" s="220"/>
      <c r="D1" s="220"/>
      <c r="E1" s="220"/>
      <c r="F1" s="220"/>
      <c r="G1" s="220"/>
      <c r="H1" s="220"/>
      <c r="I1" s="220"/>
      <c r="J1" s="220"/>
      <c r="K1" s="220"/>
      <c r="L1" s="221"/>
    </row>
    <row r="2" spans="1:12" ht="15" customHeight="1" thickBot="1">
      <c r="A2" s="550" t="s">
        <v>346</v>
      </c>
      <c r="B2" s="550"/>
      <c r="C2" s="550"/>
      <c r="D2" s="550"/>
      <c r="E2" s="550"/>
      <c r="F2" s="550"/>
      <c r="G2" s="550"/>
      <c r="H2" s="550"/>
      <c r="I2" s="220"/>
      <c r="J2" s="220"/>
      <c r="K2" s="220"/>
      <c r="L2" s="221" t="s">
        <v>195</v>
      </c>
    </row>
    <row r="3" spans="1:12" ht="24.95" customHeight="1" thickBot="1">
      <c r="A3" s="551" t="s">
        <v>215</v>
      </c>
      <c r="B3" s="552"/>
      <c r="C3" s="555" t="s">
        <v>157</v>
      </c>
      <c r="D3" s="555" t="s">
        <v>216</v>
      </c>
      <c r="E3" s="555"/>
      <c r="F3" s="557" t="s">
        <v>217</v>
      </c>
      <c r="G3" s="557"/>
      <c r="H3" s="557"/>
      <c r="I3" s="557"/>
      <c r="J3" s="557"/>
      <c r="K3" s="557"/>
      <c r="L3" s="558"/>
    </row>
    <row r="4" spans="1:12" ht="24.95" customHeight="1" thickBot="1">
      <c r="A4" s="553"/>
      <c r="B4" s="554"/>
      <c r="C4" s="556"/>
      <c r="D4" s="547" t="s">
        <v>136</v>
      </c>
      <c r="E4" s="549" t="s">
        <v>218</v>
      </c>
      <c r="F4" s="547" t="s">
        <v>158</v>
      </c>
      <c r="G4" s="559" t="s">
        <v>347</v>
      </c>
      <c r="H4" s="548" t="s">
        <v>219</v>
      </c>
      <c r="I4" s="548"/>
      <c r="J4" s="547" t="s">
        <v>118</v>
      </c>
      <c r="K4" s="547"/>
      <c r="L4" s="545" t="s">
        <v>110</v>
      </c>
    </row>
    <row r="5" spans="1:12" ht="24.95" customHeight="1">
      <c r="A5" s="553"/>
      <c r="B5" s="554"/>
      <c r="C5" s="556"/>
      <c r="D5" s="547"/>
      <c r="E5" s="549"/>
      <c r="F5" s="547"/>
      <c r="G5" s="560"/>
      <c r="H5" s="548"/>
      <c r="I5" s="548"/>
      <c r="J5" s="547"/>
      <c r="K5" s="547"/>
      <c r="L5" s="545"/>
    </row>
    <row r="6" spans="1:12" ht="20.100000000000001" customHeight="1">
      <c r="A6" s="543" t="s">
        <v>348</v>
      </c>
      <c r="B6" s="544"/>
      <c r="C6" s="39">
        <v>40520</v>
      </c>
      <c r="D6" s="39">
        <v>39870</v>
      </c>
      <c r="E6" s="21">
        <v>650</v>
      </c>
      <c r="F6" s="21">
        <v>400</v>
      </c>
      <c r="G6" s="21">
        <v>190</v>
      </c>
      <c r="H6" s="546">
        <v>38840</v>
      </c>
      <c r="I6" s="546"/>
      <c r="J6" s="546">
        <v>1040</v>
      </c>
      <c r="K6" s="546"/>
      <c r="L6" s="38">
        <v>40</v>
      </c>
    </row>
    <row r="7" spans="1:12" ht="20.100000000000001" customHeight="1">
      <c r="A7" s="535" t="s">
        <v>220</v>
      </c>
      <c r="B7" s="536"/>
      <c r="C7" s="222">
        <v>960</v>
      </c>
      <c r="D7" s="222">
        <v>940</v>
      </c>
      <c r="E7" s="322">
        <v>10</v>
      </c>
      <c r="F7" s="322">
        <v>80</v>
      </c>
      <c r="G7" s="321">
        <v>10</v>
      </c>
      <c r="H7" s="534">
        <v>860</v>
      </c>
      <c r="I7" s="534"/>
      <c r="J7" s="541">
        <v>0</v>
      </c>
      <c r="K7" s="541"/>
      <c r="L7" s="223">
        <v>0</v>
      </c>
    </row>
    <row r="8" spans="1:12" ht="20.100000000000001" customHeight="1">
      <c r="A8" s="535" t="s">
        <v>221</v>
      </c>
      <c r="B8" s="536"/>
      <c r="C8" s="222">
        <v>1890</v>
      </c>
      <c r="D8" s="222">
        <v>1790</v>
      </c>
      <c r="E8" s="322">
        <v>110</v>
      </c>
      <c r="F8" s="322">
        <v>120</v>
      </c>
      <c r="G8" s="322">
        <v>50</v>
      </c>
      <c r="H8" s="534">
        <v>1670</v>
      </c>
      <c r="I8" s="534"/>
      <c r="J8" s="541">
        <v>20</v>
      </c>
      <c r="K8" s="541"/>
      <c r="L8" s="224">
        <v>40</v>
      </c>
    </row>
    <row r="9" spans="1:12" ht="20.100000000000001" customHeight="1">
      <c r="A9" s="535" t="s">
        <v>222</v>
      </c>
      <c r="B9" s="536"/>
      <c r="C9" s="222">
        <v>8530</v>
      </c>
      <c r="D9" s="222">
        <v>8390</v>
      </c>
      <c r="E9" s="322">
        <v>150</v>
      </c>
      <c r="F9" s="322">
        <v>70</v>
      </c>
      <c r="G9" s="322">
        <v>30</v>
      </c>
      <c r="H9" s="534">
        <v>8430</v>
      </c>
      <c r="I9" s="534"/>
      <c r="J9" s="541">
        <v>0</v>
      </c>
      <c r="K9" s="541"/>
      <c r="L9" s="223">
        <v>0</v>
      </c>
    </row>
    <row r="10" spans="1:12" ht="20.100000000000001" customHeight="1">
      <c r="A10" s="535" t="s">
        <v>223</v>
      </c>
      <c r="B10" s="536"/>
      <c r="C10" s="222">
        <v>11370</v>
      </c>
      <c r="D10" s="222">
        <v>11190</v>
      </c>
      <c r="E10" s="322">
        <v>180</v>
      </c>
      <c r="F10" s="322">
        <v>50</v>
      </c>
      <c r="G10" s="321">
        <v>50</v>
      </c>
      <c r="H10" s="534">
        <v>10310</v>
      </c>
      <c r="I10" s="534"/>
      <c r="J10" s="534">
        <v>970</v>
      </c>
      <c r="K10" s="534"/>
      <c r="L10" s="223">
        <v>0</v>
      </c>
    </row>
    <row r="11" spans="1:12" ht="20.100000000000001" customHeight="1">
      <c r="A11" s="535" t="s">
        <v>224</v>
      </c>
      <c r="B11" s="536"/>
      <c r="C11" s="222">
        <v>4990</v>
      </c>
      <c r="D11" s="222">
        <v>4930</v>
      </c>
      <c r="E11" s="322">
        <v>70</v>
      </c>
      <c r="F11" s="322">
        <v>20</v>
      </c>
      <c r="G11" s="321">
        <v>0</v>
      </c>
      <c r="H11" s="534">
        <v>4960</v>
      </c>
      <c r="I11" s="534"/>
      <c r="J11" s="534">
        <v>10</v>
      </c>
      <c r="K11" s="534"/>
      <c r="L11" s="223">
        <v>0</v>
      </c>
    </row>
    <row r="12" spans="1:12" ht="20.100000000000001" customHeight="1">
      <c r="A12" s="535" t="s">
        <v>225</v>
      </c>
      <c r="B12" s="536"/>
      <c r="C12" s="222">
        <v>4820</v>
      </c>
      <c r="D12" s="222">
        <v>4760</v>
      </c>
      <c r="E12" s="322">
        <v>60</v>
      </c>
      <c r="F12" s="321">
        <v>20</v>
      </c>
      <c r="G12" s="321">
        <v>0</v>
      </c>
      <c r="H12" s="534">
        <v>4800</v>
      </c>
      <c r="I12" s="534"/>
      <c r="J12" s="541">
        <v>0</v>
      </c>
      <c r="K12" s="541"/>
      <c r="L12" s="223">
        <v>0</v>
      </c>
    </row>
    <row r="13" spans="1:12" ht="20.100000000000001" customHeight="1">
      <c r="A13" s="535" t="s">
        <v>226</v>
      </c>
      <c r="B13" s="536"/>
      <c r="C13" s="222">
        <v>4410</v>
      </c>
      <c r="D13" s="222">
        <v>4380</v>
      </c>
      <c r="E13" s="322">
        <v>30</v>
      </c>
      <c r="F13" s="322">
        <v>20</v>
      </c>
      <c r="G13" s="322">
        <v>10</v>
      </c>
      <c r="H13" s="534">
        <v>4350</v>
      </c>
      <c r="I13" s="534"/>
      <c r="J13" s="534">
        <v>30</v>
      </c>
      <c r="K13" s="534"/>
      <c r="L13" s="223">
        <v>0</v>
      </c>
    </row>
    <row r="14" spans="1:12" ht="20.100000000000001" customHeight="1" thickBot="1">
      <c r="A14" s="563" t="s">
        <v>227</v>
      </c>
      <c r="B14" s="564"/>
      <c r="C14" s="225">
        <v>2240</v>
      </c>
      <c r="D14" s="225">
        <v>2240</v>
      </c>
      <c r="E14" s="226">
        <v>0</v>
      </c>
      <c r="F14" s="226">
        <v>0</v>
      </c>
      <c r="G14" s="226">
        <v>0</v>
      </c>
      <c r="H14" s="539">
        <v>2220</v>
      </c>
      <c r="I14" s="539"/>
      <c r="J14" s="539">
        <v>20</v>
      </c>
      <c r="K14" s="539"/>
      <c r="L14" s="227">
        <v>0</v>
      </c>
    </row>
    <row r="15" spans="1:12" ht="15" customHeight="1">
      <c r="A15" s="228"/>
      <c r="B15" s="220" t="s">
        <v>228</v>
      </c>
      <c r="C15" s="220"/>
      <c r="D15" s="220"/>
      <c r="E15" s="220"/>
      <c r="F15" s="220"/>
      <c r="G15" s="220"/>
      <c r="H15" s="220"/>
      <c r="I15" s="220"/>
      <c r="J15" s="220"/>
      <c r="K15" s="220"/>
      <c r="L15" s="221" t="s">
        <v>214</v>
      </c>
    </row>
    <row r="16" spans="1:12" ht="15" customHeight="1">
      <c r="A16" s="228"/>
      <c r="B16" s="220"/>
      <c r="C16" s="220"/>
      <c r="D16" s="220"/>
      <c r="E16" s="220"/>
      <c r="F16" s="220"/>
      <c r="G16" s="220"/>
      <c r="H16" s="220"/>
      <c r="I16" s="220"/>
      <c r="J16" s="220"/>
      <c r="K16" s="220"/>
      <c r="L16" s="220"/>
    </row>
    <row r="17" spans="1:12" ht="15" customHeight="1" thickBot="1">
      <c r="A17" s="220" t="s">
        <v>349</v>
      </c>
      <c r="B17" s="220"/>
      <c r="C17" s="220"/>
      <c r="D17" s="220"/>
      <c r="E17" s="220"/>
      <c r="F17" s="220"/>
      <c r="G17" s="220"/>
      <c r="H17" s="220"/>
      <c r="I17" s="220"/>
      <c r="J17" s="220"/>
      <c r="K17" s="220"/>
      <c r="L17" s="221" t="s">
        <v>195</v>
      </c>
    </row>
    <row r="18" spans="1:12" ht="24.95" customHeight="1" thickBot="1">
      <c r="A18" s="565" t="s">
        <v>229</v>
      </c>
      <c r="B18" s="566"/>
      <c r="C18" s="540" t="s">
        <v>180</v>
      </c>
      <c r="D18" s="540" t="s">
        <v>230</v>
      </c>
      <c r="E18" s="540"/>
      <c r="F18" s="540" t="s">
        <v>231</v>
      </c>
      <c r="G18" s="540"/>
      <c r="H18" s="540" t="s">
        <v>176</v>
      </c>
      <c r="I18" s="540"/>
      <c r="J18" s="540"/>
      <c r="K18" s="540"/>
      <c r="L18" s="537" t="s">
        <v>110</v>
      </c>
    </row>
    <row r="19" spans="1:12" ht="30" customHeight="1">
      <c r="A19" s="567"/>
      <c r="B19" s="568"/>
      <c r="C19" s="542"/>
      <c r="D19" s="229" t="s">
        <v>232</v>
      </c>
      <c r="E19" s="230" t="s">
        <v>233</v>
      </c>
      <c r="F19" s="229" t="s">
        <v>232</v>
      </c>
      <c r="G19" s="230" t="s">
        <v>234</v>
      </c>
      <c r="H19" s="338" t="s">
        <v>232</v>
      </c>
      <c r="I19" s="231" t="s">
        <v>235</v>
      </c>
      <c r="J19" s="232" t="s">
        <v>236</v>
      </c>
      <c r="K19" s="233" t="s">
        <v>237</v>
      </c>
      <c r="L19" s="538"/>
    </row>
    <row r="20" spans="1:12" ht="20.100000000000001" customHeight="1">
      <c r="A20" s="561" t="s">
        <v>238</v>
      </c>
      <c r="B20" s="562"/>
      <c r="C20" s="40">
        <v>39870</v>
      </c>
      <c r="D20" s="41">
        <v>3790</v>
      </c>
      <c r="E20" s="41">
        <v>7230</v>
      </c>
      <c r="F20" s="41">
        <v>180</v>
      </c>
      <c r="G20" s="41">
        <v>80</v>
      </c>
      <c r="H20" s="41">
        <v>20</v>
      </c>
      <c r="I20" s="41">
        <v>3130</v>
      </c>
      <c r="J20" s="41">
        <v>18360</v>
      </c>
      <c r="K20" s="41">
        <v>6990</v>
      </c>
      <c r="L20" s="42">
        <v>90</v>
      </c>
    </row>
    <row r="21" spans="1:12" ht="20.100000000000001" customHeight="1">
      <c r="A21" s="234"/>
      <c r="B21" s="235" t="s">
        <v>239</v>
      </c>
      <c r="C21" s="236">
        <v>15700</v>
      </c>
      <c r="D21" s="222">
        <v>2950</v>
      </c>
      <c r="E21" s="222">
        <v>6760</v>
      </c>
      <c r="F21" s="222">
        <v>110</v>
      </c>
      <c r="G21" s="222">
        <v>30</v>
      </c>
      <c r="H21" s="222">
        <v>0</v>
      </c>
      <c r="I21" s="222">
        <v>1380</v>
      </c>
      <c r="J21" s="222">
        <v>1180</v>
      </c>
      <c r="K21" s="222">
        <v>3240</v>
      </c>
      <c r="L21" s="237">
        <v>70</v>
      </c>
    </row>
    <row r="22" spans="1:12" ht="20.100000000000001" customHeight="1">
      <c r="A22" s="234"/>
      <c r="B22" s="235" t="s">
        <v>240</v>
      </c>
      <c r="C22" s="236">
        <v>23640</v>
      </c>
      <c r="D22" s="222">
        <v>620</v>
      </c>
      <c r="E22" s="222">
        <v>230</v>
      </c>
      <c r="F22" s="222">
        <v>60</v>
      </c>
      <c r="G22" s="222">
        <v>40</v>
      </c>
      <c r="H22" s="222">
        <v>20</v>
      </c>
      <c r="I22" s="222">
        <v>1750</v>
      </c>
      <c r="J22" s="222">
        <v>17150</v>
      </c>
      <c r="K22" s="222">
        <v>3750</v>
      </c>
      <c r="L22" s="237">
        <v>20</v>
      </c>
    </row>
    <row r="23" spans="1:12" ht="20.100000000000001" customHeight="1">
      <c r="A23" s="238"/>
      <c r="B23" s="239" t="s">
        <v>350</v>
      </c>
      <c r="C23" s="236">
        <v>3080</v>
      </c>
      <c r="D23" s="240">
        <v>0</v>
      </c>
      <c r="E23" s="240">
        <v>0</v>
      </c>
      <c r="F23" s="240">
        <v>0</v>
      </c>
      <c r="G23" s="240">
        <v>0</v>
      </c>
      <c r="H23" s="240">
        <v>0</v>
      </c>
      <c r="I23" s="240">
        <v>0</v>
      </c>
      <c r="J23" s="222">
        <v>1440</v>
      </c>
      <c r="K23" s="222">
        <v>1630</v>
      </c>
      <c r="L23" s="241">
        <v>0</v>
      </c>
    </row>
    <row r="24" spans="1:12" ht="20.100000000000001" customHeight="1">
      <c r="A24" s="238"/>
      <c r="B24" s="239" t="s">
        <v>241</v>
      </c>
      <c r="C24" s="242">
        <v>0</v>
      </c>
      <c r="D24" s="240">
        <v>0</v>
      </c>
      <c r="E24" s="240">
        <v>0</v>
      </c>
      <c r="F24" s="240">
        <v>0</v>
      </c>
      <c r="G24" s="240">
        <v>0</v>
      </c>
      <c r="H24" s="240">
        <v>0</v>
      </c>
      <c r="I24" s="240">
        <v>0</v>
      </c>
      <c r="J24" s="240">
        <v>0</v>
      </c>
      <c r="K24" s="240">
        <v>0</v>
      </c>
      <c r="L24" s="241">
        <v>0</v>
      </c>
    </row>
    <row r="25" spans="1:12" ht="20.100000000000001" customHeight="1">
      <c r="A25" s="238"/>
      <c r="B25" s="239" t="s">
        <v>242</v>
      </c>
      <c r="C25" s="236">
        <v>19780</v>
      </c>
      <c r="D25" s="222">
        <v>620</v>
      </c>
      <c r="E25" s="222">
        <v>230</v>
      </c>
      <c r="F25" s="222">
        <v>60</v>
      </c>
      <c r="G25" s="222">
        <v>40</v>
      </c>
      <c r="H25" s="222">
        <v>20</v>
      </c>
      <c r="I25" s="222">
        <v>1750</v>
      </c>
      <c r="J25" s="222">
        <v>15560</v>
      </c>
      <c r="K25" s="222">
        <v>1480</v>
      </c>
      <c r="L25" s="237">
        <v>20</v>
      </c>
    </row>
    <row r="26" spans="1:12" ht="20.100000000000001" customHeight="1" thickBot="1">
      <c r="A26" s="243"/>
      <c r="B26" s="244" t="s">
        <v>243</v>
      </c>
      <c r="C26" s="245">
        <v>780</v>
      </c>
      <c r="D26" s="246">
        <v>0</v>
      </c>
      <c r="E26" s="246">
        <v>0</v>
      </c>
      <c r="F26" s="246">
        <v>0</v>
      </c>
      <c r="G26" s="246">
        <v>0</v>
      </c>
      <c r="H26" s="246">
        <v>0</v>
      </c>
      <c r="I26" s="246">
        <v>0</v>
      </c>
      <c r="J26" s="225">
        <v>140</v>
      </c>
      <c r="K26" s="225">
        <v>640</v>
      </c>
      <c r="L26" s="247">
        <v>0</v>
      </c>
    </row>
    <row r="27" spans="1:12" ht="15" customHeight="1">
      <c r="B27" s="220" t="s">
        <v>244</v>
      </c>
      <c r="C27" s="220"/>
      <c r="D27" s="220"/>
      <c r="E27" s="220"/>
      <c r="F27" s="220"/>
      <c r="G27" s="220"/>
      <c r="H27" s="220"/>
      <c r="I27" s="220"/>
      <c r="J27" s="220"/>
      <c r="K27" s="220"/>
      <c r="L27" s="221" t="s">
        <v>214</v>
      </c>
    </row>
    <row r="28" spans="1:12">
      <c r="B28" s="248"/>
      <c r="C28" s="248"/>
      <c r="D28" s="248"/>
      <c r="E28" s="248"/>
      <c r="F28" s="248"/>
      <c r="G28" s="248"/>
      <c r="H28" s="248"/>
      <c r="I28" s="248"/>
      <c r="J28" s="248"/>
      <c r="K28" s="248"/>
      <c r="L28" s="248"/>
    </row>
  </sheetData>
  <sheetProtection selectLockedCells="1" selectUnlockedCells="1"/>
  <mergeCells count="46">
    <mergeCell ref="A7:B7"/>
    <mergeCell ref="A20:B20"/>
    <mergeCell ref="A14:B14"/>
    <mergeCell ref="A13:B13"/>
    <mergeCell ref="A12:B12"/>
    <mergeCell ref="A18:B19"/>
    <mergeCell ref="A8:B8"/>
    <mergeCell ref="A10:B10"/>
    <mergeCell ref="A9:B9"/>
    <mergeCell ref="A2:H2"/>
    <mergeCell ref="A3:B5"/>
    <mergeCell ref="C3:C5"/>
    <mergeCell ref="D3:E3"/>
    <mergeCell ref="F3:L3"/>
    <mergeCell ref="G4:G5"/>
    <mergeCell ref="A6:B6"/>
    <mergeCell ref="L4:L5"/>
    <mergeCell ref="H6:I6"/>
    <mergeCell ref="J6:K6"/>
    <mergeCell ref="D4:D5"/>
    <mergeCell ref="J4:K5"/>
    <mergeCell ref="H4:I5"/>
    <mergeCell ref="E4:E5"/>
    <mergeCell ref="F4:F5"/>
    <mergeCell ref="J7:K7"/>
    <mergeCell ref="H8:I8"/>
    <mergeCell ref="J8:K8"/>
    <mergeCell ref="J9:K9"/>
    <mergeCell ref="H7:I7"/>
    <mergeCell ref="H9:I9"/>
    <mergeCell ref="H10:I10"/>
    <mergeCell ref="J10:K10"/>
    <mergeCell ref="A11:B11"/>
    <mergeCell ref="L18:L19"/>
    <mergeCell ref="H14:I14"/>
    <mergeCell ref="J14:K14"/>
    <mergeCell ref="H18:K18"/>
    <mergeCell ref="J13:K13"/>
    <mergeCell ref="H12:I12"/>
    <mergeCell ref="J12:K12"/>
    <mergeCell ref="J11:K11"/>
    <mergeCell ref="H11:I11"/>
    <mergeCell ref="C18:C19"/>
    <mergeCell ref="D18:E18"/>
    <mergeCell ref="F18:G18"/>
    <mergeCell ref="H13:I13"/>
  </mergeCells>
  <phoneticPr fontId="15"/>
  <printOptions horizontalCentered="1"/>
  <pageMargins left="0.59055118110236227" right="0.59055118110236227" top="0.59055118110236227" bottom="0.59055118110236227" header="0.39370078740157483" footer="0.39370078740157483"/>
  <pageSetup paperSize="9" firstPageNumber="93" orientation="portrait" useFirstPageNumber="1" horizontalDpi="300"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dimension ref="H41"/>
  <sheetViews>
    <sheetView workbookViewId="0">
      <selection activeCell="H19" sqref="H19"/>
    </sheetView>
  </sheetViews>
  <sheetFormatPr defaultRowHeight="12"/>
  <sheetData>
    <row r="41" spans="8:8">
      <c r="H41" t="s">
        <v>357</v>
      </c>
    </row>
  </sheetData>
  <phoneticPr fontId="15"/>
  <printOptions horizontalCentered="1"/>
  <pageMargins left="0.59055118110236227" right="0.59055118110236227" top="0.59055118110236227" bottom="0.59055118110236227" header="0.39370078740157483" footer="0.39370078740157483"/>
  <pageSetup paperSize="9" orientation="portrait" verticalDpi="0" r:id="rId1"/>
  <headerFooter scaleWithDoc="0" alignWithMargins="0"/>
</worksheet>
</file>

<file path=xl/worksheets/sheet10.xml><?xml version="1.0" encoding="utf-8"?>
<worksheet xmlns="http://schemas.openxmlformats.org/spreadsheetml/2006/main" xmlns:r="http://schemas.openxmlformats.org/officeDocument/2006/relationships">
  <dimension ref="A1:O56"/>
  <sheetViews>
    <sheetView view="pageBreakPreview" topLeftCell="A40" zoomScaleNormal="100" zoomScaleSheetLayoutView="100" workbookViewId="0">
      <selection activeCell="C36" sqref="C36"/>
    </sheetView>
  </sheetViews>
  <sheetFormatPr defaultRowHeight="12"/>
  <cols>
    <col min="1" max="5" width="16.5703125" style="14" customWidth="1"/>
    <col min="6" max="6" width="19.140625" style="14" customWidth="1"/>
    <col min="7" max="7" width="1.85546875" style="14" customWidth="1"/>
    <col min="8" max="8" width="13.85546875" style="14" customWidth="1"/>
    <col min="9" max="9" width="10.85546875" style="14" customWidth="1"/>
    <col min="10" max="10" width="10.7109375" style="14" customWidth="1"/>
    <col min="11" max="12" width="9.85546875" style="14" customWidth="1"/>
    <col min="13" max="14" width="9.28515625" style="14" customWidth="1"/>
    <col min="15" max="15" width="6.85546875" style="14" customWidth="1"/>
    <col min="16" max="16384" width="9.140625" style="14"/>
  </cols>
  <sheetData>
    <row r="1" spans="1:9" ht="17.25">
      <c r="A1" s="569" t="s">
        <v>245</v>
      </c>
      <c r="B1" s="569"/>
      <c r="C1" s="569"/>
      <c r="D1" s="569"/>
      <c r="E1" s="569"/>
      <c r="F1" s="569"/>
    </row>
    <row r="2" spans="1:9">
      <c r="A2" s="323"/>
      <c r="H2" s="324" t="s">
        <v>307</v>
      </c>
    </row>
    <row r="3" spans="1:9">
      <c r="A3" s="323"/>
      <c r="H3" s="325" t="s">
        <v>308</v>
      </c>
    </row>
    <row r="4" spans="1:9">
      <c r="A4" s="323"/>
      <c r="H4" s="89" t="s">
        <v>246</v>
      </c>
      <c r="I4" s="89" t="s">
        <v>5</v>
      </c>
    </row>
    <row r="5" spans="1:9">
      <c r="A5" s="323"/>
      <c r="B5" s="336" t="s">
        <v>353</v>
      </c>
      <c r="E5" s="336" t="s">
        <v>354</v>
      </c>
      <c r="H5" s="327">
        <f>‐86‐!G10</f>
        <v>0.76324391635967415</v>
      </c>
      <c r="I5" s="327">
        <f>‐86‐!I10</f>
        <v>0.23675608364032585</v>
      </c>
    </row>
    <row r="6" spans="1:9">
      <c r="A6" s="22"/>
      <c r="E6" s="326" t="s">
        <v>321</v>
      </c>
      <c r="H6" s="324" t="s">
        <v>307</v>
      </c>
    </row>
    <row r="7" spans="1:9">
      <c r="A7" s="323"/>
      <c r="H7" s="325" t="s">
        <v>322</v>
      </c>
      <c r="I7" s="14" t="s">
        <v>247</v>
      </c>
    </row>
    <row r="8" spans="1:9">
      <c r="A8" s="323"/>
      <c r="H8" s="88" t="s">
        <v>22</v>
      </c>
      <c r="I8" s="328">
        <f>‐86‐!G16</f>
        <v>21.910265125764784</v>
      </c>
    </row>
    <row r="9" spans="1:9">
      <c r="A9" s="323"/>
      <c r="H9" s="88" t="s">
        <v>23</v>
      </c>
      <c r="I9" s="328">
        <f>‐86‐!G17+‐86‐!G18</f>
        <v>4.595513256288239</v>
      </c>
    </row>
    <row r="10" spans="1:9">
      <c r="A10" s="323"/>
      <c r="H10" s="88" t="s">
        <v>24</v>
      </c>
      <c r="I10" s="328">
        <f>‐86‐!G19+‐86‐!G20</f>
        <v>22.43371855880353</v>
      </c>
    </row>
    <row r="11" spans="1:9">
      <c r="A11" s="323"/>
      <c r="H11" s="88" t="s">
        <v>26</v>
      </c>
      <c r="I11" s="328">
        <f>‐86‐!G21+‐86‐!G22</f>
        <v>2.9639700883752544</v>
      </c>
    </row>
    <row r="12" spans="1:9">
      <c r="A12" s="323"/>
      <c r="H12" s="88" t="s">
        <v>167</v>
      </c>
      <c r="I12" s="328">
        <f>‐86‐!G23</f>
        <v>16.49218218898708</v>
      </c>
    </row>
    <row r="13" spans="1:9">
      <c r="A13" s="323"/>
      <c r="H13" s="88" t="s">
        <v>168</v>
      </c>
      <c r="I13" s="328">
        <f>‐86‐!G24</f>
        <v>5.8735554044867433</v>
      </c>
    </row>
    <row r="14" spans="1:9">
      <c r="A14" s="323"/>
      <c r="H14" s="88" t="s">
        <v>169</v>
      </c>
      <c r="I14" s="328">
        <f>‐86‐!G25</f>
        <v>2.4065261726716516</v>
      </c>
    </row>
    <row r="15" spans="1:9">
      <c r="A15" s="323"/>
      <c r="H15" s="88" t="s">
        <v>170</v>
      </c>
      <c r="I15" s="328">
        <f>+‐86‐!G26+‐86‐!G27</f>
        <v>2.4133242692046224</v>
      </c>
    </row>
    <row r="16" spans="1:9">
      <c r="A16" s="323"/>
      <c r="H16" s="88" t="s">
        <v>171</v>
      </c>
      <c r="I16" s="328">
        <f>‐86‐!G28</f>
        <v>3.3650577838205296</v>
      </c>
    </row>
    <row r="17" spans="1:9">
      <c r="A17" s="323"/>
      <c r="H17" s="88" t="s">
        <v>172</v>
      </c>
      <c r="I17" s="328">
        <f>‐86‐!G29</f>
        <v>13.915703602991158</v>
      </c>
    </row>
    <row r="18" spans="1:9">
      <c r="A18" s="323"/>
      <c r="H18" s="88" t="s">
        <v>173</v>
      </c>
      <c r="I18" s="328">
        <f>‐86‐!G30</f>
        <v>3.6301835486063894</v>
      </c>
    </row>
    <row r="19" spans="1:9">
      <c r="A19" s="323"/>
      <c r="H19" s="88" t="s">
        <v>174</v>
      </c>
      <c r="I19" s="328">
        <f>‐86‐!G31</f>
        <v>0</v>
      </c>
    </row>
    <row r="20" spans="1:9">
      <c r="A20" s="323"/>
      <c r="H20" s="329"/>
      <c r="I20" s="330">
        <f>SUM(I8:I19)</f>
        <v>99.999999999999972</v>
      </c>
    </row>
    <row r="21" spans="1:9">
      <c r="A21" s="323"/>
      <c r="H21" s="82" t="s">
        <v>295</v>
      </c>
      <c r="I21" s="90">
        <f>‐86‐!F15</f>
        <v>1471.0000000000002</v>
      </c>
    </row>
    <row r="22" spans="1:9">
      <c r="A22" s="323"/>
    </row>
    <row r="23" spans="1:9">
      <c r="A23" s="323"/>
    </row>
    <row r="24" spans="1:9">
      <c r="A24" s="323"/>
    </row>
    <row r="25" spans="1:9">
      <c r="A25" s="323"/>
    </row>
    <row r="26" spans="1:9">
      <c r="A26" s="323"/>
    </row>
    <row r="27" spans="1:9">
      <c r="A27" s="323"/>
    </row>
    <row r="28" spans="1:9">
      <c r="A28" s="323"/>
    </row>
    <row r="29" spans="1:9">
      <c r="A29" s="323"/>
    </row>
    <row r="30" spans="1:9">
      <c r="A30" s="323"/>
    </row>
    <row r="31" spans="1:9">
      <c r="A31" s="323"/>
    </row>
    <row r="32" spans="1:9">
      <c r="A32" s="323"/>
    </row>
    <row r="33" spans="1:15">
      <c r="A33" s="323"/>
    </row>
    <row r="34" spans="1:15">
      <c r="A34" s="323"/>
    </row>
    <row r="35" spans="1:15">
      <c r="A35" s="323"/>
      <c r="H35" s="324" t="s">
        <v>323</v>
      </c>
    </row>
    <row r="36" spans="1:15">
      <c r="A36" s="323"/>
      <c r="H36" s="325" t="s">
        <v>324</v>
      </c>
    </row>
    <row r="37" spans="1:15">
      <c r="A37" s="323"/>
      <c r="B37" s="336" t="s">
        <v>355</v>
      </c>
      <c r="E37" s="336" t="s">
        <v>356</v>
      </c>
      <c r="H37" s="5" t="s">
        <v>248</v>
      </c>
      <c r="I37" s="6" t="s">
        <v>249</v>
      </c>
      <c r="J37" s="6" t="s">
        <v>250</v>
      </c>
      <c r="K37" s="6" t="s">
        <v>251</v>
      </c>
      <c r="L37" s="6" t="s">
        <v>252</v>
      </c>
      <c r="M37" s="6" t="s">
        <v>253</v>
      </c>
      <c r="N37" s="91" t="s">
        <v>254</v>
      </c>
      <c r="O37" s="331" t="s">
        <v>296</v>
      </c>
    </row>
    <row r="38" spans="1:15">
      <c r="A38" s="323"/>
      <c r="H38" s="5">
        <f>+‐87‐!F9</f>
        <v>10.58</v>
      </c>
      <c r="I38" s="5">
        <f>+‐87‐!H9</f>
        <v>9.27</v>
      </c>
      <c r="J38" s="5">
        <f>+‐87‐!J9</f>
        <v>4.9000000000000004</v>
      </c>
      <c r="K38" s="23">
        <f>+‐87‐!C19</f>
        <v>50.6</v>
      </c>
      <c r="L38" s="23">
        <f>+‐87‐!F19</f>
        <v>14.6</v>
      </c>
      <c r="M38" s="23">
        <f>+‐87‐!H19</f>
        <v>7.2</v>
      </c>
      <c r="N38" s="92">
        <f>+‐87‐!J19</f>
        <v>8.59</v>
      </c>
      <c r="O38" s="332">
        <f>+‐87‐!C9</f>
        <v>105.74</v>
      </c>
    </row>
    <row r="39" spans="1:15">
      <c r="A39" s="323"/>
    </row>
    <row r="40" spans="1:15">
      <c r="A40" s="323"/>
    </row>
    <row r="41" spans="1:15">
      <c r="A41" s="323"/>
      <c r="H41" s="324" t="s">
        <v>323</v>
      </c>
    </row>
    <row r="42" spans="1:15">
      <c r="A42" s="323"/>
      <c r="H42" s="325" t="s">
        <v>325</v>
      </c>
    </row>
    <row r="43" spans="1:15">
      <c r="A43" s="323"/>
      <c r="H43" s="329"/>
      <c r="I43" s="5" t="s">
        <v>136</v>
      </c>
      <c r="J43" s="5" t="s">
        <v>176</v>
      </c>
      <c r="K43" s="5" t="s">
        <v>138</v>
      </c>
      <c r="L43" s="5" t="s">
        <v>255</v>
      </c>
      <c r="M43" s="5" t="s">
        <v>110</v>
      </c>
      <c r="N43" s="24" t="s">
        <v>179</v>
      </c>
    </row>
    <row r="44" spans="1:15">
      <c r="A44" s="323"/>
      <c r="H44" s="333" t="str">
        <f>‐87‐!A5</f>
        <v>平成20年度</v>
      </c>
      <c r="I44" s="25">
        <f>‐91‐!C4</f>
        <v>118</v>
      </c>
      <c r="J44" s="25">
        <f>‐91‐!D4</f>
        <v>46</v>
      </c>
      <c r="K44" s="25">
        <f>‐91‐!E4</f>
        <v>13</v>
      </c>
      <c r="L44" s="25">
        <f>‐91‐!F4+‐91‐!G4</f>
        <v>10</v>
      </c>
      <c r="M44" s="25">
        <f>‐91‐!H4</f>
        <v>20</v>
      </c>
      <c r="N44" s="25">
        <f>‐91‐!I4</f>
        <v>11</v>
      </c>
    </row>
    <row r="45" spans="1:15">
      <c r="A45" s="323"/>
      <c r="H45" s="334">
        <f>‐87‐!A6</f>
        <v>21</v>
      </c>
      <c r="I45" s="25">
        <f>‐91‐!C5</f>
        <v>95</v>
      </c>
      <c r="J45" s="25">
        <f>‐91‐!D5</f>
        <v>49</v>
      </c>
      <c r="K45" s="25">
        <f>‐91‐!E5</f>
        <v>8</v>
      </c>
      <c r="L45" s="25">
        <f>‐91‐!F5+‐91‐!G5</f>
        <v>7</v>
      </c>
      <c r="M45" s="25">
        <f>‐91‐!H5</f>
        <v>40</v>
      </c>
      <c r="N45" s="25">
        <f>‐91‐!I5</f>
        <v>12</v>
      </c>
    </row>
    <row r="46" spans="1:15">
      <c r="A46" s="323"/>
      <c r="H46" s="334">
        <f>‐87‐!A7</f>
        <v>22</v>
      </c>
      <c r="I46" s="25">
        <f>‐91‐!C6</f>
        <v>110</v>
      </c>
      <c r="J46" s="25">
        <f>‐91‐!D6</f>
        <v>65</v>
      </c>
      <c r="K46" s="25">
        <f>‐91‐!E6</f>
        <v>6</v>
      </c>
      <c r="L46" s="25">
        <f>‐91‐!F6+‐91‐!G6</f>
        <v>5</v>
      </c>
      <c r="M46" s="25">
        <f>‐91‐!H6</f>
        <v>50</v>
      </c>
      <c r="N46" s="25">
        <f>‐91‐!I6</f>
        <v>14</v>
      </c>
    </row>
    <row r="47" spans="1:15">
      <c r="A47" s="323"/>
      <c r="H47" s="334">
        <f>‐87‐!A8</f>
        <v>23</v>
      </c>
      <c r="I47" s="25">
        <f>‐91‐!C7</f>
        <v>159</v>
      </c>
      <c r="J47" s="25">
        <f>‐91‐!D7</f>
        <v>45</v>
      </c>
      <c r="K47" s="25">
        <f>‐91‐!E7</f>
        <v>7</v>
      </c>
      <c r="L47" s="25">
        <f>‐91‐!F7+‐91‐!G7</f>
        <v>10</v>
      </c>
      <c r="M47" s="25">
        <f>‐91‐!H7</f>
        <v>17</v>
      </c>
      <c r="N47" s="25">
        <f>‐91‐!I7</f>
        <v>7</v>
      </c>
    </row>
    <row r="48" spans="1:15">
      <c r="A48" s="323"/>
      <c r="H48" s="334">
        <f>‐87‐!A9</f>
        <v>24</v>
      </c>
      <c r="I48" s="25">
        <f>‐91‐!C8</f>
        <v>101</v>
      </c>
      <c r="J48" s="25">
        <f>‐91‐!D8</f>
        <v>61</v>
      </c>
      <c r="K48" s="25">
        <f>‐91‐!E8</f>
        <v>6</v>
      </c>
      <c r="L48" s="25">
        <f>‐91‐!F8+‐91‐!G8</f>
        <v>14</v>
      </c>
      <c r="M48" s="25">
        <f>‐91‐!H8</f>
        <v>60</v>
      </c>
      <c r="N48" s="26">
        <f>‐91‐!I8</f>
        <v>8</v>
      </c>
      <c r="O48" s="27"/>
    </row>
    <row r="49" spans="1:10">
      <c r="A49" s="323"/>
    </row>
    <row r="50" spans="1:10">
      <c r="A50" s="323"/>
      <c r="I50" s="335"/>
    </row>
    <row r="51" spans="1:10">
      <c r="A51" s="323"/>
      <c r="I51" s="335"/>
      <c r="J51" s="335"/>
    </row>
    <row r="52" spans="1:10">
      <c r="A52" s="323"/>
      <c r="I52" s="335"/>
      <c r="J52" s="335"/>
    </row>
    <row r="53" spans="1:10">
      <c r="A53" s="323"/>
    </row>
    <row r="54" spans="1:10">
      <c r="A54" s="323"/>
    </row>
    <row r="55" spans="1:10">
      <c r="A55" s="323"/>
    </row>
    <row r="56" spans="1:10">
      <c r="A56" s="323"/>
    </row>
  </sheetData>
  <sheetProtection selectLockedCells="1" selectUnlockedCells="1"/>
  <mergeCells count="1">
    <mergeCell ref="A1:F1"/>
  </mergeCells>
  <phoneticPr fontId="15"/>
  <printOptions horizontalCentered="1"/>
  <pageMargins left="0.59055118110236227" right="0.59055118110236227" top="0.59055118110236227" bottom="0.59055118110236227" header="0.39370078740157483" footer="0.39370078740157483"/>
  <pageSetup paperSize="9" scale="98" firstPageNumber="14" orientation="portrait" useFirstPageNumber="1" horizontalDpi="300"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‐86‐</vt:lpstr>
      <vt:lpstr>‐87‐</vt:lpstr>
      <vt:lpstr>‐88‐ </vt:lpstr>
      <vt:lpstr>‐89‐</vt:lpstr>
      <vt:lpstr>‐90‐</vt:lpstr>
      <vt:lpstr>‐91‐</vt:lpstr>
      <vt:lpstr>‐92‐</vt:lpstr>
      <vt:lpstr>-93-</vt:lpstr>
      <vt:lpstr>-94白紙-</vt:lpstr>
      <vt:lpstr>グラフ</vt:lpstr>
      <vt:lpstr>‐86‐!Print_Area</vt:lpstr>
      <vt:lpstr>'‐88‐ '!Print_Area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6</cp:revision>
  <cp:lastPrinted>2014-03-07T07:18:34Z</cp:lastPrinted>
  <dcterms:created xsi:type="dcterms:W3CDTF">2002-03-19T05:03:05Z</dcterms:created>
  <dcterms:modified xsi:type="dcterms:W3CDTF">2014-11-27T06:12:47Z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