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1"/>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‐102‐!$A$1:$G$44</definedName>
    <definedName name="_xlnm.Print_Area" localSheetId="1">‐103‐!$H$1:$O$44</definedName>
    <definedName name="_xlnm.Print_Area" localSheetId="2">‐104‐!$A$1:$L$61</definedName>
    <definedName name="_xlnm.Print_Area" localSheetId="3">‐105‐!$A$1:$L$40</definedName>
    <definedName name="_xlnm.Print_Area" localSheetId="4">‐106‐!$A$1:$H$48</definedName>
    <definedName name="_xlnm.Print_Area" localSheetId="5">‐107‐!$A$1:$N$28</definedName>
    <definedName name="_xlnm.Print_Area" localSheetId="6">グラフ!$A$1:$F$67</definedName>
  </definedNames>
  <calcPr calcId="125725"/>
</workbook>
</file>

<file path=xl/calcChain.xml><?xml version="1.0" encoding="utf-8"?>
<calcChain xmlns="http://schemas.openxmlformats.org/spreadsheetml/2006/main">
  <c r="K40" i="1"/>
  <c r="G40"/>
  <c r="C40"/>
  <c r="K39"/>
  <c r="G39"/>
  <c r="C39"/>
  <c r="K38"/>
  <c r="G38"/>
  <c r="C38"/>
  <c r="K37"/>
  <c r="G37"/>
  <c r="C37"/>
  <c r="K36"/>
  <c r="G36"/>
  <c r="C36"/>
  <c r="K35"/>
  <c r="G35"/>
  <c r="C35"/>
  <c r="K34"/>
  <c r="G34"/>
  <c r="C34"/>
  <c r="K33"/>
  <c r="G33"/>
  <c r="C33"/>
  <c r="K32"/>
  <c r="G32"/>
  <c r="C32"/>
  <c r="K31"/>
  <c r="G31"/>
  <c r="C31"/>
  <c r="K30"/>
  <c r="G30"/>
  <c r="C30"/>
  <c r="K29"/>
  <c r="G29"/>
  <c r="C29"/>
  <c r="K28"/>
  <c r="G28"/>
  <c r="C28"/>
  <c r="K27"/>
  <c r="K26"/>
  <c r="G26"/>
  <c r="C26"/>
  <c r="K25"/>
  <c r="G25"/>
  <c r="C25"/>
  <c r="K24"/>
  <c r="G24"/>
  <c r="C24"/>
  <c r="K27" i="6"/>
  <c r="K33"/>
  <c r="K32"/>
  <c r="K26" i="3"/>
  <c r="I26"/>
  <c r="G26"/>
  <c r="D26"/>
  <c r="J42"/>
  <c r="F42"/>
  <c r="K49" i="5"/>
  <c r="K50"/>
  <c r="K51"/>
  <c r="K52"/>
  <c r="K53"/>
  <c r="K54"/>
  <c r="K55"/>
  <c r="K56"/>
  <c r="K57"/>
  <c r="K58"/>
  <c r="K48"/>
  <c r="J49"/>
  <c r="J50"/>
  <c r="J51"/>
  <c r="J52"/>
  <c r="J53"/>
  <c r="J54"/>
  <c r="J55"/>
  <c r="J56"/>
  <c r="J57"/>
  <c r="J58"/>
  <c r="J48"/>
  <c r="I49"/>
  <c r="I50"/>
  <c r="I51"/>
  <c r="I52"/>
  <c r="I53"/>
  <c r="I54"/>
  <c r="I55"/>
  <c r="I56"/>
  <c r="I57"/>
  <c r="I58"/>
  <c r="I48"/>
  <c r="K44"/>
  <c r="K43" l="1"/>
  <c r="H24" i="4" l="1"/>
  <c r="H22"/>
  <c r="C24"/>
  <c r="G13" i="2"/>
  <c r="I13"/>
  <c r="N26" i="7"/>
  <c r="L26"/>
  <c r="E26"/>
  <c r="J26" s="1"/>
  <c r="N25"/>
  <c r="L25"/>
  <c r="E25"/>
  <c r="J25" s="1"/>
  <c r="N24"/>
  <c r="L24"/>
  <c r="E24"/>
  <c r="J24" s="1"/>
  <c r="N23"/>
  <c r="L23"/>
  <c r="E23"/>
  <c r="J23" s="1"/>
  <c r="N22"/>
  <c r="L22"/>
  <c r="E22"/>
  <c r="J22" s="1"/>
  <c r="N21"/>
  <c r="L21"/>
  <c r="E21"/>
  <c r="J21" s="1"/>
  <c r="N20"/>
  <c r="L20"/>
  <c r="E20"/>
  <c r="J20" s="1"/>
  <c r="N19"/>
  <c r="L19"/>
  <c r="E19"/>
  <c r="J19" s="1"/>
  <c r="N18"/>
  <c r="L18"/>
  <c r="E18"/>
  <c r="J18" s="1"/>
  <c r="N17"/>
  <c r="L17"/>
  <c r="E17"/>
  <c r="J17" s="1"/>
  <c r="N16"/>
  <c r="L16"/>
  <c r="E16"/>
  <c r="J16" s="1"/>
  <c r="N15"/>
  <c r="L15"/>
  <c r="E15"/>
  <c r="J15" s="1"/>
  <c r="H20" i="4"/>
  <c r="H18"/>
  <c r="H16"/>
  <c r="H14"/>
  <c r="H12"/>
  <c r="H43" i="5"/>
  <c r="C23" i="3"/>
  <c r="C22"/>
  <c r="L21"/>
  <c r="K21"/>
  <c r="J21"/>
  <c r="I21"/>
  <c r="H21"/>
  <c r="G21"/>
  <c r="F21"/>
  <c r="E21"/>
  <c r="C21" s="1"/>
  <c r="D21"/>
  <c r="C20"/>
  <c r="C19"/>
  <c r="L18"/>
  <c r="K18"/>
  <c r="J18"/>
  <c r="I18"/>
  <c r="H18"/>
  <c r="G18"/>
  <c r="J8" i="5"/>
  <c r="F18" i="3"/>
  <c r="E18"/>
  <c r="D18"/>
  <c r="C18"/>
  <c r="C17"/>
  <c r="C16"/>
  <c r="L15"/>
  <c r="K15"/>
  <c r="J15"/>
  <c r="I15"/>
  <c r="H15"/>
  <c r="G15"/>
  <c r="J7" i="5" s="1"/>
  <c r="F15" i="3"/>
  <c r="E15"/>
  <c r="D15"/>
  <c r="C15" s="1"/>
  <c r="C14"/>
  <c r="C13"/>
  <c r="L12"/>
  <c r="K12"/>
  <c r="J12"/>
  <c r="I12"/>
  <c r="K6" i="5"/>
  <c r="H12" i="3"/>
  <c r="J6" i="5" s="1"/>
  <c r="G12" i="3"/>
  <c r="F12"/>
  <c r="C12" s="1"/>
  <c r="E12"/>
  <c r="D12"/>
  <c r="C11"/>
  <c r="C10"/>
  <c r="G40" i="6"/>
  <c r="C40"/>
  <c r="G39"/>
  <c r="C39"/>
  <c r="G38"/>
  <c r="C38"/>
  <c r="G37"/>
  <c r="C37"/>
  <c r="G36"/>
  <c r="C36"/>
  <c r="G35"/>
  <c r="C35"/>
  <c r="G34"/>
  <c r="C34"/>
  <c r="G33"/>
  <c r="C33"/>
  <c r="G32"/>
  <c r="C32"/>
  <c r="G31"/>
  <c r="C31"/>
  <c r="G30"/>
  <c r="C30"/>
  <c r="G29"/>
  <c r="C29"/>
  <c r="G28"/>
  <c r="C28"/>
  <c r="G26"/>
  <c r="C26"/>
  <c r="G25"/>
  <c r="C25"/>
  <c r="G24"/>
  <c r="C24"/>
  <c r="J43" i="5"/>
  <c r="I43"/>
  <c r="K14"/>
  <c r="I14"/>
  <c r="L8"/>
  <c r="J5"/>
  <c r="I5"/>
  <c r="H10"/>
  <c r="H9"/>
  <c r="H8"/>
  <c r="H7"/>
  <c r="H6"/>
  <c r="K24" i="6"/>
  <c r="K25"/>
  <c r="K26"/>
  <c r="K28"/>
  <c r="K29"/>
  <c r="K30"/>
  <c r="K31"/>
  <c r="K35"/>
  <c r="K36"/>
  <c r="K34"/>
  <c r="K40"/>
  <c r="K39"/>
  <c r="H24" i="3"/>
  <c r="G24"/>
  <c r="J10" i="5"/>
  <c r="B33" i="3"/>
  <c r="K38" i="6"/>
  <c r="K37"/>
  <c r="I6" i="5"/>
  <c r="L6"/>
  <c r="I7"/>
  <c r="K7"/>
  <c r="L7"/>
  <c r="I8"/>
  <c r="K8"/>
  <c r="I9"/>
  <c r="J9"/>
  <c r="K9"/>
  <c r="L9"/>
  <c r="D24" i="3"/>
  <c r="I24"/>
  <c r="K10" i="5" s="1"/>
  <c r="J24" i="3"/>
  <c r="K24"/>
  <c r="L24"/>
  <c r="E24"/>
  <c r="F24"/>
  <c r="I10" i="5" s="1"/>
  <c r="B34" i="3"/>
  <c r="B35"/>
  <c r="B36"/>
  <c r="B37"/>
  <c r="H14" i="5"/>
  <c r="J14"/>
  <c r="J44" l="1"/>
  <c r="L10"/>
  <c r="C24" i="3"/>
  <c r="H44" i="5" l="1"/>
  <c r="I44"/>
</calcChain>
</file>

<file path=xl/comments1.xml><?xml version="1.0" encoding="utf-8"?>
<comments xmlns="http://schemas.openxmlformats.org/spreadsheetml/2006/main">
  <authors>
    <author>浦添市役所</author>
    <author>情報政策課</author>
  </authors>
  <commentList>
    <comment ref="M12" authorId="0">
      <text>
        <r>
          <rPr>
            <b/>
            <sz val="9"/>
            <color indexed="81"/>
            <rFont val="ＭＳ Ｐゴシック"/>
            <family val="3"/>
            <charset val="128"/>
          </rPr>
          <t>要確認！！</t>
        </r>
      </text>
    </comment>
    <comment ref="H16" authorId="1">
      <text>
        <r>
          <rPr>
            <b/>
            <sz val="9"/>
            <color indexed="81"/>
            <rFont val="ＭＳ Ｐゴシック"/>
            <family val="3"/>
            <charset val="128"/>
          </rPr>
          <t>中部土木事務所に何度か確認したが、今後（112・113）のデータについては市単位の集計を取るか未定（ほぼやらないような回答）。今後データ更新を1年遅らせるか要検討　</t>
        </r>
        <r>
          <rPr>
            <b/>
            <sz val="9"/>
            <color indexed="10"/>
            <rFont val="ＭＳ Ｐゴシック"/>
            <family val="3"/>
            <charset val="128"/>
          </rPr>
          <t>※本来台帳管理は義務なので市分のデータ出せないというのはおかしいと思われるが…。</t>
        </r>
        <r>
          <rPr>
            <b/>
            <sz val="9"/>
            <color indexed="81"/>
            <rFont val="ＭＳ Ｐゴシック"/>
            <family val="3"/>
            <charset val="128"/>
          </rPr>
          <t xml:space="preserve">
※那覇市は南部土木事務所より最新データをもらい掲載．　　　　　　　　　　　　　　　　沖縄市･うるま市は浦添より1年古いデータを掲載している。
</t>
        </r>
      </text>
    </comment>
  </commentList>
</comments>
</file>

<file path=xl/comments2.xml><?xml version="1.0" encoding="utf-8"?>
<comments xmlns="http://schemas.openxmlformats.org/spreadsheetml/2006/main">
  <authors>
    <author>情報政策課</author>
  </authors>
  <commentList>
    <comment ref="G8" authorId="0">
      <text>
        <r>
          <rPr>
            <b/>
            <sz val="9"/>
            <color indexed="81"/>
            <rFont val="ＭＳ Ｐゴシック"/>
            <family val="3"/>
            <charset val="128"/>
          </rPr>
          <t>普通自動車で、乗車定員30人以上</t>
        </r>
      </text>
    </comment>
    <comment ref="H8" authorId="0">
      <text>
        <r>
          <rPr>
            <b/>
            <sz val="9"/>
            <color indexed="81"/>
            <rFont val="ＭＳ Ｐゴシック"/>
            <family val="3"/>
            <charset val="128"/>
          </rPr>
          <t>普通自動車で乗車定員11人以上29人以下及び小型乗用車で定員11人以上のもの</t>
        </r>
      </text>
    </comment>
    <comment ref="I8" authorId="0">
      <text>
        <r>
          <rPr>
            <b/>
            <sz val="9"/>
            <color indexed="81"/>
            <rFont val="ＭＳ Ｐゴシック"/>
            <family val="3"/>
            <charset val="128"/>
          </rPr>
          <t>2000ｃｃを超える
乗用車</t>
        </r>
      </text>
    </comment>
    <comment ref="J8" authorId="0">
      <text>
        <r>
          <rPr>
            <b/>
            <sz val="9"/>
            <color indexed="81"/>
            <rFont val="ＭＳ Ｐゴシック"/>
            <family val="3"/>
            <charset val="128"/>
          </rPr>
          <t>660ｃｃを超え2000ｃｃ以下の乗用車</t>
        </r>
      </text>
    </comment>
  </commentList>
</comments>
</file>

<file path=xl/comments3.xml><?xml version="1.0" encoding="utf-8"?>
<comments xmlns="http://schemas.openxmlformats.org/spreadsheetml/2006/main">
  <authors>
    <author>情報政策課</author>
  </authors>
  <commentList>
    <comment ref="B8" authorId="0">
      <text>
        <r>
          <rPr>
            <b/>
            <sz val="9"/>
            <color indexed="81"/>
            <rFont val="ＭＳ Ｐゴシック"/>
            <family val="3"/>
            <charset val="128"/>
          </rPr>
          <t>統計係で3月末データを入力</t>
        </r>
      </text>
    </comment>
  </commentList>
</comments>
</file>

<file path=xl/sharedStrings.xml><?xml version="1.0" encoding="utf-8"?>
<sst xmlns="http://schemas.openxmlformats.org/spreadsheetml/2006/main" count="606" uniqueCount="313">
  <si>
    <t>Ⅷ　道路、交通及び通信　　</t>
  </si>
  <si>
    <t>(単位：基、ヶ所)</t>
  </si>
  <si>
    <t>道路反射鏡 　市道　（基）</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</si>
  <si>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</si>
  <si>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</si>
  <si>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</si>
  <si>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</si>
  <si>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</si>
  <si>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のまま国道 330号と連結している。また、本市の中央を縦断する国道330号は、国道58号、県道241号線等の交通</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</si>
  <si>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</si>
  <si>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</si>
  <si>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</si>
  <si>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</si>
  <si>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資料：沖縄県警察本部「交通白書」</t>
  </si>
  <si>
    <t>橋りょう</t>
  </si>
  <si>
    <t>南部国道事務所　　　　　　</t>
  </si>
  <si>
    <t>中部土木事務所・道路課　　</t>
  </si>
  <si>
    <t>区  　　　　　分</t>
  </si>
  <si>
    <t>平　　　成　　　21　　　年</t>
  </si>
  <si>
    <t>総　　　数</t>
  </si>
  <si>
    <t>国　　道</t>
  </si>
  <si>
    <t>県　　道</t>
  </si>
  <si>
    <t>市　　　道</t>
  </si>
  <si>
    <t>国　　　道</t>
  </si>
  <si>
    <t>県　　　道</t>
  </si>
  <si>
    <t>総    数</t>
  </si>
  <si>
    <t>橋りょう数</t>
  </si>
  <si>
    <t>延長（ｍ）</t>
  </si>
  <si>
    <t>永 久 橋</t>
  </si>
  <si>
    <t>木  　橋</t>
  </si>
  <si>
    <t>ず い 道</t>
  </si>
  <si>
    <t>（ﾄﾝﾈﾙ）</t>
  </si>
  <si>
    <t>　　　　資料：南部国道事務所</t>
  </si>
  <si>
    <t>　　　　　　　中部土木事務所</t>
  </si>
  <si>
    <t>　　 　　　　道路課</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</si>
  <si>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</si>
  <si>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</si>
  <si>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</si>
  <si>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</si>
  <si>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</si>
  <si>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</si>
  <si>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</si>
  <si>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</si>
  <si>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</si>
  <si>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</si>
  <si>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</si>
  <si>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</si>
  <si>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</si>
  <si>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</si>
  <si>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</si>
  <si>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</si>
  <si>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</si>
  <si>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</si>
  <si>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</si>
  <si>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</si>
  <si>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</si>
  <si>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</si>
  <si>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</si>
  <si>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</si>
  <si>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</si>
  <si>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</si>
  <si>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</si>
  <si>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</si>
  <si>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</si>
  <si>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</si>
  <si>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読谷線 （喜名）</t>
  </si>
  <si>
    <t xml:space="preserve"> 那覇  ～  読　谷</t>
  </si>
  <si>
    <t>-</t>
  </si>
  <si>
    <t>10～20</t>
  </si>
  <si>
    <t>名護西線</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</si>
  <si>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</si>
  <si>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</si>
  <si>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</si>
  <si>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</si>
  <si>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</si>
  <si>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</si>
  <si>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</si>
  <si>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</si>
  <si>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</si>
  <si>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</si>
  <si>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</si>
  <si>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</si>
  <si>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沢　岻  ～  牧　港</t>
  </si>
  <si>
    <t>名護西空港線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</si>
  <si>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</si>
  <si>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</si>
  <si>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</si>
  <si>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</si>
  <si>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</si>
  <si>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</si>
  <si>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</si>
  <si>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</si>
  <si>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読谷おもろまち線</t>
  </si>
  <si>
    <t xml:space="preserve"> おもろまち～読　谷</t>
  </si>
  <si>
    <t>謝苅おもろまち線</t>
  </si>
  <si>
    <t>20～60</t>
  </si>
  <si>
    <t>読谷線 （楚辺）</t>
  </si>
  <si>
    <t>10～15</t>
  </si>
  <si>
    <t>読谷線(喜名）</t>
  </si>
  <si>
    <t>名護東線（辺野古）</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</si>
  <si>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</si>
  <si>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</si>
  <si>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</si>
  <si>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</si>
  <si>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</si>
  <si>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</si>
  <si>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</si>
  <si>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</si>
  <si>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</si>
  <si>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</si>
  <si>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</si>
  <si>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</si>
  <si>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</si>
  <si>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</si>
  <si>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</si>
  <si>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</si>
  <si>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</si>
  <si>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</si>
  <si>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</si>
  <si>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</si>
  <si>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</si>
  <si>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 xml:space="preserve"> 那覇BT　～　琉大北口</t>
  </si>
  <si>
    <t>糸満西原線</t>
  </si>
  <si>
    <t xml:space="preserve"> 糸満　～　西　原</t>
  </si>
  <si>
    <t>資料：琉球バス交通、沖縄バス、東陽バス、那覇バス</t>
  </si>
  <si>
    <t xml:space="preserve">自　動　車  </t>
  </si>
  <si>
    <t>　本県では、自動車が唯一の陸上交通手段であり、近年における生活水準の向上や生活圏の拡大、モータリーゼーションの進展等によって年々増加してきたが、平成13年度以降、登録自動車総数は減少傾向にある。</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</si>
  <si>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</si>
  <si>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</si>
  <si>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</si>
  <si>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</si>
  <si>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</si>
  <si>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</si>
  <si>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</si>
  <si>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</si>
  <si>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</si>
  <si>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</si>
  <si>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</si>
  <si>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</si>
  <si>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</si>
  <si>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</si>
  <si>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</si>
  <si>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</si>
  <si>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</si>
  <si>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</si>
  <si>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</si>
  <si>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</si>
  <si>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</si>
  <si>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</si>
  <si>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</si>
  <si>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</si>
  <si>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</si>
  <si>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</si>
  <si>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</si>
  <si>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</si>
  <si>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</si>
  <si>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</si>
  <si>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</si>
  <si>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</si>
  <si>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</si>
  <si>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</si>
  <si>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原動機付自転車には、軍人軍属の所有台数を含まない。</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</si>
  <si>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</si>
  <si>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</si>
  <si>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</si>
  <si>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</si>
  <si>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</si>
  <si>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</si>
  <si>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</si>
  <si>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</si>
  <si>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</si>
  <si>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</si>
  <si>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</si>
  <si>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</si>
  <si>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</si>
  <si>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</si>
  <si>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一局当り　    　利用人口</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</si>
  <si>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</si>
  <si>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</si>
  <si>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</si>
  <si>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</si>
  <si>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</si>
  <si>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</si>
  <si>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</si>
  <si>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</si>
  <si>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</si>
  <si>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</si>
  <si>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</si>
  <si>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</si>
  <si>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</si>
  <si>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</si>
  <si>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</si>
  <si>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</si>
  <si>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</si>
  <si>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</si>
  <si>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</si>
  <si>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</si>
  <si>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</si>
  <si>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</si>
  <si>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</si>
  <si>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</si>
  <si>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</si>
  <si>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</si>
  <si>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 xml:space="preserve">（注）人口は、沖縄県市町村課の住民基本台帳人口による。(千の位を四捨五入) </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</si>
  <si>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</si>
  <si>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</si>
  <si>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</si>
  <si>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</si>
  <si>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</si>
  <si>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</si>
  <si>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</si>
  <si>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7"/>
  </si>
  <si>
    <t>浦添線（真栄原折返）</t>
    <rPh sb="4" eb="5">
      <t>マ</t>
    </rPh>
    <rPh sb="5" eb="6">
      <t>エイ</t>
    </rPh>
    <rPh sb="6" eb="7">
      <t>ハラ</t>
    </rPh>
    <phoneticPr fontId="7"/>
  </si>
  <si>
    <t xml:space="preserve"> 内　間　～JA西原前</t>
    <rPh sb="8" eb="10">
      <t>ニシハラ</t>
    </rPh>
    <rPh sb="10" eb="11">
      <t>マエ</t>
    </rPh>
    <phoneticPr fontId="7"/>
  </si>
  <si>
    <t xml:space="preserve"> 道の駅豊崎 ～ 真栄原</t>
    <rPh sb="9" eb="10">
      <t>マ</t>
    </rPh>
    <rPh sb="10" eb="11">
      <t>エイ</t>
    </rPh>
    <rPh sb="11" eb="12">
      <t>ハラ</t>
    </rPh>
    <phoneticPr fontId="7"/>
  </si>
  <si>
    <t xml:space="preserve"> 道の駅豊崎～JA西原前</t>
    <rPh sb="9" eb="11">
      <t>ニシハラ</t>
    </rPh>
    <rPh sb="11" eb="12">
      <t>マエ</t>
    </rPh>
    <phoneticPr fontId="7"/>
  </si>
  <si>
    <t>新都心具志川線</t>
    <rPh sb="0" eb="3">
      <t>シントシン</t>
    </rPh>
    <rPh sb="3" eb="6">
      <t>グシカワ</t>
    </rPh>
    <rPh sb="6" eb="7">
      <t>セン</t>
    </rPh>
    <phoneticPr fontId="7"/>
  </si>
  <si>
    <t>宜野湾空港線</t>
    <rPh sb="3" eb="5">
      <t>クウコウ</t>
    </rPh>
    <rPh sb="5" eb="6">
      <t>セン</t>
    </rPh>
    <phoneticPr fontId="7"/>
  </si>
  <si>
    <t>年  度</t>
    <phoneticPr fontId="7"/>
  </si>
  <si>
    <t xml:space="preserve">（注）ずい道は西原トンネル、伊祖トンネルを計上した。             </t>
    <phoneticPr fontId="7"/>
  </si>
  <si>
    <t>路線数</t>
    <phoneticPr fontId="7"/>
  </si>
  <si>
    <t>総延長（ｍ)</t>
    <phoneticPr fontId="7"/>
  </si>
  <si>
    <t xml:space="preserve"> 内　間  ～  広　栄</t>
    <rPh sb="9" eb="10">
      <t>コウ</t>
    </rPh>
    <rPh sb="11" eb="12">
      <t>エイ</t>
    </rPh>
    <phoneticPr fontId="7"/>
  </si>
  <si>
    <t xml:space="preserve">    区 分</t>
    <rPh sb="4" eb="5">
      <t>ク</t>
    </rPh>
    <phoneticPr fontId="7"/>
  </si>
  <si>
    <t xml:space="preserve"> (注) 沖縄バスの「てだこおもろまち線」は廃止。</t>
    <rPh sb="2" eb="3">
      <t>チュウ</t>
    </rPh>
    <rPh sb="5" eb="7">
      <t>オキナワ</t>
    </rPh>
    <rPh sb="19" eb="20">
      <t>セン</t>
    </rPh>
    <rPh sb="22" eb="24">
      <t>ハイシ</t>
    </rPh>
    <phoneticPr fontId="7"/>
  </si>
  <si>
    <t>市道実延長距離</t>
    <rPh sb="0" eb="2">
      <t>シドウ</t>
    </rPh>
    <rPh sb="2" eb="3">
      <t>ジツ</t>
    </rPh>
    <rPh sb="3" eb="5">
      <t>エンチョウ</t>
    </rPh>
    <rPh sb="5" eb="7">
      <t>キョリ</t>
    </rPh>
    <phoneticPr fontId="7"/>
  </si>
  <si>
    <t>砂利道延長（ｍ)</t>
    <phoneticPr fontId="7"/>
  </si>
  <si>
    <t>簡易舗装延長(ｍ)</t>
    <phoneticPr fontId="7"/>
  </si>
  <si>
    <t>高級舗装延長（ｍ)</t>
    <phoneticPr fontId="7"/>
  </si>
  <si>
    <t>延長舗装率（％)</t>
    <phoneticPr fontId="7"/>
  </si>
  <si>
    <t>　延長舗装率は99.3％となっている。</t>
    <phoneticPr fontId="7"/>
  </si>
  <si>
    <t>なっている。この内訳は、国道669メートル、県道834メートル、市道594メートルである。</t>
    <phoneticPr fontId="7"/>
  </si>
  <si>
    <t>実延長（ｍ)</t>
    <rPh sb="0" eb="1">
      <t>ジツ</t>
    </rPh>
    <phoneticPr fontId="7"/>
  </si>
  <si>
    <r>
      <t>平 成</t>
    </r>
    <r>
      <rPr>
        <sz val="10"/>
        <rFont val="ＭＳ 明朝"/>
        <family val="1"/>
        <charset val="128"/>
      </rPr>
      <t xml:space="preserve"> 21 年</t>
    </r>
    <phoneticPr fontId="7"/>
  </si>
  <si>
    <r>
      <t xml:space="preserve">平 </t>
    </r>
    <r>
      <rPr>
        <sz val="10"/>
        <rFont val="ＭＳ 明朝"/>
        <family val="1"/>
        <charset val="128"/>
      </rPr>
      <t>24</t>
    </r>
    <rPh sb="0" eb="1">
      <t>ヒラ</t>
    </rPh>
    <phoneticPr fontId="7"/>
  </si>
  <si>
    <r>
      <t>平</t>
    </r>
    <r>
      <rPr>
        <b/>
        <sz val="10"/>
        <color indexed="8"/>
        <rFont val="ＭＳ 明朝"/>
        <family val="1"/>
        <charset val="128"/>
      </rPr>
      <t xml:space="preserve"> 25</t>
    </r>
    <rPh sb="0" eb="1">
      <t>ヒラ</t>
    </rPh>
    <phoneticPr fontId="7"/>
  </si>
  <si>
    <t>平成18年度</t>
    <rPh sb="0" eb="2">
      <t>ヘイセイ</t>
    </rPh>
    <rPh sb="4" eb="6">
      <t>ネンド</t>
    </rPh>
    <phoneticPr fontId="7"/>
  </si>
  <si>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平成22年度の県内の携帯電話契約数は1,136,627件、ISDN39,167件で、加入電話数301,729件を大幅に上回っている。資料：平成24年版沖縄県統計年鑑）</t>
    <rPh sb="62" eb="64">
      <t>デンワ</t>
    </rPh>
    <phoneticPr fontId="7"/>
  </si>
  <si>
    <t>資料:日本郵便株式会社沖縄支社</t>
    <rPh sb="3" eb="5">
      <t>ニホン</t>
    </rPh>
    <phoneticPr fontId="7"/>
  </si>
  <si>
    <t>渋滞を緩和するために造られたバイパスである。その他に仲間、安波茶を軸として県道153号線が那覇市首里～</t>
    <phoneticPr fontId="7"/>
  </si>
  <si>
    <t>（113）  交通安全施設の設置状況（各年共３月末現在）</t>
    <phoneticPr fontId="7"/>
  </si>
  <si>
    <t>（114）  バスの運行状況（各年共４月１日現在）</t>
    <phoneticPr fontId="7"/>
  </si>
  <si>
    <t>（116）  登録自動車台数（各年度共３月末現在）</t>
    <phoneticPr fontId="7"/>
  </si>
  <si>
    <t>（Ｐ105参照）</t>
    <phoneticPr fontId="7"/>
  </si>
  <si>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7"/>
  </si>
  <si>
    <t>分　 　室</t>
    <phoneticPr fontId="7"/>
  </si>
  <si>
    <t>所　　 数</t>
    <phoneticPr fontId="7"/>
  </si>
  <si>
    <t>窓　　口　　機　　関</t>
    <phoneticPr fontId="7"/>
  </si>
  <si>
    <t>郵 便 局</t>
    <phoneticPr fontId="7"/>
  </si>
  <si>
    <t>（115）  バス路線別、運行間隔及び１日運行回数（平成25年４月１日現在）</t>
    <phoneticPr fontId="7"/>
  </si>
  <si>
    <t>貨物用</t>
    <phoneticPr fontId="7"/>
  </si>
  <si>
    <t>乗合用</t>
    <phoneticPr fontId="7"/>
  </si>
  <si>
    <t>乗用</t>
    <phoneticPr fontId="7"/>
  </si>
  <si>
    <t xml:space="preserve"> 年 度</t>
    <phoneticPr fontId="7"/>
  </si>
  <si>
    <t>平成20年度</t>
    <phoneticPr fontId="7"/>
  </si>
  <si>
    <t xml:space="preserve">（117）  届出自動車保有台数（各年度共３月末現在） </t>
    <phoneticPr fontId="7"/>
  </si>
  <si>
    <t>小  型二輪車</t>
    <phoneticPr fontId="7"/>
  </si>
  <si>
    <r>
      <t xml:space="preserve">小型特殊車
</t>
    </r>
    <r>
      <rPr>
        <sz val="9"/>
        <color theme="1"/>
        <rFont val="ＭＳ 明朝"/>
        <family val="1"/>
        <charset val="128"/>
      </rPr>
      <t xml:space="preserve">（農耕用・
 その他のもの）  </t>
    </r>
    <phoneticPr fontId="7"/>
  </si>
  <si>
    <t>251㏄ 以上</t>
    <phoneticPr fontId="7"/>
  </si>
  <si>
    <t>平成20年度</t>
    <phoneticPr fontId="7"/>
  </si>
  <si>
    <t xml:space="preserve">     市民税課</t>
    <phoneticPr fontId="7"/>
  </si>
  <si>
    <t>（52）</t>
    <phoneticPr fontId="7"/>
  </si>
  <si>
    <t>（51）</t>
    <phoneticPr fontId="7"/>
  </si>
  <si>
    <t>（50）　H25年3月末</t>
    <rPh sb="10" eb="11">
      <t>ガツ</t>
    </rPh>
    <phoneticPr fontId="7"/>
  </si>
  <si>
    <t>（49）</t>
    <phoneticPr fontId="7"/>
  </si>
  <si>
    <t>総数</t>
    <rPh sb="0" eb="2">
      <t>ソウスウ</t>
    </rPh>
    <phoneticPr fontId="7"/>
  </si>
  <si>
    <t>OK</t>
    <phoneticPr fontId="7"/>
  </si>
  <si>
    <r>
      <rPr>
        <sz val="10"/>
        <color theme="0"/>
        <rFont val="ＭＳ 明朝"/>
        <family val="1"/>
        <charset val="128"/>
      </rPr>
      <t>平成</t>
    </r>
    <r>
      <rPr>
        <sz val="10"/>
        <color theme="1"/>
        <rFont val="ＭＳ 明朝"/>
        <family val="1"/>
        <charset val="128"/>
      </rPr>
      <t>21</t>
    </r>
    <phoneticPr fontId="7"/>
  </si>
  <si>
    <t>平成20年</t>
    <rPh sb="0" eb="2">
      <t>ヘイセイ</t>
    </rPh>
    <rPh sb="4" eb="5">
      <t>ネン</t>
    </rPh>
    <phoneticPr fontId="7"/>
  </si>
  <si>
    <r>
      <t>平成</t>
    </r>
    <r>
      <rPr>
        <sz val="10"/>
        <color indexed="8"/>
        <rFont val="ＭＳ 明朝"/>
        <family val="1"/>
        <charset val="128"/>
      </rPr>
      <t>24</t>
    </r>
    <r>
      <rPr>
        <sz val="10"/>
        <color indexed="9"/>
        <rFont val="ＭＳ 明朝"/>
        <family val="1"/>
        <charset val="128"/>
      </rPr>
      <t>年</t>
    </r>
    <phoneticPr fontId="7"/>
  </si>
  <si>
    <r>
      <rPr>
        <b/>
        <sz val="10"/>
        <color theme="0"/>
        <rFont val="ＭＳ 明朝"/>
        <family val="1"/>
        <charset val="128"/>
      </rPr>
      <t>平成</t>
    </r>
    <r>
      <rPr>
        <b/>
        <sz val="10"/>
        <color indexed="8"/>
        <rFont val="ＭＳ 明朝"/>
        <family val="1"/>
        <charset val="128"/>
      </rPr>
      <t>25</t>
    </r>
    <r>
      <rPr>
        <b/>
        <sz val="10"/>
        <color theme="0"/>
        <rFont val="ＭＳ 明朝"/>
        <family val="1"/>
        <charset val="128"/>
      </rPr>
      <t>年</t>
    </r>
    <rPh sb="0" eb="2">
      <t>ヘイセイ</t>
    </rPh>
    <rPh sb="4" eb="5">
      <t>ネン</t>
    </rPh>
    <phoneticPr fontId="7"/>
  </si>
  <si>
    <t>（118)   電話施設の概況（各年度共３月末現在）</t>
    <rPh sb="16" eb="17">
      <t>カク</t>
    </rPh>
    <rPh sb="17" eb="19">
      <t>ネンド</t>
    </rPh>
    <rPh sb="19" eb="20">
      <t>トモ</t>
    </rPh>
    <phoneticPr fontId="7"/>
  </si>
  <si>
    <t>（119）  市別郵便利用普及状況（平成25年3月末現在）</t>
    <phoneticPr fontId="7"/>
  </si>
  <si>
    <t>…</t>
    <phoneticPr fontId="7"/>
  </si>
  <si>
    <t>（注）市道の延長舗装率は、セメント系・簡易・高級舗装延長を実延長距離</t>
    <rPh sb="29" eb="30">
      <t>ジツ</t>
    </rPh>
    <rPh sb="30" eb="32">
      <t>エンチョウ</t>
    </rPh>
    <rPh sb="32" eb="34">
      <t>キョリ</t>
    </rPh>
    <phoneticPr fontId="7"/>
  </si>
  <si>
    <t>　　　で除して得た数値である。</t>
    <phoneticPr fontId="7"/>
  </si>
  <si>
    <t>浦添警察署</t>
    <rPh sb="0" eb="2">
      <t>ウラソエ</t>
    </rPh>
    <rPh sb="2" eb="5">
      <t>ケイサツショ</t>
    </rPh>
    <phoneticPr fontId="7"/>
  </si>
  <si>
    <t>20～50</t>
    <phoneticPr fontId="7"/>
  </si>
  <si>
    <r>
      <t>読谷線</t>
    </r>
    <r>
      <rPr>
        <sz val="9"/>
        <rFont val="ＭＳ 明朝"/>
        <family val="1"/>
        <charset val="128"/>
      </rPr>
      <t>（コンベンション)</t>
    </r>
    <phoneticPr fontId="7"/>
  </si>
  <si>
    <t>読谷線（楚辺）</t>
    <phoneticPr fontId="7"/>
  </si>
  <si>
    <t>10～20</t>
    <phoneticPr fontId="7"/>
  </si>
  <si>
    <r>
      <t>読谷線</t>
    </r>
    <r>
      <rPr>
        <sz val="9"/>
        <rFont val="ＭＳ 明朝"/>
        <family val="1"/>
        <charset val="128"/>
      </rPr>
      <t>(コンベンション)</t>
    </r>
    <phoneticPr fontId="7"/>
  </si>
  <si>
    <t>簡 易 局</t>
    <phoneticPr fontId="7"/>
  </si>
  <si>
    <t xml:space="preserve">　本市には、平成25年3月31日現在で12局の郵便局がある。なお、1局当りの利用人口は、0.9万人、人口1万人当たりの切手・印紙類販売所は8.5ケ所、同ポスト数は9.1箱となっている。               </t>
    <phoneticPr fontId="7"/>
  </si>
  <si>
    <t>　　　平成24年より実延長欄を追加</t>
    <rPh sb="3" eb="5">
      <t>ヘイセイ</t>
    </rPh>
    <rPh sb="7" eb="8">
      <t>ネン</t>
    </rPh>
    <rPh sb="10" eb="11">
      <t>ジツ</t>
    </rPh>
    <rPh sb="11" eb="13">
      <t>エンチョウ</t>
    </rPh>
    <rPh sb="13" eb="14">
      <t>ラン</t>
    </rPh>
    <rPh sb="15" eb="17">
      <t>ツイカ</t>
    </rPh>
    <phoneticPr fontId="7"/>
  </si>
  <si>
    <t>　　　平成24年の県道については、不詳のため空欄</t>
    <rPh sb="3" eb="5">
      <t>ヘイセイ</t>
    </rPh>
    <rPh sb="7" eb="8">
      <t>ネン</t>
    </rPh>
    <rPh sb="9" eb="10">
      <t>ケン</t>
    </rPh>
    <rPh sb="10" eb="11">
      <t>ドウ</t>
    </rPh>
    <rPh sb="17" eb="19">
      <t>フショウ</t>
    </rPh>
    <rPh sb="22" eb="24">
      <t>クウラン</t>
    </rPh>
    <phoneticPr fontId="7"/>
  </si>
  <si>
    <r>
      <t>平成</t>
    </r>
    <r>
      <rPr>
        <sz val="10"/>
        <rFont val="ＭＳ 明朝"/>
        <family val="1"/>
        <charset val="128"/>
      </rPr>
      <t>21</t>
    </r>
    <r>
      <rPr>
        <sz val="10"/>
        <color indexed="9"/>
        <rFont val="ＭＳ 明朝"/>
        <family val="1"/>
        <charset val="128"/>
      </rPr>
      <t>年</t>
    </r>
    <phoneticPr fontId="7"/>
  </si>
  <si>
    <r>
      <t>平成</t>
    </r>
    <r>
      <rPr>
        <sz val="10"/>
        <rFont val="ＭＳ 明朝"/>
        <family val="1"/>
        <charset val="128"/>
      </rPr>
      <t>22</t>
    </r>
    <r>
      <rPr>
        <sz val="10"/>
        <color indexed="9"/>
        <rFont val="ＭＳ 明朝"/>
        <family val="1"/>
        <charset val="128"/>
      </rPr>
      <t>年</t>
    </r>
    <phoneticPr fontId="7"/>
  </si>
  <si>
    <r>
      <t>平成</t>
    </r>
    <r>
      <rPr>
        <sz val="10"/>
        <rFont val="ＭＳ 明朝"/>
        <family val="1"/>
        <charset val="128"/>
      </rPr>
      <t>23</t>
    </r>
    <r>
      <rPr>
        <sz val="10"/>
        <color indexed="9"/>
        <rFont val="ＭＳ 明朝"/>
        <family val="1"/>
        <charset val="128"/>
      </rPr>
      <t>年</t>
    </r>
    <phoneticPr fontId="7"/>
  </si>
  <si>
    <t>　また、道路総延長は約185キロメートルで、その総面積が約208.6万平方メートルである。</t>
    <phoneticPr fontId="7"/>
  </si>
  <si>
    <r>
      <t>（1</t>
    </r>
    <r>
      <rPr>
        <sz val="10"/>
        <rFont val="ＭＳ 明朝"/>
        <family val="1"/>
        <charset val="128"/>
      </rPr>
      <t>1</t>
    </r>
    <r>
      <rPr>
        <sz val="10"/>
        <rFont val="ＭＳ 明朝"/>
        <family val="1"/>
        <charset val="128"/>
      </rPr>
      <t xml:space="preserve">2）  道路及び橋りょう現況（各年共３月末現在）                                                                    </t>
    </r>
    <phoneticPr fontId="7"/>
  </si>
  <si>
    <r>
      <t>（単位：ｍ</t>
    </r>
    <r>
      <rPr>
        <vertAlign val="superscript"/>
        <sz val="10"/>
        <rFont val="ＭＳ 明朝"/>
        <family val="1"/>
        <charset val="128"/>
      </rPr>
      <t>2</t>
    </r>
    <r>
      <rPr>
        <sz val="10"/>
        <rFont val="ＭＳ 明朝"/>
        <family val="1"/>
        <charset val="128"/>
      </rPr>
      <t>、ｍ，％)</t>
    </r>
  </si>
  <si>
    <t>平　　　成　　　23　　　年</t>
    <phoneticPr fontId="7"/>
  </si>
  <si>
    <t>平　　　成　　　24　　　年</t>
    <phoneticPr fontId="7"/>
  </si>
  <si>
    <t>総面積（㎡)</t>
    <phoneticPr fontId="7"/>
  </si>
  <si>
    <t>-</t>
    <phoneticPr fontId="7"/>
  </si>
  <si>
    <t>セメント系舗装延長(ｍ)</t>
    <phoneticPr fontId="7"/>
  </si>
  <si>
    <t>　平成23年3月31日現在の道路数は、国道が２、県道が４、市道が576の計582となっている。</t>
    <phoneticPr fontId="7"/>
  </si>
  <si>
    <t>　平成23年3月31日現在の橋りょう数は、国道10、県道11、市道30の計51橋で、その総延長が2,097メートルと</t>
    <phoneticPr fontId="7"/>
  </si>
  <si>
    <t>10～40</t>
    <phoneticPr fontId="7"/>
  </si>
  <si>
    <t>60～80</t>
    <phoneticPr fontId="7"/>
  </si>
  <si>
    <t>15～40</t>
    <phoneticPr fontId="7"/>
  </si>
  <si>
    <t>　平成23年3月31日現在の道路数は、国道が２、県道が４、市道が576の計582となっている。</t>
    <phoneticPr fontId="7"/>
  </si>
  <si>
    <t>※平成25年の横断歩道橋は県道分を除く。</t>
    <rPh sb="1" eb="3">
      <t>ヘイセイ</t>
    </rPh>
    <rPh sb="5" eb="6">
      <t>ネン</t>
    </rPh>
    <rPh sb="7" eb="9">
      <t>オウダン</t>
    </rPh>
    <rPh sb="9" eb="12">
      <t>ホドウキョウ</t>
    </rPh>
    <rPh sb="13" eb="14">
      <t>ケン</t>
    </rPh>
    <rPh sb="14" eb="15">
      <t>ドウ</t>
    </rPh>
    <rPh sb="15" eb="16">
      <t>フン</t>
    </rPh>
    <rPh sb="17" eb="18">
      <t>ノゾ</t>
    </rPh>
    <phoneticPr fontId="7"/>
  </si>
  <si>
    <t>　平成23年3月31日現在の橋りょう数は、国道10、県道11、市道30の計51橋で、その総延長が2,097メートルと</t>
    <phoneticPr fontId="7"/>
  </si>
  <si>
    <t>※概況は、平成23年3月末の状況である。</t>
    <rPh sb="1" eb="3">
      <t>ガイキョウ</t>
    </rPh>
    <rPh sb="5" eb="7">
      <t>ヘイセイ</t>
    </rPh>
    <rPh sb="9" eb="10">
      <t>ネン</t>
    </rPh>
    <rPh sb="11" eb="13">
      <t>ガツマツ</t>
    </rPh>
    <rPh sb="14" eb="16">
      <t>ジョウキョウ</t>
    </rPh>
    <phoneticPr fontId="7"/>
  </si>
  <si>
    <t>※概況は、平成23年3月末の状況である。</t>
    <rPh sb="1" eb="3">
      <t>ガイキョウ</t>
    </rPh>
    <rPh sb="5" eb="7">
      <t>ヘイセイ</t>
    </rPh>
    <rPh sb="9" eb="10">
      <t>ネン</t>
    </rPh>
    <rPh sb="11" eb="13">
      <t>ガツマツ</t>
    </rPh>
    <rPh sb="12" eb="13">
      <t>マツ</t>
    </rPh>
    <rPh sb="14" eb="16">
      <t>ジョウキョウ</t>
    </rPh>
    <phoneticPr fontId="7"/>
  </si>
  <si>
    <t>（52）本市の登録自動車台数の推移</t>
    <phoneticPr fontId="7"/>
  </si>
  <si>
    <t>（53）本市の届出自動車（小型）保有台数</t>
    <phoneticPr fontId="7"/>
  </si>
  <si>
    <t>（54）種類別、電話の構成（Ｐ106参照）</t>
    <phoneticPr fontId="7"/>
  </si>
  <si>
    <t>（55）市別郵便機関数（Ｐ107参照）</t>
    <phoneticPr fontId="7"/>
  </si>
  <si>
    <r>
      <t>平 成</t>
    </r>
    <r>
      <rPr>
        <sz val="10"/>
        <rFont val="ＭＳ 明朝"/>
        <family val="1"/>
        <charset val="128"/>
      </rPr>
      <t xml:space="preserve"> 22 </t>
    </r>
    <r>
      <rPr>
        <sz val="10"/>
        <color theme="0"/>
        <rFont val="ＭＳ 明朝"/>
        <family val="1"/>
        <charset val="128"/>
      </rPr>
      <t>年</t>
    </r>
    <phoneticPr fontId="7"/>
  </si>
  <si>
    <r>
      <t>平 成</t>
    </r>
    <r>
      <rPr>
        <sz val="10"/>
        <rFont val="ＭＳ 明朝"/>
        <family val="1"/>
        <charset val="128"/>
      </rPr>
      <t xml:space="preserve"> 23 </t>
    </r>
    <r>
      <rPr>
        <sz val="10"/>
        <color theme="0"/>
        <rFont val="ＭＳ 明朝"/>
        <family val="1"/>
        <charset val="128"/>
      </rPr>
      <t>年</t>
    </r>
    <phoneticPr fontId="7"/>
  </si>
</sst>
</file>

<file path=xl/styles.xml><?xml version="1.0" encoding="utf-8"?>
<styleSheet xmlns="http://schemas.openxmlformats.org/spreadsheetml/2006/main">
  <numFmts count="25">
    <numFmt numFmtId="176" formatCode="_ * #,##0_ ;_ * \-#,##0_ ;_ * \-_ ;_ @_ "/>
    <numFmt numFmtId="177" formatCode="_ * #,##0_ ;_ * \-#,##0_ ;_ * \-??_ ;_ @_ "/>
    <numFmt numFmtId="178" formatCode="#,##0_ "/>
    <numFmt numFmtId="179" formatCode="\r#,##0_:"/>
    <numFmt numFmtId="180" formatCode="_ * #,##0.0_ ;_ * \-#,##0.0_ ;_ * \-?_ ;_ @_ "/>
    <numFmt numFmtId="181" formatCode="#,##0_);[Red]\(#,##0\)"/>
    <numFmt numFmtId="182" formatCode="0_);[Red]\(0\)"/>
    <numFmt numFmtId="183" formatCode="0.0_);[Red]\(0.0\)"/>
    <numFmt numFmtId="184" formatCode="#,##0.0_);[Red]\(#,##0.0\)"/>
    <numFmt numFmtId="185" formatCode="#,##0;[Red]#,##0"/>
    <numFmt numFmtId="186" formatCode="_ * #,##0.00_ ;_ * \-#,##0.00_ ;_ * \-??_ ;_ @_ "/>
    <numFmt numFmtId="187" formatCode="#,##0_);\(#,##0\)"/>
    <numFmt numFmtId="188" formatCode="#,##0.0_);\(#,##0.0\)"/>
    <numFmt numFmtId="189" formatCode="#,##0.0_ "/>
    <numFmt numFmtId="190" formatCode="0.0_ "/>
    <numFmt numFmtId="191" formatCode="#,##0;&quot;△&quot;#,##0"/>
    <numFmt numFmtId="192" formatCode="&quot;r&quot;#,##0_ "/>
    <numFmt numFmtId="193" formatCode="0;[Red]0"/>
    <numFmt numFmtId="194" formatCode="0_);\(0\)"/>
    <numFmt numFmtId="195" formatCode="0.0%"/>
    <numFmt numFmtId="196" formatCode="0.0;[Red]0.0"/>
    <numFmt numFmtId="197" formatCode="#&quot;年度&quot;"/>
    <numFmt numFmtId="198" formatCode="#,###.0_ "/>
    <numFmt numFmtId="199" formatCode="#,##0\ "/>
    <numFmt numFmtId="200" formatCode="#,##0.0\ ;&quot;r△&quot;#,##0.0\ "/>
  </numFmts>
  <fonts count="29">
    <font>
      <sz val="10"/>
      <name val="ＭＳ 明朝"/>
      <family val="1"/>
      <charset val="128"/>
    </font>
    <font>
      <sz val="14"/>
      <name val="ＭＳ 明朝"/>
      <family val="1"/>
      <charset val="128"/>
    </font>
    <font>
      <b/>
      <sz val="10"/>
      <name val="ＭＳ 明朝"/>
      <family val="1"/>
      <charset val="128"/>
    </font>
    <font>
      <sz val="10"/>
      <color indexed="9"/>
      <name val="ＭＳ 明朝"/>
      <family val="1"/>
      <charset val="128"/>
    </font>
    <font>
      <vertAlign val="superscript"/>
      <sz val="10"/>
      <name val="ＭＳ 明朝"/>
      <family val="1"/>
      <charset val="128"/>
    </font>
    <font>
      <sz val="8"/>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i/>
      <sz val="10"/>
      <name val="ＭＳ 明朝"/>
      <family val="1"/>
      <charset val="128"/>
    </font>
    <font>
      <b/>
      <sz val="10"/>
      <color indexed="8"/>
      <name val="ＭＳ 明朝"/>
      <family val="1"/>
      <charset val="128"/>
    </font>
    <font>
      <b/>
      <sz val="10"/>
      <color indexed="9"/>
      <name val="ＭＳ 明朝"/>
      <family val="1"/>
      <charset val="128"/>
    </font>
    <font>
      <sz val="16"/>
      <color indexed="8"/>
      <name val="ＭＳ 明朝"/>
      <family val="1"/>
      <charset val="128"/>
    </font>
    <font>
      <b/>
      <sz val="16"/>
      <color indexed="8"/>
      <name val="ＭＳ 明朝"/>
      <family val="1"/>
      <charset val="128"/>
    </font>
    <font>
      <sz val="9"/>
      <color indexed="8"/>
      <name val="ＭＳ 明朝"/>
      <family val="1"/>
      <charset val="128"/>
    </font>
    <font>
      <sz val="10"/>
      <color theme="1"/>
      <name val="ＭＳ 明朝"/>
      <family val="1"/>
      <charset val="128"/>
    </font>
    <font>
      <b/>
      <sz val="10"/>
      <color theme="1"/>
      <name val="ＭＳ 明朝"/>
      <family val="1"/>
      <charset val="128"/>
    </font>
    <font>
      <sz val="16"/>
      <color theme="1"/>
      <name val="ＭＳ 明朝"/>
      <family val="1"/>
      <charset val="128"/>
    </font>
    <font>
      <sz val="9"/>
      <color theme="1"/>
      <name val="ＭＳ 明朝"/>
      <family val="1"/>
      <charset val="128"/>
    </font>
    <font>
      <sz val="10"/>
      <color rgb="FFFF0000"/>
      <name val="ＭＳ 明朝"/>
      <family val="1"/>
      <charset val="128"/>
    </font>
    <font>
      <sz val="11"/>
      <name val="ＭＳ Ｐゴシック"/>
      <family val="3"/>
      <charset val="128"/>
    </font>
    <font>
      <b/>
      <sz val="10"/>
      <color rgb="FFFF0000"/>
      <name val="ＭＳ 明朝"/>
      <family val="1"/>
      <charset val="128"/>
    </font>
    <font>
      <sz val="10"/>
      <color theme="0"/>
      <name val="ＭＳ 明朝"/>
      <family val="1"/>
      <charset val="128"/>
    </font>
    <font>
      <b/>
      <sz val="10"/>
      <color theme="0"/>
      <name val="ＭＳ 明朝"/>
      <family val="1"/>
      <charset val="128"/>
    </font>
    <font>
      <b/>
      <sz val="9"/>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67">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s>
  <cellStyleXfs count="5">
    <xf numFmtId="0" fontId="0" fillId="0" borderId="0">
      <alignment vertical="center"/>
    </xf>
    <xf numFmtId="38" fontId="10" fillId="0" borderId="0" applyFill="0" applyBorder="0" applyProtection="0">
      <alignment vertical="center"/>
    </xf>
    <xf numFmtId="0" fontId="1" fillId="0" borderId="0"/>
    <xf numFmtId="9" fontId="10" fillId="0" borderId="0" applyFont="0" applyFill="0" applyBorder="0" applyAlignment="0" applyProtection="0">
      <alignment vertical="center"/>
    </xf>
    <xf numFmtId="38" fontId="24" fillId="0" borderId="0" applyFont="0" applyFill="0" applyBorder="0" applyAlignment="0" applyProtection="0"/>
  </cellStyleXfs>
  <cellXfs count="574">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8" fillId="0" borderId="1" xfId="0" applyFont="1" applyFill="1" applyBorder="1" applyAlignment="1">
      <alignment vertical="center"/>
    </xf>
    <xf numFmtId="185" fontId="2" fillId="0" borderId="0" xfId="0" applyNumberFormat="1" applyFont="1" applyFill="1" applyBorder="1" applyAlignment="1">
      <alignment vertical="center"/>
    </xf>
    <xf numFmtId="185"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5"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49" fontId="0" fillId="0" borderId="0" xfId="0" applyNumberFormat="1" applyFont="1">
      <alignment vertical="center"/>
    </xf>
    <xf numFmtId="0" fontId="0" fillId="0" borderId="2" xfId="0" applyBorder="1" applyAlignment="1">
      <alignment vertical="center" shrinkToFit="1"/>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0" xfId="0" applyNumberFormat="1" applyFont="1" applyFill="1" applyBorder="1" applyAlignment="1">
      <alignment horizontal="right" vertical="center"/>
    </xf>
    <xf numFmtId="185" fontId="2" fillId="0" borderId="0" xfId="0" applyNumberFormat="1" applyFont="1" applyBorder="1" applyAlignment="1">
      <alignment horizontal="right"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0" xfId="0" applyBorder="1" applyAlignment="1">
      <alignment horizontal="left" vertical="center"/>
    </xf>
    <xf numFmtId="185" fontId="0" fillId="0" borderId="2" xfId="0" applyNumberFormat="1" applyFont="1" applyFill="1" applyBorder="1" applyAlignment="1">
      <alignment vertical="center"/>
    </xf>
    <xf numFmtId="185" fontId="0" fillId="0" borderId="2" xfId="0" applyNumberFormat="1" applyFont="1" applyFill="1" applyBorder="1">
      <alignment vertical="center"/>
    </xf>
    <xf numFmtId="185" fontId="0" fillId="0" borderId="2" xfId="0" applyNumberFormat="1" applyFill="1" applyBorder="1">
      <alignment vertical="center"/>
    </xf>
    <xf numFmtId="185" fontId="0" fillId="0" borderId="0" xfId="0" applyNumberFormat="1">
      <alignment vertical="center"/>
    </xf>
    <xf numFmtId="185" fontId="0" fillId="0" borderId="0" xfId="0" applyNumberFormat="1" applyFill="1" applyBorder="1" applyAlignment="1">
      <alignment vertical="center"/>
    </xf>
    <xf numFmtId="0" fontId="0" fillId="0" borderId="2" xfId="0" applyFont="1" applyBorder="1" applyAlignment="1">
      <alignment horizontal="left" vertical="center" shrinkToFit="1"/>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81" fontId="2" fillId="0" borderId="0" xfId="0" applyNumberFormat="1" applyFont="1" applyFill="1" applyBorder="1" applyAlignment="1">
      <alignment vertical="center"/>
    </xf>
    <xf numFmtId="185"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8"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78" fontId="2" fillId="0" borderId="3"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 fillId="0" borderId="0" xfId="0" applyFont="1" applyFill="1" applyAlignment="1">
      <alignment vertical="center"/>
    </xf>
    <xf numFmtId="180" fontId="2" fillId="0" borderId="0" xfId="0" applyNumberFormat="1" applyFont="1" applyFill="1" applyBorder="1" applyAlignment="1">
      <alignment horizontal="right" vertical="center"/>
    </xf>
    <xf numFmtId="0" fontId="13" fillId="0" borderId="0" xfId="0" applyFont="1" applyFill="1" applyAlignment="1">
      <alignment vertical="center"/>
    </xf>
    <xf numFmtId="178" fontId="2" fillId="0" borderId="22" xfId="0" applyNumberFormat="1" applyFont="1" applyFill="1" applyBorder="1" applyAlignment="1">
      <alignment vertical="center"/>
    </xf>
    <xf numFmtId="0" fontId="11" fillId="0" borderId="0" xfId="0" applyFont="1" applyFill="1" applyAlignment="1">
      <alignment vertical="center"/>
    </xf>
    <xf numFmtId="0" fontId="0" fillId="0" borderId="6" xfId="0" applyFont="1" applyFill="1" applyBorder="1" applyAlignment="1">
      <alignment horizontal="center" vertical="center"/>
    </xf>
    <xf numFmtId="0" fontId="16" fillId="0" borderId="0" xfId="2" applyNumberFormat="1" applyFont="1" applyFill="1" applyBorder="1" applyAlignment="1" applyProtection="1">
      <alignment horizontal="center" vertical="center"/>
      <protection locked="0"/>
    </xf>
    <xf numFmtId="0" fontId="16" fillId="0" borderId="0" xfId="2" applyNumberFormat="1" applyFont="1" applyFill="1" applyBorder="1"/>
    <xf numFmtId="0" fontId="16" fillId="0" borderId="0" xfId="2" applyNumberFormat="1" applyFont="1" applyFill="1" applyBorder="1" applyAlignment="1">
      <alignment horizontal="left"/>
    </xf>
    <xf numFmtId="0" fontId="16" fillId="0" borderId="0" xfId="2" applyNumberFormat="1" applyFont="1" applyFill="1" applyBorder="1" applyAlignment="1">
      <alignment horizontal="center" vertical="center"/>
    </xf>
    <xf numFmtId="0" fontId="16" fillId="0" borderId="0" xfId="2" applyNumberFormat="1" applyFont="1" applyFill="1" applyBorder="1" applyProtection="1">
      <protection locked="0"/>
    </xf>
    <xf numFmtId="191" fontId="16" fillId="0" borderId="0" xfId="2" applyNumberFormat="1" applyFont="1" applyFill="1" applyBorder="1" applyAlignment="1" applyProtection="1">
      <alignment horizontal="right"/>
      <protection locked="0"/>
    </xf>
    <xf numFmtId="0" fontId="16" fillId="0" borderId="0" xfId="2" applyNumberFormat="1" applyFont="1" applyFill="1" applyBorder="1" applyAlignment="1">
      <alignment horizontal="right"/>
    </xf>
    <xf numFmtId="191" fontId="16" fillId="0" borderId="0" xfId="2" applyNumberFormat="1" applyFont="1" applyFill="1" applyBorder="1" applyAlignment="1"/>
    <xf numFmtId="0" fontId="16" fillId="0" borderId="0" xfId="2" applyNumberFormat="1" applyFont="1" applyFill="1" applyBorder="1" applyAlignment="1">
      <alignment horizontal="center"/>
    </xf>
    <xf numFmtId="0" fontId="17" fillId="0" borderId="0" xfId="0" applyFont="1" applyFill="1" applyAlignment="1">
      <alignment horizontal="center" vertical="center"/>
    </xf>
    <xf numFmtId="192"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0" fontId="0" fillId="0" borderId="0" xfId="0" applyAlignment="1">
      <alignment horizontal="center" vertical="center"/>
    </xf>
    <xf numFmtId="197" fontId="0" fillId="0" borderId="2" xfId="0" applyNumberFormat="1" applyBorder="1" applyAlignment="1">
      <alignment vertical="center" shrinkToFit="1"/>
    </xf>
    <xf numFmtId="197" fontId="0" fillId="0" borderId="2" xfId="0" applyNumberFormat="1" applyFill="1" applyBorder="1">
      <alignment vertical="center"/>
    </xf>
    <xf numFmtId="197" fontId="0" fillId="0" borderId="2" xfId="0" applyNumberFormat="1" applyFont="1" applyFill="1" applyBorder="1">
      <alignment vertical="center"/>
    </xf>
    <xf numFmtId="0" fontId="5" fillId="0" borderId="2" xfId="0" applyFont="1" applyBorder="1" applyAlignment="1">
      <alignment horizontal="right" vertical="center" shrinkToFit="1"/>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right" vertical="center"/>
    </xf>
    <xf numFmtId="0" fontId="0" fillId="0" borderId="40" xfId="0" applyFont="1" applyFill="1" applyBorder="1" applyAlignment="1">
      <alignment horizontal="center" vertical="center"/>
    </xf>
    <xf numFmtId="185" fontId="0" fillId="0" borderId="40" xfId="0" applyNumberFormat="1" applyFont="1" applyFill="1" applyBorder="1" applyAlignment="1">
      <alignment horizontal="center" vertical="center"/>
    </xf>
    <xf numFmtId="38" fontId="0" fillId="0" borderId="41" xfId="1" applyFont="1" applyFill="1" applyBorder="1" applyAlignment="1" applyProtection="1">
      <alignment horizontal="center" vertical="center"/>
    </xf>
    <xf numFmtId="0" fontId="0" fillId="0" borderId="42" xfId="0" applyBorder="1" applyAlignment="1">
      <alignment horizontal="right" vertical="center"/>
    </xf>
    <xf numFmtId="195" fontId="0" fillId="0" borderId="0" xfId="0" applyNumberFormat="1" applyAlignment="1">
      <alignment horizontal="right" vertical="center"/>
    </xf>
    <xf numFmtId="187" fontId="10" fillId="0" borderId="2" xfId="0" applyNumberFormat="1" applyFont="1" applyFill="1" applyBorder="1" applyAlignment="1">
      <alignment vertical="center" shrinkToFit="1"/>
    </xf>
    <xf numFmtId="0" fontId="0" fillId="0" borderId="0" xfId="0" applyFont="1" applyBorder="1" applyAlignment="1">
      <alignment vertical="center"/>
    </xf>
    <xf numFmtId="0" fontId="0" fillId="0" borderId="44" xfId="0" applyFont="1" applyFill="1" applyBorder="1" applyAlignment="1">
      <alignment horizontal="center" vertical="center"/>
    </xf>
    <xf numFmtId="189" fontId="11"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0" fontId="11" fillId="0" borderId="4" xfId="0" applyFont="1" applyFill="1" applyBorder="1" applyAlignment="1">
      <alignment horizontal="center" vertical="center"/>
    </xf>
    <xf numFmtId="176" fontId="11" fillId="0" borderId="0" xfId="0" applyNumberFormat="1" applyFont="1" applyFill="1" applyBorder="1" applyAlignment="1">
      <alignment horizontal="right" vertical="center" shrinkToFit="1"/>
    </xf>
    <xf numFmtId="176" fontId="11" fillId="0" borderId="0" xfId="0" applyNumberFormat="1" applyFont="1" applyFill="1" applyBorder="1">
      <alignment vertical="center"/>
    </xf>
    <xf numFmtId="0" fontId="11" fillId="0" borderId="0" xfId="0" applyFont="1" applyFill="1" applyAlignment="1">
      <alignment horizontal="right" vertical="center"/>
    </xf>
    <xf numFmtId="0" fontId="11" fillId="0" borderId="23" xfId="0" applyFont="1" applyFill="1" applyBorder="1" applyAlignment="1">
      <alignment vertical="center"/>
    </xf>
    <xf numFmtId="0" fontId="11" fillId="0" borderId="14"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lignment vertical="center"/>
    </xf>
    <xf numFmtId="0" fontId="11" fillId="0" borderId="34"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35" xfId="0" applyFont="1" applyFill="1" applyBorder="1" applyAlignment="1">
      <alignment vertical="center"/>
    </xf>
    <xf numFmtId="0" fontId="11" fillId="0" borderId="17" xfId="0" applyFont="1" applyFill="1" applyBorder="1" applyAlignment="1">
      <alignment vertical="center"/>
    </xf>
    <xf numFmtId="0" fontId="11" fillId="0" borderId="28" xfId="0" applyFont="1" applyFill="1" applyBorder="1" applyAlignment="1">
      <alignment vertical="center"/>
    </xf>
    <xf numFmtId="0" fontId="11" fillId="0" borderId="28" xfId="0" applyFont="1" applyFill="1" applyBorder="1">
      <alignment vertical="center"/>
    </xf>
    <xf numFmtId="0" fontId="11" fillId="0" borderId="24" xfId="0" applyFont="1" applyFill="1" applyBorder="1" applyAlignment="1">
      <alignment vertical="center"/>
    </xf>
    <xf numFmtId="0" fontId="11" fillId="0" borderId="18" xfId="0" applyFont="1" applyFill="1" applyBorder="1" applyAlignment="1">
      <alignment vertical="center"/>
    </xf>
    <xf numFmtId="187" fontId="11" fillId="0" borderId="1" xfId="0" applyNumberFormat="1" applyFont="1" applyFill="1" applyBorder="1" applyAlignment="1">
      <alignment vertical="center"/>
    </xf>
    <xf numFmtId="187" fontId="11" fillId="0" borderId="0" xfId="0" applyNumberFormat="1" applyFont="1" applyFill="1" applyBorder="1" applyAlignment="1">
      <alignment vertical="center"/>
    </xf>
    <xf numFmtId="188" fontId="11" fillId="0" borderId="7" xfId="0" applyNumberFormat="1" applyFont="1" applyFill="1" applyBorder="1" applyAlignment="1">
      <alignment vertical="center"/>
    </xf>
    <xf numFmtId="181" fontId="11" fillId="0" borderId="1" xfId="0" applyNumberFormat="1" applyFont="1" applyFill="1" applyBorder="1">
      <alignment vertical="center"/>
    </xf>
    <xf numFmtId="181" fontId="11" fillId="0" borderId="0" xfId="0" applyNumberFormat="1" applyFont="1" applyFill="1" applyBorder="1">
      <alignment vertical="center"/>
    </xf>
    <xf numFmtId="178" fontId="11" fillId="0" borderId="1" xfId="0" applyNumberFormat="1" applyFont="1" applyFill="1" applyBorder="1">
      <alignment vertical="center"/>
    </xf>
    <xf numFmtId="178" fontId="11" fillId="0" borderId="0" xfId="0" applyNumberFormat="1" applyFont="1" applyFill="1" applyBorder="1">
      <alignment vertical="center"/>
    </xf>
    <xf numFmtId="184" fontId="11" fillId="0" borderId="7" xfId="0" applyNumberFormat="1" applyFont="1" applyFill="1" applyBorder="1">
      <alignment vertical="center"/>
    </xf>
    <xf numFmtId="0" fontId="11" fillId="0" borderId="21" xfId="0" applyFont="1" applyFill="1" applyBorder="1" applyAlignment="1">
      <alignment horizontal="center" vertical="center"/>
    </xf>
    <xf numFmtId="192" fontId="11" fillId="0" borderId="0" xfId="0" applyNumberFormat="1" applyFont="1" applyFill="1" applyBorder="1" applyAlignment="1">
      <alignment vertical="center"/>
    </xf>
    <xf numFmtId="198" fontId="11" fillId="0" borderId="7" xfId="0" applyNumberFormat="1" applyFont="1" applyFill="1" applyBorder="1">
      <alignment vertical="center"/>
    </xf>
    <xf numFmtId="0" fontId="11" fillId="0" borderId="0" xfId="0" applyFont="1" applyFill="1">
      <alignment vertical="center"/>
    </xf>
    <xf numFmtId="178" fontId="2" fillId="0" borderId="7" xfId="0" applyNumberFormat="1"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lignment vertical="center"/>
    </xf>
    <xf numFmtId="0" fontId="20" fillId="0" borderId="0" xfId="0" applyFont="1" applyFill="1" applyBorder="1" applyAlignment="1">
      <alignment vertical="center"/>
    </xf>
    <xf numFmtId="186" fontId="19" fillId="0" borderId="0" xfId="0" applyNumberFormat="1" applyFont="1" applyFill="1" applyAlignment="1">
      <alignment vertical="center"/>
    </xf>
    <xf numFmtId="0" fontId="19" fillId="0" borderId="7" xfId="0" applyFont="1" applyFill="1" applyBorder="1" applyAlignment="1">
      <alignment vertical="center"/>
    </xf>
    <xf numFmtId="0" fontId="19" fillId="0" borderId="13" xfId="0" applyFont="1" applyFill="1" applyBorder="1" applyAlignment="1">
      <alignment vertical="center"/>
    </xf>
    <xf numFmtId="0" fontId="19" fillId="0" borderId="5" xfId="0" applyFont="1" applyFill="1" applyBorder="1" applyAlignment="1">
      <alignment vertical="center"/>
    </xf>
    <xf numFmtId="188" fontId="19" fillId="0" borderId="7" xfId="0" applyNumberFormat="1" applyFont="1" applyFill="1" applyBorder="1" applyAlignment="1">
      <alignment vertical="center"/>
    </xf>
    <xf numFmtId="0" fontId="19" fillId="0" borderId="17" xfId="0" applyFont="1" applyFill="1" applyBorder="1" applyAlignment="1">
      <alignment vertical="center"/>
    </xf>
    <xf numFmtId="0" fontId="19" fillId="0" borderId="25" xfId="0" applyFont="1" applyFill="1" applyBorder="1" applyAlignment="1">
      <alignment textRotation="255" indent="1"/>
    </xf>
    <xf numFmtId="0" fontId="19" fillId="0" borderId="29" xfId="0" applyFont="1" applyFill="1" applyBorder="1" applyAlignment="1">
      <alignment horizontal="center" vertical="center" shrinkToFit="1"/>
    </xf>
    <xf numFmtId="0" fontId="20" fillId="0" borderId="5" xfId="0" applyFont="1" applyFill="1" applyBorder="1" applyAlignment="1">
      <alignment horizontal="distributed" vertical="center"/>
    </xf>
    <xf numFmtId="176" fontId="20" fillId="0" borderId="0" xfId="0" applyNumberFormat="1" applyFont="1" applyFill="1" applyBorder="1" applyAlignment="1">
      <alignment horizontal="right" vertical="center"/>
    </xf>
    <xf numFmtId="176" fontId="20" fillId="0" borderId="22" xfId="0" applyNumberFormat="1" applyFont="1" applyFill="1" applyBorder="1" applyAlignment="1">
      <alignment horizontal="right" vertical="center"/>
    </xf>
    <xf numFmtId="189" fontId="20" fillId="0" borderId="22" xfId="0" applyNumberFormat="1" applyFont="1" applyFill="1" applyBorder="1" applyAlignment="1">
      <alignment horizontal="right" vertical="center"/>
    </xf>
    <xf numFmtId="181" fontId="20" fillId="0" borderId="22" xfId="0" applyNumberFormat="1" applyFont="1" applyFill="1" applyBorder="1" applyAlignment="1">
      <alignment horizontal="right" vertical="center"/>
    </xf>
    <xf numFmtId="190" fontId="20" fillId="0" borderId="0" xfId="0" applyNumberFormat="1" applyFont="1" applyFill="1" applyBorder="1" applyAlignment="1">
      <alignment horizontal="right" vertical="center"/>
    </xf>
    <xf numFmtId="181" fontId="20" fillId="0" borderId="22" xfId="1" applyNumberFormat="1" applyFont="1" applyFill="1" applyBorder="1" applyAlignment="1" applyProtection="1">
      <alignment horizontal="right" vertical="center"/>
    </xf>
    <xf numFmtId="190" fontId="20" fillId="0" borderId="47" xfId="0" applyNumberFormat="1" applyFont="1" applyFill="1" applyBorder="1" applyAlignment="1">
      <alignment horizontal="right" vertical="center"/>
    </xf>
    <xf numFmtId="0" fontId="21" fillId="0" borderId="0" xfId="2" applyNumberFormat="1" applyFont="1" applyFill="1" applyBorder="1" applyAlignment="1" applyProtection="1">
      <alignment horizontal="center" vertical="center"/>
      <protection locked="0"/>
    </xf>
    <xf numFmtId="0" fontId="21" fillId="0" borderId="0" xfId="2" applyNumberFormat="1" applyFont="1" applyFill="1" applyBorder="1"/>
    <xf numFmtId="0" fontId="19" fillId="0" borderId="5" xfId="0" applyFont="1" applyFill="1" applyBorder="1" applyAlignment="1">
      <alignment horizontal="distributed" vertical="center"/>
    </xf>
    <xf numFmtId="176" fontId="19" fillId="0" borderId="0"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1" fontId="19" fillId="0" borderId="0" xfId="0" applyNumberFormat="1" applyFont="1" applyFill="1" applyBorder="1" applyAlignment="1">
      <alignment horizontal="right" vertical="center"/>
    </xf>
    <xf numFmtId="190" fontId="19" fillId="0" borderId="0" xfId="0" applyNumberFormat="1" applyFont="1" applyFill="1" applyBorder="1" applyAlignment="1">
      <alignment horizontal="right" vertical="center"/>
    </xf>
    <xf numFmtId="181" fontId="19" fillId="0" borderId="0" xfId="1" applyNumberFormat="1" applyFont="1" applyFill="1" applyBorder="1" applyAlignment="1" applyProtection="1">
      <alignment horizontal="right" vertical="center"/>
    </xf>
    <xf numFmtId="190" fontId="19" fillId="0" borderId="7" xfId="0" applyNumberFormat="1" applyFont="1" applyFill="1" applyBorder="1" applyAlignment="1">
      <alignment horizontal="right" vertical="center"/>
    </xf>
    <xf numFmtId="0" fontId="21" fillId="0" borderId="0" xfId="2" applyNumberFormat="1" applyFont="1" applyFill="1" applyBorder="1" applyAlignment="1">
      <alignment horizontal="left"/>
    </xf>
    <xf numFmtId="0" fontId="21" fillId="0" borderId="0" xfId="2" applyNumberFormat="1" applyFont="1" applyFill="1" applyBorder="1" applyAlignment="1">
      <alignment horizontal="center" vertical="center"/>
    </xf>
    <xf numFmtId="0" fontId="21" fillId="0" borderId="0" xfId="2" applyNumberFormat="1" applyFont="1" applyFill="1" applyBorder="1" applyProtection="1">
      <protection locked="0"/>
    </xf>
    <xf numFmtId="191" fontId="21" fillId="0" borderId="0" xfId="2" applyNumberFormat="1" applyFont="1" applyFill="1" applyBorder="1" applyAlignment="1" applyProtection="1">
      <alignment horizontal="right"/>
      <protection locked="0"/>
    </xf>
    <xf numFmtId="0" fontId="21" fillId="0" borderId="0" xfId="2" applyNumberFormat="1" applyFont="1" applyFill="1" applyBorder="1" applyAlignment="1">
      <alignment horizontal="right"/>
    </xf>
    <xf numFmtId="191" fontId="21" fillId="0" borderId="0" xfId="2" applyNumberFormat="1" applyFont="1" applyFill="1" applyBorder="1" applyAlignment="1"/>
    <xf numFmtId="184" fontId="19" fillId="0" borderId="7" xfId="0" applyNumberFormat="1" applyFont="1" applyFill="1" applyBorder="1">
      <alignment vertical="center"/>
    </xf>
    <xf numFmtId="189"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181" fontId="20" fillId="0" borderId="0" xfId="1" applyNumberFormat="1" applyFont="1" applyFill="1" applyBorder="1" applyAlignment="1" applyProtection="1">
      <alignment horizontal="right" vertical="center"/>
    </xf>
    <xf numFmtId="190" fontId="20" fillId="0" borderId="7" xfId="0" applyNumberFormat="1" applyFont="1" applyFill="1" applyBorder="1" applyAlignment="1">
      <alignment horizontal="right" vertical="center"/>
    </xf>
    <xf numFmtId="0" fontId="21" fillId="0" borderId="0" xfId="2" applyNumberFormat="1" applyFont="1" applyFill="1" applyBorder="1" applyAlignment="1">
      <alignment horizontal="center"/>
    </xf>
    <xf numFmtId="198" fontId="19" fillId="0" borderId="7" xfId="0" applyNumberFormat="1" applyFont="1" applyFill="1" applyBorder="1">
      <alignment vertical="center"/>
    </xf>
    <xf numFmtId="184" fontId="20" fillId="0" borderId="7" xfId="0" applyNumberFormat="1" applyFont="1" applyFill="1" applyBorder="1">
      <alignment vertical="center"/>
    </xf>
    <xf numFmtId="0" fontId="19" fillId="0" borderId="7" xfId="0" applyFont="1" applyFill="1" applyBorder="1" applyAlignment="1">
      <alignment horizontal="right" vertical="center"/>
    </xf>
    <xf numFmtId="0" fontId="19" fillId="0" borderId="11" xfId="0" applyFont="1" applyFill="1" applyBorder="1" applyAlignment="1">
      <alignment horizontal="distributed" vertical="center"/>
    </xf>
    <xf numFmtId="176" fontId="19" fillId="0" borderId="3" xfId="0" applyNumberFormat="1" applyFont="1" applyFill="1" applyBorder="1" applyAlignment="1">
      <alignment horizontal="right" vertical="center"/>
    </xf>
    <xf numFmtId="189" fontId="19" fillId="0" borderId="3" xfId="0" applyNumberFormat="1" applyFont="1" applyFill="1" applyBorder="1" applyAlignment="1">
      <alignment horizontal="right" vertical="center"/>
    </xf>
    <xf numFmtId="181" fontId="19" fillId="0" borderId="3" xfId="0" applyNumberFormat="1" applyFont="1" applyFill="1" applyBorder="1" applyAlignment="1">
      <alignment horizontal="right" vertical="center"/>
    </xf>
    <xf numFmtId="190" fontId="19" fillId="0" borderId="3" xfId="0" applyNumberFormat="1" applyFont="1" applyFill="1" applyBorder="1" applyAlignment="1">
      <alignment horizontal="right" vertical="center"/>
    </xf>
    <xf numFmtId="181" fontId="19" fillId="0" borderId="3" xfId="1" applyNumberFormat="1" applyFont="1" applyFill="1" applyBorder="1" applyAlignment="1" applyProtection="1">
      <alignment horizontal="right" vertical="center"/>
    </xf>
    <xf numFmtId="190" fontId="19" fillId="0" borderId="46" xfId="0" applyNumberFormat="1" applyFont="1" applyFill="1" applyBorder="1" applyAlignment="1">
      <alignment horizontal="right" vertical="center"/>
    </xf>
    <xf numFmtId="0" fontId="19" fillId="0" borderId="0" xfId="0" applyFont="1" applyFill="1" applyAlignment="1">
      <alignment horizontal="right" vertical="center"/>
    </xf>
    <xf numFmtId="0" fontId="19" fillId="0" borderId="0" xfId="0" applyFont="1" applyFill="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shrinkToFit="1"/>
    </xf>
    <xf numFmtId="176" fontId="19" fillId="0" borderId="0" xfId="0" applyNumberFormat="1" applyFont="1" applyFill="1" applyBorder="1" applyAlignment="1">
      <alignment vertical="center"/>
    </xf>
    <xf numFmtId="176" fontId="19" fillId="0" borderId="0" xfId="0" applyNumberFormat="1" applyFont="1" applyFill="1" applyBorder="1" applyAlignment="1">
      <alignment horizontal="right" vertical="center" shrinkToFit="1"/>
    </xf>
    <xf numFmtId="176" fontId="19" fillId="0" borderId="0" xfId="0" applyNumberFormat="1" applyFont="1" applyFill="1" applyBorder="1" applyAlignment="1">
      <alignment vertical="center" shrinkToFit="1"/>
    </xf>
    <xf numFmtId="185" fontId="19" fillId="0" borderId="0" xfId="0" applyNumberFormat="1" applyFont="1" applyFill="1" applyBorder="1" applyAlignment="1">
      <alignment horizontal="right" vertical="center"/>
    </xf>
    <xf numFmtId="185" fontId="19" fillId="0" borderId="0" xfId="0" applyNumberFormat="1" applyFont="1" applyFill="1" applyBorder="1" applyAlignment="1">
      <alignment vertical="center"/>
    </xf>
    <xf numFmtId="178" fontId="19" fillId="0" borderId="0" xfId="0" applyNumberFormat="1" applyFont="1" applyFill="1" applyBorder="1" applyAlignment="1">
      <alignment horizontal="right" vertical="center"/>
    </xf>
    <xf numFmtId="181" fontId="19" fillId="0" borderId="0" xfId="0" applyNumberFormat="1" applyFont="1" applyFill="1" applyBorder="1" applyAlignment="1">
      <alignment vertical="center"/>
    </xf>
    <xf numFmtId="181" fontId="19" fillId="0" borderId="0" xfId="0" applyNumberFormat="1" applyFont="1" applyFill="1" applyBorder="1">
      <alignment vertical="center"/>
    </xf>
    <xf numFmtId="181" fontId="19" fillId="0" borderId="0" xfId="0" applyNumberFormat="1" applyFont="1" applyFill="1">
      <alignment vertical="center"/>
    </xf>
    <xf numFmtId="176" fontId="20" fillId="0" borderId="0" xfId="0" applyNumberFormat="1" applyFont="1" applyFill="1" applyBorder="1">
      <alignment vertical="center"/>
    </xf>
    <xf numFmtId="176" fontId="20" fillId="0" borderId="0" xfId="0" applyNumberFormat="1" applyFont="1" applyFill="1" applyBorder="1" applyAlignment="1">
      <alignment vertical="center"/>
    </xf>
    <xf numFmtId="182" fontId="2" fillId="0" borderId="3" xfId="0" applyNumberFormat="1" applyFont="1" applyFill="1" applyBorder="1" applyAlignment="1">
      <alignment horizontal="right" vertical="center"/>
    </xf>
    <xf numFmtId="183" fontId="2" fillId="0" borderId="3" xfId="0" applyNumberFormat="1" applyFont="1" applyFill="1" applyBorder="1" applyAlignment="1">
      <alignment vertical="center"/>
    </xf>
    <xf numFmtId="0" fontId="20" fillId="0" borderId="0" xfId="0" applyFont="1" applyFill="1" applyAlignment="1">
      <alignment vertical="center"/>
    </xf>
    <xf numFmtId="0" fontId="19" fillId="0" borderId="23" xfId="0" applyFont="1" applyFill="1" applyBorder="1" applyAlignment="1">
      <alignment vertical="center"/>
    </xf>
    <xf numFmtId="0" fontId="19" fillId="0" borderId="24" xfId="0" applyFont="1" applyFill="1" applyBorder="1" applyAlignment="1">
      <alignment vertical="center"/>
    </xf>
    <xf numFmtId="0" fontId="19" fillId="0" borderId="12" xfId="0" applyFont="1" applyFill="1" applyBorder="1" applyAlignment="1">
      <alignment vertical="center"/>
    </xf>
    <xf numFmtId="0" fontId="19" fillId="0" borderId="4" xfId="0" applyFont="1" applyFill="1" applyBorder="1" applyAlignment="1">
      <alignment vertical="center"/>
    </xf>
    <xf numFmtId="0" fontId="19" fillId="0" borderId="0" xfId="0" applyFont="1" applyFill="1" applyAlignment="1">
      <alignment vertical="center" wrapText="1"/>
    </xf>
    <xf numFmtId="0" fontId="19" fillId="0" borderId="23" xfId="0" applyFont="1" applyFill="1" applyBorder="1" applyAlignment="1">
      <alignment horizontal="center" vertical="center"/>
    </xf>
    <xf numFmtId="0" fontId="19" fillId="0" borderId="14" xfId="0" applyFont="1" applyFill="1" applyBorder="1" applyAlignment="1">
      <alignment vertical="center"/>
    </xf>
    <xf numFmtId="0" fontId="19" fillId="0" borderId="1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4" xfId="0" applyFont="1" applyFill="1" applyBorder="1" applyAlignment="1">
      <alignment horizontal="left"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7" xfId="0" applyFont="1" applyFill="1" applyBorder="1" applyAlignment="1">
      <alignment horizontal="center" vertical="center"/>
    </xf>
    <xf numFmtId="181" fontId="19" fillId="0" borderId="1" xfId="0" applyNumberFormat="1" applyFont="1" applyFill="1" applyBorder="1" applyAlignment="1">
      <alignment horizontal="right" vertical="center"/>
    </xf>
    <xf numFmtId="181" fontId="19" fillId="0" borderId="7" xfId="0" applyNumberFormat="1" applyFont="1" applyFill="1" applyBorder="1" applyAlignment="1">
      <alignment vertical="center"/>
    </xf>
    <xf numFmtId="0" fontId="19" fillId="0" borderId="4" xfId="0" applyFont="1" applyFill="1" applyBorder="1" applyAlignment="1">
      <alignment horizontal="center" vertical="center"/>
    </xf>
    <xf numFmtId="181" fontId="19" fillId="0" borderId="7" xfId="0" applyNumberFormat="1" applyFont="1" applyFill="1" applyBorder="1" applyAlignment="1">
      <alignment horizontal="right" vertical="center"/>
    </xf>
    <xf numFmtId="0" fontId="19" fillId="0" borderId="21" xfId="0" applyFont="1" applyFill="1" applyBorder="1" applyAlignment="1">
      <alignment horizontal="center" vertical="center"/>
    </xf>
    <xf numFmtId="176" fontId="19" fillId="0" borderId="7" xfId="0" applyNumberFormat="1" applyFont="1" applyFill="1" applyBorder="1" applyAlignment="1">
      <alignment horizontal="right" vertical="center"/>
    </xf>
    <xf numFmtId="0" fontId="20" fillId="0" borderId="27" xfId="0" applyFont="1" applyFill="1" applyBorder="1" applyAlignment="1">
      <alignment horizontal="center" vertical="center"/>
    </xf>
    <xf numFmtId="0" fontId="20" fillId="0" borderId="15" xfId="0" applyFont="1" applyFill="1" applyBorder="1" applyAlignment="1">
      <alignment horizontal="center" vertical="center"/>
    </xf>
    <xf numFmtId="181" fontId="20" fillId="0" borderId="1" xfId="0" applyNumberFormat="1" applyFont="1" applyFill="1" applyBorder="1" applyAlignment="1">
      <alignment horizontal="right" vertical="center"/>
    </xf>
    <xf numFmtId="181" fontId="20" fillId="0" borderId="0" xfId="0" applyNumberFormat="1" applyFont="1" applyFill="1" applyBorder="1" applyAlignment="1">
      <alignment vertical="center"/>
    </xf>
    <xf numFmtId="181" fontId="20" fillId="0" borderId="7" xfId="0" applyNumberFormat="1" applyFont="1" applyFill="1" applyBorder="1" applyAlignment="1">
      <alignmen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176" fontId="20" fillId="0" borderId="7" xfId="0" applyNumberFormat="1" applyFont="1" applyFill="1" applyBorder="1" applyAlignment="1">
      <alignment horizontal="right" vertical="center"/>
    </xf>
    <xf numFmtId="0" fontId="20" fillId="0" borderId="26" xfId="0" applyFont="1" applyFill="1" applyBorder="1" applyAlignment="1">
      <alignment vertical="center"/>
    </xf>
    <xf numFmtId="0" fontId="20" fillId="0" borderId="10" xfId="0" applyFont="1" applyFill="1" applyBorder="1" applyAlignment="1">
      <alignment horizontal="center" vertical="center"/>
    </xf>
    <xf numFmtId="181" fontId="20" fillId="0" borderId="10" xfId="0" applyNumberFormat="1" applyFont="1" applyFill="1" applyBorder="1" applyAlignment="1">
      <alignment horizontal="right" vertical="center"/>
    </xf>
    <xf numFmtId="181" fontId="20" fillId="0" borderId="3" xfId="0" applyNumberFormat="1" applyFont="1" applyFill="1" applyBorder="1" applyAlignment="1">
      <alignment vertical="center"/>
    </xf>
    <xf numFmtId="181" fontId="20" fillId="0" borderId="46" xfId="0" applyNumberFormat="1" applyFont="1" applyFill="1" applyBorder="1" applyAlignment="1">
      <alignment vertical="center"/>
    </xf>
    <xf numFmtId="0" fontId="19" fillId="0" borderId="19" xfId="0" applyFont="1" applyFill="1" applyBorder="1" applyAlignment="1">
      <alignment vertical="center"/>
    </xf>
    <xf numFmtId="0" fontId="19" fillId="0" borderId="15" xfId="0" applyFont="1" applyFill="1" applyBorder="1" applyAlignment="1">
      <alignment vertical="center"/>
    </xf>
    <xf numFmtId="0" fontId="19" fillId="0" borderId="16" xfId="0" applyFont="1" applyFill="1" applyBorder="1" applyAlignment="1">
      <alignment vertical="center"/>
    </xf>
    <xf numFmtId="0" fontId="19" fillId="0" borderId="17" xfId="0" applyFont="1" applyFill="1" applyBorder="1" applyAlignment="1">
      <alignment vertical="center" shrinkToFit="1"/>
    </xf>
    <xf numFmtId="0" fontId="19" fillId="0" borderId="18" xfId="0" applyFont="1" applyFill="1" applyBorder="1" applyAlignment="1">
      <alignment vertical="center"/>
    </xf>
    <xf numFmtId="178" fontId="19" fillId="0" borderId="7" xfId="0" applyNumberFormat="1" applyFont="1" applyFill="1" applyBorder="1" applyAlignment="1">
      <alignment horizontal="right" vertical="center"/>
    </xf>
    <xf numFmtId="0" fontId="20" fillId="0" borderId="30" xfId="0" applyFont="1" applyFill="1" applyBorder="1" applyAlignment="1">
      <alignment horizontal="center" vertical="center"/>
    </xf>
    <xf numFmtId="178" fontId="20" fillId="0" borderId="3" xfId="0" applyNumberFormat="1" applyFont="1" applyFill="1" applyBorder="1" applyAlignment="1">
      <alignment horizontal="right" vertical="center"/>
    </xf>
    <xf numFmtId="178" fontId="20" fillId="0" borderId="46" xfId="0" applyNumberFormat="1" applyFont="1" applyFill="1" applyBorder="1" applyAlignment="1">
      <alignment horizontal="right" vertical="center"/>
    </xf>
    <xf numFmtId="49" fontId="0" fillId="0" borderId="0" xfId="0" applyNumberFormat="1">
      <alignment vertical="center"/>
    </xf>
    <xf numFmtId="187" fontId="23" fillId="0" borderId="0" xfId="0" applyNumberFormat="1" applyFont="1" applyFill="1" applyAlignment="1">
      <alignment horizontal="left" vertical="center"/>
    </xf>
    <xf numFmtId="0" fontId="23" fillId="0" borderId="0" xfId="0" applyFont="1" applyFill="1" applyBorder="1" applyAlignment="1">
      <alignment horizontal="left" vertical="center" shrinkToFit="1"/>
    </xf>
    <xf numFmtId="0" fontId="23" fillId="0" borderId="0" xfId="0" applyFont="1" applyFill="1" applyBorder="1">
      <alignment vertical="center"/>
    </xf>
    <xf numFmtId="9" fontId="23" fillId="0" borderId="0" xfId="3" applyFont="1" applyFill="1" applyAlignment="1">
      <alignment horizontal="left" vertical="center"/>
    </xf>
    <xf numFmtId="0" fontId="23" fillId="0" borderId="0" xfId="0" applyFont="1">
      <alignment vertical="center"/>
    </xf>
    <xf numFmtId="38" fontId="0" fillId="0" borderId="2" xfId="1" applyFont="1" applyFill="1" applyBorder="1" applyAlignment="1" applyProtection="1">
      <alignment horizontal="right" vertical="center" shrinkToFit="1"/>
    </xf>
    <xf numFmtId="178" fontId="0" fillId="0" borderId="2" xfId="0" applyNumberFormat="1" applyFill="1" applyBorder="1" applyAlignment="1">
      <alignment horizontal="right" vertical="center"/>
    </xf>
    <xf numFmtId="185" fontId="25" fillId="0" borderId="0" xfId="0" applyNumberFormat="1" applyFont="1" applyBorder="1" applyAlignment="1">
      <alignment horizontal="left" vertical="center"/>
    </xf>
    <xf numFmtId="181" fontId="26" fillId="0" borderId="0" xfId="0" applyNumberFormat="1" applyFont="1" applyFill="1" applyAlignment="1">
      <alignment vertical="center"/>
    </xf>
    <xf numFmtId="0" fontId="26" fillId="0" borderId="0" xfId="0" applyFont="1" applyFill="1" applyAlignment="1">
      <alignment vertical="center"/>
    </xf>
    <xf numFmtId="0" fontId="25" fillId="0" borderId="0" xfId="0" applyFont="1">
      <alignment vertical="center"/>
    </xf>
    <xf numFmtId="0" fontId="19" fillId="0" borderId="21" xfId="0" applyFont="1" applyFill="1" applyBorder="1" applyAlignment="1">
      <alignment vertical="center"/>
    </xf>
    <xf numFmtId="178" fontId="2" fillId="2" borderId="0"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0" fontId="2" fillId="0" borderId="4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pplyBorder="1" applyAlignment="1">
      <alignment vertical="top" wrapText="1"/>
    </xf>
    <xf numFmtId="186" fontId="11" fillId="0" borderId="0" xfId="0" applyNumberFormat="1"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Fill="1" applyBorder="1" applyAlignment="1">
      <alignment vertical="center" textRotation="255" wrapText="1"/>
    </xf>
    <xf numFmtId="0" fontId="11" fillId="0" borderId="0" xfId="0" applyFont="1" applyFill="1" applyBorder="1" applyAlignment="1">
      <alignment textRotation="255" indent="1"/>
    </xf>
    <xf numFmtId="0" fontId="11" fillId="0" borderId="0" xfId="0" applyFont="1" applyFill="1" applyBorder="1" applyAlignment="1">
      <alignment horizontal="center" vertical="center" shrinkToFit="1"/>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90" fontId="14" fillId="0" borderId="0" xfId="0" applyNumberFormat="1" applyFont="1" applyFill="1" applyBorder="1" applyAlignment="1">
      <alignment horizontal="right" vertical="center"/>
    </xf>
    <xf numFmtId="181" fontId="14" fillId="0" borderId="0" xfId="1" applyNumberFormat="1" applyFont="1" applyFill="1" applyBorder="1" applyAlignment="1" applyProtection="1">
      <alignment horizontal="right"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181" fontId="11" fillId="0" borderId="0" xfId="0" applyNumberFormat="1" applyFont="1" applyFill="1" applyBorder="1" applyAlignment="1">
      <alignment horizontal="right" vertical="center"/>
    </xf>
    <xf numFmtId="190" fontId="11" fillId="0" borderId="0" xfId="0" applyNumberFormat="1" applyFont="1" applyFill="1" applyBorder="1" applyAlignment="1">
      <alignment horizontal="right" vertical="center"/>
    </xf>
    <xf numFmtId="181" fontId="11" fillId="0" borderId="0" xfId="1" applyNumberFormat="1" applyFont="1" applyFill="1" applyBorder="1" applyAlignment="1" applyProtection="1">
      <alignment horizontal="right" vertical="center"/>
    </xf>
    <xf numFmtId="0" fontId="11" fillId="0" borderId="0" xfId="0" applyFont="1" applyFill="1" applyBorder="1" applyAlignment="1">
      <alignment horizontal="right" vertical="center"/>
    </xf>
    <xf numFmtId="0" fontId="11" fillId="3" borderId="0" xfId="0" applyFont="1" applyFill="1" applyBorder="1">
      <alignment vertical="center"/>
    </xf>
    <xf numFmtId="0" fontId="11" fillId="3"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shrinkToFit="1"/>
    </xf>
    <xf numFmtId="176" fontId="11" fillId="3" borderId="0" xfId="0" applyNumberFormat="1" applyFont="1" applyFill="1" applyBorder="1" applyAlignment="1">
      <alignment horizontal="right" vertical="center"/>
    </xf>
    <xf numFmtId="176" fontId="11" fillId="3" borderId="0" xfId="0" applyNumberFormat="1" applyFont="1" applyFill="1" applyBorder="1" applyAlignment="1">
      <alignment vertical="center"/>
    </xf>
    <xf numFmtId="176" fontId="11" fillId="3" borderId="0" xfId="0" applyNumberFormat="1" applyFont="1" applyFill="1" applyBorder="1" applyAlignment="1">
      <alignment horizontal="right" vertical="center" shrinkToFit="1"/>
    </xf>
    <xf numFmtId="176" fontId="11" fillId="3" borderId="0" xfId="0" applyNumberFormat="1" applyFont="1" applyFill="1" applyBorder="1" applyAlignment="1">
      <alignment vertical="center" shrinkToFit="1"/>
    </xf>
    <xf numFmtId="185" fontId="11" fillId="3" borderId="0" xfId="0" applyNumberFormat="1" applyFont="1" applyFill="1" applyBorder="1" applyAlignment="1">
      <alignment horizontal="right" vertical="center"/>
    </xf>
    <xf numFmtId="185" fontId="11" fillId="3" borderId="0" xfId="0" applyNumberFormat="1" applyFont="1" applyFill="1" applyBorder="1" applyAlignment="1">
      <alignment vertical="center"/>
    </xf>
    <xf numFmtId="178" fontId="11" fillId="3" borderId="0" xfId="0" applyNumberFormat="1" applyFont="1" applyFill="1" applyBorder="1" applyAlignment="1">
      <alignment horizontal="right" vertical="center"/>
    </xf>
    <xf numFmtId="181" fontId="11" fillId="0" borderId="0" xfId="0" applyNumberFormat="1" applyFont="1" applyFill="1" applyBorder="1" applyAlignment="1">
      <alignment horizontal="center" vertical="center"/>
    </xf>
    <xf numFmtId="181" fontId="11" fillId="3" borderId="0" xfId="0" applyNumberFormat="1" applyFont="1" applyFill="1" applyBorder="1" applyAlignment="1">
      <alignment horizontal="right" vertical="center"/>
    </xf>
    <xf numFmtId="181" fontId="11" fillId="3" borderId="0" xfId="0" applyNumberFormat="1" applyFont="1" applyFill="1" applyBorder="1" applyAlignment="1">
      <alignment vertical="center"/>
    </xf>
    <xf numFmtId="181" fontId="11" fillId="0" borderId="0" xfId="0" applyNumberFormat="1" applyFont="1" applyFill="1">
      <alignment vertical="center"/>
    </xf>
    <xf numFmtId="176" fontId="14" fillId="3" borderId="0" xfId="0" applyNumberFormat="1" applyFont="1" applyFill="1" applyBorder="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right" vertical="center" shrinkToFit="1"/>
    </xf>
    <xf numFmtId="176" fontId="14" fillId="0" borderId="0" xfId="0" applyNumberFormat="1" applyFont="1" applyFill="1" applyBorder="1">
      <alignment vertical="center"/>
    </xf>
    <xf numFmtId="176" fontId="14" fillId="3" borderId="0" xfId="0" applyNumberFormat="1" applyFont="1" applyFill="1" applyBorder="1" applyAlignment="1">
      <alignment vertical="center"/>
    </xf>
    <xf numFmtId="0" fontId="11" fillId="0" borderId="0" xfId="0" applyFont="1" applyFill="1" applyBorder="1" applyAlignment="1">
      <alignment horizontal="left" vertical="center"/>
    </xf>
    <xf numFmtId="181"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2" fontId="0" fillId="0" borderId="0" xfId="0" applyNumberFormat="1" applyFont="1" applyFill="1" applyBorder="1" applyAlignment="1">
      <alignment horizontal="right" vertical="center"/>
    </xf>
    <xf numFmtId="0" fontId="0" fillId="0" borderId="0" xfId="0" applyFont="1" applyFill="1" applyBorder="1" applyAlignment="1">
      <alignment horizontal="justify" vertical="center"/>
    </xf>
    <xf numFmtId="0" fontId="0" fillId="0" borderId="3" xfId="0" applyFont="1" applyFill="1" applyBorder="1" applyAlignment="1">
      <alignment horizontal="justify" vertical="center"/>
    </xf>
    <xf numFmtId="0" fontId="19" fillId="0" borderId="0" xfId="0" applyFont="1" applyFill="1" applyBorder="1" applyAlignment="1">
      <alignment vertical="top" wrapText="1"/>
    </xf>
    <xf numFmtId="181" fontId="19"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2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19" fillId="0" borderId="5" xfId="0" applyFont="1" applyFill="1" applyBorder="1" applyAlignment="1">
      <alignment horizontal="center" vertical="center"/>
    </xf>
    <xf numFmtId="0" fontId="19" fillId="0" borderId="25" xfId="0" applyFont="1" applyFill="1" applyBorder="1" applyAlignment="1">
      <alignment horizontal="center"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200"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183" fontId="0" fillId="0" borderId="0"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5"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horizontal="justify" vertical="center"/>
    </xf>
    <xf numFmtId="0" fontId="0" fillId="0" borderId="5" xfId="0" applyFont="1" applyFill="1" applyBorder="1" applyAlignment="1">
      <alignment horizontal="center" vertical="center" shrinkToFit="1"/>
    </xf>
    <xf numFmtId="0" fontId="0" fillId="0" borderId="5" xfId="0" applyFont="1" applyFill="1" applyBorder="1" applyAlignment="1">
      <alignment vertical="center"/>
    </xf>
    <xf numFmtId="176" fontId="0" fillId="0" borderId="20" xfId="0" applyNumberFormat="1" applyFont="1" applyFill="1" applyBorder="1" applyAlignment="1">
      <alignment horizontal="center" vertical="center"/>
    </xf>
    <xf numFmtId="0" fontId="0" fillId="0" borderId="5" xfId="0" applyFont="1" applyFill="1" applyBorder="1" applyAlignment="1">
      <alignment horizontal="center" vertical="center"/>
    </xf>
    <xf numFmtId="176" fontId="0" fillId="0" borderId="8" xfId="0" applyNumberFormat="1" applyFont="1" applyFill="1" applyBorder="1" applyAlignment="1">
      <alignment horizontal="center" vertical="center"/>
    </xf>
    <xf numFmtId="193" fontId="0"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178" fontId="0" fillId="0" borderId="0" xfId="0" applyNumberFormat="1" applyFont="1" applyFill="1" applyAlignment="1">
      <alignment vertical="center"/>
    </xf>
    <xf numFmtId="0" fontId="0" fillId="0" borderId="26" xfId="0" applyFont="1" applyFill="1" applyBorder="1" applyAlignment="1">
      <alignment vertical="center"/>
    </xf>
    <xf numFmtId="0" fontId="0"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0" fontId="14" fillId="0" borderId="0" xfId="0" applyFont="1" applyFill="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horizontal="left" vertical="center"/>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0" fontId="11" fillId="0" borderId="31" xfId="0" applyFont="1" applyFill="1" applyBorder="1" applyAlignment="1">
      <alignment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199" fontId="14" fillId="0" borderId="22" xfId="0" applyNumberFormat="1" applyFont="1" applyFill="1" applyBorder="1" applyAlignment="1">
      <alignment vertical="center"/>
    </xf>
    <xf numFmtId="199" fontId="14" fillId="0" borderId="0" xfId="0" applyNumberFormat="1" applyFont="1" applyFill="1" applyBorder="1" applyAlignment="1">
      <alignment vertical="center"/>
    </xf>
    <xf numFmtId="199" fontId="14" fillId="2" borderId="0" xfId="0" applyNumberFormat="1" applyFont="1" applyFill="1" applyBorder="1" applyAlignment="1">
      <alignment vertical="center"/>
    </xf>
    <xf numFmtId="178" fontId="14" fillId="2" borderId="0" xfId="0" applyNumberFormat="1" applyFont="1" applyFill="1" applyBorder="1" applyAlignment="1">
      <alignment vertical="center"/>
    </xf>
    <xf numFmtId="192" fontId="14" fillId="2" borderId="0" xfId="0" applyNumberFormat="1" applyFont="1" applyFill="1" applyBorder="1" applyAlignment="1">
      <alignment vertical="center"/>
    </xf>
    <xf numFmtId="179" fontId="14" fillId="2" borderId="0" xfId="0" applyNumberFormat="1" applyFont="1" applyFill="1" applyBorder="1" applyAlignment="1">
      <alignment vertical="center"/>
    </xf>
    <xf numFmtId="199" fontId="11" fillId="0" borderId="0" xfId="0" applyNumberFormat="1" applyFont="1" applyFill="1" applyBorder="1" applyAlignment="1">
      <alignment vertical="center"/>
    </xf>
    <xf numFmtId="199" fontId="0" fillId="0" borderId="0" xfId="0" applyNumberFormat="1" applyFont="1" applyFill="1" applyBorder="1" applyAlignment="1">
      <alignment vertical="center"/>
    </xf>
    <xf numFmtId="199" fontId="0" fillId="0" borderId="0" xfId="0" applyNumberFormat="1" applyFont="1" applyFill="1" applyBorder="1" applyAlignment="1">
      <alignment horizontal="right" vertical="center"/>
    </xf>
    <xf numFmtId="178" fontId="0" fillId="0" borderId="0" xfId="0" applyNumberFormat="1" applyFont="1" applyFill="1" applyBorder="1" applyAlignment="1">
      <alignment vertical="center"/>
    </xf>
    <xf numFmtId="178" fontId="0" fillId="0" borderId="7" xfId="0" applyNumberFormat="1" applyFont="1" applyFill="1" applyBorder="1" applyAlignment="1">
      <alignment vertical="center"/>
    </xf>
    <xf numFmtId="180" fontId="0" fillId="0" borderId="7" xfId="0" applyNumberFormat="1" applyFont="1" applyFill="1" applyBorder="1" applyAlignment="1">
      <alignment horizontal="right" vertical="center"/>
    </xf>
    <xf numFmtId="0" fontId="11" fillId="0" borderId="33" xfId="0" applyFont="1" applyFill="1" applyBorder="1" applyAlignment="1">
      <alignment horizontal="center" vertical="center"/>
    </xf>
    <xf numFmtId="0" fontId="11" fillId="0" borderId="24" xfId="0" applyFont="1" applyFill="1" applyBorder="1" applyAlignment="1">
      <alignment horizontal="center" vertical="center"/>
    </xf>
    <xf numFmtId="177"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0" fillId="0" borderId="7" xfId="0" applyNumberFormat="1" applyFont="1" applyFill="1" applyBorder="1" applyAlignment="1">
      <alignment vertical="center"/>
    </xf>
    <xf numFmtId="0" fontId="11" fillId="0" borderId="26" xfId="0" applyFont="1" applyFill="1" applyBorder="1" applyAlignment="1">
      <alignment horizontal="center" vertical="center"/>
    </xf>
    <xf numFmtId="0" fontId="11" fillId="0" borderId="9" xfId="0" applyFont="1" applyFill="1" applyBorder="1" applyAlignment="1">
      <alignment horizontal="center" vertical="center"/>
    </xf>
    <xf numFmtId="177" fontId="11" fillId="0" borderId="3"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3" xfId="0" applyNumberFormat="1" applyFont="1" applyFill="1" applyBorder="1" applyAlignment="1">
      <alignment horizontal="right" vertical="center"/>
    </xf>
    <xf numFmtId="178" fontId="11" fillId="0" borderId="3" xfId="0" applyNumberFormat="1" applyFont="1" applyFill="1" applyBorder="1" applyAlignment="1">
      <alignment vertical="center"/>
    </xf>
    <xf numFmtId="176" fontId="0" fillId="0" borderId="46" xfId="0" applyNumberFormat="1" applyFont="1" applyFill="1" applyBorder="1" applyAlignment="1">
      <alignment vertical="center"/>
    </xf>
    <xf numFmtId="176" fontId="0" fillId="0" borderId="8" xfId="0" applyNumberFormat="1" applyFill="1" applyBorder="1" applyAlignment="1">
      <alignment horizontal="center" vertical="center"/>
    </xf>
    <xf numFmtId="0" fontId="14" fillId="0" borderId="26" xfId="0" applyFont="1" applyFill="1" applyBorder="1" applyAlignment="1">
      <alignment horizontal="center" vertical="center"/>
    </xf>
    <xf numFmtId="181" fontId="2" fillId="0" borderId="66" xfId="4" applyNumberFormat="1" applyFont="1" applyFill="1" applyBorder="1" applyAlignment="1">
      <alignment vertical="center"/>
    </xf>
    <xf numFmtId="187" fontId="14" fillId="0" borderId="3" xfId="0" applyNumberFormat="1" applyFont="1" applyFill="1" applyBorder="1" applyAlignment="1">
      <alignment vertical="center"/>
    </xf>
    <xf numFmtId="181" fontId="14" fillId="0" borderId="3" xfId="0" applyNumberFormat="1" applyFont="1" applyFill="1" applyBorder="1">
      <alignment vertical="center"/>
    </xf>
    <xf numFmtId="178" fontId="14" fillId="0" borderId="3" xfId="0" applyNumberFormat="1" applyFont="1" applyFill="1" applyBorder="1">
      <alignment vertical="center"/>
    </xf>
    <xf numFmtId="184" fontId="14" fillId="0" borderId="46" xfId="0" applyNumberFormat="1" applyFont="1" applyFill="1" applyBorder="1">
      <alignmen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ill="1" applyAlignment="1">
      <alignment vertical="center"/>
    </xf>
    <xf numFmtId="178" fontId="2" fillId="0" borderId="0"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0" fontId="19" fillId="0" borderId="0" xfId="0" applyFont="1" applyFill="1" applyAlignment="1">
      <alignment vertical="top"/>
    </xf>
    <xf numFmtId="192" fontId="14" fillId="0" borderId="0" xfId="0" applyNumberFormat="1" applyFont="1" applyFill="1" applyBorder="1" applyAlignment="1">
      <alignment vertical="center"/>
    </xf>
    <xf numFmtId="179" fontId="14" fillId="0" borderId="0" xfId="0" applyNumberFormat="1" applyFont="1" applyFill="1" applyBorder="1" applyAlignment="1">
      <alignment vertical="center"/>
    </xf>
    <xf numFmtId="0" fontId="11" fillId="0" borderId="21" xfId="0" applyFont="1" applyFill="1" applyBorder="1" applyAlignment="1">
      <alignment horizontal="distributed" vertical="center"/>
    </xf>
    <xf numFmtId="0" fontId="11" fillId="0" borderId="8"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18" fillId="0" borderId="21" xfId="0" applyFont="1" applyFill="1" applyBorder="1" applyAlignment="1">
      <alignment horizontal="distributed" vertical="center"/>
    </xf>
    <xf numFmtId="0" fontId="18" fillId="0" borderId="8" xfId="0" applyFont="1" applyFill="1" applyBorder="1" applyAlignment="1">
      <alignment horizontal="distributed" vertical="center"/>
    </xf>
    <xf numFmtId="0" fontId="11" fillId="0" borderId="51" xfId="0" applyFont="1" applyFill="1" applyBorder="1" applyAlignment="1">
      <alignment horizontal="distributed" vertical="center"/>
    </xf>
    <xf numFmtId="0" fontId="11" fillId="0" borderId="29" xfId="0" applyFont="1" applyFill="1" applyBorder="1" applyAlignment="1">
      <alignment horizontal="distributed" vertical="center"/>
    </xf>
    <xf numFmtId="181" fontId="0" fillId="0" borderId="0"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0" fontId="14" fillId="0" borderId="21" xfId="0" applyFont="1" applyFill="1" applyBorder="1" applyAlignment="1">
      <alignment horizontal="distributed" vertical="center"/>
    </xf>
    <xf numFmtId="0" fontId="14" fillId="0" borderId="8" xfId="0" applyFont="1" applyFill="1" applyBorder="1" applyAlignment="1">
      <alignment horizontal="distributed" vertical="center"/>
    </xf>
    <xf numFmtId="0" fontId="11" fillId="0" borderId="0" xfId="0" applyFont="1" applyFill="1" applyBorder="1" applyAlignment="1">
      <alignment vertical="center"/>
    </xf>
    <xf numFmtId="0" fontId="11" fillId="0" borderId="45"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4" fillId="0" borderId="27" xfId="0" applyFont="1" applyFill="1" applyBorder="1" applyAlignment="1">
      <alignment horizontal="distributed" vertical="center"/>
    </xf>
    <xf numFmtId="0" fontId="14" fillId="0" borderId="20" xfId="0" applyFont="1" applyFill="1" applyBorder="1" applyAlignment="1">
      <alignment horizontal="distributed" vertical="center"/>
    </xf>
    <xf numFmtId="0" fontId="0" fillId="0" borderId="12" xfId="0" applyFill="1" applyBorder="1" applyAlignment="1">
      <alignment horizontal="left" vertical="center"/>
    </xf>
    <xf numFmtId="0" fontId="0" fillId="0" borderId="12" xfId="0" applyFont="1" applyFill="1" applyBorder="1" applyAlignment="1">
      <alignment horizontal="left"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57" xfId="0" applyFont="1" applyFill="1" applyBorder="1" applyAlignment="1">
      <alignment horizontal="left" vertical="center"/>
    </xf>
    <xf numFmtId="0" fontId="3" fillId="0" borderId="21" xfId="0" applyFont="1" applyFill="1" applyBorder="1" applyAlignment="1">
      <alignment horizontal="center" vertical="center"/>
    </xf>
    <xf numFmtId="194" fontId="14" fillId="0" borderId="21" xfId="0" applyNumberFormat="1" applyFont="1" applyFill="1" applyBorder="1" applyAlignment="1">
      <alignment horizontal="center" vertical="center"/>
    </xf>
    <xf numFmtId="194" fontId="14" fillId="0" borderId="30" xfId="0" applyNumberFormat="1" applyFont="1" applyFill="1" applyBorder="1" applyAlignment="1">
      <alignment horizontal="center" vertical="center"/>
    </xf>
    <xf numFmtId="181" fontId="2" fillId="0" borderId="8" xfId="0" applyNumberFormat="1" applyFont="1" applyFill="1" applyBorder="1" applyAlignment="1">
      <alignment horizontal="right" vertical="center"/>
    </xf>
    <xf numFmtId="181" fontId="2" fillId="0" borderId="1" xfId="0" applyNumberFormat="1" applyFont="1" applyFill="1" applyBorder="1" applyAlignment="1">
      <alignment horizontal="right" vertical="center"/>
    </xf>
    <xf numFmtId="181" fontId="2" fillId="0" borderId="9" xfId="0" applyNumberFormat="1" applyFont="1" applyFill="1" applyBorder="1" applyAlignment="1">
      <alignment horizontal="right" vertical="center"/>
    </xf>
    <xf numFmtId="181" fontId="2" fillId="0" borderId="10" xfId="0" applyNumberFormat="1" applyFont="1" applyFill="1" applyBorder="1" applyAlignment="1">
      <alignment horizontal="right" vertical="center"/>
    </xf>
    <xf numFmtId="181" fontId="2" fillId="0" borderId="5" xfId="0" applyNumberFormat="1" applyFont="1" applyFill="1" applyBorder="1" applyAlignment="1">
      <alignment horizontal="right" vertical="center"/>
    </xf>
    <xf numFmtId="181" fontId="2" fillId="0" borderId="11"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78" fontId="11" fillId="0" borderId="1" xfId="0" applyNumberFormat="1" applyFont="1" applyFill="1" applyBorder="1" applyAlignment="1">
      <alignment horizontal="right" vertical="center"/>
    </xf>
    <xf numFmtId="178" fontId="11" fillId="0" borderId="0" xfId="0" applyNumberFormat="1" applyFont="1" applyFill="1" applyBorder="1" applyAlignment="1">
      <alignment horizontal="right" vertical="center"/>
    </xf>
    <xf numFmtId="181" fontId="2" fillId="0" borderId="35" xfId="0" applyNumberFormat="1" applyFont="1" applyFill="1" applyBorder="1" applyAlignment="1">
      <alignment horizontal="right" vertical="center"/>
    </xf>
    <xf numFmtId="181" fontId="2" fillId="0" borderId="48" xfId="0" applyNumberFormat="1" applyFont="1" applyFill="1" applyBorder="1" applyAlignment="1">
      <alignment horizontal="right" vertical="center"/>
    </xf>
    <xf numFmtId="181" fontId="0" fillId="0" borderId="50" xfId="0" applyNumberFormat="1" applyFont="1" applyFill="1" applyBorder="1" applyAlignment="1">
      <alignment horizontal="right" vertical="center"/>
    </xf>
    <xf numFmtId="0" fontId="0" fillId="0" borderId="58" xfId="0" applyFont="1" applyFill="1" applyBorder="1" applyAlignment="1">
      <alignment horizontal="center" vertical="center"/>
    </xf>
    <xf numFmtId="0" fontId="3" fillId="0" borderId="49" xfId="0" applyFont="1" applyFill="1" applyBorder="1" applyAlignment="1">
      <alignment horizontal="center" vertical="center"/>
    </xf>
    <xf numFmtId="179" fontId="0" fillId="0" borderId="0" xfId="0" applyNumberFormat="1" applyFont="1" applyFill="1" applyBorder="1" applyAlignment="1">
      <alignment horizontal="right" vertical="center"/>
    </xf>
    <xf numFmtId="181" fontId="0" fillId="0" borderId="59"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1" fontId="0" fillId="0" borderId="47"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6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11" fillId="2" borderId="0" xfId="0" applyFont="1" applyFill="1" applyBorder="1" applyAlignment="1">
      <alignment vertical="center"/>
    </xf>
    <xf numFmtId="0" fontId="14" fillId="2" borderId="21" xfId="0" applyFont="1" applyFill="1" applyBorder="1" applyAlignment="1">
      <alignment horizontal="distributed" vertical="center"/>
    </xf>
    <xf numFmtId="0" fontId="14" fillId="2" borderId="8" xfId="0" applyFont="1" applyFill="1" applyBorder="1" applyAlignment="1">
      <alignment horizontal="distributed" vertical="center"/>
    </xf>
    <xf numFmtId="0" fontId="0" fillId="0" borderId="3" xfId="0" applyFont="1" applyFill="1" applyBorder="1" applyAlignment="1">
      <alignment horizontal="justify" vertical="center"/>
    </xf>
    <xf numFmtId="193" fontId="0" fillId="0" borderId="9" xfId="0" applyNumberFormat="1" applyFont="1" applyFill="1" applyBorder="1" applyAlignment="1">
      <alignment horizontal="center" vertical="center"/>
    </xf>
    <xf numFmtId="193" fontId="0" fillId="0" borderId="48" xfId="0" applyNumberFormat="1" applyFont="1" applyFill="1" applyBorder="1" applyAlignment="1">
      <alignment horizontal="center" vertical="center"/>
    </xf>
    <xf numFmtId="0" fontId="0" fillId="0" borderId="0" xfId="0" applyFont="1" applyFill="1" applyBorder="1" applyAlignment="1">
      <alignment horizontal="justify" vertical="center"/>
    </xf>
    <xf numFmtId="193" fontId="0" fillId="0" borderId="8" xfId="0" applyNumberFormat="1" applyFont="1" applyFill="1" applyBorder="1" applyAlignment="1">
      <alignment horizontal="center" vertical="center"/>
    </xf>
    <xf numFmtId="193" fontId="0" fillId="0" borderId="35" xfId="0" applyNumberFormat="1" applyFont="1" applyFill="1" applyBorder="1" applyAlignment="1">
      <alignment horizontal="center" vertical="center"/>
    </xf>
    <xf numFmtId="0" fontId="6" fillId="0" borderId="0" xfId="0" applyFont="1" applyFill="1" applyBorder="1" applyAlignment="1">
      <alignment horizontal="justify" vertical="center"/>
    </xf>
    <xf numFmtId="196" fontId="0" fillId="0" borderId="8" xfId="0" applyNumberFormat="1" applyFont="1" applyFill="1" applyBorder="1" applyAlignment="1">
      <alignment horizontal="center" vertical="center"/>
    </xf>
    <xf numFmtId="196" fontId="0" fillId="0" borderId="35" xfId="0" applyNumberFormat="1" applyFont="1" applyFill="1" applyBorder="1" applyAlignment="1">
      <alignment horizontal="center" vertical="center"/>
    </xf>
    <xf numFmtId="193" fontId="0" fillId="0" borderId="20" xfId="0" applyNumberFormat="1" applyFont="1" applyFill="1" applyBorder="1" applyAlignment="1">
      <alignment horizontal="center" vertical="center"/>
    </xf>
    <xf numFmtId="193" fontId="0" fillId="0" borderId="16" xfId="0" applyNumberFormat="1" applyFont="1" applyFill="1" applyBorder="1" applyAlignment="1">
      <alignment horizontal="center" vertical="center"/>
    </xf>
    <xf numFmtId="193" fontId="0" fillId="0" borderId="1" xfId="0" applyNumberFormat="1" applyFont="1" applyFill="1" applyBorder="1" applyAlignment="1">
      <alignment horizontal="center" vertical="center"/>
    </xf>
    <xf numFmtId="193" fontId="0" fillId="0" borderId="7" xfId="0" applyNumberFormat="1" applyFont="1" applyFill="1" applyBorder="1" applyAlignment="1">
      <alignment horizontal="center" vertical="center"/>
    </xf>
    <xf numFmtId="0" fontId="15" fillId="0" borderId="30" xfId="0" applyFont="1" applyFill="1" applyBorder="1" applyAlignment="1">
      <alignment horizontal="center" vertical="center"/>
    </xf>
    <xf numFmtId="0" fontId="14" fillId="0" borderId="9" xfId="0" applyFont="1" applyFill="1" applyBorder="1" applyAlignment="1">
      <alignment horizontal="center" vertical="center"/>
    </xf>
    <xf numFmtId="182" fontId="2" fillId="0" borderId="10" xfId="0" applyNumberFormat="1" applyFont="1" applyFill="1" applyBorder="1" applyAlignment="1">
      <alignment horizontal="right" vertical="center"/>
    </xf>
    <xf numFmtId="183" fontId="2" fillId="0" borderId="11" xfId="0" applyNumberFormat="1" applyFont="1" applyFill="1" applyBorder="1" applyAlignment="1">
      <alignment vertical="center"/>
    </xf>
    <xf numFmtId="183" fontId="2" fillId="0" borderId="46" xfId="0" applyNumberFormat="1" applyFont="1" applyFill="1" applyBorder="1" applyAlignment="1">
      <alignment vertical="center"/>
    </xf>
    <xf numFmtId="0" fontId="0" fillId="0" borderId="53"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82" fontId="0" fillId="0" borderId="1" xfId="0" applyNumberFormat="1" applyFont="1" applyFill="1" applyBorder="1" applyAlignment="1">
      <alignment horizontal="right" vertical="center"/>
    </xf>
    <xf numFmtId="183" fontId="0" fillId="0" borderId="5" xfId="0" applyNumberFormat="1" applyFont="1" applyFill="1" applyBorder="1" applyAlignment="1">
      <alignment vertical="center"/>
    </xf>
    <xf numFmtId="183" fontId="0" fillId="0" borderId="7" xfId="0" applyNumberFormat="1" applyFont="1" applyFill="1" applyBorder="1" applyAlignment="1">
      <alignment vertical="center"/>
    </xf>
    <xf numFmtId="0" fontId="0" fillId="0" borderId="3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4" xfId="0" applyFont="1" applyFill="1" applyBorder="1" applyAlignment="1">
      <alignment horizontal="center" vertical="center"/>
    </xf>
    <xf numFmtId="182" fontId="0" fillId="0" borderId="15"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83" fontId="0" fillId="0" borderId="22" xfId="0" applyNumberFormat="1" applyFont="1" applyFill="1" applyBorder="1" applyAlignment="1">
      <alignment horizontal="right" vertical="center"/>
    </xf>
    <xf numFmtId="183" fontId="0" fillId="0" borderId="47"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7" xfId="0" applyNumberFormat="1" applyFont="1" applyFill="1" applyBorder="1" applyAlignment="1">
      <alignment horizontal="right" vertical="center"/>
    </xf>
    <xf numFmtId="181" fontId="20" fillId="0" borderId="10" xfId="0" applyNumberFormat="1" applyFont="1" applyFill="1" applyBorder="1" applyAlignment="1">
      <alignment horizontal="right" vertical="center"/>
    </xf>
    <xf numFmtId="181" fontId="20" fillId="0" borderId="3" xfId="0" applyNumberFormat="1" applyFont="1" applyFill="1" applyBorder="1" applyAlignment="1">
      <alignment horizontal="right" vertical="center"/>
    </xf>
    <xf numFmtId="181" fontId="19" fillId="0" borderId="0" xfId="0" applyNumberFormat="1" applyFont="1" applyFill="1" applyBorder="1" applyAlignment="1">
      <alignment horizontal="right" vertical="center"/>
    </xf>
    <xf numFmtId="0" fontId="19" fillId="0" borderId="2" xfId="0" applyFont="1" applyFill="1" applyBorder="1" applyAlignment="1">
      <alignment horizontal="center" vertical="center"/>
    </xf>
    <xf numFmtId="185" fontId="19" fillId="0" borderId="1" xfId="0" applyNumberFormat="1" applyFont="1" applyFill="1" applyBorder="1" applyAlignment="1">
      <alignment horizontal="center" vertical="center"/>
    </xf>
    <xf numFmtId="185" fontId="19" fillId="0" borderId="0" xfId="0" applyNumberFormat="1" applyFont="1" applyFill="1" applyBorder="1" applyAlignment="1">
      <alignment horizontal="center" vertical="center"/>
    </xf>
    <xf numFmtId="181" fontId="19" fillId="0" borderId="1" xfId="0" applyNumberFormat="1" applyFont="1" applyFill="1" applyBorder="1" applyAlignment="1">
      <alignment horizontal="right" vertical="center"/>
    </xf>
    <xf numFmtId="181" fontId="19" fillId="0" borderId="22" xfId="0" applyNumberFormat="1" applyFont="1" applyFill="1" applyBorder="1" applyAlignment="1">
      <alignment horizontal="right" vertical="center"/>
    </xf>
    <xf numFmtId="0" fontId="19" fillId="0" borderId="8" xfId="0" applyFont="1" applyFill="1" applyBorder="1" applyAlignment="1">
      <alignment horizontal="center" vertical="center" wrapText="1" shrinkToFit="1"/>
    </xf>
    <xf numFmtId="0" fontId="19" fillId="0" borderId="29" xfId="0" applyFont="1" applyFill="1" applyBorder="1" applyAlignment="1">
      <alignment horizontal="center" vertical="center" wrapText="1" shrinkToFit="1"/>
    </xf>
    <xf numFmtId="0" fontId="19" fillId="0" borderId="31"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0" xfId="0" applyFont="1" applyFill="1" applyBorder="1" applyAlignment="1">
      <alignment horizontal="center" vertical="center" wrapText="1" shrinkToFit="1"/>
    </xf>
    <xf numFmtId="0" fontId="19" fillId="0" borderId="15"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0" xfId="0" applyFont="1" applyFill="1" applyBorder="1" applyAlignment="1">
      <alignment vertical="top" wrapText="1"/>
    </xf>
    <xf numFmtId="0" fontId="19" fillId="0" borderId="31" xfId="0" applyFont="1" applyFill="1" applyBorder="1" applyAlignment="1">
      <alignment horizontal="distributed" vertical="center" justifyLastLine="1"/>
    </xf>
    <xf numFmtId="0" fontId="19" fillId="0" borderId="53" xfId="0" applyFont="1" applyFill="1" applyBorder="1" applyAlignment="1">
      <alignment horizontal="distributed" vertical="center" justifyLastLine="1"/>
    </xf>
    <xf numFmtId="0" fontId="19" fillId="0" borderId="54" xfId="0" applyFont="1" applyFill="1" applyBorder="1" applyAlignment="1">
      <alignment horizontal="distributed" vertical="center" justifyLastLine="1"/>
    </xf>
    <xf numFmtId="0" fontId="19" fillId="0" borderId="55" xfId="0" applyFont="1" applyFill="1" applyBorder="1" applyAlignment="1">
      <alignment horizontal="distributed" vertical="center" justifyLastLine="1"/>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0" fontId="14" fillId="0" borderId="0" xfId="0" applyFont="1" applyFill="1" applyBorder="1" applyAlignment="1">
      <alignment vertical="center"/>
    </xf>
    <xf numFmtId="0" fontId="11" fillId="0" borderId="0" xfId="0" applyFont="1" applyFill="1" applyBorder="1" applyAlignment="1">
      <alignment vertical="top" wrapText="1"/>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9" fillId="0" borderId="3" xfId="0" applyFont="1" applyFill="1" applyBorder="1" applyAlignment="1">
      <alignment horizontal="left" vertical="center"/>
    </xf>
    <xf numFmtId="0" fontId="20" fillId="0" borderId="0" xfId="0" applyFont="1" applyFill="1" applyBorder="1" applyAlignment="1">
      <alignment horizontal="left" vertical="center"/>
    </xf>
    <xf numFmtId="0" fontId="19" fillId="0" borderId="0" xfId="0" applyFont="1" applyFill="1" applyBorder="1" applyAlignment="1">
      <alignment horizontal="left" vertical="top" wrapText="1"/>
    </xf>
    <xf numFmtId="0" fontId="19" fillId="0" borderId="20" xfId="0" applyFont="1" applyFill="1" applyBorder="1" applyAlignment="1">
      <alignment vertical="center" textRotation="255" wrapText="1"/>
    </xf>
    <xf numFmtId="0" fontId="19" fillId="0" borderId="8" xfId="0" applyFont="1" applyFill="1" applyBorder="1" applyAlignment="1">
      <alignment vertical="center" textRotation="255" wrapText="1"/>
    </xf>
    <xf numFmtId="0" fontId="19" fillId="0" borderId="29" xfId="0" applyFont="1" applyFill="1" applyBorder="1" applyAlignment="1">
      <alignment vertical="center" textRotation="255" wrapText="1"/>
    </xf>
    <xf numFmtId="0" fontId="19" fillId="0" borderId="20"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9" fillId="0" borderId="29" xfId="0" applyFont="1" applyFill="1" applyBorder="1" applyAlignment="1">
      <alignment horizontal="center" vertical="center" textRotation="255"/>
    </xf>
    <xf numFmtId="0" fontId="19" fillId="0" borderId="20" xfId="0" applyFont="1" applyFill="1" applyBorder="1" applyAlignment="1">
      <alignment horizontal="center" vertical="center" textRotation="255" wrapText="1"/>
    </xf>
    <xf numFmtId="0" fontId="19" fillId="0" borderId="8" xfId="0" applyFont="1" applyFill="1" applyBorder="1" applyAlignment="1">
      <alignment horizontal="center" vertical="center" textRotation="255" wrapText="1"/>
    </xf>
    <xf numFmtId="0" fontId="19" fillId="0" borderId="29" xfId="0" applyFont="1" applyFill="1" applyBorder="1" applyAlignment="1">
      <alignment horizontal="center" vertical="center" textRotation="255" wrapText="1"/>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6" xfId="0" applyFont="1" applyFill="1" applyBorder="1" applyAlignment="1">
      <alignment vertical="center" textRotation="255" wrapText="1"/>
    </xf>
    <xf numFmtId="0" fontId="19" fillId="0" borderId="35" xfId="0" applyFont="1" applyFill="1" applyBorder="1" applyAlignment="1">
      <alignment vertical="center" textRotation="255" wrapText="1"/>
    </xf>
    <xf numFmtId="0" fontId="19" fillId="0" borderId="18" xfId="0" applyFont="1" applyFill="1" applyBorder="1" applyAlignment="1">
      <alignment vertical="center" textRotation="255" wrapText="1"/>
    </xf>
    <xf numFmtId="178" fontId="20" fillId="0" borderId="15" xfId="0" applyNumberFormat="1" applyFont="1" applyFill="1" applyBorder="1" applyAlignment="1">
      <alignment vertical="center"/>
    </xf>
    <xf numFmtId="178" fontId="20" fillId="0" borderId="22" xfId="0" applyNumberFormat="1" applyFont="1" applyFill="1" applyBorder="1" applyAlignment="1">
      <alignment vertical="center"/>
    </xf>
    <xf numFmtId="182" fontId="20" fillId="0" borderId="22" xfId="0" applyNumberFormat="1" applyFont="1" applyFill="1" applyBorder="1" applyAlignment="1">
      <alignment vertical="center"/>
    </xf>
    <xf numFmtId="0" fontId="19" fillId="0" borderId="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4" xfId="0" applyFont="1" applyFill="1" applyBorder="1" applyAlignment="1">
      <alignment vertical="center" textRotation="255"/>
    </xf>
    <xf numFmtId="0" fontId="19" fillId="0" borderId="13" xfId="0" applyFont="1" applyFill="1" applyBorder="1" applyAlignment="1">
      <alignment vertical="center" textRotation="255"/>
    </xf>
    <xf numFmtId="0" fontId="19" fillId="0" borderId="1" xfId="0" applyFont="1" applyFill="1" applyBorder="1" applyAlignment="1">
      <alignment vertical="center" textRotation="255"/>
    </xf>
    <xf numFmtId="0" fontId="19" fillId="0" borderId="5" xfId="0" applyFont="1" applyFill="1" applyBorder="1" applyAlignment="1">
      <alignment vertical="center" textRotation="255"/>
    </xf>
    <xf numFmtId="0" fontId="19" fillId="0" borderId="15" xfId="0" applyFont="1" applyFill="1" applyBorder="1" applyAlignment="1">
      <alignment horizontal="center" vertical="center" textRotation="255"/>
    </xf>
    <xf numFmtId="0" fontId="19" fillId="0" borderId="64"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17" xfId="0" applyFont="1" applyFill="1" applyBorder="1" applyAlignment="1">
      <alignment horizontal="center" vertical="center" textRotation="255"/>
    </xf>
    <xf numFmtId="0" fontId="19" fillId="0" borderId="25" xfId="0" applyFont="1" applyFill="1" applyBorder="1" applyAlignment="1">
      <alignment horizontal="center" vertical="center" textRotation="255"/>
    </xf>
    <xf numFmtId="178" fontId="19" fillId="0" borderId="1" xfId="0"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vertical="center"/>
    </xf>
    <xf numFmtId="0" fontId="19" fillId="0" borderId="0" xfId="0" applyFont="1" applyFill="1" applyBorder="1" applyAlignment="1">
      <alignment horizontal="right" vertical="center"/>
    </xf>
    <xf numFmtId="178" fontId="20" fillId="0" borderId="1" xfId="0" applyNumberFormat="1" applyFont="1" applyFill="1" applyBorder="1" applyAlignment="1">
      <alignment vertical="center"/>
    </xf>
    <xf numFmtId="178" fontId="20" fillId="0" borderId="0" xfId="0" applyNumberFormat="1" applyFont="1" applyFill="1" applyBorder="1" applyAlignment="1">
      <alignment vertical="center"/>
    </xf>
    <xf numFmtId="182" fontId="20" fillId="0" borderId="0" xfId="0" applyNumberFormat="1" applyFont="1" applyFill="1" applyBorder="1" applyAlignment="1">
      <alignment vertical="center"/>
    </xf>
    <xf numFmtId="178" fontId="19" fillId="0" borderId="10" xfId="0" applyNumberFormat="1" applyFont="1" applyFill="1" applyBorder="1" applyAlignment="1">
      <alignment vertical="center"/>
    </xf>
    <xf numFmtId="178" fontId="19" fillId="0" borderId="3" xfId="0" applyNumberFormat="1" applyFont="1" applyFill="1" applyBorder="1" applyAlignment="1">
      <alignment vertical="center"/>
    </xf>
    <xf numFmtId="182" fontId="19" fillId="0" borderId="3" xfId="0" applyNumberFormat="1" applyFont="1" applyFill="1" applyBorder="1" applyAlignment="1">
      <alignment vertical="center"/>
    </xf>
    <xf numFmtId="0" fontId="9" fillId="0" borderId="0" xfId="0" applyFont="1" applyBorder="1" applyAlignment="1">
      <alignment horizontal="center" vertical="center"/>
    </xf>
  </cellXfs>
  <cellStyles count="5">
    <cellStyle name="パーセント" xfId="3" builtinId="5"/>
    <cellStyle name="桁区切り" xfId="1" builtinId="6"/>
    <cellStyle name="桁区切り 2" xfId="4"/>
    <cellStyle name="標準" xfId="0" builtinId="0"/>
    <cellStyle name="標準_人口まとめ"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6543"/>
          <c:y val="1.351338716248256E-2"/>
        </c:manualLayout>
      </c:layout>
      <c:spPr>
        <a:noFill/>
        <a:ln w="12700">
          <a:solidFill>
            <a:srgbClr val="000000"/>
          </a:solidFill>
          <a:prstDash val="solid"/>
        </a:ln>
      </c:spPr>
    </c:title>
    <c:plotArea>
      <c:layout>
        <c:manualLayout>
          <c:layoutTarget val="inner"/>
          <c:xMode val="edge"/>
          <c:yMode val="edge"/>
          <c:x val="0.14394230437087899"/>
          <c:y val="0.11959317249416672"/>
          <c:w val="0.81725191825652177"/>
          <c:h val="0.70992542821006011"/>
        </c:manualLayout>
      </c:layout>
      <c:barChart>
        <c:barDir val="col"/>
        <c:grouping val="stacked"/>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平成20年度</c:v>
                </c:pt>
                <c:pt idx="1">
                  <c:v>21年度</c:v>
                </c:pt>
                <c:pt idx="2">
                  <c:v>22年度</c:v>
                </c:pt>
                <c:pt idx="3">
                  <c:v>23年度</c:v>
                </c:pt>
                <c:pt idx="4">
                  <c:v>24年度</c:v>
                </c:pt>
              </c:strCache>
            </c:strRef>
          </c:cat>
          <c:val>
            <c:numRef>
              <c:f>グラフ!$I$6:$I$10</c:f>
              <c:numCache>
                <c:formatCode>#,##0;[Red]\-#,##0</c:formatCode>
                <c:ptCount val="5"/>
                <c:pt idx="0">
                  <c:v>7324</c:v>
                </c:pt>
                <c:pt idx="1">
                  <c:v>7330</c:v>
                </c:pt>
                <c:pt idx="2" formatCode="#,##0_ ">
                  <c:v>7209</c:v>
                </c:pt>
                <c:pt idx="3" formatCode="#,##0_ ">
                  <c:v>7009</c:v>
                </c:pt>
                <c:pt idx="4" formatCode="#,##0_ ">
                  <c:v>6923</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平成20年度</c:v>
                </c:pt>
                <c:pt idx="1">
                  <c:v>21年度</c:v>
                </c:pt>
                <c:pt idx="2">
                  <c:v>22年度</c:v>
                </c:pt>
                <c:pt idx="3">
                  <c:v>23年度</c:v>
                </c:pt>
                <c:pt idx="4">
                  <c:v>24年度</c:v>
                </c:pt>
              </c:strCache>
            </c:strRef>
          </c:cat>
          <c:val>
            <c:numRef>
              <c:f>グラフ!$J$6:$J$10</c:f>
              <c:numCache>
                <c:formatCode>#,##0;[Red]\-#,##0</c:formatCode>
                <c:ptCount val="5"/>
                <c:pt idx="0">
                  <c:v>103</c:v>
                </c:pt>
                <c:pt idx="1">
                  <c:v>109</c:v>
                </c:pt>
                <c:pt idx="2" formatCode="#,##0_ ">
                  <c:v>107</c:v>
                </c:pt>
                <c:pt idx="3" formatCode="#,##0_ ">
                  <c:v>111</c:v>
                </c:pt>
                <c:pt idx="4" formatCode="#,##0_ ">
                  <c:v>115</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平成20年度</c:v>
                </c:pt>
                <c:pt idx="1">
                  <c:v>21年度</c:v>
                </c:pt>
                <c:pt idx="2">
                  <c:v>22年度</c:v>
                </c:pt>
                <c:pt idx="3">
                  <c:v>23年度</c:v>
                </c:pt>
                <c:pt idx="4">
                  <c:v>24年度</c:v>
                </c:pt>
              </c:strCache>
            </c:strRef>
          </c:cat>
          <c:val>
            <c:numRef>
              <c:f>グラフ!$K$6:$K$10</c:f>
              <c:numCache>
                <c:formatCode>#,##0;[Red]\-#,##0</c:formatCode>
                <c:ptCount val="5"/>
                <c:pt idx="0">
                  <c:v>28440</c:v>
                </c:pt>
                <c:pt idx="1">
                  <c:v>27650</c:v>
                </c:pt>
                <c:pt idx="2" formatCode="#,##0_ ">
                  <c:v>27496</c:v>
                </c:pt>
                <c:pt idx="3" formatCode="#,##0_ ">
                  <c:v>27499</c:v>
                </c:pt>
                <c:pt idx="4" formatCode="#,##0_ ">
                  <c:v>27591</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グラフ!$H$6:$H$10</c:f>
              <c:strCache>
                <c:ptCount val="5"/>
                <c:pt idx="0">
                  <c:v>平成20年度</c:v>
                </c:pt>
                <c:pt idx="1">
                  <c:v>21年度</c:v>
                </c:pt>
                <c:pt idx="2">
                  <c:v>22年度</c:v>
                </c:pt>
                <c:pt idx="3">
                  <c:v>23年度</c:v>
                </c:pt>
                <c:pt idx="4">
                  <c:v>24年度</c:v>
                </c:pt>
              </c:strCache>
            </c:strRef>
          </c:cat>
          <c:val>
            <c:numRef>
              <c:f>グラフ!$L$6:$L$10</c:f>
              <c:numCache>
                <c:formatCode>#,##0;[Red]\-#,##0</c:formatCode>
                <c:ptCount val="5"/>
                <c:pt idx="0">
                  <c:v>1617</c:v>
                </c:pt>
                <c:pt idx="1">
                  <c:v>1632</c:v>
                </c:pt>
                <c:pt idx="2" formatCode="#,##0_ ">
                  <c:v>1616</c:v>
                </c:pt>
                <c:pt idx="3" formatCode="#,##0_ ">
                  <c:v>1648</c:v>
                </c:pt>
                <c:pt idx="4" formatCode="#,##0_ ">
                  <c:v>1669</c:v>
                </c:pt>
              </c:numCache>
            </c:numRef>
          </c:val>
        </c:ser>
        <c:dLbls>
          <c:showVal val="1"/>
        </c:dLbls>
        <c:gapWidth val="30"/>
        <c:overlap val="100"/>
        <c:axId val="138725248"/>
        <c:axId val="138726784"/>
      </c:barChart>
      <c:catAx>
        <c:axId val="138725248"/>
        <c:scaling>
          <c:orientation val="minMax"/>
        </c:scaling>
        <c:axPos val="b"/>
        <c:numFmt formatCode="General" sourceLinked="1"/>
        <c:majorTickMark val="in"/>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138726784"/>
        <c:crossesAt val="0"/>
        <c:auto val="1"/>
        <c:lblAlgn val="ctr"/>
        <c:lblOffset val="100"/>
        <c:tickLblSkip val="1"/>
        <c:tickMarkSkip val="1"/>
      </c:catAx>
      <c:valAx>
        <c:axId val="138726784"/>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72524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9.6866366370545104E-2"/>
          <c:y val="0.9134882750086345"/>
          <c:w val="0.82051510337401889"/>
          <c:h val="6.1068854039574488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年３月末現在</a:t>
            </a:r>
          </a:p>
        </c:rich>
      </c:tx>
      <c:layout>
        <c:manualLayout>
          <c:xMode val="edge"/>
          <c:yMode val="edge"/>
          <c:x val="0.3128972948733168"/>
          <c:y val="1.6788334260039901E-2"/>
        </c:manualLayout>
      </c:layout>
      <c:spPr>
        <a:noFill/>
        <a:ln w="12700">
          <a:solidFill>
            <a:srgbClr val="000000"/>
          </a:solidFill>
          <a:prstDash val="solid"/>
        </a:ln>
      </c:spPr>
    </c:title>
    <c:plotArea>
      <c:layout>
        <c:manualLayout>
          <c:layoutTarget val="inner"/>
          <c:xMode val="edge"/>
          <c:yMode val="edge"/>
          <c:x val="0.18298339921115644"/>
          <c:y val="0.10931442177009792"/>
          <c:w val="0.61489242681537648"/>
          <c:h val="0.61682701642160298"/>
        </c:manualLayout>
      </c:layout>
      <c:barChart>
        <c:barDir val="col"/>
        <c:grouping val="clustered"/>
        <c:ser>
          <c:idx val="0"/>
          <c:order val="0"/>
          <c:spPr>
            <a:solidFill>
              <a:schemeClr val="bg1">
                <a:lumMod val="50000"/>
              </a:schemeClr>
            </a:solidFill>
            <a:ln w="12700">
              <a:solidFill>
                <a:srgbClr val="000000"/>
              </a:solidFill>
              <a:prstDash val="solid"/>
            </a:ln>
          </c:spPr>
          <c:dLbls>
            <c:dLbl>
              <c:idx val="0"/>
              <c:layout>
                <c:manualLayout>
                  <c:x val="4.2376059203424101E-3"/>
                  <c:y val="7.6911679048427828E-3"/>
                </c:manualLayout>
              </c:layout>
              <c:dLblPos val="outEnd"/>
              <c:showVal val="1"/>
            </c:dLbl>
            <c:dLbl>
              <c:idx val="1"/>
              <c:layout>
                <c:manualLayout>
                  <c:x val="-7.4065017291609098E-3"/>
                  <c:y val="2.6438549341399392E-3"/>
                </c:manualLayout>
              </c:layout>
              <c:dLblPos val="outEnd"/>
              <c:showVal val="1"/>
            </c:dLbl>
            <c:dLbl>
              <c:idx val="2"/>
              <c:layout>
                <c:manualLayout>
                  <c:x val="-6.6612830647870434E-3"/>
                  <c:y val="1.4210108863213305E-2"/>
                </c:manualLayout>
              </c:layout>
              <c:dLblPos val="outEnd"/>
              <c:showVal val="1"/>
            </c:dLbl>
            <c:dLbl>
              <c:idx val="3"/>
              <c:layout>
                <c:manualLayout>
                  <c:x val="-1.9467583252174641E-3"/>
                  <c:y val="3.9306553306288194E-3"/>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1264</c:v>
                </c:pt>
                <c:pt idx="1">
                  <c:v>40577</c:v>
                </c:pt>
                <c:pt idx="2">
                  <c:v>25</c:v>
                </c:pt>
                <c:pt idx="3">
                  <c:v>11829</c:v>
                </c:pt>
              </c:numCache>
            </c:numRef>
          </c:val>
        </c:ser>
        <c:gapWidth val="30"/>
        <c:axId val="138678656"/>
        <c:axId val="138680192"/>
      </c:barChart>
      <c:catAx>
        <c:axId val="1386786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38680192"/>
        <c:crossesAt val="0"/>
        <c:auto val="1"/>
        <c:lblAlgn val="ctr"/>
        <c:lblOffset val="100"/>
        <c:tickLblSkip val="1"/>
        <c:tickMarkSkip val="1"/>
      </c:catAx>
      <c:valAx>
        <c:axId val="138680192"/>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582"/>
              <c:y val="5.6681912483035286E-2"/>
            </c:manualLayout>
          </c:layout>
          <c:spPr>
            <a:noFill/>
            <a:ln w="25400">
              <a:noFill/>
            </a:ln>
          </c:spPr>
        </c:title>
        <c:numFmt formatCode="#,##0;[Red]#,##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678656"/>
        <c:crossesAt val="1"/>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a:t>
            </a:r>
            <a:r>
              <a:rPr lang="en-US" altLang="ja-JP"/>
              <a:t>3</a:t>
            </a:r>
            <a:r>
              <a:rPr lang="ja-JP" altLang="en-US"/>
              <a:t>月末現在</a:t>
            </a:r>
          </a:p>
        </c:rich>
      </c:tx>
      <c:layout>
        <c:manualLayout>
          <c:xMode val="edge"/>
          <c:yMode val="edge"/>
          <c:x val="0.32948037564669086"/>
          <c:y val="5.7831325301204807E-2"/>
        </c:manualLayout>
      </c:layout>
      <c:spPr>
        <a:solidFill>
          <a:srgbClr val="FFFFFF"/>
        </a:solidFill>
        <a:ln w="12700">
          <a:solidFill>
            <a:srgbClr val="000000"/>
          </a:solidFill>
          <a:prstDash val="solid"/>
        </a:ln>
      </c:spPr>
    </c:title>
    <c:plotArea>
      <c:layout>
        <c:manualLayout>
          <c:layoutTarget val="inner"/>
          <c:xMode val="edge"/>
          <c:yMode val="edge"/>
          <c:x val="0.19364189176793473"/>
          <c:y val="0.39759082924373063"/>
          <c:w val="0.62427833763991025"/>
          <c:h val="0.52048254010087958"/>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dotDmnd">
                <a:fgClr>
                  <a:srgbClr val="000000"/>
                </a:fgClr>
                <a:bgClr>
                  <a:srgbClr val="FFFFFF"/>
                </a:bgClr>
              </a:pattFill>
              <a:ln w="12700">
                <a:solidFill>
                  <a:srgbClr val="000000"/>
                </a:solidFill>
                <a:prstDash val="solid"/>
              </a:ln>
            </c:spPr>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
            <c:dLbl>
              <c:idx val="2"/>
              <c:layout>
                <c:manualLayout>
                  <c:x val="4.0413410333550275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
            <c:numFmt formatCode="0.0%" sourceLinked="0"/>
            <c:showCatName val="1"/>
            <c:showPercent val="1"/>
          </c:dLbls>
          <c:cat>
            <c:strRef>
              <c:f>グラフ!$H$42:$J$42</c:f>
              <c:strCache>
                <c:ptCount val="3"/>
                <c:pt idx="0">
                  <c:v>住 宅 用</c:v>
                </c:pt>
                <c:pt idx="1">
                  <c:v>事 務 用</c:v>
                </c:pt>
                <c:pt idx="2">
                  <c:v>公衆電話</c:v>
                </c:pt>
              </c:strCache>
            </c:strRef>
          </c:cat>
          <c:val>
            <c:numRef>
              <c:f>グラフ!$H$43:$J$43</c:f>
              <c:numCache>
                <c:formatCode>#,##0;\-#,##0</c:formatCode>
                <c:ptCount val="3"/>
                <c:pt idx="0">
                  <c:v>12133</c:v>
                </c:pt>
                <c:pt idx="1">
                  <c:v>4167</c:v>
                </c:pt>
                <c:pt idx="2">
                  <c:v>166</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年３月末現在</a:t>
            </a:r>
          </a:p>
        </c:rich>
      </c:tx>
      <c:layout>
        <c:manualLayout>
          <c:xMode val="edge"/>
          <c:yMode val="edge"/>
          <c:x val="0.34319526627218933"/>
          <c:y val="3.2467532467532485E-2"/>
        </c:manualLayout>
      </c:layout>
      <c:spPr>
        <a:solidFill>
          <a:srgbClr val="FFFFFF"/>
        </a:solidFill>
        <a:ln w="12700">
          <a:solidFill>
            <a:srgbClr val="000000"/>
          </a:solidFill>
          <a:prstDash val="solid"/>
        </a:ln>
      </c:spPr>
    </c:title>
    <c:plotArea>
      <c:layout>
        <c:manualLayout>
          <c:layoutTarget val="inner"/>
          <c:xMode val="edge"/>
          <c:yMode val="edge"/>
          <c:x val="9.4674556213017763E-2"/>
          <c:y val="0.14285744482515941"/>
          <c:w val="0.81952662721893488"/>
          <c:h val="0.56060724560176034"/>
        </c:manualLayout>
      </c:layout>
      <c:barChart>
        <c:barDir val="col"/>
        <c:grouping val="clustered"/>
        <c:ser>
          <c:idx val="0"/>
          <c:order val="0"/>
          <c:tx>
            <c:strRef>
              <c:f>グラフ!$I$47</c:f>
              <c:strCache>
                <c:ptCount val="1"/>
                <c:pt idx="0">
                  <c:v>窓口機関</c:v>
                </c:pt>
              </c:strCache>
            </c:strRef>
          </c:tx>
          <c:spPr>
            <a:solidFill>
              <a:srgbClr val="000000"/>
            </a:solid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42</c:v>
                </c:pt>
                <c:pt idx="1">
                  <c:v>16</c:v>
                </c:pt>
                <c:pt idx="2">
                  <c:v>10</c:v>
                </c:pt>
                <c:pt idx="3">
                  <c:v>13</c:v>
                </c:pt>
                <c:pt idx="4">
                  <c:v>8</c:v>
                </c:pt>
                <c:pt idx="5">
                  <c:v>12</c:v>
                </c:pt>
                <c:pt idx="6">
                  <c:v>10</c:v>
                </c:pt>
                <c:pt idx="7">
                  <c:v>9</c:v>
                </c:pt>
                <c:pt idx="8">
                  <c:v>13</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326</c:v>
                </c:pt>
                <c:pt idx="1">
                  <c:v>78</c:v>
                </c:pt>
                <c:pt idx="2">
                  <c:v>66</c:v>
                </c:pt>
                <c:pt idx="3">
                  <c:v>83</c:v>
                </c:pt>
                <c:pt idx="4">
                  <c:v>93</c:v>
                </c:pt>
                <c:pt idx="5">
                  <c:v>93</c:v>
                </c:pt>
                <c:pt idx="6">
                  <c:v>89</c:v>
                </c:pt>
                <c:pt idx="7">
                  <c:v>48</c:v>
                </c:pt>
                <c:pt idx="8">
                  <c:v>104</c:v>
                </c:pt>
                <c:pt idx="9">
                  <c:v>38</c:v>
                </c:pt>
                <c:pt idx="10">
                  <c:v>39</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#,##0;[Red]\-#,##0</c:formatCode>
                <c:ptCount val="11"/>
                <c:pt idx="0">
                  <c:v>350</c:v>
                </c:pt>
                <c:pt idx="1">
                  <c:v>102</c:v>
                </c:pt>
                <c:pt idx="2">
                  <c:v>72</c:v>
                </c:pt>
                <c:pt idx="3">
                  <c:v>70</c:v>
                </c:pt>
                <c:pt idx="4">
                  <c:v>77</c:v>
                </c:pt>
                <c:pt idx="5">
                  <c:v>100</c:v>
                </c:pt>
                <c:pt idx="6">
                  <c:v>94</c:v>
                </c:pt>
                <c:pt idx="7">
                  <c:v>48</c:v>
                </c:pt>
                <c:pt idx="8">
                  <c:v>100</c:v>
                </c:pt>
                <c:pt idx="9">
                  <c:v>41</c:v>
                </c:pt>
                <c:pt idx="10">
                  <c:v>49</c:v>
                </c:pt>
              </c:numCache>
            </c:numRef>
          </c:val>
        </c:ser>
        <c:axId val="139557504"/>
        <c:axId val="139567488"/>
      </c:barChart>
      <c:catAx>
        <c:axId val="139557504"/>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39567488"/>
        <c:crossesAt val="0"/>
        <c:auto val="1"/>
        <c:lblAlgn val="ctr"/>
        <c:lblOffset val="100"/>
        <c:tickLblSkip val="1"/>
        <c:tickMarkSkip val="1"/>
      </c:catAx>
      <c:valAx>
        <c:axId val="139567488"/>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39557504"/>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06E-2"/>
          <c:y val="0.88961227004758114"/>
          <c:w val="0.86686390532544377"/>
          <c:h val="8.008674937168022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63</xdr:row>
      <xdr:rowOff>9525</xdr:rowOff>
    </xdr:to>
    <xdr:graphicFrame macro="">
      <xdr:nvGraphicFramePr>
        <xdr:cNvPr id="107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240196</xdr:colOff>
      <xdr:row>53</xdr:row>
      <xdr:rowOff>9525</xdr:rowOff>
    </xdr:from>
    <xdr:to>
      <xdr:col>1</xdr:col>
      <xdr:colOff>985630</xdr:colOff>
      <xdr:row>55</xdr:row>
      <xdr:rowOff>115956</xdr:rowOff>
    </xdr:to>
    <xdr:sp macro="" textlink="">
      <xdr:nvSpPr>
        <xdr:cNvPr id="5360" name="Rectangle 135"/>
        <xdr:cNvSpPr>
          <a:spLocks noChangeArrowheads="1"/>
        </xdr:cNvSpPr>
      </xdr:nvSpPr>
      <xdr:spPr bwMode="auto">
        <a:xfrm>
          <a:off x="1341783" y="7993960"/>
          <a:ext cx="745434" cy="40460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総数</a:t>
          </a: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16,466</a:t>
          </a:r>
          <a:r>
            <a:rPr lang="ja-JP" altLang="en-US" sz="900" b="0" i="0" u="none" strike="noStrike" baseline="0">
              <a:solidFill>
                <a:srgbClr val="000000"/>
              </a:solidFill>
              <a:latin typeface="ＭＳ Ｐゴシック"/>
              <a:ea typeface="ＭＳ Ｐゴシック"/>
            </a:rPr>
            <a:t> 台</a:t>
          </a:r>
        </a:p>
      </xdr:txBody>
    </xdr:sp>
    <xdr:clientData/>
  </xdr:twoCellAnchor>
  <xdr:twoCellAnchor>
    <xdr:from>
      <xdr:col>1</xdr:col>
      <xdr:colOff>533400</xdr:colOff>
      <xdr:row>45</xdr:row>
      <xdr:rowOff>133350</xdr:rowOff>
    </xdr:from>
    <xdr:to>
      <xdr:col>1</xdr:col>
      <xdr:colOff>561975</xdr:colOff>
      <xdr:row>47</xdr:row>
      <xdr:rowOff>114300</xdr:rowOff>
    </xdr:to>
    <xdr:sp macro="" textlink="">
      <xdr:nvSpPr>
        <xdr:cNvPr id="107527" name="Line 136"/>
        <xdr:cNvSpPr>
          <a:spLocks noChangeShapeType="1"/>
        </xdr:cNvSpPr>
      </xdr:nvSpPr>
      <xdr:spPr bwMode="auto">
        <a:xfrm flipH="1">
          <a:off x="1638300" y="7058025"/>
          <a:ext cx="28575" cy="295275"/>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Q44"/>
  <sheetViews>
    <sheetView view="pageBreakPreview" topLeftCell="A40" zoomScaleNormal="100" zoomScaleSheetLayoutView="100" workbookViewId="0">
      <selection activeCell="D31" sqref="D31"/>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A1" s="45"/>
      <c r="B1" s="45"/>
      <c r="C1" s="45"/>
      <c r="D1" s="56" t="s">
        <v>0</v>
      </c>
      <c r="E1" s="45"/>
      <c r="F1" s="45"/>
      <c r="G1" s="45"/>
      <c r="H1" s="2" t="s">
        <v>240</v>
      </c>
      <c r="M1" s="433" t="s">
        <v>1</v>
      </c>
      <c r="N1" s="433"/>
      <c r="O1" s="307"/>
    </row>
    <row r="2" spans="1:16" ht="15" customHeight="1">
      <c r="A2" s="45"/>
      <c r="B2" s="45"/>
      <c r="C2" s="45"/>
      <c r="D2" s="45"/>
      <c r="E2" s="45"/>
      <c r="F2" s="45"/>
      <c r="G2" s="45"/>
      <c r="H2" s="434" t="s">
        <v>218</v>
      </c>
      <c r="I2" s="436" t="s">
        <v>2</v>
      </c>
      <c r="J2" s="436"/>
      <c r="K2" s="436" t="s">
        <v>3</v>
      </c>
      <c r="L2" s="436"/>
      <c r="M2" s="438" t="s">
        <v>4</v>
      </c>
      <c r="N2" s="439"/>
      <c r="O2" s="18"/>
      <c r="P2" s="4"/>
    </row>
    <row r="3" spans="1:16" ht="15" customHeight="1">
      <c r="A3" s="336" t="s">
        <v>5</v>
      </c>
      <c r="B3" s="45"/>
      <c r="C3" s="45"/>
      <c r="D3" s="45"/>
      <c r="E3" s="45"/>
      <c r="F3" s="45"/>
      <c r="G3" s="45"/>
      <c r="H3" s="435"/>
      <c r="I3" s="437"/>
      <c r="J3" s="437"/>
      <c r="K3" s="437"/>
      <c r="L3" s="437"/>
      <c r="M3" s="440"/>
      <c r="N3" s="441"/>
      <c r="O3" s="18"/>
      <c r="P3" s="4"/>
    </row>
    <row r="4" spans="1:16" ht="15" customHeight="1">
      <c r="A4" s="396" t="s">
        <v>6</v>
      </c>
      <c r="B4" s="396"/>
      <c r="C4" s="396"/>
      <c r="D4" s="396"/>
      <c r="E4" s="396"/>
      <c r="F4" s="396"/>
      <c r="G4" s="396"/>
      <c r="H4" s="427" t="s">
        <v>268</v>
      </c>
      <c r="I4" s="430">
        <v>868</v>
      </c>
      <c r="J4" s="431"/>
      <c r="K4" s="431">
        <v>115</v>
      </c>
      <c r="L4" s="431"/>
      <c r="M4" s="431">
        <v>16</v>
      </c>
      <c r="N4" s="432"/>
      <c r="O4" s="18"/>
      <c r="P4" s="4"/>
    </row>
    <row r="5" spans="1:16" ht="15" customHeight="1">
      <c r="A5" s="396" t="s">
        <v>7</v>
      </c>
      <c r="B5" s="396"/>
      <c r="C5" s="396"/>
      <c r="D5" s="396"/>
      <c r="E5" s="396"/>
      <c r="F5" s="396"/>
      <c r="G5" s="396"/>
      <c r="H5" s="428"/>
      <c r="I5" s="426"/>
      <c r="J5" s="392"/>
      <c r="K5" s="392"/>
      <c r="L5" s="392"/>
      <c r="M5" s="392"/>
      <c r="N5" s="393"/>
      <c r="O5" s="18"/>
      <c r="P5" s="4"/>
    </row>
    <row r="6" spans="1:16" ht="15" customHeight="1">
      <c r="A6" s="396" t="s">
        <v>8</v>
      </c>
      <c r="B6" s="396"/>
      <c r="C6" s="396"/>
      <c r="D6" s="396"/>
      <c r="E6" s="396"/>
      <c r="F6" s="396"/>
      <c r="G6" s="396"/>
      <c r="H6" s="428" t="s">
        <v>286</v>
      </c>
      <c r="I6" s="426">
        <v>874</v>
      </c>
      <c r="J6" s="392"/>
      <c r="K6" s="392">
        <v>116</v>
      </c>
      <c r="L6" s="392"/>
      <c r="M6" s="392">
        <v>14</v>
      </c>
      <c r="N6" s="393"/>
      <c r="O6" s="6"/>
      <c r="P6" s="4"/>
    </row>
    <row r="7" spans="1:16" ht="15" customHeight="1">
      <c r="A7" s="396" t="s">
        <v>239</v>
      </c>
      <c r="B7" s="396"/>
      <c r="C7" s="396"/>
      <c r="D7" s="396"/>
      <c r="E7" s="396"/>
      <c r="F7" s="396"/>
      <c r="G7" s="396"/>
      <c r="H7" s="428"/>
      <c r="I7" s="426"/>
      <c r="J7" s="392"/>
      <c r="K7" s="392"/>
      <c r="L7" s="392"/>
      <c r="M7" s="392"/>
      <c r="N7" s="393"/>
      <c r="O7" s="6"/>
      <c r="P7" s="4"/>
    </row>
    <row r="8" spans="1:16" ht="15" customHeight="1">
      <c r="A8" s="396" t="s">
        <v>9</v>
      </c>
      <c r="B8" s="396"/>
      <c r="C8" s="396"/>
      <c r="D8" s="396"/>
      <c r="E8" s="396"/>
      <c r="F8" s="396"/>
      <c r="G8" s="396"/>
      <c r="H8" s="428" t="s">
        <v>287</v>
      </c>
      <c r="I8" s="426">
        <v>888</v>
      </c>
      <c r="J8" s="392"/>
      <c r="K8" s="421">
        <v>117</v>
      </c>
      <c r="L8" s="421"/>
      <c r="M8" s="392">
        <v>14</v>
      </c>
      <c r="N8" s="393"/>
      <c r="O8" s="6"/>
      <c r="P8" s="4"/>
    </row>
    <row r="9" spans="1:16" ht="15" customHeight="1">
      <c r="A9" s="396" t="s">
        <v>10</v>
      </c>
      <c r="B9" s="396"/>
      <c r="C9" s="396"/>
      <c r="D9" s="396"/>
      <c r="E9" s="396"/>
      <c r="F9" s="396"/>
      <c r="G9" s="396"/>
      <c r="H9" s="428"/>
      <c r="I9" s="426"/>
      <c r="J9" s="392"/>
      <c r="K9" s="421"/>
      <c r="L9" s="421"/>
      <c r="M9" s="392"/>
      <c r="N9" s="393"/>
      <c r="O9" s="6"/>
      <c r="P9" s="4"/>
    </row>
    <row r="10" spans="1:16" ht="15" customHeight="1">
      <c r="A10" s="396" t="s">
        <v>11</v>
      </c>
      <c r="B10" s="396"/>
      <c r="C10" s="396"/>
      <c r="D10" s="396"/>
      <c r="E10" s="396"/>
      <c r="F10" s="396"/>
      <c r="G10" s="396"/>
      <c r="H10" s="428" t="s">
        <v>288</v>
      </c>
      <c r="I10" s="426">
        <v>888</v>
      </c>
      <c r="J10" s="392"/>
      <c r="K10" s="392">
        <v>117</v>
      </c>
      <c r="L10" s="392"/>
      <c r="M10" s="392">
        <v>14</v>
      </c>
      <c r="N10" s="393"/>
      <c r="O10" s="6"/>
      <c r="P10" s="4"/>
    </row>
    <row r="11" spans="1:16" ht="15" customHeight="1">
      <c r="A11" s="376"/>
      <c r="B11" s="376"/>
      <c r="C11" s="376"/>
      <c r="D11" s="376"/>
      <c r="E11" s="376"/>
      <c r="F11" s="376"/>
      <c r="G11" s="376"/>
      <c r="H11" s="428"/>
      <c r="I11" s="426"/>
      <c r="J11" s="392"/>
      <c r="K11" s="392"/>
      <c r="L11" s="392"/>
      <c r="M11" s="392"/>
      <c r="N11" s="393"/>
      <c r="O11" s="6"/>
      <c r="P11" s="4"/>
    </row>
    <row r="12" spans="1:16" ht="15" customHeight="1">
      <c r="A12" s="377" t="s">
        <v>12</v>
      </c>
      <c r="B12" s="376"/>
      <c r="C12" s="376"/>
      <c r="D12" s="376"/>
      <c r="E12" s="376"/>
      <c r="F12" s="376"/>
      <c r="G12" s="376"/>
      <c r="H12" s="412" t="s">
        <v>269</v>
      </c>
      <c r="I12" s="422">
        <v>888</v>
      </c>
      <c r="J12" s="423"/>
      <c r="K12" s="429">
        <v>118</v>
      </c>
      <c r="L12" s="429"/>
      <c r="M12" s="392">
        <v>15</v>
      </c>
      <c r="N12" s="393"/>
      <c r="O12" s="6"/>
      <c r="P12" s="4"/>
    </row>
    <row r="13" spans="1:16" ht="15" customHeight="1">
      <c r="A13" s="396" t="s">
        <v>302</v>
      </c>
      <c r="B13" s="396"/>
      <c r="C13" s="396"/>
      <c r="D13" s="396"/>
      <c r="E13" s="396"/>
      <c r="F13" s="396"/>
      <c r="G13" s="396"/>
      <c r="H13" s="412"/>
      <c r="I13" s="422"/>
      <c r="J13" s="423"/>
      <c r="K13" s="429"/>
      <c r="L13" s="429"/>
      <c r="M13" s="392"/>
      <c r="N13" s="393"/>
      <c r="O13" s="6"/>
      <c r="P13" s="4"/>
    </row>
    <row r="14" spans="1:16" ht="15" customHeight="1">
      <c r="A14" s="396" t="s">
        <v>289</v>
      </c>
      <c r="B14" s="396"/>
      <c r="C14" s="396"/>
      <c r="D14" s="396"/>
      <c r="E14" s="396"/>
      <c r="F14" s="396"/>
      <c r="G14" s="396"/>
      <c r="H14" s="413" t="s">
        <v>270</v>
      </c>
      <c r="I14" s="415">
        <v>888</v>
      </c>
      <c r="J14" s="416"/>
      <c r="K14" s="419">
        <v>120</v>
      </c>
      <c r="L14" s="416"/>
      <c r="M14" s="419">
        <v>12</v>
      </c>
      <c r="N14" s="424"/>
      <c r="O14" s="6"/>
      <c r="P14" s="4"/>
    </row>
    <row r="15" spans="1:16" ht="15" customHeight="1" thickBot="1">
      <c r="A15" s="396" t="s">
        <v>230</v>
      </c>
      <c r="B15" s="396"/>
      <c r="C15" s="396"/>
      <c r="D15" s="396"/>
      <c r="E15" s="396"/>
      <c r="F15" s="396"/>
      <c r="G15" s="396"/>
      <c r="H15" s="414"/>
      <c r="I15" s="417"/>
      <c r="J15" s="418"/>
      <c r="K15" s="420"/>
      <c r="L15" s="418"/>
      <c r="M15" s="420"/>
      <c r="N15" s="425"/>
      <c r="O15" s="6"/>
      <c r="P15" s="4"/>
    </row>
    <row r="16" spans="1:16" ht="15" customHeight="1">
      <c r="A16" s="45"/>
      <c r="B16" s="45"/>
      <c r="C16" s="45"/>
      <c r="D16" s="45"/>
      <c r="E16" s="45"/>
      <c r="F16" s="45"/>
      <c r="G16" s="45"/>
      <c r="H16" s="405" t="s">
        <v>303</v>
      </c>
      <c r="I16" s="406"/>
      <c r="J16" s="406"/>
      <c r="K16" s="406"/>
      <c r="M16" s="337"/>
      <c r="N16" s="337" t="s">
        <v>13</v>
      </c>
      <c r="O16" s="6"/>
      <c r="P16" s="4"/>
    </row>
    <row r="17" spans="1:16" ht="15" customHeight="1">
      <c r="A17" s="336" t="s">
        <v>14</v>
      </c>
      <c r="B17" s="45"/>
      <c r="C17" s="45"/>
      <c r="D17" s="45"/>
      <c r="E17" s="45"/>
      <c r="F17" s="45"/>
      <c r="G17" s="45"/>
      <c r="H17" s="18"/>
      <c r="I17" s="338"/>
      <c r="J17" s="337"/>
      <c r="K17" s="337"/>
      <c r="L17" s="337"/>
      <c r="N17" s="337" t="s">
        <v>15</v>
      </c>
      <c r="O17" s="6"/>
      <c r="P17" s="4"/>
    </row>
    <row r="18" spans="1:16" ht="15" customHeight="1">
      <c r="A18" s="396" t="s">
        <v>304</v>
      </c>
      <c r="B18" s="396"/>
      <c r="C18" s="396"/>
      <c r="D18" s="396"/>
      <c r="E18" s="396"/>
      <c r="F18" s="396"/>
      <c r="G18" s="396"/>
      <c r="H18" s="18"/>
      <c r="I18" s="338"/>
      <c r="J18" s="337"/>
      <c r="K18" s="337"/>
      <c r="L18" s="337"/>
      <c r="M18" s="337"/>
      <c r="N18" s="337" t="s">
        <v>16</v>
      </c>
      <c r="O18" s="6"/>
      <c r="P18" s="4"/>
    </row>
    <row r="19" spans="1:16" ht="15" customHeight="1">
      <c r="A19" s="396" t="s">
        <v>231</v>
      </c>
      <c r="B19" s="396"/>
      <c r="C19" s="396"/>
      <c r="D19" s="396"/>
      <c r="E19" s="396"/>
      <c r="F19" s="396"/>
      <c r="G19" s="396"/>
      <c r="H19" s="18"/>
      <c r="I19" s="338"/>
      <c r="J19" s="337"/>
      <c r="K19" s="337"/>
      <c r="L19" s="337"/>
      <c r="M19" s="337"/>
      <c r="N19" s="337"/>
      <c r="O19" s="6"/>
      <c r="P19" s="4"/>
    </row>
    <row r="20" spans="1:16" ht="15" customHeight="1">
      <c r="A20" s="45" t="s">
        <v>305</v>
      </c>
      <c r="B20" s="45"/>
      <c r="C20" s="45"/>
      <c r="D20" s="45"/>
      <c r="E20" s="45"/>
      <c r="F20" s="45"/>
      <c r="G20" s="45"/>
      <c r="M20" s="341"/>
    </row>
    <row r="21" spans="1:16" ht="15" customHeight="1" thickBot="1">
      <c r="A21" s="45" t="s">
        <v>290</v>
      </c>
      <c r="B21" s="45"/>
      <c r="C21" s="45"/>
      <c r="D21" s="45"/>
      <c r="E21" s="45"/>
      <c r="F21" s="45"/>
      <c r="G21" s="45"/>
      <c r="M21" s="386" t="s">
        <v>291</v>
      </c>
      <c r="N21" s="386"/>
      <c r="O21" s="307"/>
    </row>
    <row r="22" spans="1:16" ht="30" customHeight="1">
      <c r="A22" s="397" t="s">
        <v>17</v>
      </c>
      <c r="B22" s="398"/>
      <c r="C22" s="398" t="s">
        <v>18</v>
      </c>
      <c r="D22" s="401"/>
      <c r="E22" s="401"/>
      <c r="F22" s="402"/>
      <c r="G22" s="342"/>
      <c r="H22" s="410" t="s">
        <v>292</v>
      </c>
      <c r="I22" s="410"/>
      <c r="J22" s="411"/>
      <c r="K22" s="407" t="s">
        <v>293</v>
      </c>
      <c r="L22" s="408"/>
      <c r="M22" s="408"/>
      <c r="N22" s="409"/>
      <c r="O22" s="18"/>
    </row>
    <row r="23" spans="1:16" ht="30" customHeight="1">
      <c r="A23" s="399"/>
      <c r="B23" s="400"/>
      <c r="C23" s="343" t="s">
        <v>19</v>
      </c>
      <c r="D23" s="344" t="s">
        <v>20</v>
      </c>
      <c r="E23" s="344" t="s">
        <v>21</v>
      </c>
      <c r="F23" s="343" t="s">
        <v>22</v>
      </c>
      <c r="G23" s="343" t="s">
        <v>19</v>
      </c>
      <c r="H23" s="46" t="s">
        <v>23</v>
      </c>
      <c r="I23" s="46" t="s">
        <v>24</v>
      </c>
      <c r="J23" s="76" t="s">
        <v>22</v>
      </c>
      <c r="K23" s="237" t="s">
        <v>19</v>
      </c>
      <c r="L23" s="238" t="s">
        <v>23</v>
      </c>
      <c r="M23" s="238" t="s">
        <v>24</v>
      </c>
      <c r="N23" s="239" t="s">
        <v>22</v>
      </c>
      <c r="O23" s="18"/>
    </row>
    <row r="24" spans="1:16" ht="20.100000000000001" customHeight="1">
      <c r="A24" s="403" t="s">
        <v>220</v>
      </c>
      <c r="B24" s="404"/>
      <c r="C24" s="345">
        <f t="shared" ref="C24:C31" si="0">SUM(D24:F24)</f>
        <v>582</v>
      </c>
      <c r="D24" s="346">
        <v>2</v>
      </c>
      <c r="E24" s="346">
        <v>4</v>
      </c>
      <c r="F24" s="346">
        <v>576</v>
      </c>
      <c r="G24" s="346">
        <f t="shared" ref="G24:G31" si="1">SUM(H24:J24)</f>
        <v>582</v>
      </c>
      <c r="H24" s="37">
        <v>2</v>
      </c>
      <c r="I24" s="37">
        <v>4</v>
      </c>
      <c r="J24" s="44">
        <v>576</v>
      </c>
      <c r="K24" s="44">
        <f t="shared" ref="K24:K31" si="2">SUM(L24:N24)</f>
        <v>578</v>
      </c>
      <c r="L24" s="37">
        <v>2</v>
      </c>
      <c r="M24" s="235" t="s">
        <v>273</v>
      </c>
      <c r="N24" s="108">
        <v>576</v>
      </c>
      <c r="O24" s="58"/>
    </row>
    <row r="25" spans="1:16" ht="20.100000000000001" customHeight="1">
      <c r="A25" s="394" t="s">
        <v>294</v>
      </c>
      <c r="B25" s="395"/>
      <c r="C25" s="346">
        <f t="shared" si="0"/>
        <v>2086711</v>
      </c>
      <c r="D25" s="346">
        <v>486763</v>
      </c>
      <c r="E25" s="346">
        <v>344502</v>
      </c>
      <c r="F25" s="346">
        <v>1255446</v>
      </c>
      <c r="G25" s="346">
        <f t="shared" si="1"/>
        <v>2086391</v>
      </c>
      <c r="H25" s="37">
        <v>486763</v>
      </c>
      <c r="I25" s="37">
        <v>344198</v>
      </c>
      <c r="J25" s="37">
        <v>1255430</v>
      </c>
      <c r="K25" s="37">
        <f t="shared" si="2"/>
        <v>1810052</v>
      </c>
      <c r="L25" s="37">
        <v>486763</v>
      </c>
      <c r="M25" s="235" t="s">
        <v>273</v>
      </c>
      <c r="N25" s="108">
        <v>1323289</v>
      </c>
      <c r="O25" s="4"/>
    </row>
    <row r="26" spans="1:16" ht="20.100000000000001" customHeight="1">
      <c r="A26" s="394" t="s">
        <v>221</v>
      </c>
      <c r="B26" s="395"/>
      <c r="C26" s="346">
        <f t="shared" si="0"/>
        <v>186113</v>
      </c>
      <c r="D26" s="346">
        <v>11986</v>
      </c>
      <c r="E26" s="346">
        <v>20712</v>
      </c>
      <c r="F26" s="346">
        <v>153415</v>
      </c>
      <c r="G26" s="346">
        <f t="shared" si="1"/>
        <v>185302</v>
      </c>
      <c r="H26" s="37">
        <v>11986</v>
      </c>
      <c r="I26" s="37">
        <v>19901</v>
      </c>
      <c r="J26" s="37">
        <v>153415</v>
      </c>
      <c r="K26" s="37">
        <f t="shared" si="2"/>
        <v>167427</v>
      </c>
      <c r="L26" s="37">
        <v>11986</v>
      </c>
      <c r="M26" s="235" t="s">
        <v>273</v>
      </c>
      <c r="N26" s="108">
        <v>155441</v>
      </c>
      <c r="O26" s="4"/>
    </row>
    <row r="27" spans="1:16" ht="20.100000000000001" customHeight="1">
      <c r="A27" s="394" t="s">
        <v>232</v>
      </c>
      <c r="B27" s="395"/>
      <c r="C27" s="346"/>
      <c r="D27" s="251"/>
      <c r="E27" s="251"/>
      <c r="F27" s="382"/>
      <c r="G27" s="383"/>
      <c r="H27" s="37"/>
      <c r="I27" s="37"/>
      <c r="J27" s="57"/>
      <c r="K27" s="37">
        <f>SUM(L27:N27)</f>
        <v>161037</v>
      </c>
      <c r="L27" s="37">
        <v>11986</v>
      </c>
      <c r="M27" s="379" t="s">
        <v>273</v>
      </c>
      <c r="N27" s="108">
        <v>149051</v>
      </c>
      <c r="O27" s="4"/>
    </row>
    <row r="28" spans="1:16" ht="20.100000000000001" customHeight="1">
      <c r="A28" s="384" t="s">
        <v>226</v>
      </c>
      <c r="B28" s="385"/>
      <c r="C28" s="351">
        <f t="shared" si="0"/>
        <v>602</v>
      </c>
      <c r="D28" s="352">
        <v>0</v>
      </c>
      <c r="E28" s="353" t="s">
        <v>295</v>
      </c>
      <c r="F28" s="352">
        <v>602</v>
      </c>
      <c r="G28" s="351">
        <f t="shared" si="1"/>
        <v>602</v>
      </c>
      <c r="H28" s="340">
        <v>0</v>
      </c>
      <c r="I28" s="337">
        <v>0</v>
      </c>
      <c r="J28" s="354">
        <v>602</v>
      </c>
      <c r="K28" s="37">
        <f t="shared" si="2"/>
        <v>602</v>
      </c>
      <c r="L28" s="340">
        <v>0</v>
      </c>
      <c r="M28" s="235" t="s">
        <v>273</v>
      </c>
      <c r="N28" s="355">
        <v>602</v>
      </c>
      <c r="O28" s="4"/>
    </row>
    <row r="29" spans="1:16" ht="20.100000000000001" customHeight="1">
      <c r="A29" s="388" t="s">
        <v>296</v>
      </c>
      <c r="B29" s="389"/>
      <c r="C29" s="351">
        <f t="shared" si="0"/>
        <v>1124</v>
      </c>
      <c r="D29" s="352">
        <v>128</v>
      </c>
      <c r="E29" s="352">
        <v>0</v>
      </c>
      <c r="F29" s="352">
        <v>996</v>
      </c>
      <c r="G29" s="351">
        <f t="shared" si="1"/>
        <v>1124</v>
      </c>
      <c r="H29" s="354">
        <v>128</v>
      </c>
      <c r="I29" s="354">
        <v>0</v>
      </c>
      <c r="J29" s="354">
        <v>996</v>
      </c>
      <c r="K29" s="37">
        <f t="shared" si="2"/>
        <v>1124</v>
      </c>
      <c r="L29" s="354">
        <v>128</v>
      </c>
      <c r="M29" s="235" t="s">
        <v>273</v>
      </c>
      <c r="N29" s="355">
        <v>996</v>
      </c>
      <c r="O29" s="4"/>
    </row>
    <row r="30" spans="1:16" ht="20.100000000000001" customHeight="1">
      <c r="A30" s="384" t="s">
        <v>227</v>
      </c>
      <c r="B30" s="385"/>
      <c r="C30" s="351">
        <f t="shared" si="0"/>
        <v>42501</v>
      </c>
      <c r="D30" s="352">
        <v>0</v>
      </c>
      <c r="E30" s="352">
        <v>321</v>
      </c>
      <c r="F30" s="352">
        <v>42180</v>
      </c>
      <c r="G30" s="351">
        <f t="shared" si="1"/>
        <v>42474</v>
      </c>
      <c r="H30" s="340">
        <v>0</v>
      </c>
      <c r="I30" s="354">
        <v>294</v>
      </c>
      <c r="J30" s="354">
        <v>42180</v>
      </c>
      <c r="K30" s="37">
        <f t="shared" si="2"/>
        <v>42180</v>
      </c>
      <c r="L30" s="340">
        <v>0</v>
      </c>
      <c r="M30" s="235" t="s">
        <v>273</v>
      </c>
      <c r="N30" s="355">
        <v>42180</v>
      </c>
      <c r="O30" s="4"/>
    </row>
    <row r="31" spans="1:16" ht="20.100000000000001" customHeight="1">
      <c r="A31" s="384" t="s">
        <v>228</v>
      </c>
      <c r="B31" s="385"/>
      <c r="C31" s="351">
        <f t="shared" si="0"/>
        <v>133803</v>
      </c>
      <c r="D31" s="352">
        <v>11858</v>
      </c>
      <c r="E31" s="352">
        <v>16672</v>
      </c>
      <c r="F31" s="352">
        <v>105273</v>
      </c>
      <c r="G31" s="351">
        <f t="shared" si="1"/>
        <v>133740</v>
      </c>
      <c r="H31" s="354">
        <v>11858</v>
      </c>
      <c r="I31" s="354">
        <v>16609</v>
      </c>
      <c r="J31" s="354">
        <v>105273</v>
      </c>
      <c r="K31" s="37">
        <f t="shared" si="2"/>
        <v>117131</v>
      </c>
      <c r="L31" s="354">
        <v>11858</v>
      </c>
      <c r="M31" s="235" t="s">
        <v>273</v>
      </c>
      <c r="N31" s="355">
        <v>105273</v>
      </c>
      <c r="O31" s="4"/>
    </row>
    <row r="32" spans="1:16" ht="20.100000000000001" customHeight="1">
      <c r="A32" s="390" t="s">
        <v>229</v>
      </c>
      <c r="B32" s="391"/>
      <c r="C32" s="77">
        <f>ROUND(SUM(D32:F32)/3,2)</f>
        <v>93.87</v>
      </c>
      <c r="D32" s="78">
        <v>100</v>
      </c>
      <c r="E32" s="78">
        <v>82</v>
      </c>
      <c r="F32" s="78">
        <v>99.6</v>
      </c>
      <c r="G32" s="77">
        <f>ROUND(SUM(H32:J32)/3,2)</f>
        <v>99.27</v>
      </c>
      <c r="H32" s="40">
        <v>100</v>
      </c>
      <c r="I32" s="40">
        <v>98.2</v>
      </c>
      <c r="J32" s="40">
        <v>99.6</v>
      </c>
      <c r="K32" s="42">
        <f>ROUND(SUM(L32:N32)/2,2)</f>
        <v>99.8</v>
      </c>
      <c r="L32" s="40">
        <v>100</v>
      </c>
      <c r="M32" s="235" t="s">
        <v>273</v>
      </c>
      <c r="N32" s="356">
        <v>99.6</v>
      </c>
      <c r="O32" s="59"/>
    </row>
    <row r="33" spans="1:17" ht="20.100000000000001" customHeight="1">
      <c r="A33" s="357" t="s">
        <v>25</v>
      </c>
      <c r="B33" s="305" t="s">
        <v>26</v>
      </c>
      <c r="C33" s="351">
        <f>SUM(D33:F33)</f>
        <v>51</v>
      </c>
      <c r="D33" s="352">
        <v>10</v>
      </c>
      <c r="E33" s="352">
        <v>11</v>
      </c>
      <c r="F33" s="352">
        <v>30</v>
      </c>
      <c r="G33" s="351">
        <f>SUM(H33:J33)</f>
        <v>51</v>
      </c>
      <c r="H33" s="354">
        <v>10</v>
      </c>
      <c r="I33" s="354">
        <v>11</v>
      </c>
      <c r="J33" s="354">
        <v>30</v>
      </c>
      <c r="K33" s="37">
        <f>SUM(L33:N33)</f>
        <v>40</v>
      </c>
      <c r="L33" s="354">
        <v>10</v>
      </c>
      <c r="M33" s="235" t="s">
        <v>273</v>
      </c>
      <c r="N33" s="355">
        <v>30</v>
      </c>
      <c r="O33" s="4"/>
    </row>
    <row r="34" spans="1:17" ht="20.100000000000001" customHeight="1">
      <c r="A34" s="358"/>
      <c r="B34" s="306" t="s">
        <v>27</v>
      </c>
      <c r="C34" s="351">
        <f t="shared" ref="C34:C39" si="3">SUM(D34:F34)</f>
        <v>2097</v>
      </c>
      <c r="D34" s="352">
        <v>669</v>
      </c>
      <c r="E34" s="352">
        <v>834</v>
      </c>
      <c r="F34" s="352">
        <v>594</v>
      </c>
      <c r="G34" s="351">
        <f t="shared" ref="G34:G40" si="4">SUM(H34:J34)</f>
        <v>2097</v>
      </c>
      <c r="H34" s="354">
        <v>669</v>
      </c>
      <c r="I34" s="354">
        <v>834</v>
      </c>
      <c r="J34" s="354">
        <v>594</v>
      </c>
      <c r="K34" s="37">
        <f t="shared" ref="K34:K40" si="5">SUM(L34:N34)</f>
        <v>1263</v>
      </c>
      <c r="L34" s="354">
        <v>669</v>
      </c>
      <c r="M34" s="235" t="s">
        <v>273</v>
      </c>
      <c r="N34" s="355">
        <v>594</v>
      </c>
      <c r="O34" s="4"/>
      <c r="Q34" s="2" t="s">
        <v>225</v>
      </c>
    </row>
    <row r="35" spans="1:17" ht="20.100000000000001" customHeight="1">
      <c r="A35" s="79" t="s">
        <v>28</v>
      </c>
      <c r="B35" s="305" t="s">
        <v>26</v>
      </c>
      <c r="C35" s="351">
        <f t="shared" si="3"/>
        <v>51</v>
      </c>
      <c r="D35" s="352">
        <v>10</v>
      </c>
      <c r="E35" s="352">
        <v>11</v>
      </c>
      <c r="F35" s="352">
        <v>30</v>
      </c>
      <c r="G35" s="351">
        <f t="shared" si="4"/>
        <v>51</v>
      </c>
      <c r="H35" s="354">
        <v>10</v>
      </c>
      <c r="I35" s="354">
        <v>11</v>
      </c>
      <c r="J35" s="354">
        <v>30</v>
      </c>
      <c r="K35" s="37">
        <f t="shared" si="5"/>
        <v>40</v>
      </c>
      <c r="L35" s="354">
        <v>10</v>
      </c>
      <c r="M35" s="235" t="s">
        <v>273</v>
      </c>
      <c r="N35" s="355">
        <v>30</v>
      </c>
      <c r="O35" s="4"/>
      <c r="Q35" s="2">
        <v>149051</v>
      </c>
    </row>
    <row r="36" spans="1:17" ht="20.100000000000001" customHeight="1">
      <c r="A36" s="358"/>
      <c r="B36" s="306" t="s">
        <v>27</v>
      </c>
      <c r="C36" s="351">
        <f t="shared" si="3"/>
        <v>2097</v>
      </c>
      <c r="D36" s="352">
        <v>669</v>
      </c>
      <c r="E36" s="352">
        <v>834</v>
      </c>
      <c r="F36" s="352">
        <v>594</v>
      </c>
      <c r="G36" s="351">
        <f t="shared" si="4"/>
        <v>2097</v>
      </c>
      <c r="H36" s="354">
        <v>669</v>
      </c>
      <c r="I36" s="354">
        <v>834</v>
      </c>
      <c r="J36" s="354">
        <v>594</v>
      </c>
      <c r="K36" s="37">
        <f t="shared" si="5"/>
        <v>1263</v>
      </c>
      <c r="L36" s="354">
        <v>669</v>
      </c>
      <c r="M36" s="235" t="s">
        <v>273</v>
      </c>
      <c r="N36" s="355">
        <v>594</v>
      </c>
      <c r="O36" s="4"/>
    </row>
    <row r="37" spans="1:17" ht="20.100000000000001" customHeight="1">
      <c r="A37" s="79" t="s">
        <v>29</v>
      </c>
      <c r="B37" s="305" t="s">
        <v>26</v>
      </c>
      <c r="C37" s="359">
        <f t="shared" si="3"/>
        <v>0</v>
      </c>
      <c r="D37" s="340">
        <v>0</v>
      </c>
      <c r="E37" s="337" t="s">
        <v>295</v>
      </c>
      <c r="F37" s="340">
        <v>0</v>
      </c>
      <c r="G37" s="360">
        <f t="shared" si="4"/>
        <v>0</v>
      </c>
      <c r="H37" s="340">
        <v>0</v>
      </c>
      <c r="I37" s="337">
        <v>0</v>
      </c>
      <c r="J37" s="340">
        <v>0</v>
      </c>
      <c r="K37" s="38">
        <f t="shared" si="5"/>
        <v>0</v>
      </c>
      <c r="L37" s="340">
        <v>0</v>
      </c>
      <c r="M37" s="235" t="s">
        <v>273</v>
      </c>
      <c r="N37" s="361">
        <v>0</v>
      </c>
      <c r="O37" s="337"/>
    </row>
    <row r="38" spans="1:17" ht="20.100000000000001" customHeight="1">
      <c r="A38" s="358"/>
      <c r="B38" s="306" t="s">
        <v>27</v>
      </c>
      <c r="C38" s="359">
        <f t="shared" si="3"/>
        <v>0</v>
      </c>
      <c r="D38" s="340">
        <v>0</v>
      </c>
      <c r="E38" s="337" t="s">
        <v>295</v>
      </c>
      <c r="F38" s="340">
        <v>0</v>
      </c>
      <c r="G38" s="360">
        <f t="shared" si="4"/>
        <v>0</v>
      </c>
      <c r="H38" s="340">
        <v>0</v>
      </c>
      <c r="I38" s="337">
        <v>0</v>
      </c>
      <c r="J38" s="340">
        <v>0</v>
      </c>
      <c r="K38" s="38">
        <f t="shared" si="5"/>
        <v>0</v>
      </c>
      <c r="L38" s="340">
        <v>0</v>
      </c>
      <c r="M38" s="235" t="s">
        <v>273</v>
      </c>
      <c r="N38" s="361">
        <v>0</v>
      </c>
      <c r="O38" s="337"/>
    </row>
    <row r="39" spans="1:17" ht="20.100000000000001" customHeight="1">
      <c r="A39" s="79" t="s">
        <v>30</v>
      </c>
      <c r="B39" s="305" t="s">
        <v>26</v>
      </c>
      <c r="C39" s="359">
        <f t="shared" si="3"/>
        <v>2</v>
      </c>
      <c r="D39" s="340">
        <v>2</v>
      </c>
      <c r="E39" s="337" t="s">
        <v>295</v>
      </c>
      <c r="F39" s="340">
        <v>0</v>
      </c>
      <c r="G39" s="259">
        <f t="shared" si="4"/>
        <v>2</v>
      </c>
      <c r="H39" s="340">
        <v>2</v>
      </c>
      <c r="I39" s="337">
        <v>0</v>
      </c>
      <c r="J39" s="340">
        <v>0</v>
      </c>
      <c r="K39" s="37">
        <f t="shared" si="5"/>
        <v>2</v>
      </c>
      <c r="L39" s="340">
        <v>2</v>
      </c>
      <c r="M39" s="235" t="s">
        <v>273</v>
      </c>
      <c r="N39" s="361">
        <v>0</v>
      </c>
      <c r="O39" s="337"/>
    </row>
    <row r="40" spans="1:17" ht="20.100000000000001" customHeight="1" thickBot="1">
      <c r="A40" s="362" t="s">
        <v>31</v>
      </c>
      <c r="B40" s="363" t="s">
        <v>27</v>
      </c>
      <c r="C40" s="364">
        <f>SUM(D40:F40)</f>
        <v>228</v>
      </c>
      <c r="D40" s="365">
        <v>228</v>
      </c>
      <c r="E40" s="366" t="s">
        <v>295</v>
      </c>
      <c r="F40" s="365">
        <v>0</v>
      </c>
      <c r="G40" s="367">
        <f t="shared" si="4"/>
        <v>228</v>
      </c>
      <c r="H40" s="365">
        <v>228</v>
      </c>
      <c r="I40" s="366">
        <v>0</v>
      </c>
      <c r="J40" s="365">
        <v>0</v>
      </c>
      <c r="K40" s="39">
        <f t="shared" si="5"/>
        <v>228</v>
      </c>
      <c r="L40" s="365">
        <v>228</v>
      </c>
      <c r="M40" s="236" t="s">
        <v>273</v>
      </c>
      <c r="N40" s="368">
        <v>0</v>
      </c>
      <c r="O40" s="337"/>
    </row>
    <row r="41" spans="1:17" ht="15" customHeight="1">
      <c r="A41" s="45" t="s">
        <v>219</v>
      </c>
      <c r="B41" s="45"/>
      <c r="C41" s="45"/>
      <c r="D41" s="45"/>
      <c r="E41" s="45"/>
      <c r="F41" s="45"/>
      <c r="G41" s="45"/>
      <c r="H41" s="2" t="s">
        <v>274</v>
      </c>
      <c r="M41" s="386" t="s">
        <v>32</v>
      </c>
      <c r="N41" s="386"/>
      <c r="O41" s="307"/>
    </row>
    <row r="42" spans="1:17" ht="15" customHeight="1">
      <c r="H42" s="2" t="s">
        <v>275</v>
      </c>
      <c r="I42" s="43"/>
      <c r="J42" s="43"/>
      <c r="K42" s="43"/>
      <c r="M42" s="386" t="s">
        <v>33</v>
      </c>
      <c r="N42" s="386"/>
      <c r="O42" s="307"/>
    </row>
    <row r="43" spans="1:17" ht="15" customHeight="1">
      <c r="H43" s="2" t="s">
        <v>284</v>
      </c>
      <c r="M43" s="387" t="s">
        <v>34</v>
      </c>
      <c r="N43" s="387"/>
      <c r="O43" s="307"/>
    </row>
    <row r="44" spans="1:17" ht="15.95" customHeight="1">
      <c r="H44" s="2" t="s">
        <v>285</v>
      </c>
    </row>
  </sheetData>
  <sheetProtection selectLockedCells="1" selectUnlockedCells="1"/>
  <mergeCells count="59">
    <mergeCell ref="M4:N5"/>
    <mergeCell ref="M1:N1"/>
    <mergeCell ref="H2:H3"/>
    <mergeCell ref="I2:J3"/>
    <mergeCell ref="K2:L3"/>
    <mergeCell ref="M2:N3"/>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A9:G9"/>
    <mergeCell ref="K6:L7"/>
    <mergeCell ref="K22:N22"/>
    <mergeCell ref="H22:J22"/>
    <mergeCell ref="A14:G14"/>
    <mergeCell ref="H12:H13"/>
    <mergeCell ref="M8:N9"/>
    <mergeCell ref="H14:H15"/>
    <mergeCell ref="I14:J15"/>
    <mergeCell ref="K14:L15"/>
    <mergeCell ref="K8:L9"/>
    <mergeCell ref="I12:J13"/>
    <mergeCell ref="M6:N7"/>
    <mergeCell ref="M14:N15"/>
    <mergeCell ref="A15:G15"/>
    <mergeCell ref="I10:J11"/>
    <mergeCell ref="K10:L11"/>
    <mergeCell ref="M10:N11"/>
    <mergeCell ref="M12:N13"/>
    <mergeCell ref="A27:B27"/>
    <mergeCell ref="A18:G18"/>
    <mergeCell ref="A19:G19"/>
    <mergeCell ref="A22:B23"/>
    <mergeCell ref="C22:F22"/>
    <mergeCell ref="A24:B24"/>
    <mergeCell ref="A25:B25"/>
    <mergeCell ref="A26:B26"/>
    <mergeCell ref="M21:N21"/>
    <mergeCell ref="H16:K16"/>
    <mergeCell ref="A28:B28"/>
    <mergeCell ref="M42:N42"/>
    <mergeCell ref="M43:N43"/>
    <mergeCell ref="M41:N41"/>
    <mergeCell ref="A31:B31"/>
    <mergeCell ref="A29:B29"/>
    <mergeCell ref="A30:B30"/>
    <mergeCell ref="A32:B32"/>
  </mergeCells>
  <phoneticPr fontId="7"/>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P44"/>
  <sheetViews>
    <sheetView tabSelected="1" view="pageBreakPreview" topLeftCell="F1" zoomScaleNormal="100" zoomScaleSheetLayoutView="100" workbookViewId="0">
      <selection activeCell="Q34" sqref="Q34"/>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A1" s="45"/>
      <c r="B1" s="45"/>
      <c r="C1" s="45"/>
      <c r="D1" s="56" t="s">
        <v>0</v>
      </c>
      <c r="E1" s="45"/>
      <c r="F1" s="45"/>
      <c r="G1" s="45"/>
      <c r="H1" s="2" t="s">
        <v>240</v>
      </c>
      <c r="M1" s="433" t="s">
        <v>1</v>
      </c>
      <c r="N1" s="433"/>
      <c r="O1" s="307"/>
    </row>
    <row r="2" spans="1:16" ht="15" customHeight="1">
      <c r="A2" s="45"/>
      <c r="B2" s="45"/>
      <c r="C2" s="45"/>
      <c r="D2" s="45"/>
      <c r="E2" s="45"/>
      <c r="F2" s="45"/>
      <c r="G2" s="45"/>
      <c r="H2" s="434" t="s">
        <v>218</v>
      </c>
      <c r="I2" s="436" t="s">
        <v>2</v>
      </c>
      <c r="J2" s="436"/>
      <c r="K2" s="436" t="s">
        <v>3</v>
      </c>
      <c r="L2" s="436"/>
      <c r="M2" s="438" t="s">
        <v>4</v>
      </c>
      <c r="N2" s="439"/>
      <c r="O2" s="18"/>
      <c r="P2" s="4"/>
    </row>
    <row r="3" spans="1:16" ht="15" customHeight="1">
      <c r="A3" s="336" t="s">
        <v>5</v>
      </c>
      <c r="B3" s="45"/>
      <c r="C3" s="45"/>
      <c r="D3" s="45"/>
      <c r="E3" s="45"/>
      <c r="F3" s="45"/>
      <c r="G3" s="45"/>
      <c r="H3" s="435"/>
      <c r="I3" s="437"/>
      <c r="J3" s="437"/>
      <c r="K3" s="437"/>
      <c r="L3" s="437"/>
      <c r="M3" s="440"/>
      <c r="N3" s="441"/>
      <c r="O3" s="18"/>
      <c r="P3" s="4"/>
    </row>
    <row r="4" spans="1:16" ht="15" customHeight="1">
      <c r="A4" s="442" t="s">
        <v>6</v>
      </c>
      <c r="B4" s="442"/>
      <c r="C4" s="442"/>
      <c r="D4" s="442"/>
      <c r="E4" s="442"/>
      <c r="F4" s="442"/>
      <c r="G4" s="442"/>
      <c r="H4" s="427" t="s">
        <v>268</v>
      </c>
      <c r="I4" s="430">
        <v>868</v>
      </c>
      <c r="J4" s="431"/>
      <c r="K4" s="431">
        <v>115</v>
      </c>
      <c r="L4" s="431"/>
      <c r="M4" s="431">
        <v>16</v>
      </c>
      <c r="N4" s="432"/>
      <c r="O4" s="18"/>
      <c r="P4" s="4"/>
    </row>
    <row r="5" spans="1:16" ht="15" customHeight="1">
      <c r="A5" s="442" t="s">
        <v>7</v>
      </c>
      <c r="B5" s="442"/>
      <c r="C5" s="442"/>
      <c r="D5" s="442"/>
      <c r="E5" s="442"/>
      <c r="F5" s="442"/>
      <c r="G5" s="442"/>
      <c r="H5" s="428"/>
      <c r="I5" s="426"/>
      <c r="J5" s="392"/>
      <c r="K5" s="392"/>
      <c r="L5" s="392"/>
      <c r="M5" s="392"/>
      <c r="N5" s="393"/>
      <c r="O5" s="18"/>
      <c r="P5" s="4"/>
    </row>
    <row r="6" spans="1:16" ht="15" customHeight="1">
      <c r="A6" s="442" t="s">
        <v>8</v>
      </c>
      <c r="B6" s="442"/>
      <c r="C6" s="442"/>
      <c r="D6" s="442"/>
      <c r="E6" s="442"/>
      <c r="F6" s="442"/>
      <c r="G6" s="442"/>
      <c r="H6" s="428" t="s">
        <v>286</v>
      </c>
      <c r="I6" s="426">
        <v>874</v>
      </c>
      <c r="J6" s="392"/>
      <c r="K6" s="392">
        <v>116</v>
      </c>
      <c r="L6" s="392"/>
      <c r="M6" s="392">
        <v>14</v>
      </c>
      <c r="N6" s="393"/>
      <c r="O6" s="6"/>
      <c r="P6" s="4"/>
    </row>
    <row r="7" spans="1:16" ht="15" customHeight="1">
      <c r="A7" s="442" t="s">
        <v>239</v>
      </c>
      <c r="B7" s="442"/>
      <c r="C7" s="442"/>
      <c r="D7" s="442"/>
      <c r="E7" s="442"/>
      <c r="F7" s="442"/>
      <c r="G7" s="442"/>
      <c r="H7" s="428"/>
      <c r="I7" s="426"/>
      <c r="J7" s="392"/>
      <c r="K7" s="392"/>
      <c r="L7" s="392"/>
      <c r="M7" s="392"/>
      <c r="N7" s="393"/>
      <c r="O7" s="6"/>
      <c r="P7" s="4"/>
    </row>
    <row r="8" spans="1:16" ht="15" customHeight="1">
      <c r="A8" s="442" t="s">
        <v>9</v>
      </c>
      <c r="B8" s="442"/>
      <c r="C8" s="442"/>
      <c r="D8" s="442"/>
      <c r="E8" s="442"/>
      <c r="F8" s="442"/>
      <c r="G8" s="442"/>
      <c r="H8" s="428" t="s">
        <v>287</v>
      </c>
      <c r="I8" s="426">
        <v>888</v>
      </c>
      <c r="J8" s="392"/>
      <c r="K8" s="421">
        <v>117</v>
      </c>
      <c r="L8" s="421"/>
      <c r="M8" s="392">
        <v>14</v>
      </c>
      <c r="N8" s="393"/>
      <c r="O8" s="6"/>
      <c r="P8" s="4"/>
    </row>
    <row r="9" spans="1:16" ht="15" customHeight="1">
      <c r="A9" s="442" t="s">
        <v>10</v>
      </c>
      <c r="B9" s="442"/>
      <c r="C9" s="442"/>
      <c r="D9" s="442"/>
      <c r="E9" s="442"/>
      <c r="F9" s="442"/>
      <c r="G9" s="442"/>
      <c r="H9" s="428"/>
      <c r="I9" s="426"/>
      <c r="J9" s="392"/>
      <c r="K9" s="421"/>
      <c r="L9" s="421"/>
      <c r="M9" s="392"/>
      <c r="N9" s="393"/>
      <c r="O9" s="6"/>
      <c r="P9" s="4"/>
    </row>
    <row r="10" spans="1:16" ht="15" customHeight="1">
      <c r="A10" s="442" t="s">
        <v>11</v>
      </c>
      <c r="B10" s="442"/>
      <c r="C10" s="442"/>
      <c r="D10" s="442"/>
      <c r="E10" s="442"/>
      <c r="F10" s="442"/>
      <c r="G10" s="442"/>
      <c r="H10" s="428" t="s">
        <v>288</v>
      </c>
      <c r="I10" s="426">
        <v>888</v>
      </c>
      <c r="J10" s="392"/>
      <c r="K10" s="392">
        <v>117</v>
      </c>
      <c r="L10" s="392"/>
      <c r="M10" s="392">
        <v>14</v>
      </c>
      <c r="N10" s="393"/>
      <c r="O10" s="6"/>
      <c r="P10" s="4"/>
    </row>
    <row r="11" spans="1:16" ht="15" customHeight="1">
      <c r="A11" s="303"/>
      <c r="B11" s="303"/>
      <c r="C11" s="303"/>
      <c r="D11" s="303"/>
      <c r="E11" s="303"/>
      <c r="F11" s="303"/>
      <c r="G11" s="303"/>
      <c r="H11" s="428"/>
      <c r="I11" s="426"/>
      <c r="J11" s="392"/>
      <c r="K11" s="392"/>
      <c r="L11" s="392"/>
      <c r="M11" s="392"/>
      <c r="N11" s="393"/>
      <c r="O11" s="6"/>
      <c r="P11" s="4"/>
    </row>
    <row r="12" spans="1:16" ht="15" customHeight="1">
      <c r="A12" s="304" t="s">
        <v>12</v>
      </c>
      <c r="B12" s="303"/>
      <c r="C12" s="303"/>
      <c r="D12" s="303"/>
      <c r="E12" s="303"/>
      <c r="F12" s="303"/>
      <c r="G12" s="303"/>
      <c r="H12" s="412" t="s">
        <v>269</v>
      </c>
      <c r="I12" s="422">
        <v>888</v>
      </c>
      <c r="J12" s="423"/>
      <c r="K12" s="429">
        <v>118</v>
      </c>
      <c r="L12" s="429"/>
      <c r="M12" s="392">
        <v>15</v>
      </c>
      <c r="N12" s="393"/>
      <c r="O12" s="6"/>
      <c r="P12" s="4"/>
    </row>
    <row r="13" spans="1:16" ht="15" customHeight="1">
      <c r="A13" s="442" t="s">
        <v>297</v>
      </c>
      <c r="B13" s="442"/>
      <c r="C13" s="442"/>
      <c r="D13" s="442"/>
      <c r="E13" s="442"/>
      <c r="F13" s="442"/>
      <c r="G13" s="442"/>
      <c r="H13" s="412"/>
      <c r="I13" s="422"/>
      <c r="J13" s="423"/>
      <c r="K13" s="429"/>
      <c r="L13" s="429"/>
      <c r="M13" s="392"/>
      <c r="N13" s="393"/>
      <c r="O13" s="6"/>
      <c r="P13" s="4"/>
    </row>
    <row r="14" spans="1:16" ht="15" customHeight="1">
      <c r="A14" s="442" t="s">
        <v>289</v>
      </c>
      <c r="B14" s="442"/>
      <c r="C14" s="442"/>
      <c r="D14" s="442"/>
      <c r="E14" s="442"/>
      <c r="F14" s="442"/>
      <c r="G14" s="442"/>
      <c r="H14" s="413" t="s">
        <v>270</v>
      </c>
      <c r="I14" s="415">
        <v>888</v>
      </c>
      <c r="J14" s="416"/>
      <c r="K14" s="419">
        <v>120</v>
      </c>
      <c r="L14" s="416"/>
      <c r="M14" s="419">
        <v>12</v>
      </c>
      <c r="N14" s="424"/>
      <c r="O14" s="6"/>
      <c r="P14" s="4"/>
    </row>
    <row r="15" spans="1:16" ht="15" customHeight="1" thickBot="1">
      <c r="A15" s="442" t="s">
        <v>230</v>
      </c>
      <c r="B15" s="442"/>
      <c r="C15" s="442"/>
      <c r="D15" s="442"/>
      <c r="E15" s="442"/>
      <c r="F15" s="442"/>
      <c r="G15" s="442"/>
      <c r="H15" s="414"/>
      <c r="I15" s="417"/>
      <c r="J15" s="418"/>
      <c r="K15" s="420"/>
      <c r="L15" s="418"/>
      <c r="M15" s="420"/>
      <c r="N15" s="425"/>
      <c r="O15" s="6"/>
      <c r="P15" s="4"/>
    </row>
    <row r="16" spans="1:16" ht="15" customHeight="1">
      <c r="A16" s="45"/>
      <c r="B16" s="45"/>
      <c r="C16" s="45"/>
      <c r="D16" s="45"/>
      <c r="E16" s="45"/>
      <c r="F16" s="45"/>
      <c r="G16" s="45"/>
      <c r="H16" s="405" t="s">
        <v>303</v>
      </c>
      <c r="I16" s="406"/>
      <c r="J16" s="406"/>
      <c r="K16" s="406"/>
      <c r="M16" s="337"/>
      <c r="N16" s="337" t="s">
        <v>13</v>
      </c>
      <c r="O16" s="6"/>
      <c r="P16" s="4"/>
    </row>
    <row r="17" spans="1:16" ht="15" customHeight="1">
      <c r="A17" s="336" t="s">
        <v>14</v>
      </c>
      <c r="B17" s="45"/>
      <c r="C17" s="45"/>
      <c r="D17" s="45"/>
      <c r="E17" s="45"/>
      <c r="F17" s="45"/>
      <c r="G17" s="45"/>
      <c r="H17" s="18"/>
      <c r="I17" s="338"/>
      <c r="J17" s="337"/>
      <c r="K17" s="337"/>
      <c r="L17" s="337"/>
      <c r="N17" s="337" t="s">
        <v>15</v>
      </c>
      <c r="O17" s="6"/>
      <c r="P17" s="4"/>
    </row>
    <row r="18" spans="1:16" ht="15" customHeight="1">
      <c r="A18" s="442" t="s">
        <v>298</v>
      </c>
      <c r="B18" s="442"/>
      <c r="C18" s="442"/>
      <c r="D18" s="442"/>
      <c r="E18" s="442"/>
      <c r="F18" s="442"/>
      <c r="G18" s="442"/>
      <c r="H18" s="18"/>
      <c r="I18" s="338"/>
      <c r="J18" s="337"/>
      <c r="K18" s="337"/>
      <c r="L18" s="337"/>
      <c r="M18" s="337"/>
      <c r="N18" s="337" t="s">
        <v>16</v>
      </c>
      <c r="O18" s="6"/>
      <c r="P18" s="4"/>
    </row>
    <row r="19" spans="1:16" ht="15" customHeight="1">
      <c r="A19" s="442" t="s">
        <v>231</v>
      </c>
      <c r="B19" s="442"/>
      <c r="C19" s="442"/>
      <c r="D19" s="442"/>
      <c r="E19" s="442"/>
      <c r="F19" s="442"/>
      <c r="G19" s="442"/>
      <c r="H19" s="18"/>
      <c r="I19" s="338"/>
      <c r="J19" s="337"/>
      <c r="K19" s="337"/>
      <c r="M19" s="339" t="s">
        <v>276</v>
      </c>
      <c r="N19" s="340"/>
      <c r="O19" s="6"/>
      <c r="P19" s="4"/>
    </row>
    <row r="20" spans="1:16" ht="15" customHeight="1">
      <c r="A20" s="45" t="s">
        <v>306</v>
      </c>
      <c r="B20" s="45"/>
      <c r="C20" s="45"/>
      <c r="D20" s="45"/>
      <c r="E20" s="45"/>
      <c r="F20" s="45"/>
      <c r="G20" s="45"/>
      <c r="M20" s="341"/>
    </row>
    <row r="21" spans="1:16" ht="15" customHeight="1" thickBot="1">
      <c r="A21" s="45" t="s">
        <v>290</v>
      </c>
      <c r="B21" s="45"/>
      <c r="C21" s="45"/>
      <c r="D21" s="45"/>
      <c r="E21" s="45"/>
      <c r="F21" s="45"/>
      <c r="G21" s="45"/>
      <c r="M21" s="386" t="s">
        <v>291</v>
      </c>
      <c r="N21" s="386"/>
      <c r="O21" s="307"/>
    </row>
    <row r="22" spans="1:16" ht="30" customHeight="1">
      <c r="A22" s="397" t="s">
        <v>17</v>
      </c>
      <c r="B22" s="398"/>
      <c r="C22" s="398" t="s">
        <v>18</v>
      </c>
      <c r="D22" s="401"/>
      <c r="E22" s="401"/>
      <c r="F22" s="402"/>
      <c r="G22" s="342"/>
      <c r="H22" s="410" t="s">
        <v>292</v>
      </c>
      <c r="I22" s="410"/>
      <c r="J22" s="411"/>
      <c r="K22" s="407" t="s">
        <v>293</v>
      </c>
      <c r="L22" s="408"/>
      <c r="M22" s="408"/>
      <c r="N22" s="409"/>
      <c r="O22" s="18"/>
    </row>
    <row r="23" spans="1:16" ht="30" customHeight="1">
      <c r="A23" s="399"/>
      <c r="B23" s="400"/>
      <c r="C23" s="343" t="s">
        <v>19</v>
      </c>
      <c r="D23" s="344" t="s">
        <v>20</v>
      </c>
      <c r="E23" s="344" t="s">
        <v>21</v>
      </c>
      <c r="F23" s="343" t="s">
        <v>22</v>
      </c>
      <c r="G23" s="343" t="s">
        <v>19</v>
      </c>
      <c r="H23" s="46" t="s">
        <v>23</v>
      </c>
      <c r="I23" s="46" t="s">
        <v>24</v>
      </c>
      <c r="J23" s="76" t="s">
        <v>22</v>
      </c>
      <c r="K23" s="237" t="s">
        <v>19</v>
      </c>
      <c r="L23" s="238" t="s">
        <v>23</v>
      </c>
      <c r="M23" s="238" t="s">
        <v>24</v>
      </c>
      <c r="N23" s="239" t="s">
        <v>22</v>
      </c>
      <c r="O23" s="18"/>
    </row>
    <row r="24" spans="1:16" ht="20.100000000000001" customHeight="1">
      <c r="A24" s="403" t="s">
        <v>220</v>
      </c>
      <c r="B24" s="404"/>
      <c r="C24" s="345">
        <f t="shared" ref="C24:C31" si="0">SUM(D24:F24)</f>
        <v>582</v>
      </c>
      <c r="D24" s="346">
        <v>2</v>
      </c>
      <c r="E24" s="346">
        <v>4</v>
      </c>
      <c r="F24" s="346">
        <v>576</v>
      </c>
      <c r="G24" s="346">
        <f t="shared" ref="G24:G31" si="1">SUM(H24:J24)</f>
        <v>582</v>
      </c>
      <c r="H24" s="37">
        <v>2</v>
      </c>
      <c r="I24" s="37">
        <v>4</v>
      </c>
      <c r="J24" s="44">
        <v>576</v>
      </c>
      <c r="K24" s="44">
        <f t="shared" ref="K24:K31" si="2">SUM(L24:N24)</f>
        <v>578</v>
      </c>
      <c r="L24" s="37">
        <v>2</v>
      </c>
      <c r="M24" s="379" t="s">
        <v>273</v>
      </c>
      <c r="N24" s="108">
        <v>576</v>
      </c>
      <c r="O24" s="58"/>
    </row>
    <row r="25" spans="1:16" ht="20.100000000000001" customHeight="1">
      <c r="A25" s="394" t="s">
        <v>294</v>
      </c>
      <c r="B25" s="395"/>
      <c r="C25" s="346">
        <f t="shared" si="0"/>
        <v>2086711</v>
      </c>
      <c r="D25" s="346">
        <v>486763</v>
      </c>
      <c r="E25" s="346">
        <v>344502</v>
      </c>
      <c r="F25" s="346">
        <v>1255446</v>
      </c>
      <c r="G25" s="346">
        <f t="shared" si="1"/>
        <v>2086391</v>
      </c>
      <c r="H25" s="37">
        <v>486763</v>
      </c>
      <c r="I25" s="37">
        <v>344198</v>
      </c>
      <c r="J25" s="37">
        <v>1255430</v>
      </c>
      <c r="K25" s="37">
        <f t="shared" si="2"/>
        <v>1810052</v>
      </c>
      <c r="L25" s="37">
        <v>486763</v>
      </c>
      <c r="M25" s="379" t="s">
        <v>273</v>
      </c>
      <c r="N25" s="108">
        <v>1323289</v>
      </c>
      <c r="O25" s="4"/>
    </row>
    <row r="26" spans="1:16" ht="20.100000000000001" customHeight="1">
      <c r="A26" s="394" t="s">
        <v>221</v>
      </c>
      <c r="B26" s="395"/>
      <c r="C26" s="346">
        <f t="shared" si="0"/>
        <v>186113</v>
      </c>
      <c r="D26" s="346">
        <v>11986</v>
      </c>
      <c r="E26" s="346">
        <v>20712</v>
      </c>
      <c r="F26" s="346">
        <v>153415</v>
      </c>
      <c r="G26" s="346">
        <f t="shared" si="1"/>
        <v>185302</v>
      </c>
      <c r="H26" s="37">
        <v>11986</v>
      </c>
      <c r="I26" s="37">
        <v>19901</v>
      </c>
      <c r="J26" s="37">
        <v>153415</v>
      </c>
      <c r="K26" s="37">
        <f t="shared" si="2"/>
        <v>167427</v>
      </c>
      <c r="L26" s="37">
        <v>11986</v>
      </c>
      <c r="M26" s="379" t="s">
        <v>273</v>
      </c>
      <c r="N26" s="108">
        <v>155441</v>
      </c>
      <c r="O26" s="4"/>
    </row>
    <row r="27" spans="1:16" ht="20.100000000000001" customHeight="1">
      <c r="A27" s="443" t="s">
        <v>232</v>
      </c>
      <c r="B27" s="444"/>
      <c r="C27" s="347"/>
      <c r="D27" s="348"/>
      <c r="E27" s="348"/>
      <c r="F27" s="349"/>
      <c r="G27" s="350"/>
      <c r="H27" s="37"/>
      <c r="I27" s="37"/>
      <c r="J27" s="57"/>
      <c r="K27" s="37">
        <f>SUM(L27:N27)</f>
        <v>161037</v>
      </c>
      <c r="L27" s="37">
        <v>11986</v>
      </c>
      <c r="M27" s="379" t="s">
        <v>273</v>
      </c>
      <c r="N27" s="108">
        <v>149051</v>
      </c>
      <c r="O27" s="4"/>
    </row>
    <row r="28" spans="1:16" ht="20.100000000000001" customHeight="1">
      <c r="A28" s="384" t="s">
        <v>226</v>
      </c>
      <c r="B28" s="385"/>
      <c r="C28" s="351">
        <f t="shared" si="0"/>
        <v>602</v>
      </c>
      <c r="D28" s="352">
        <v>0</v>
      </c>
      <c r="E28" s="353" t="s">
        <v>295</v>
      </c>
      <c r="F28" s="352">
        <v>602</v>
      </c>
      <c r="G28" s="351">
        <f t="shared" si="1"/>
        <v>602</v>
      </c>
      <c r="H28" s="340">
        <v>0</v>
      </c>
      <c r="I28" s="337">
        <v>0</v>
      </c>
      <c r="J28" s="354">
        <v>602</v>
      </c>
      <c r="K28" s="37">
        <f t="shared" si="2"/>
        <v>602</v>
      </c>
      <c r="L28" s="340">
        <v>0</v>
      </c>
      <c r="M28" s="379" t="s">
        <v>273</v>
      </c>
      <c r="N28" s="355">
        <v>602</v>
      </c>
      <c r="O28" s="4"/>
    </row>
    <row r="29" spans="1:16" ht="20.100000000000001" customHeight="1">
      <c r="A29" s="388" t="s">
        <v>296</v>
      </c>
      <c r="B29" s="389"/>
      <c r="C29" s="351">
        <f t="shared" si="0"/>
        <v>1124</v>
      </c>
      <c r="D29" s="352">
        <v>128</v>
      </c>
      <c r="E29" s="352">
        <v>0</v>
      </c>
      <c r="F29" s="352">
        <v>996</v>
      </c>
      <c r="G29" s="351">
        <f t="shared" si="1"/>
        <v>1124</v>
      </c>
      <c r="H29" s="354">
        <v>128</v>
      </c>
      <c r="I29" s="354">
        <v>0</v>
      </c>
      <c r="J29" s="354">
        <v>996</v>
      </c>
      <c r="K29" s="37">
        <f t="shared" si="2"/>
        <v>1124</v>
      </c>
      <c r="L29" s="354">
        <v>128</v>
      </c>
      <c r="M29" s="379" t="s">
        <v>273</v>
      </c>
      <c r="N29" s="355">
        <v>996</v>
      </c>
      <c r="O29" s="4"/>
    </row>
    <row r="30" spans="1:16" ht="20.100000000000001" customHeight="1">
      <c r="A30" s="384" t="s">
        <v>227</v>
      </c>
      <c r="B30" s="385"/>
      <c r="C30" s="351">
        <f t="shared" si="0"/>
        <v>42501</v>
      </c>
      <c r="D30" s="352">
        <v>0</v>
      </c>
      <c r="E30" s="352">
        <v>321</v>
      </c>
      <c r="F30" s="352">
        <v>42180</v>
      </c>
      <c r="G30" s="351">
        <f t="shared" si="1"/>
        <v>42474</v>
      </c>
      <c r="H30" s="340">
        <v>0</v>
      </c>
      <c r="I30" s="354">
        <v>294</v>
      </c>
      <c r="J30" s="354">
        <v>42180</v>
      </c>
      <c r="K30" s="37">
        <f t="shared" si="2"/>
        <v>42180</v>
      </c>
      <c r="L30" s="340">
        <v>0</v>
      </c>
      <c r="M30" s="379" t="s">
        <v>273</v>
      </c>
      <c r="N30" s="355">
        <v>42180</v>
      </c>
      <c r="O30" s="4"/>
    </row>
    <row r="31" spans="1:16" ht="20.100000000000001" customHeight="1">
      <c r="A31" s="384" t="s">
        <v>228</v>
      </c>
      <c r="B31" s="385"/>
      <c r="C31" s="351">
        <f t="shared" si="0"/>
        <v>133803</v>
      </c>
      <c r="D31" s="352">
        <v>11858</v>
      </c>
      <c r="E31" s="352">
        <v>16672</v>
      </c>
      <c r="F31" s="352">
        <v>105273</v>
      </c>
      <c r="G31" s="351">
        <f t="shared" si="1"/>
        <v>133740</v>
      </c>
      <c r="H31" s="354">
        <v>11858</v>
      </c>
      <c r="I31" s="354">
        <v>16609</v>
      </c>
      <c r="J31" s="354">
        <v>105273</v>
      </c>
      <c r="K31" s="37">
        <f t="shared" si="2"/>
        <v>117131</v>
      </c>
      <c r="L31" s="354">
        <v>11858</v>
      </c>
      <c r="M31" s="379" t="s">
        <v>273</v>
      </c>
      <c r="N31" s="355">
        <v>105273</v>
      </c>
      <c r="O31" s="4"/>
    </row>
    <row r="32" spans="1:16" ht="20.100000000000001" customHeight="1">
      <c r="A32" s="390" t="s">
        <v>229</v>
      </c>
      <c r="B32" s="391"/>
      <c r="C32" s="77">
        <f>ROUND(SUM(D32:F32)/3,2)</f>
        <v>93.87</v>
      </c>
      <c r="D32" s="78">
        <v>100</v>
      </c>
      <c r="E32" s="78">
        <v>82</v>
      </c>
      <c r="F32" s="78">
        <v>99.6</v>
      </c>
      <c r="G32" s="77">
        <f>ROUND(SUM(H32:J32)/3,2)</f>
        <v>99.27</v>
      </c>
      <c r="H32" s="40">
        <v>100</v>
      </c>
      <c r="I32" s="40">
        <v>98.2</v>
      </c>
      <c r="J32" s="40">
        <v>99.6</v>
      </c>
      <c r="K32" s="42">
        <f>ROUND(SUM(L32:N32)/2,2)</f>
        <v>99.8</v>
      </c>
      <c r="L32" s="40">
        <v>100</v>
      </c>
      <c r="M32" s="379" t="s">
        <v>273</v>
      </c>
      <c r="N32" s="356">
        <v>99.6</v>
      </c>
      <c r="O32" s="59"/>
    </row>
    <row r="33" spans="1:15" ht="20.100000000000001" customHeight="1">
      <c r="A33" s="357" t="s">
        <v>25</v>
      </c>
      <c r="B33" s="305" t="s">
        <v>26</v>
      </c>
      <c r="C33" s="351">
        <f>SUM(D33:F33)</f>
        <v>51</v>
      </c>
      <c r="D33" s="352">
        <v>10</v>
      </c>
      <c r="E33" s="352">
        <v>11</v>
      </c>
      <c r="F33" s="352">
        <v>30</v>
      </c>
      <c r="G33" s="351">
        <f>SUM(H33:J33)</f>
        <v>51</v>
      </c>
      <c r="H33" s="354">
        <v>10</v>
      </c>
      <c r="I33" s="354">
        <v>11</v>
      </c>
      <c r="J33" s="354">
        <v>30</v>
      </c>
      <c r="K33" s="37">
        <f>SUM(L33:N33)</f>
        <v>40</v>
      </c>
      <c r="L33" s="354">
        <v>10</v>
      </c>
      <c r="M33" s="379" t="s">
        <v>273</v>
      </c>
      <c r="N33" s="355">
        <v>30</v>
      </c>
      <c r="O33" s="4"/>
    </row>
    <row r="34" spans="1:15" ht="20.100000000000001" customHeight="1">
      <c r="A34" s="358"/>
      <c r="B34" s="306" t="s">
        <v>27</v>
      </c>
      <c r="C34" s="351">
        <f t="shared" ref="C34:C39" si="3">SUM(D34:F34)</f>
        <v>2097</v>
      </c>
      <c r="D34" s="352">
        <v>669</v>
      </c>
      <c r="E34" s="352">
        <v>834</v>
      </c>
      <c r="F34" s="352">
        <v>594</v>
      </c>
      <c r="G34" s="351">
        <f t="shared" ref="G34:G40" si="4">SUM(H34:J34)</f>
        <v>2097</v>
      </c>
      <c r="H34" s="354">
        <v>669</v>
      </c>
      <c r="I34" s="354">
        <v>834</v>
      </c>
      <c r="J34" s="354">
        <v>594</v>
      </c>
      <c r="K34" s="37">
        <f t="shared" ref="K34:K40" si="5">SUM(L34:N34)</f>
        <v>1263</v>
      </c>
      <c r="L34" s="354">
        <v>669</v>
      </c>
      <c r="M34" s="379" t="s">
        <v>273</v>
      </c>
      <c r="N34" s="355">
        <v>594</v>
      </c>
      <c r="O34" s="4"/>
    </row>
    <row r="35" spans="1:15" ht="20.100000000000001" customHeight="1">
      <c r="A35" s="79" t="s">
        <v>28</v>
      </c>
      <c r="B35" s="305" t="s">
        <v>26</v>
      </c>
      <c r="C35" s="351">
        <f t="shared" si="3"/>
        <v>51</v>
      </c>
      <c r="D35" s="352">
        <v>10</v>
      </c>
      <c r="E35" s="352">
        <v>11</v>
      </c>
      <c r="F35" s="352">
        <v>30</v>
      </c>
      <c r="G35" s="351">
        <f t="shared" si="4"/>
        <v>51</v>
      </c>
      <c r="H35" s="354">
        <v>10</v>
      </c>
      <c r="I35" s="354">
        <v>11</v>
      </c>
      <c r="J35" s="354">
        <v>30</v>
      </c>
      <c r="K35" s="37">
        <f t="shared" si="5"/>
        <v>40</v>
      </c>
      <c r="L35" s="354">
        <v>10</v>
      </c>
      <c r="M35" s="379" t="s">
        <v>273</v>
      </c>
      <c r="N35" s="355">
        <v>30</v>
      </c>
      <c r="O35" s="4"/>
    </row>
    <row r="36" spans="1:15" ht="20.100000000000001" customHeight="1">
      <c r="A36" s="358"/>
      <c r="B36" s="306" t="s">
        <v>27</v>
      </c>
      <c r="C36" s="351">
        <f t="shared" si="3"/>
        <v>2097</v>
      </c>
      <c r="D36" s="352">
        <v>669</v>
      </c>
      <c r="E36" s="352">
        <v>834</v>
      </c>
      <c r="F36" s="352">
        <v>594</v>
      </c>
      <c r="G36" s="351">
        <f t="shared" si="4"/>
        <v>2097</v>
      </c>
      <c r="H36" s="354">
        <v>669</v>
      </c>
      <c r="I36" s="354">
        <v>834</v>
      </c>
      <c r="J36" s="354">
        <v>594</v>
      </c>
      <c r="K36" s="37">
        <f t="shared" si="5"/>
        <v>1263</v>
      </c>
      <c r="L36" s="354">
        <v>669</v>
      </c>
      <c r="M36" s="379" t="s">
        <v>273</v>
      </c>
      <c r="N36" s="355">
        <v>594</v>
      </c>
      <c r="O36" s="4"/>
    </row>
    <row r="37" spans="1:15" ht="20.100000000000001" customHeight="1">
      <c r="A37" s="79" t="s">
        <v>29</v>
      </c>
      <c r="B37" s="305" t="s">
        <v>26</v>
      </c>
      <c r="C37" s="359">
        <f t="shared" si="3"/>
        <v>0</v>
      </c>
      <c r="D37" s="340">
        <v>0</v>
      </c>
      <c r="E37" s="337" t="s">
        <v>295</v>
      </c>
      <c r="F37" s="340">
        <v>0</v>
      </c>
      <c r="G37" s="360">
        <f t="shared" si="4"/>
        <v>0</v>
      </c>
      <c r="H37" s="340">
        <v>0</v>
      </c>
      <c r="I37" s="337">
        <v>0</v>
      </c>
      <c r="J37" s="340">
        <v>0</v>
      </c>
      <c r="K37" s="38">
        <f t="shared" si="5"/>
        <v>0</v>
      </c>
      <c r="L37" s="340">
        <v>0</v>
      </c>
      <c r="M37" s="379" t="s">
        <v>273</v>
      </c>
      <c r="N37" s="361">
        <v>0</v>
      </c>
      <c r="O37" s="337"/>
    </row>
    <row r="38" spans="1:15" ht="20.100000000000001" customHeight="1">
      <c r="A38" s="358"/>
      <c r="B38" s="306" t="s">
        <v>27</v>
      </c>
      <c r="C38" s="359">
        <f t="shared" si="3"/>
        <v>0</v>
      </c>
      <c r="D38" s="340">
        <v>0</v>
      </c>
      <c r="E38" s="337" t="s">
        <v>295</v>
      </c>
      <c r="F38" s="340">
        <v>0</v>
      </c>
      <c r="G38" s="360">
        <f t="shared" si="4"/>
        <v>0</v>
      </c>
      <c r="H38" s="340">
        <v>0</v>
      </c>
      <c r="I38" s="337">
        <v>0</v>
      </c>
      <c r="J38" s="340">
        <v>0</v>
      </c>
      <c r="K38" s="38">
        <f t="shared" si="5"/>
        <v>0</v>
      </c>
      <c r="L38" s="340">
        <v>0</v>
      </c>
      <c r="M38" s="379" t="s">
        <v>273</v>
      </c>
      <c r="N38" s="361">
        <v>0</v>
      </c>
      <c r="O38" s="337"/>
    </row>
    <row r="39" spans="1:15" ht="20.100000000000001" customHeight="1">
      <c r="A39" s="79" t="s">
        <v>30</v>
      </c>
      <c r="B39" s="305" t="s">
        <v>26</v>
      </c>
      <c r="C39" s="359">
        <f t="shared" si="3"/>
        <v>2</v>
      </c>
      <c r="D39" s="340">
        <v>2</v>
      </c>
      <c r="E39" s="337" t="s">
        <v>295</v>
      </c>
      <c r="F39" s="340">
        <v>0</v>
      </c>
      <c r="G39" s="259">
        <f t="shared" si="4"/>
        <v>2</v>
      </c>
      <c r="H39" s="340">
        <v>2</v>
      </c>
      <c r="I39" s="337">
        <v>0</v>
      </c>
      <c r="J39" s="340">
        <v>0</v>
      </c>
      <c r="K39" s="37">
        <f t="shared" si="5"/>
        <v>2</v>
      </c>
      <c r="L39" s="340">
        <v>2</v>
      </c>
      <c r="M39" s="379" t="s">
        <v>273</v>
      </c>
      <c r="N39" s="361">
        <v>0</v>
      </c>
      <c r="O39" s="337"/>
    </row>
    <row r="40" spans="1:15" ht="20.100000000000001" customHeight="1" thickBot="1">
      <c r="A40" s="362" t="s">
        <v>31</v>
      </c>
      <c r="B40" s="363" t="s">
        <v>27</v>
      </c>
      <c r="C40" s="364">
        <f>SUM(D40:F40)</f>
        <v>228</v>
      </c>
      <c r="D40" s="365">
        <v>228</v>
      </c>
      <c r="E40" s="366" t="s">
        <v>295</v>
      </c>
      <c r="F40" s="365">
        <v>0</v>
      </c>
      <c r="G40" s="367">
        <f t="shared" si="4"/>
        <v>228</v>
      </c>
      <c r="H40" s="365">
        <v>228</v>
      </c>
      <c r="I40" s="366">
        <v>0</v>
      </c>
      <c r="J40" s="365">
        <v>0</v>
      </c>
      <c r="K40" s="39">
        <f t="shared" si="5"/>
        <v>228</v>
      </c>
      <c r="L40" s="365">
        <v>228</v>
      </c>
      <c r="M40" s="380" t="s">
        <v>273</v>
      </c>
      <c r="N40" s="368">
        <v>0</v>
      </c>
      <c r="O40" s="337"/>
    </row>
    <row r="41" spans="1:15" ht="15" customHeight="1">
      <c r="A41" s="45" t="s">
        <v>219</v>
      </c>
      <c r="B41" s="45"/>
      <c r="C41" s="45"/>
      <c r="D41" s="45"/>
      <c r="E41" s="45"/>
      <c r="F41" s="45"/>
      <c r="G41" s="45"/>
      <c r="H41" s="2" t="s">
        <v>274</v>
      </c>
      <c r="M41" s="386" t="s">
        <v>32</v>
      </c>
      <c r="N41" s="386"/>
      <c r="O41" s="307"/>
    </row>
    <row r="42" spans="1:15" ht="15" customHeight="1">
      <c r="H42" s="2" t="s">
        <v>275</v>
      </c>
      <c r="I42" s="43"/>
      <c r="J42" s="43"/>
      <c r="K42" s="43"/>
      <c r="M42" s="386" t="s">
        <v>33</v>
      </c>
      <c r="N42" s="386"/>
      <c r="O42" s="307"/>
    </row>
    <row r="43" spans="1:15" ht="15" customHeight="1">
      <c r="H43" s="2" t="s">
        <v>284</v>
      </c>
      <c r="M43" s="387" t="s">
        <v>34</v>
      </c>
      <c r="N43" s="387"/>
      <c r="O43" s="307"/>
    </row>
    <row r="44" spans="1:15" ht="15.95" customHeight="1">
      <c r="H44" s="378" t="s">
        <v>285</v>
      </c>
    </row>
  </sheetData>
  <sheetProtection selectLockedCells="1" selectUnlockedCells="1"/>
  <mergeCells count="59">
    <mergeCell ref="M43:N43"/>
    <mergeCell ref="A24:B24"/>
    <mergeCell ref="A25:B25"/>
    <mergeCell ref="A26:B26"/>
    <mergeCell ref="A28:B28"/>
    <mergeCell ref="A29:B29"/>
    <mergeCell ref="A31:B31"/>
    <mergeCell ref="A32:B32"/>
    <mergeCell ref="M41:N41"/>
    <mergeCell ref="M42:N42"/>
    <mergeCell ref="A30:B30"/>
    <mergeCell ref="A27:B27"/>
    <mergeCell ref="A19:G19"/>
    <mergeCell ref="M21:N21"/>
    <mergeCell ref="A22:B23"/>
    <mergeCell ref="C22:F22"/>
    <mergeCell ref="K22:N22"/>
    <mergeCell ref="H22:J22"/>
    <mergeCell ref="I14:J15"/>
    <mergeCell ref="H12:H13"/>
    <mergeCell ref="I12:J13"/>
    <mergeCell ref="A18:G18"/>
    <mergeCell ref="A15:G15"/>
    <mergeCell ref="A13:G13"/>
    <mergeCell ref="A14:G14"/>
    <mergeCell ref="H14:H15"/>
    <mergeCell ref="H16:K16"/>
    <mergeCell ref="K12:L13"/>
    <mergeCell ref="M12:N13"/>
    <mergeCell ref="K14:L15"/>
    <mergeCell ref="M14:N15"/>
    <mergeCell ref="K10:L11"/>
    <mergeCell ref="M10:N11"/>
    <mergeCell ref="A8:G8"/>
    <mergeCell ref="H8:H9"/>
    <mergeCell ref="I8:J9"/>
    <mergeCell ref="A9:G9"/>
    <mergeCell ref="A10:G10"/>
    <mergeCell ref="H10:H11"/>
    <mergeCell ref="I10:J11"/>
    <mergeCell ref="A5:G5"/>
    <mergeCell ref="A4:G4"/>
    <mergeCell ref="A6:G6"/>
    <mergeCell ref="H6:H7"/>
    <mergeCell ref="I6:J7"/>
    <mergeCell ref="A7:G7"/>
    <mergeCell ref="H4:H5"/>
    <mergeCell ref="M4:N5"/>
    <mergeCell ref="M6:N7"/>
    <mergeCell ref="M8:N9"/>
    <mergeCell ref="K8:L9"/>
    <mergeCell ref="I4:J5"/>
    <mergeCell ref="K4:L5"/>
    <mergeCell ref="K6:L7"/>
    <mergeCell ref="M1:N1"/>
    <mergeCell ref="H2:H3"/>
    <mergeCell ref="I2:J3"/>
    <mergeCell ref="K2:L3"/>
    <mergeCell ref="M2:N3"/>
  </mergeCells>
  <phoneticPr fontId="7"/>
  <printOptions horizontalCentered="1"/>
  <pageMargins left="0.59055118110236227" right="0.59055118110236227" top="0.59055118110236227" bottom="0.59055118110236227" header="0.39370078740157483" footer="0.39370078740157483"/>
  <pageSetup paperSize="9" firstPageNumber="103" orientation="portrait" useFirstPageNumber="1" horizontalDpi="300" verticalDpi="300" r:id="rId1"/>
  <headerFooter scaleWithDoc="0" alignWithMargins="0">
    <oddHeader>&amp;R道路、交通及び通信</oddHeader>
    <oddFooter>&amp;C&amp;12&amp;A</oddFooter>
  </headerFooter>
  <colBreaks count="1" manualBreakCount="1">
    <brk id="15" max="43" man="1"/>
  </colBreaks>
</worksheet>
</file>

<file path=xl/worksheets/sheet3.xml><?xml version="1.0" encoding="utf-8"?>
<worksheet xmlns="http://schemas.openxmlformats.org/spreadsheetml/2006/main" xmlns:r="http://schemas.openxmlformats.org/officeDocument/2006/relationships">
  <dimension ref="A1:M60"/>
  <sheetViews>
    <sheetView view="pageBreakPreview" zoomScaleNormal="100" zoomScaleSheetLayoutView="100" workbookViewId="0">
      <selection activeCell="G36" sqref="G36"/>
    </sheetView>
  </sheetViews>
  <sheetFormatPr defaultRowHeight="15" customHeight="1"/>
  <cols>
    <col min="1" max="1" width="0.85546875" style="2" customWidth="1"/>
    <col min="2" max="2" width="11.7109375" style="2" customWidth="1"/>
    <col min="3" max="3" width="10.7109375" style="2" customWidth="1"/>
    <col min="4" max="4" width="0.85546875" style="2" customWidth="1"/>
    <col min="5" max="6" width="10.85546875" style="2" customWidth="1"/>
    <col min="7" max="7" width="11.7109375" style="2" customWidth="1"/>
    <col min="8" max="10" width="10.85546875" style="2" customWidth="1"/>
    <col min="11" max="11" width="4" style="2" customWidth="1"/>
    <col min="12" max="12" width="6.85546875" style="2" customWidth="1"/>
    <col min="13" max="16384" width="9.140625" style="2"/>
  </cols>
  <sheetData>
    <row r="1" spans="1:12" ht="5.0999999999999996" customHeight="1">
      <c r="B1" s="41"/>
    </row>
    <row r="2" spans="1:12" ht="15" customHeight="1">
      <c r="A2" s="472" t="s">
        <v>35</v>
      </c>
      <c r="B2" s="472"/>
      <c r="C2" s="472"/>
      <c r="D2" s="472"/>
      <c r="E2" s="472"/>
      <c r="F2" s="472"/>
      <c r="G2" s="472"/>
      <c r="H2" s="472"/>
      <c r="I2" s="472"/>
      <c r="J2" s="472"/>
      <c r="K2" s="472"/>
      <c r="L2" s="472"/>
    </row>
    <row r="3" spans="1:12" ht="5.0999999999999996" customHeight="1">
      <c r="A3" s="41"/>
    </row>
    <row r="4" spans="1:12" ht="24.95" customHeight="1">
      <c r="A4" s="473" t="s">
        <v>36</v>
      </c>
      <c r="B4" s="473"/>
      <c r="C4" s="473"/>
      <c r="D4" s="473"/>
      <c r="E4" s="473"/>
      <c r="F4" s="473"/>
      <c r="G4" s="473"/>
      <c r="H4" s="473"/>
      <c r="I4" s="473"/>
      <c r="J4" s="473"/>
      <c r="K4" s="473"/>
      <c r="L4" s="473"/>
    </row>
    <row r="5" spans="1:12" ht="15" customHeight="1">
      <c r="B5" s="41"/>
    </row>
    <row r="6" spans="1:12" ht="15" customHeight="1" thickBot="1">
      <c r="A6" s="2" t="s">
        <v>241</v>
      </c>
      <c r="L6" s="307" t="s">
        <v>37</v>
      </c>
    </row>
    <row r="7" spans="1:12" ht="12.95" customHeight="1">
      <c r="A7" s="308"/>
      <c r="B7" s="438" t="s">
        <v>38</v>
      </c>
      <c r="C7" s="438"/>
      <c r="D7" s="436" t="s">
        <v>39</v>
      </c>
      <c r="E7" s="436"/>
      <c r="F7" s="436" t="s">
        <v>40</v>
      </c>
      <c r="G7" s="436" t="s">
        <v>41</v>
      </c>
      <c r="H7" s="436"/>
      <c r="I7" s="436"/>
      <c r="J7" s="436"/>
      <c r="K7" s="436"/>
      <c r="L7" s="474"/>
    </row>
    <row r="8" spans="1:12" ht="12.95" customHeight="1">
      <c r="A8" s="309"/>
      <c r="B8" s="440"/>
      <c r="C8" s="440"/>
      <c r="D8" s="437"/>
      <c r="E8" s="437"/>
      <c r="F8" s="437"/>
      <c r="G8" s="289" t="s">
        <v>42</v>
      </c>
      <c r="H8" s="310" t="s">
        <v>43</v>
      </c>
      <c r="I8" s="289" t="s">
        <v>44</v>
      </c>
      <c r="J8" s="289" t="s">
        <v>45</v>
      </c>
      <c r="K8" s="437" t="s">
        <v>46</v>
      </c>
      <c r="L8" s="475"/>
    </row>
    <row r="9" spans="1:12" s="41" customFormat="1" ht="12.95" customHeight="1">
      <c r="A9" s="482" t="s">
        <v>233</v>
      </c>
      <c r="B9" s="483"/>
      <c r="C9" s="484"/>
      <c r="D9" s="485">
        <v>43</v>
      </c>
      <c r="E9" s="486"/>
      <c r="F9" s="288">
        <v>82</v>
      </c>
      <c r="G9" s="311">
        <v>872.5</v>
      </c>
      <c r="H9" s="311">
        <v>471</v>
      </c>
      <c r="I9" s="312">
        <v>221.5</v>
      </c>
      <c r="J9" s="312">
        <v>104</v>
      </c>
      <c r="K9" s="487">
        <v>76</v>
      </c>
      <c r="L9" s="488"/>
    </row>
    <row r="10" spans="1:12" s="41" customFormat="1" ht="12.95" customHeight="1">
      <c r="A10" s="476" t="s">
        <v>311</v>
      </c>
      <c r="B10" s="477"/>
      <c r="C10" s="478"/>
      <c r="D10" s="479">
        <v>42</v>
      </c>
      <c r="E10" s="421"/>
      <c r="F10" s="290">
        <v>82</v>
      </c>
      <c r="G10" s="313">
        <v>841.5</v>
      </c>
      <c r="H10" s="312">
        <v>446</v>
      </c>
      <c r="I10" s="312">
        <v>217.5</v>
      </c>
      <c r="J10" s="312">
        <v>99</v>
      </c>
      <c r="K10" s="489">
        <v>79</v>
      </c>
      <c r="L10" s="490"/>
    </row>
    <row r="11" spans="1:12" s="41" customFormat="1" ht="12.95" customHeight="1">
      <c r="A11" s="476" t="s">
        <v>312</v>
      </c>
      <c r="B11" s="477"/>
      <c r="C11" s="478"/>
      <c r="D11" s="479">
        <v>42</v>
      </c>
      <c r="E11" s="421"/>
      <c r="F11" s="290">
        <v>82</v>
      </c>
      <c r="G11" s="314">
        <v>850.6</v>
      </c>
      <c r="H11" s="312">
        <v>457</v>
      </c>
      <c r="I11" s="312">
        <v>215.6</v>
      </c>
      <c r="J11" s="312">
        <v>99</v>
      </c>
      <c r="K11" s="489">
        <v>79</v>
      </c>
      <c r="L11" s="490"/>
    </row>
    <row r="12" spans="1:12" ht="12.95" customHeight="1">
      <c r="A12" s="476" t="s">
        <v>234</v>
      </c>
      <c r="B12" s="477"/>
      <c r="C12" s="478"/>
      <c r="D12" s="479">
        <v>41</v>
      </c>
      <c r="E12" s="479"/>
      <c r="F12" s="290">
        <v>84</v>
      </c>
      <c r="G12" s="312">
        <v>880.5</v>
      </c>
      <c r="H12" s="312">
        <v>495</v>
      </c>
      <c r="I12" s="312">
        <v>215.5</v>
      </c>
      <c r="J12" s="312">
        <v>91</v>
      </c>
      <c r="K12" s="480">
        <v>79</v>
      </c>
      <c r="L12" s="481"/>
    </row>
    <row r="13" spans="1:12" ht="12.95" customHeight="1" thickBot="1">
      <c r="A13" s="458" t="s">
        <v>235</v>
      </c>
      <c r="B13" s="459"/>
      <c r="C13" s="459"/>
      <c r="D13" s="460">
        <v>41</v>
      </c>
      <c r="E13" s="460"/>
      <c r="F13" s="176">
        <v>84</v>
      </c>
      <c r="G13" s="177">
        <f>SUM(H13:L13)</f>
        <v>880.5</v>
      </c>
      <c r="H13" s="177">
        <v>495</v>
      </c>
      <c r="I13" s="177">
        <f>SUM(K41:L53)</f>
        <v>215.5</v>
      </c>
      <c r="J13" s="177">
        <v>91</v>
      </c>
      <c r="K13" s="461">
        <v>79</v>
      </c>
      <c r="L13" s="462"/>
    </row>
    <row r="14" spans="1:12" ht="15" customHeight="1">
      <c r="L14" s="307" t="s">
        <v>47</v>
      </c>
    </row>
    <row r="16" spans="1:12" ht="15" customHeight="1" thickBot="1">
      <c r="A16" s="111" t="s">
        <v>249</v>
      </c>
      <c r="B16" s="111"/>
      <c r="C16" s="111"/>
      <c r="D16" s="111"/>
      <c r="E16" s="111"/>
      <c r="F16" s="111"/>
      <c r="G16" s="111"/>
      <c r="H16" s="111"/>
      <c r="I16" s="111"/>
      <c r="L16" s="307" t="s">
        <v>48</v>
      </c>
    </row>
    <row r="17" spans="1:12" ht="12.95" customHeight="1">
      <c r="A17" s="308"/>
      <c r="B17" s="463" t="s">
        <v>49</v>
      </c>
      <c r="C17" s="463"/>
      <c r="D17" s="315"/>
      <c r="E17" s="438" t="s">
        <v>50</v>
      </c>
      <c r="F17" s="316" t="s">
        <v>51</v>
      </c>
      <c r="G17" s="317"/>
      <c r="H17" s="438" t="s">
        <v>52</v>
      </c>
      <c r="I17" s="438"/>
      <c r="J17" s="465" t="s">
        <v>53</v>
      </c>
      <c r="K17" s="467" t="s">
        <v>54</v>
      </c>
      <c r="L17" s="468"/>
    </row>
    <row r="18" spans="1:12" ht="12.95" customHeight="1">
      <c r="A18" s="309"/>
      <c r="B18" s="464"/>
      <c r="C18" s="464"/>
      <c r="D18" s="318"/>
      <c r="E18" s="440"/>
      <c r="F18" s="471" t="s">
        <v>55</v>
      </c>
      <c r="G18" s="471"/>
      <c r="H18" s="440"/>
      <c r="I18" s="440"/>
      <c r="J18" s="466"/>
      <c r="K18" s="469"/>
      <c r="L18" s="470"/>
    </row>
    <row r="19" spans="1:12" ht="12.95" customHeight="1">
      <c r="A19" s="319"/>
      <c r="B19" s="448" t="s">
        <v>56</v>
      </c>
      <c r="C19" s="448"/>
      <c r="D19" s="320"/>
      <c r="E19" s="321" t="s">
        <v>43</v>
      </c>
      <c r="F19" s="4" t="s">
        <v>57</v>
      </c>
      <c r="G19" s="322"/>
      <c r="H19" s="4" t="s">
        <v>58</v>
      </c>
      <c r="I19" s="322"/>
      <c r="J19" s="323" t="s">
        <v>59</v>
      </c>
      <c r="K19" s="454">
        <v>16</v>
      </c>
      <c r="L19" s="455"/>
    </row>
    <row r="20" spans="1:12" ht="12.95" customHeight="1">
      <c r="A20" s="319"/>
      <c r="B20" s="448" t="s">
        <v>60</v>
      </c>
      <c r="C20" s="448"/>
      <c r="D20" s="320"/>
      <c r="E20" s="324" t="s">
        <v>61</v>
      </c>
      <c r="F20" s="4" t="s">
        <v>57</v>
      </c>
      <c r="G20" s="322"/>
      <c r="H20" s="4" t="s">
        <v>62</v>
      </c>
      <c r="I20" s="322"/>
      <c r="J20" s="325" t="s">
        <v>63</v>
      </c>
      <c r="K20" s="449">
        <v>32</v>
      </c>
      <c r="L20" s="450"/>
    </row>
    <row r="21" spans="1:12" ht="12.95" customHeight="1">
      <c r="A21" s="319"/>
      <c r="B21" s="387" t="s">
        <v>216</v>
      </c>
      <c r="C21" s="387"/>
      <c r="D21" s="320"/>
      <c r="E21" s="324" t="s">
        <v>61</v>
      </c>
      <c r="F21" s="4" t="s">
        <v>73</v>
      </c>
      <c r="G21" s="322"/>
      <c r="H21" s="4" t="s">
        <v>62</v>
      </c>
      <c r="I21" s="322"/>
      <c r="J21" s="325" t="s">
        <v>277</v>
      </c>
      <c r="K21" s="456">
        <v>29</v>
      </c>
      <c r="L21" s="457"/>
    </row>
    <row r="22" spans="1:12" ht="12.95" customHeight="1">
      <c r="A22" s="319"/>
      <c r="B22" s="448" t="s">
        <v>64</v>
      </c>
      <c r="C22" s="448"/>
      <c r="D22" s="320"/>
      <c r="E22" s="324" t="s">
        <v>61</v>
      </c>
      <c r="F22" s="4" t="s">
        <v>57</v>
      </c>
      <c r="G22" s="322"/>
      <c r="H22" s="4" t="s">
        <v>62</v>
      </c>
      <c r="I22" s="322"/>
      <c r="J22" s="325" t="s">
        <v>59</v>
      </c>
      <c r="K22" s="449">
        <v>17</v>
      </c>
      <c r="L22" s="450"/>
    </row>
    <row r="23" spans="1:12" ht="12.95" customHeight="1">
      <c r="A23" s="319"/>
      <c r="B23" s="448" t="s">
        <v>65</v>
      </c>
      <c r="C23" s="448"/>
      <c r="D23" s="320"/>
      <c r="E23" s="324" t="s">
        <v>61</v>
      </c>
      <c r="F23" s="4" t="s">
        <v>57</v>
      </c>
      <c r="G23" s="322"/>
      <c r="H23" s="4" t="s">
        <v>66</v>
      </c>
      <c r="I23" s="322"/>
      <c r="J23" s="325" t="s">
        <v>67</v>
      </c>
      <c r="K23" s="449">
        <v>6</v>
      </c>
      <c r="L23" s="450"/>
    </row>
    <row r="24" spans="1:12" ht="12.95" customHeight="1">
      <c r="A24" s="319"/>
      <c r="B24" s="448" t="s">
        <v>278</v>
      </c>
      <c r="C24" s="448"/>
      <c r="D24" s="320"/>
      <c r="E24" s="324" t="s">
        <v>61</v>
      </c>
      <c r="F24" s="4" t="s">
        <v>57</v>
      </c>
      <c r="G24" s="322"/>
      <c r="H24" s="4" t="s">
        <v>66</v>
      </c>
      <c r="I24" s="322"/>
      <c r="J24" s="325" t="s">
        <v>67</v>
      </c>
      <c r="K24" s="449">
        <v>6</v>
      </c>
      <c r="L24" s="450"/>
    </row>
    <row r="25" spans="1:12" ht="12.95" customHeight="1">
      <c r="A25" s="319"/>
      <c r="B25" s="448" t="s">
        <v>279</v>
      </c>
      <c r="C25" s="448"/>
      <c r="D25" s="320"/>
      <c r="E25" s="324" t="s">
        <v>61</v>
      </c>
      <c r="F25" s="4" t="s">
        <v>57</v>
      </c>
      <c r="G25" s="322"/>
      <c r="H25" s="4" t="s">
        <v>66</v>
      </c>
      <c r="I25" s="322"/>
      <c r="J25" s="325" t="s">
        <v>68</v>
      </c>
      <c r="K25" s="449">
        <v>48</v>
      </c>
      <c r="L25" s="450"/>
    </row>
    <row r="26" spans="1:12" ht="12.95" customHeight="1">
      <c r="A26" s="319"/>
      <c r="B26" s="448" t="s">
        <v>69</v>
      </c>
      <c r="C26" s="448"/>
      <c r="D26" s="320"/>
      <c r="E26" s="324" t="s">
        <v>61</v>
      </c>
      <c r="F26" s="4" t="s">
        <v>57</v>
      </c>
      <c r="G26" s="322"/>
      <c r="H26" s="4" t="s">
        <v>70</v>
      </c>
      <c r="I26" s="322"/>
      <c r="J26" s="325" t="s">
        <v>67</v>
      </c>
      <c r="K26" s="449">
        <v>6</v>
      </c>
      <c r="L26" s="450"/>
    </row>
    <row r="27" spans="1:12" ht="12.95" customHeight="1">
      <c r="A27" s="319"/>
      <c r="B27" s="448" t="s">
        <v>71</v>
      </c>
      <c r="C27" s="448"/>
      <c r="D27" s="320"/>
      <c r="E27" s="324" t="s">
        <v>61</v>
      </c>
      <c r="F27" s="4" t="s">
        <v>57</v>
      </c>
      <c r="G27" s="322"/>
      <c r="H27" s="4" t="s">
        <v>62</v>
      </c>
      <c r="I27" s="322"/>
      <c r="J27" s="325" t="s">
        <v>280</v>
      </c>
      <c r="K27" s="449">
        <v>79</v>
      </c>
      <c r="L27" s="450"/>
    </row>
    <row r="28" spans="1:12" ht="12.95" customHeight="1">
      <c r="A28" s="319"/>
      <c r="B28" s="448" t="s">
        <v>72</v>
      </c>
      <c r="C28" s="448"/>
      <c r="D28" s="320"/>
      <c r="E28" s="324" t="s">
        <v>61</v>
      </c>
      <c r="F28" s="4" t="s">
        <v>73</v>
      </c>
      <c r="G28" s="322"/>
      <c r="H28" s="4" t="s">
        <v>62</v>
      </c>
      <c r="I28" s="322"/>
      <c r="J28" s="325" t="s">
        <v>74</v>
      </c>
      <c r="K28" s="449">
        <v>56</v>
      </c>
      <c r="L28" s="450"/>
    </row>
    <row r="29" spans="1:12" ht="12.95" customHeight="1">
      <c r="A29" s="319"/>
      <c r="B29" s="448" t="s">
        <v>75</v>
      </c>
      <c r="C29" s="448"/>
      <c r="D29" s="320"/>
      <c r="E29" s="324" t="s">
        <v>61</v>
      </c>
      <c r="F29" s="4" t="s">
        <v>73</v>
      </c>
      <c r="G29" s="322"/>
      <c r="H29" s="7" t="s">
        <v>76</v>
      </c>
      <c r="I29" s="322"/>
      <c r="J29" s="325" t="s">
        <v>59</v>
      </c>
      <c r="K29" s="449">
        <v>40</v>
      </c>
      <c r="L29" s="450"/>
    </row>
    <row r="30" spans="1:12" ht="12.95" customHeight="1">
      <c r="A30" s="319"/>
      <c r="B30" s="448" t="s">
        <v>211</v>
      </c>
      <c r="C30" s="448"/>
      <c r="D30" s="320"/>
      <c r="E30" s="324" t="s">
        <v>61</v>
      </c>
      <c r="F30" s="4" t="s">
        <v>213</v>
      </c>
      <c r="G30" s="322"/>
      <c r="H30" s="7" t="s">
        <v>215</v>
      </c>
      <c r="I30" s="322"/>
      <c r="J30" s="325" t="s">
        <v>59</v>
      </c>
      <c r="K30" s="449">
        <v>26</v>
      </c>
      <c r="L30" s="450"/>
    </row>
    <row r="31" spans="1:12" ht="12.95" customHeight="1">
      <c r="A31" s="319"/>
      <c r="B31" s="448" t="s">
        <v>212</v>
      </c>
      <c r="C31" s="448"/>
      <c r="D31" s="320"/>
      <c r="E31" s="324" t="s">
        <v>61</v>
      </c>
      <c r="F31" s="4" t="s">
        <v>222</v>
      </c>
      <c r="G31" s="322"/>
      <c r="H31" s="7" t="s">
        <v>214</v>
      </c>
      <c r="I31" s="322"/>
      <c r="J31" s="325" t="s">
        <v>67</v>
      </c>
      <c r="K31" s="449">
        <v>10</v>
      </c>
      <c r="L31" s="450"/>
    </row>
    <row r="32" spans="1:12" ht="12.95" customHeight="1">
      <c r="A32" s="319"/>
      <c r="B32" s="448" t="s">
        <v>77</v>
      </c>
      <c r="C32" s="448"/>
      <c r="D32" s="320"/>
      <c r="E32" s="324" t="s">
        <v>61</v>
      </c>
      <c r="F32" s="4" t="s">
        <v>78</v>
      </c>
      <c r="G32" s="322"/>
      <c r="H32" s="4" t="s">
        <v>79</v>
      </c>
      <c r="I32" s="322"/>
      <c r="J32" s="325" t="s">
        <v>80</v>
      </c>
      <c r="K32" s="449">
        <v>30</v>
      </c>
      <c r="L32" s="450"/>
    </row>
    <row r="33" spans="1:12" ht="12.95" customHeight="1">
      <c r="A33" s="319"/>
      <c r="B33" s="448" t="s">
        <v>81</v>
      </c>
      <c r="C33" s="448"/>
      <c r="D33" s="320"/>
      <c r="E33" s="324" t="s">
        <v>61</v>
      </c>
      <c r="F33" s="4" t="s">
        <v>82</v>
      </c>
      <c r="G33" s="322"/>
      <c r="H33" s="4" t="s">
        <v>62</v>
      </c>
      <c r="I33" s="322"/>
      <c r="J33" s="325" t="s">
        <v>67</v>
      </c>
      <c r="K33" s="449">
        <v>14</v>
      </c>
      <c r="L33" s="450"/>
    </row>
    <row r="34" spans="1:12" ht="12.95" customHeight="1">
      <c r="A34" s="319"/>
      <c r="B34" s="448" t="s">
        <v>83</v>
      </c>
      <c r="C34" s="448"/>
      <c r="D34" s="320"/>
      <c r="E34" s="324" t="s">
        <v>61</v>
      </c>
      <c r="F34" s="4" t="s">
        <v>57</v>
      </c>
      <c r="G34" s="322"/>
      <c r="H34" s="7" t="s">
        <v>84</v>
      </c>
      <c r="I34" s="322"/>
      <c r="J34" s="325" t="s">
        <v>74</v>
      </c>
      <c r="K34" s="449">
        <v>26</v>
      </c>
      <c r="L34" s="450"/>
    </row>
    <row r="35" spans="1:12" ht="12.95" customHeight="1">
      <c r="A35" s="319"/>
      <c r="B35" s="448" t="s">
        <v>85</v>
      </c>
      <c r="C35" s="448"/>
      <c r="D35" s="320"/>
      <c r="E35" s="324" t="s">
        <v>61</v>
      </c>
      <c r="F35" s="4" t="s">
        <v>73</v>
      </c>
      <c r="G35" s="322"/>
      <c r="H35" s="4" t="s">
        <v>79</v>
      </c>
      <c r="I35" s="322"/>
      <c r="J35" s="325" t="s">
        <v>67</v>
      </c>
      <c r="K35" s="449">
        <v>3</v>
      </c>
      <c r="L35" s="450"/>
    </row>
    <row r="36" spans="1:12" ht="12.95" customHeight="1">
      <c r="A36" s="319"/>
      <c r="B36" s="387" t="s">
        <v>217</v>
      </c>
      <c r="C36" s="387"/>
      <c r="D36" s="320"/>
      <c r="E36" s="324" t="s">
        <v>61</v>
      </c>
      <c r="F36" s="4" t="s">
        <v>57</v>
      </c>
      <c r="G36" s="322"/>
      <c r="H36" s="4" t="s">
        <v>87</v>
      </c>
      <c r="I36" s="322"/>
      <c r="J36" s="325" t="s">
        <v>67</v>
      </c>
      <c r="K36" s="449">
        <v>3</v>
      </c>
      <c r="L36" s="450"/>
    </row>
    <row r="37" spans="1:12" ht="12.95" customHeight="1">
      <c r="A37" s="319"/>
      <c r="B37" s="448" t="s">
        <v>86</v>
      </c>
      <c r="C37" s="448"/>
      <c r="D37" s="320"/>
      <c r="E37" s="324" t="s">
        <v>61</v>
      </c>
      <c r="F37" s="4" t="s">
        <v>57</v>
      </c>
      <c r="G37" s="322"/>
      <c r="H37" s="4" t="s">
        <v>87</v>
      </c>
      <c r="I37" s="322"/>
      <c r="J37" s="325" t="s">
        <v>59</v>
      </c>
      <c r="K37" s="449">
        <v>25</v>
      </c>
      <c r="L37" s="450"/>
    </row>
    <row r="38" spans="1:12" ht="12.95" customHeight="1">
      <c r="A38" s="319"/>
      <c r="B38" s="448" t="s">
        <v>88</v>
      </c>
      <c r="C38" s="448"/>
      <c r="D38" s="320"/>
      <c r="E38" s="324" t="s">
        <v>61</v>
      </c>
      <c r="F38" s="4" t="s">
        <v>89</v>
      </c>
      <c r="G38" s="322"/>
      <c r="H38" s="4" t="s">
        <v>90</v>
      </c>
      <c r="I38" s="322"/>
      <c r="J38" s="325" t="s">
        <v>67</v>
      </c>
      <c r="K38" s="449">
        <v>8</v>
      </c>
      <c r="L38" s="450"/>
    </row>
    <row r="39" spans="1:12" ht="12.95" customHeight="1">
      <c r="A39" s="319"/>
      <c r="B39" s="448" t="s">
        <v>92</v>
      </c>
      <c r="C39" s="448"/>
      <c r="D39" s="320"/>
      <c r="E39" s="324" t="s">
        <v>61</v>
      </c>
      <c r="F39" s="4" t="s">
        <v>57</v>
      </c>
      <c r="G39" s="322"/>
      <c r="H39" s="4" t="s">
        <v>93</v>
      </c>
      <c r="I39" s="322"/>
      <c r="J39" s="325" t="s">
        <v>67</v>
      </c>
      <c r="K39" s="449">
        <v>12</v>
      </c>
      <c r="L39" s="450"/>
    </row>
    <row r="40" spans="1:12" ht="12.95" customHeight="1">
      <c r="A40" s="319"/>
      <c r="B40" s="448" t="s">
        <v>94</v>
      </c>
      <c r="C40" s="448"/>
      <c r="D40" s="320"/>
      <c r="E40" s="324" t="s">
        <v>61</v>
      </c>
      <c r="F40" s="4" t="s">
        <v>57</v>
      </c>
      <c r="G40" s="322"/>
      <c r="H40" s="4" t="s">
        <v>90</v>
      </c>
      <c r="I40" s="322"/>
      <c r="J40" s="325" t="s">
        <v>67</v>
      </c>
      <c r="K40" s="449">
        <v>3</v>
      </c>
      <c r="L40" s="450"/>
    </row>
    <row r="41" spans="1:12" ht="12.95" customHeight="1">
      <c r="A41" s="319"/>
      <c r="B41" s="448" t="s">
        <v>56</v>
      </c>
      <c r="C41" s="448"/>
      <c r="D41" s="320"/>
      <c r="E41" s="324" t="s">
        <v>44</v>
      </c>
      <c r="F41" s="4" t="s">
        <v>57</v>
      </c>
      <c r="G41" s="322"/>
      <c r="H41" s="4" t="s">
        <v>58</v>
      </c>
      <c r="I41" s="322"/>
      <c r="J41" s="325" t="s">
        <v>95</v>
      </c>
      <c r="K41" s="452">
        <v>31.5</v>
      </c>
      <c r="L41" s="453"/>
    </row>
    <row r="42" spans="1:12" ht="12.95" customHeight="1">
      <c r="A42" s="319"/>
      <c r="B42" s="448" t="s">
        <v>91</v>
      </c>
      <c r="C42" s="448"/>
      <c r="D42" s="320"/>
      <c r="E42" s="324" t="s">
        <v>61</v>
      </c>
      <c r="F42" s="4" t="s">
        <v>57</v>
      </c>
      <c r="G42" s="322"/>
      <c r="H42" s="4" t="s">
        <v>58</v>
      </c>
      <c r="I42" s="322"/>
      <c r="J42" s="325" t="s">
        <v>67</v>
      </c>
      <c r="K42" s="449">
        <v>6</v>
      </c>
      <c r="L42" s="450"/>
    </row>
    <row r="43" spans="1:12" ht="12.95" customHeight="1">
      <c r="A43" s="319"/>
      <c r="B43" s="448" t="s">
        <v>96</v>
      </c>
      <c r="C43" s="448"/>
      <c r="D43" s="320"/>
      <c r="E43" s="324" t="s">
        <v>61</v>
      </c>
      <c r="F43" s="4" t="s">
        <v>57</v>
      </c>
      <c r="G43" s="322"/>
      <c r="H43" s="4" t="s">
        <v>66</v>
      </c>
      <c r="I43" s="322"/>
      <c r="J43" s="325" t="s">
        <v>97</v>
      </c>
      <c r="K43" s="449">
        <v>24</v>
      </c>
      <c r="L43" s="450"/>
    </row>
    <row r="44" spans="1:12" ht="12.95" customHeight="1">
      <c r="A44" s="319"/>
      <c r="B44" s="448" t="s">
        <v>281</v>
      </c>
      <c r="C44" s="448"/>
      <c r="D44" s="320"/>
      <c r="E44" s="324" t="s">
        <v>61</v>
      </c>
      <c r="F44" s="4" t="s">
        <v>57</v>
      </c>
      <c r="G44" s="322"/>
      <c r="H44" s="4" t="s">
        <v>66</v>
      </c>
      <c r="I44" s="322"/>
      <c r="J44" s="325" t="s">
        <v>67</v>
      </c>
      <c r="K44" s="449">
        <v>3</v>
      </c>
      <c r="L44" s="450"/>
    </row>
    <row r="45" spans="1:12" ht="12.95" customHeight="1">
      <c r="A45" s="319"/>
      <c r="B45" s="448" t="s">
        <v>98</v>
      </c>
      <c r="C45" s="448"/>
      <c r="D45" s="320"/>
      <c r="E45" s="324" t="s">
        <v>61</v>
      </c>
      <c r="F45" s="4" t="s">
        <v>57</v>
      </c>
      <c r="G45" s="322"/>
      <c r="H45" s="4" t="s">
        <v>66</v>
      </c>
      <c r="I45" s="322"/>
      <c r="J45" s="325" t="s">
        <v>67</v>
      </c>
      <c r="K45" s="449">
        <v>3</v>
      </c>
      <c r="L45" s="450"/>
    </row>
    <row r="46" spans="1:12" ht="12.95" customHeight="1">
      <c r="A46" s="319"/>
      <c r="B46" s="448" t="s">
        <v>92</v>
      </c>
      <c r="C46" s="448"/>
      <c r="D46" s="320"/>
      <c r="E46" s="324" t="s">
        <v>61</v>
      </c>
      <c r="F46" s="4" t="s">
        <v>57</v>
      </c>
      <c r="G46" s="322"/>
      <c r="H46" s="4" t="s">
        <v>66</v>
      </c>
      <c r="I46" s="322"/>
      <c r="J46" s="325" t="s">
        <v>67</v>
      </c>
      <c r="K46" s="449">
        <v>6</v>
      </c>
      <c r="L46" s="450"/>
    </row>
    <row r="47" spans="1:12" ht="12.95" customHeight="1">
      <c r="A47" s="319"/>
      <c r="B47" s="448" t="s">
        <v>99</v>
      </c>
      <c r="C47" s="448"/>
      <c r="D47" s="320"/>
      <c r="E47" s="324" t="s">
        <v>61</v>
      </c>
      <c r="F47" s="4" t="s">
        <v>57</v>
      </c>
      <c r="G47" s="322"/>
      <c r="H47" s="4" t="s">
        <v>70</v>
      </c>
      <c r="I47" s="322"/>
      <c r="J47" s="326">
        <v>30</v>
      </c>
      <c r="K47" s="449">
        <v>22</v>
      </c>
      <c r="L47" s="450"/>
    </row>
    <row r="48" spans="1:12" ht="12.95" customHeight="1">
      <c r="A48" s="319"/>
      <c r="B48" s="448" t="s">
        <v>69</v>
      </c>
      <c r="C48" s="448"/>
      <c r="D48" s="320"/>
      <c r="E48" s="324" t="s">
        <v>61</v>
      </c>
      <c r="F48" s="4" t="s">
        <v>57</v>
      </c>
      <c r="G48" s="322"/>
      <c r="H48" s="4" t="s">
        <v>70</v>
      </c>
      <c r="I48" s="322"/>
      <c r="J48" s="325" t="s">
        <v>100</v>
      </c>
      <c r="K48" s="449">
        <v>3</v>
      </c>
      <c r="L48" s="450"/>
    </row>
    <row r="49" spans="1:13" ht="12.95" customHeight="1">
      <c r="A49" s="319"/>
      <c r="B49" s="448" t="s">
        <v>101</v>
      </c>
      <c r="C49" s="448"/>
      <c r="D49" s="320"/>
      <c r="E49" s="324" t="s">
        <v>61</v>
      </c>
      <c r="F49" s="4" t="s">
        <v>57</v>
      </c>
      <c r="G49" s="322"/>
      <c r="H49" s="4" t="s">
        <v>58</v>
      </c>
      <c r="I49" s="322"/>
      <c r="J49" s="325" t="s">
        <v>59</v>
      </c>
      <c r="K49" s="449">
        <v>22</v>
      </c>
      <c r="L49" s="450"/>
    </row>
    <row r="50" spans="1:13" ht="12.95" customHeight="1">
      <c r="A50" s="319"/>
      <c r="B50" s="448" t="s">
        <v>83</v>
      </c>
      <c r="C50" s="448"/>
      <c r="D50" s="320"/>
      <c r="E50" s="324" t="s">
        <v>61</v>
      </c>
      <c r="F50" s="4" t="s">
        <v>57</v>
      </c>
      <c r="G50" s="322"/>
      <c r="H50" s="4" t="s">
        <v>102</v>
      </c>
      <c r="I50" s="322"/>
      <c r="J50" s="325" t="s">
        <v>67</v>
      </c>
      <c r="K50" s="449">
        <v>13</v>
      </c>
      <c r="L50" s="450"/>
    </row>
    <row r="51" spans="1:13" ht="12.95" customHeight="1">
      <c r="A51" s="319"/>
      <c r="B51" s="448" t="s">
        <v>103</v>
      </c>
      <c r="C51" s="448"/>
      <c r="D51" s="320"/>
      <c r="E51" s="324" t="s">
        <v>61</v>
      </c>
      <c r="F51" s="4" t="s">
        <v>57</v>
      </c>
      <c r="G51" s="322"/>
      <c r="H51" s="4" t="s">
        <v>58</v>
      </c>
      <c r="I51" s="322"/>
      <c r="J51" s="325" t="s">
        <v>67</v>
      </c>
      <c r="K51" s="449">
        <v>8</v>
      </c>
      <c r="L51" s="450"/>
    </row>
    <row r="52" spans="1:13" ht="12.95" customHeight="1">
      <c r="A52" s="319"/>
      <c r="B52" s="451" t="s">
        <v>104</v>
      </c>
      <c r="C52" s="451"/>
      <c r="D52" s="320"/>
      <c r="E52" s="324" t="s">
        <v>61</v>
      </c>
      <c r="F52" s="4" t="s">
        <v>57</v>
      </c>
      <c r="G52" s="322"/>
      <c r="H52" s="7" t="s">
        <v>105</v>
      </c>
      <c r="I52" s="322"/>
      <c r="J52" s="325" t="s">
        <v>106</v>
      </c>
      <c r="K52" s="449">
        <v>36</v>
      </c>
      <c r="L52" s="450"/>
    </row>
    <row r="53" spans="1:13" ht="12.95" customHeight="1">
      <c r="A53" s="319"/>
      <c r="B53" s="451" t="s">
        <v>107</v>
      </c>
      <c r="C53" s="451"/>
      <c r="D53" s="320"/>
      <c r="E53" s="324" t="s">
        <v>61</v>
      </c>
      <c r="F53" s="4" t="s">
        <v>108</v>
      </c>
      <c r="G53" s="322"/>
      <c r="H53" s="7" t="s">
        <v>109</v>
      </c>
      <c r="I53" s="322"/>
      <c r="J53" s="325" t="s">
        <v>67</v>
      </c>
      <c r="K53" s="449">
        <v>38</v>
      </c>
      <c r="L53" s="450"/>
    </row>
    <row r="54" spans="1:13" ht="12.95" customHeight="1">
      <c r="A54" s="319"/>
      <c r="B54" s="448" t="s">
        <v>110</v>
      </c>
      <c r="C54" s="448"/>
      <c r="D54" s="320"/>
      <c r="E54" s="324" t="s">
        <v>45</v>
      </c>
      <c r="F54" s="4" t="s">
        <v>57</v>
      </c>
      <c r="G54" s="322"/>
      <c r="H54" s="7" t="s">
        <v>111</v>
      </c>
      <c r="I54" s="322"/>
      <c r="J54" s="369" t="s">
        <v>299</v>
      </c>
      <c r="K54" s="449">
        <v>45</v>
      </c>
      <c r="L54" s="450"/>
    </row>
    <row r="55" spans="1:13" ht="12.95" customHeight="1">
      <c r="A55" s="319"/>
      <c r="B55" s="448" t="s">
        <v>112</v>
      </c>
      <c r="C55" s="448"/>
      <c r="D55" s="320"/>
      <c r="E55" s="327" t="s">
        <v>61</v>
      </c>
      <c r="F55" s="4" t="s">
        <v>113</v>
      </c>
      <c r="G55" s="322"/>
      <c r="H55" s="4" t="s">
        <v>114</v>
      </c>
      <c r="I55" s="322"/>
      <c r="J55" s="369" t="s">
        <v>300</v>
      </c>
      <c r="K55" s="449">
        <v>10</v>
      </c>
      <c r="L55" s="450"/>
    </row>
    <row r="56" spans="1:13" ht="12.95" customHeight="1">
      <c r="A56" s="319"/>
      <c r="B56" s="448" t="s">
        <v>115</v>
      </c>
      <c r="C56" s="448"/>
      <c r="D56" s="291"/>
      <c r="E56" s="327" t="s">
        <v>61</v>
      </c>
      <c r="F56" s="4" t="s">
        <v>113</v>
      </c>
      <c r="G56" s="4"/>
      <c r="H56" s="328" t="s">
        <v>114</v>
      </c>
      <c r="I56" s="322"/>
      <c r="J56" s="369" t="s">
        <v>301</v>
      </c>
      <c r="K56" s="449">
        <v>37</v>
      </c>
      <c r="L56" s="450"/>
      <c r="M56" s="329"/>
    </row>
    <row r="57" spans="1:13" ht="12.95" customHeight="1">
      <c r="A57" s="319"/>
      <c r="B57" s="448" t="s">
        <v>116</v>
      </c>
      <c r="C57" s="448"/>
      <c r="D57" s="291"/>
      <c r="E57" s="327" t="s">
        <v>46</v>
      </c>
      <c r="F57" s="4" t="s">
        <v>117</v>
      </c>
      <c r="G57" s="4"/>
      <c r="H57" s="328" t="s">
        <v>118</v>
      </c>
      <c r="I57" s="322"/>
      <c r="J57" s="325" t="s">
        <v>119</v>
      </c>
      <c r="K57" s="449">
        <v>30</v>
      </c>
      <c r="L57" s="450"/>
    </row>
    <row r="58" spans="1:13" ht="12.95" customHeight="1">
      <c r="A58" s="319"/>
      <c r="B58" s="448" t="s">
        <v>75</v>
      </c>
      <c r="C58" s="448"/>
      <c r="D58" s="291"/>
      <c r="E58" s="327" t="s">
        <v>61</v>
      </c>
      <c r="F58" s="4" t="s">
        <v>120</v>
      </c>
      <c r="G58" s="4"/>
      <c r="H58" s="8" t="s">
        <v>121</v>
      </c>
      <c r="I58" s="322"/>
      <c r="J58" s="325" t="s">
        <v>74</v>
      </c>
      <c r="K58" s="449">
        <v>40</v>
      </c>
      <c r="L58" s="450"/>
    </row>
    <row r="59" spans="1:13" ht="12.95" customHeight="1" thickBot="1">
      <c r="A59" s="330"/>
      <c r="B59" s="445" t="s">
        <v>122</v>
      </c>
      <c r="C59" s="445"/>
      <c r="D59" s="292"/>
      <c r="E59" s="331" t="s">
        <v>61</v>
      </c>
      <c r="F59" s="332" t="s">
        <v>120</v>
      </c>
      <c r="G59" s="332"/>
      <c r="H59" s="333" t="s">
        <v>123</v>
      </c>
      <c r="I59" s="334"/>
      <c r="J59" s="335" t="s">
        <v>119</v>
      </c>
      <c r="K59" s="446">
        <v>9</v>
      </c>
      <c r="L59" s="447"/>
      <c r="M59" s="329"/>
    </row>
    <row r="60" spans="1:13" ht="15" customHeight="1">
      <c r="A60" s="2" t="s">
        <v>224</v>
      </c>
      <c r="L60" s="307" t="s">
        <v>124</v>
      </c>
    </row>
  </sheetData>
  <sheetProtection selectLockedCells="1" selectUnlockedCells="1"/>
  <mergeCells count="110">
    <mergeCell ref="A2:L2"/>
    <mergeCell ref="A4:L4"/>
    <mergeCell ref="B7:C8"/>
    <mergeCell ref="D7:E8"/>
    <mergeCell ref="F7:F8"/>
    <mergeCell ref="G7:L7"/>
    <mergeCell ref="K8:L8"/>
    <mergeCell ref="A12:C12"/>
    <mergeCell ref="D12:E12"/>
    <mergeCell ref="K12:L12"/>
    <mergeCell ref="A9:C9"/>
    <mergeCell ref="D9:E9"/>
    <mergeCell ref="K9:L9"/>
    <mergeCell ref="A10:C10"/>
    <mergeCell ref="D10:E10"/>
    <mergeCell ref="K10:L10"/>
    <mergeCell ref="A11:C11"/>
    <mergeCell ref="D11:E11"/>
    <mergeCell ref="K11:L11"/>
    <mergeCell ref="A13:C13"/>
    <mergeCell ref="D13:E13"/>
    <mergeCell ref="K13:L13"/>
    <mergeCell ref="B17:C18"/>
    <mergeCell ref="E17:E18"/>
    <mergeCell ref="H17:I18"/>
    <mergeCell ref="J17:J18"/>
    <mergeCell ref="K17:L18"/>
    <mergeCell ref="F18:G18"/>
    <mergeCell ref="B23:C23"/>
    <mergeCell ref="K23:L23"/>
    <mergeCell ref="B24:C24"/>
    <mergeCell ref="K24:L24"/>
    <mergeCell ref="B25:C25"/>
    <mergeCell ref="K25:L25"/>
    <mergeCell ref="B19:C19"/>
    <mergeCell ref="K19:L19"/>
    <mergeCell ref="B20:C20"/>
    <mergeCell ref="K20:L20"/>
    <mergeCell ref="B22:C22"/>
    <mergeCell ref="K22:L22"/>
    <mergeCell ref="B21:C21"/>
    <mergeCell ref="K21:L21"/>
    <mergeCell ref="B27:C27"/>
    <mergeCell ref="K27:L27"/>
    <mergeCell ref="B28:C28"/>
    <mergeCell ref="K28:L28"/>
    <mergeCell ref="B26:C26"/>
    <mergeCell ref="K26:L26"/>
    <mergeCell ref="B34:C34"/>
    <mergeCell ref="K34:L34"/>
    <mergeCell ref="B29:C29"/>
    <mergeCell ref="K29:L29"/>
    <mergeCell ref="B30:C30"/>
    <mergeCell ref="K30:L30"/>
    <mergeCell ref="B31:C31"/>
    <mergeCell ref="K31:L31"/>
    <mergeCell ref="B35:C35"/>
    <mergeCell ref="K35:L35"/>
    <mergeCell ref="B37:C37"/>
    <mergeCell ref="K37:L37"/>
    <mergeCell ref="B38:C38"/>
    <mergeCell ref="K38:L38"/>
    <mergeCell ref="B36:C36"/>
    <mergeCell ref="K36:L36"/>
    <mergeCell ref="B32:C32"/>
    <mergeCell ref="K32:L32"/>
    <mergeCell ref="B33:C33"/>
    <mergeCell ref="K33:L33"/>
    <mergeCell ref="B39:C39"/>
    <mergeCell ref="K39:L39"/>
    <mergeCell ref="B40:C40"/>
    <mergeCell ref="K40:L40"/>
    <mergeCell ref="B46:C46"/>
    <mergeCell ref="K46:L46"/>
    <mergeCell ref="B41:C41"/>
    <mergeCell ref="K41:L41"/>
    <mergeCell ref="B42:C42"/>
    <mergeCell ref="K42:L42"/>
    <mergeCell ref="B43:C43"/>
    <mergeCell ref="K43:L43"/>
    <mergeCell ref="B44:C44"/>
    <mergeCell ref="K44:L44"/>
    <mergeCell ref="B47:C47"/>
    <mergeCell ref="K47:L47"/>
    <mergeCell ref="B48:C48"/>
    <mergeCell ref="K48:L48"/>
    <mergeCell ref="B49:C49"/>
    <mergeCell ref="K49:L49"/>
    <mergeCell ref="B50:C50"/>
    <mergeCell ref="K50:L50"/>
    <mergeCell ref="B45:C45"/>
    <mergeCell ref="K45:L45"/>
    <mergeCell ref="B59:C59"/>
    <mergeCell ref="K59:L59"/>
    <mergeCell ref="B56:C56"/>
    <mergeCell ref="K56:L56"/>
    <mergeCell ref="B58:C58"/>
    <mergeCell ref="K58:L58"/>
    <mergeCell ref="B51:C51"/>
    <mergeCell ref="K51:L51"/>
    <mergeCell ref="B57:C57"/>
    <mergeCell ref="K57:L57"/>
    <mergeCell ref="B53:C53"/>
    <mergeCell ref="K53:L53"/>
    <mergeCell ref="B54:C54"/>
    <mergeCell ref="K54:L54"/>
    <mergeCell ref="B55:C55"/>
    <mergeCell ref="K55:L55"/>
    <mergeCell ref="B52:C52"/>
    <mergeCell ref="K52:L52"/>
  </mergeCells>
  <phoneticPr fontId="7"/>
  <printOptions horizontalCentered="1"/>
  <pageMargins left="0.59055118110236227" right="0.59055118110236227" top="0.59055118110236227" bottom="0.59055118110236227" header="0.39370078740157483" footer="0.39370078740157483"/>
  <pageSetup paperSize="9" firstPageNumber="104" orientation="portrait" useFirstPageNumber="1" horizontalDpi="300" verticalDpi="300"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dimension ref="A1:O42"/>
  <sheetViews>
    <sheetView view="pageBreakPreview" topLeftCell="A28" zoomScaleNormal="115" workbookViewId="0">
      <selection activeCell="D7" sqref="D7:F7"/>
    </sheetView>
  </sheetViews>
  <sheetFormatPr defaultRowHeight="18.95" customHeight="1"/>
  <cols>
    <col min="1" max="1" width="10.85546875" style="111" customWidth="1"/>
    <col min="2" max="2" width="7.28515625" style="111" customWidth="1"/>
    <col min="3" max="3" width="9" style="111" customWidth="1"/>
    <col min="4" max="6" width="8" style="111" customWidth="1"/>
    <col min="7" max="7" width="8.7109375" style="111" customWidth="1"/>
    <col min="8" max="8" width="8.28515625" style="111" customWidth="1"/>
    <col min="9" max="9" width="7.85546875" style="111" customWidth="1"/>
    <col min="10" max="10" width="9.28515625" style="111" customWidth="1"/>
    <col min="11" max="12" width="7.85546875" style="111" customWidth="1"/>
    <col min="13" max="16384" width="9.140625" style="111"/>
  </cols>
  <sheetData>
    <row r="1" spans="1:12" ht="5.0999999999999996" customHeight="1">
      <c r="A1" s="178"/>
    </row>
    <row r="2" spans="1:12" ht="18.95" customHeight="1">
      <c r="A2" s="178" t="s">
        <v>125</v>
      </c>
    </row>
    <row r="3" spans="1:12" ht="5.0999999999999996" customHeight="1">
      <c r="A3" s="178"/>
    </row>
    <row r="4" spans="1:12" s="183" customFormat="1" ht="30" customHeight="1">
      <c r="A4" s="511" t="s">
        <v>126</v>
      </c>
      <c r="B4" s="511"/>
      <c r="C4" s="511"/>
      <c r="D4" s="511"/>
      <c r="E4" s="511"/>
      <c r="F4" s="511"/>
      <c r="G4" s="511"/>
      <c r="H4" s="511"/>
      <c r="I4" s="511"/>
      <c r="J4" s="511"/>
      <c r="K4" s="511"/>
      <c r="L4" s="511"/>
    </row>
    <row r="5" spans="1:12" ht="15" customHeight="1"/>
    <row r="6" spans="1:12" ht="15" customHeight="1" thickBot="1">
      <c r="A6" s="111" t="s">
        <v>242</v>
      </c>
      <c r="L6" s="161" t="s">
        <v>127</v>
      </c>
    </row>
    <row r="7" spans="1:12" ht="24.95" customHeight="1">
      <c r="A7" s="184" t="s">
        <v>223</v>
      </c>
      <c r="B7" s="185"/>
      <c r="C7" s="186" t="s">
        <v>128</v>
      </c>
      <c r="D7" s="512" t="s">
        <v>250</v>
      </c>
      <c r="E7" s="513"/>
      <c r="F7" s="514"/>
      <c r="G7" s="515" t="s">
        <v>251</v>
      </c>
      <c r="H7" s="515"/>
      <c r="I7" s="515" t="s">
        <v>252</v>
      </c>
      <c r="J7" s="515"/>
      <c r="K7" s="516" t="s">
        <v>129</v>
      </c>
      <c r="L7" s="517"/>
    </row>
    <row r="8" spans="1:12" ht="24.95" customHeight="1">
      <c r="A8" s="182"/>
      <c r="B8" s="187" t="s">
        <v>130</v>
      </c>
      <c r="C8" s="187" t="s">
        <v>131</v>
      </c>
      <c r="D8" s="494" t="s">
        <v>132</v>
      </c>
      <c r="E8" s="494" t="s">
        <v>133</v>
      </c>
      <c r="F8" s="188" t="s">
        <v>134</v>
      </c>
      <c r="G8" s="494" t="s">
        <v>132</v>
      </c>
      <c r="H8" s="494" t="s">
        <v>133</v>
      </c>
      <c r="I8" s="494" t="s">
        <v>132</v>
      </c>
      <c r="J8" s="494" t="s">
        <v>133</v>
      </c>
      <c r="K8" s="188" t="s">
        <v>135</v>
      </c>
      <c r="L8" s="189" t="s">
        <v>136</v>
      </c>
    </row>
    <row r="9" spans="1:12" ht="24.95" customHeight="1">
      <c r="A9" s="190" t="s">
        <v>253</v>
      </c>
      <c r="B9" s="191"/>
      <c r="C9" s="191" t="s">
        <v>138</v>
      </c>
      <c r="D9" s="494"/>
      <c r="E9" s="494"/>
      <c r="F9" s="191" t="s">
        <v>139</v>
      </c>
      <c r="G9" s="494"/>
      <c r="H9" s="494"/>
      <c r="I9" s="494"/>
      <c r="J9" s="494"/>
      <c r="K9" s="191" t="s">
        <v>140</v>
      </c>
      <c r="L9" s="192" t="s">
        <v>141</v>
      </c>
    </row>
    <row r="10" spans="1:12" ht="21.95" customHeight="1">
      <c r="A10" s="193"/>
      <c r="B10" s="188" t="s">
        <v>142</v>
      </c>
      <c r="C10" s="194">
        <f t="shared" ref="C10:C17" si="0">SUM(D10:L10)</f>
        <v>35405</v>
      </c>
      <c r="D10" s="171">
        <v>1984</v>
      </c>
      <c r="E10" s="171">
        <v>4080</v>
      </c>
      <c r="F10" s="171">
        <v>5</v>
      </c>
      <c r="G10" s="171">
        <v>23</v>
      </c>
      <c r="H10" s="171">
        <v>73</v>
      </c>
      <c r="I10" s="171">
        <v>8330</v>
      </c>
      <c r="J10" s="171">
        <v>19505</v>
      </c>
      <c r="K10" s="171">
        <v>1294</v>
      </c>
      <c r="L10" s="195">
        <v>111</v>
      </c>
    </row>
    <row r="11" spans="1:12" ht="21.95" customHeight="1">
      <c r="A11" s="196" t="s">
        <v>254</v>
      </c>
      <c r="B11" s="187" t="s">
        <v>143</v>
      </c>
      <c r="C11" s="194">
        <f t="shared" si="0"/>
        <v>2079</v>
      </c>
      <c r="D11" s="171">
        <v>721</v>
      </c>
      <c r="E11" s="171">
        <v>76</v>
      </c>
      <c r="F11" s="171">
        <v>458</v>
      </c>
      <c r="G11" s="171">
        <v>4</v>
      </c>
      <c r="H11" s="171">
        <v>3</v>
      </c>
      <c r="I11" s="171">
        <v>19</v>
      </c>
      <c r="J11" s="171">
        <v>586</v>
      </c>
      <c r="K11" s="171">
        <v>212</v>
      </c>
      <c r="L11" s="195">
        <v>0</v>
      </c>
    </row>
    <row r="12" spans="1:12" ht="21.95" customHeight="1">
      <c r="A12" s="180"/>
      <c r="B12" s="191" t="s">
        <v>144</v>
      </c>
      <c r="C12" s="194">
        <f t="shared" si="0"/>
        <v>37484</v>
      </c>
      <c r="D12" s="135">
        <f t="shared" ref="D12:L12" si="1">SUM(D10:D11)</f>
        <v>2705</v>
      </c>
      <c r="E12" s="135">
        <f t="shared" si="1"/>
        <v>4156</v>
      </c>
      <c r="F12" s="135">
        <f t="shared" si="1"/>
        <v>463</v>
      </c>
      <c r="G12" s="135">
        <f t="shared" si="1"/>
        <v>27</v>
      </c>
      <c r="H12" s="135">
        <f t="shared" si="1"/>
        <v>76</v>
      </c>
      <c r="I12" s="135">
        <f t="shared" si="1"/>
        <v>8349</v>
      </c>
      <c r="J12" s="135">
        <f t="shared" si="1"/>
        <v>20091</v>
      </c>
      <c r="K12" s="135">
        <f t="shared" si="1"/>
        <v>1506</v>
      </c>
      <c r="L12" s="197">
        <f t="shared" si="1"/>
        <v>111</v>
      </c>
    </row>
    <row r="13" spans="1:12" ht="21.95" customHeight="1">
      <c r="A13" s="198"/>
      <c r="B13" s="187" t="s">
        <v>142</v>
      </c>
      <c r="C13" s="194">
        <f t="shared" si="0"/>
        <v>34524</v>
      </c>
      <c r="D13" s="171">
        <v>1982</v>
      </c>
      <c r="E13" s="171">
        <v>3959</v>
      </c>
      <c r="F13" s="171">
        <v>5</v>
      </c>
      <c r="G13" s="171">
        <v>23</v>
      </c>
      <c r="H13" s="171">
        <v>79</v>
      </c>
      <c r="I13" s="171">
        <v>8100</v>
      </c>
      <c r="J13" s="171">
        <v>18982</v>
      </c>
      <c r="K13" s="171">
        <v>1281</v>
      </c>
      <c r="L13" s="195">
        <v>113</v>
      </c>
    </row>
    <row r="14" spans="1:12" ht="21.95" customHeight="1">
      <c r="A14" s="196">
        <v>21</v>
      </c>
      <c r="B14" s="187" t="s">
        <v>143</v>
      </c>
      <c r="C14" s="194">
        <f t="shared" si="0"/>
        <v>2197</v>
      </c>
      <c r="D14" s="171">
        <v>733</v>
      </c>
      <c r="E14" s="171">
        <v>80</v>
      </c>
      <c r="F14" s="171">
        <v>571</v>
      </c>
      <c r="G14" s="171">
        <v>3</v>
      </c>
      <c r="H14" s="171">
        <v>4</v>
      </c>
      <c r="I14" s="171">
        <v>17</v>
      </c>
      <c r="J14" s="171">
        <v>551</v>
      </c>
      <c r="K14" s="171">
        <v>238</v>
      </c>
      <c r="L14" s="195">
        <v>0</v>
      </c>
    </row>
    <row r="15" spans="1:12" ht="21.95" customHeight="1">
      <c r="A15" s="180"/>
      <c r="B15" s="191" t="s">
        <v>144</v>
      </c>
      <c r="C15" s="194">
        <f t="shared" si="0"/>
        <v>36721</v>
      </c>
      <c r="D15" s="171">
        <f t="shared" ref="D15:L15" si="2">SUM(D13:D14)</f>
        <v>2715</v>
      </c>
      <c r="E15" s="171">
        <f t="shared" si="2"/>
        <v>4039</v>
      </c>
      <c r="F15" s="171">
        <f t="shared" si="2"/>
        <v>576</v>
      </c>
      <c r="G15" s="171">
        <f t="shared" si="2"/>
        <v>26</v>
      </c>
      <c r="H15" s="171">
        <f t="shared" si="2"/>
        <v>83</v>
      </c>
      <c r="I15" s="171">
        <f t="shared" si="2"/>
        <v>8117</v>
      </c>
      <c r="J15" s="171">
        <f t="shared" si="2"/>
        <v>19533</v>
      </c>
      <c r="K15" s="171">
        <f t="shared" si="2"/>
        <v>1519</v>
      </c>
      <c r="L15" s="195">
        <f t="shared" si="2"/>
        <v>113</v>
      </c>
    </row>
    <row r="16" spans="1:12" ht="21.95" customHeight="1">
      <c r="A16" s="198"/>
      <c r="B16" s="187" t="s">
        <v>142</v>
      </c>
      <c r="C16" s="194">
        <f t="shared" si="0"/>
        <v>34236</v>
      </c>
      <c r="D16" s="171">
        <v>1960</v>
      </c>
      <c r="E16" s="171">
        <v>3855</v>
      </c>
      <c r="F16" s="171">
        <v>8</v>
      </c>
      <c r="G16" s="171">
        <v>23</v>
      </c>
      <c r="H16" s="171">
        <v>78</v>
      </c>
      <c r="I16" s="171">
        <v>8208</v>
      </c>
      <c r="J16" s="171">
        <v>18737</v>
      </c>
      <c r="K16" s="171">
        <v>1257</v>
      </c>
      <c r="L16" s="195">
        <v>110</v>
      </c>
    </row>
    <row r="17" spans="1:15" ht="21.95" customHeight="1">
      <c r="A17" s="196">
        <v>22</v>
      </c>
      <c r="B17" s="187" t="s">
        <v>143</v>
      </c>
      <c r="C17" s="194">
        <f t="shared" si="0"/>
        <v>2192</v>
      </c>
      <c r="D17" s="171">
        <v>692</v>
      </c>
      <c r="E17" s="171">
        <v>69</v>
      </c>
      <c r="F17" s="171">
        <v>625</v>
      </c>
      <c r="G17" s="171">
        <v>3</v>
      </c>
      <c r="H17" s="171">
        <v>3</v>
      </c>
      <c r="I17" s="171">
        <v>18</v>
      </c>
      <c r="J17" s="171">
        <v>533</v>
      </c>
      <c r="K17" s="171">
        <v>249</v>
      </c>
      <c r="L17" s="199">
        <v>0</v>
      </c>
    </row>
    <row r="18" spans="1:15" ht="21.95" customHeight="1">
      <c r="A18" s="180"/>
      <c r="B18" s="191" t="s">
        <v>144</v>
      </c>
      <c r="C18" s="194">
        <f t="shared" ref="C18:C24" si="3">SUM(D18:L18)</f>
        <v>36428</v>
      </c>
      <c r="D18" s="171">
        <f t="shared" ref="D18:L18" si="4">SUM(D16:D17)</f>
        <v>2652</v>
      </c>
      <c r="E18" s="171">
        <f t="shared" si="4"/>
        <v>3924</v>
      </c>
      <c r="F18" s="171">
        <f t="shared" si="4"/>
        <v>633</v>
      </c>
      <c r="G18" s="171">
        <f t="shared" si="4"/>
        <v>26</v>
      </c>
      <c r="H18" s="171">
        <f t="shared" si="4"/>
        <v>81</v>
      </c>
      <c r="I18" s="171">
        <f t="shared" si="4"/>
        <v>8226</v>
      </c>
      <c r="J18" s="171">
        <f t="shared" si="4"/>
        <v>19270</v>
      </c>
      <c r="K18" s="171">
        <f t="shared" si="4"/>
        <v>1506</v>
      </c>
      <c r="L18" s="195">
        <f t="shared" si="4"/>
        <v>110</v>
      </c>
    </row>
    <row r="19" spans="1:15" ht="21.95" customHeight="1">
      <c r="A19" s="198"/>
      <c r="B19" s="187" t="s">
        <v>142</v>
      </c>
      <c r="C19" s="194">
        <f t="shared" si="3"/>
        <v>34114</v>
      </c>
      <c r="D19" s="171">
        <v>1917</v>
      </c>
      <c r="E19" s="171">
        <v>3734</v>
      </c>
      <c r="F19" s="171">
        <v>3</v>
      </c>
      <c r="G19" s="171">
        <v>24</v>
      </c>
      <c r="H19" s="135">
        <v>80</v>
      </c>
      <c r="I19" s="171">
        <v>8302</v>
      </c>
      <c r="J19" s="171">
        <v>18673</v>
      </c>
      <c r="K19" s="171">
        <v>1274</v>
      </c>
      <c r="L19" s="195">
        <v>107</v>
      </c>
    </row>
    <row r="20" spans="1:15" ht="21.95" customHeight="1">
      <c r="A20" s="196">
        <v>23</v>
      </c>
      <c r="B20" s="187" t="s">
        <v>143</v>
      </c>
      <c r="C20" s="194">
        <f t="shared" si="3"/>
        <v>2153</v>
      </c>
      <c r="D20" s="171">
        <v>676</v>
      </c>
      <c r="E20" s="171">
        <v>76</v>
      </c>
      <c r="F20" s="171">
        <v>603</v>
      </c>
      <c r="G20" s="171">
        <v>4</v>
      </c>
      <c r="H20" s="171">
        <v>3</v>
      </c>
      <c r="I20" s="171">
        <v>20</v>
      </c>
      <c r="J20" s="171">
        <v>504</v>
      </c>
      <c r="K20" s="171">
        <v>267</v>
      </c>
      <c r="L20" s="199">
        <v>0</v>
      </c>
    </row>
    <row r="21" spans="1:15" ht="21.95" customHeight="1">
      <c r="A21" s="182"/>
      <c r="B21" s="187" t="s">
        <v>144</v>
      </c>
      <c r="C21" s="194">
        <f t="shared" si="3"/>
        <v>36267</v>
      </c>
      <c r="D21" s="171">
        <f t="shared" ref="D21:L21" si="5">SUM(D19:D20)</f>
        <v>2593</v>
      </c>
      <c r="E21" s="171">
        <f t="shared" si="5"/>
        <v>3810</v>
      </c>
      <c r="F21" s="171">
        <f t="shared" si="5"/>
        <v>606</v>
      </c>
      <c r="G21" s="171">
        <f t="shared" si="5"/>
        <v>28</v>
      </c>
      <c r="H21" s="171">
        <f t="shared" si="5"/>
        <v>83</v>
      </c>
      <c r="I21" s="171">
        <f t="shared" si="5"/>
        <v>8322</v>
      </c>
      <c r="J21" s="171">
        <f t="shared" si="5"/>
        <v>19177</v>
      </c>
      <c r="K21" s="171">
        <f t="shared" si="5"/>
        <v>1541</v>
      </c>
      <c r="L21" s="195">
        <f t="shared" si="5"/>
        <v>107</v>
      </c>
    </row>
    <row r="22" spans="1:15" ht="21.95" customHeight="1">
      <c r="A22" s="200"/>
      <c r="B22" s="201" t="s">
        <v>142</v>
      </c>
      <c r="C22" s="202">
        <f t="shared" si="3"/>
        <v>34106</v>
      </c>
      <c r="D22" s="203">
        <v>1880</v>
      </c>
      <c r="E22" s="203">
        <v>3640</v>
      </c>
      <c r="F22" s="203">
        <v>4</v>
      </c>
      <c r="G22" s="203">
        <v>24</v>
      </c>
      <c r="H22" s="147">
        <v>84</v>
      </c>
      <c r="I22" s="203">
        <v>8565</v>
      </c>
      <c r="J22" s="203">
        <v>18518</v>
      </c>
      <c r="K22" s="203">
        <v>1292</v>
      </c>
      <c r="L22" s="204">
        <v>99</v>
      </c>
    </row>
    <row r="23" spans="1:15" ht="21.95" customHeight="1">
      <c r="A23" s="205">
        <v>24</v>
      </c>
      <c r="B23" s="206" t="s">
        <v>143</v>
      </c>
      <c r="C23" s="202">
        <f t="shared" si="3"/>
        <v>2192</v>
      </c>
      <c r="D23" s="203">
        <v>673</v>
      </c>
      <c r="E23" s="203">
        <v>83</v>
      </c>
      <c r="F23" s="203">
        <v>643</v>
      </c>
      <c r="G23" s="203">
        <v>4</v>
      </c>
      <c r="H23" s="203">
        <v>3</v>
      </c>
      <c r="I23" s="203">
        <v>22</v>
      </c>
      <c r="J23" s="203">
        <v>486</v>
      </c>
      <c r="K23" s="203">
        <v>278</v>
      </c>
      <c r="L23" s="207">
        <v>0</v>
      </c>
    </row>
    <row r="24" spans="1:15" ht="21.95" customHeight="1" thickBot="1">
      <c r="A24" s="208"/>
      <c r="B24" s="209" t="s">
        <v>144</v>
      </c>
      <c r="C24" s="210">
        <f t="shared" si="3"/>
        <v>36298</v>
      </c>
      <c r="D24" s="211">
        <f t="shared" ref="D24:L24" si="6">SUM(D22:D23)</f>
        <v>2553</v>
      </c>
      <c r="E24" s="211">
        <f t="shared" si="6"/>
        <v>3723</v>
      </c>
      <c r="F24" s="211">
        <f t="shared" si="6"/>
        <v>647</v>
      </c>
      <c r="G24" s="211">
        <f>SUM(G22:G23)</f>
        <v>28</v>
      </c>
      <c r="H24" s="211">
        <f>SUM(H22:H23)</f>
        <v>87</v>
      </c>
      <c r="I24" s="211">
        <f t="shared" si="6"/>
        <v>8587</v>
      </c>
      <c r="J24" s="211">
        <f t="shared" si="6"/>
        <v>19004</v>
      </c>
      <c r="K24" s="211">
        <f t="shared" si="6"/>
        <v>1570</v>
      </c>
      <c r="L24" s="212">
        <f t="shared" si="6"/>
        <v>99</v>
      </c>
    </row>
    <row r="25" spans="1:15" ht="15" customHeight="1">
      <c r="L25" s="161" t="s">
        <v>145</v>
      </c>
    </row>
    <row r="26" spans="1:15" ht="15" customHeight="1">
      <c r="D26" s="231">
        <f>SUM(D24:F24)</f>
        <v>6923</v>
      </c>
      <c r="E26" s="232"/>
      <c r="F26" s="232"/>
      <c r="G26" s="231">
        <f>SUM(G24:H24)</f>
        <v>115</v>
      </c>
      <c r="H26" s="232"/>
      <c r="I26" s="231">
        <f>+I24+J24</f>
        <v>27591</v>
      </c>
      <c r="J26" s="232"/>
      <c r="K26" s="231">
        <f>+K24+L24</f>
        <v>1669</v>
      </c>
    </row>
    <row r="27" spans="1:15" ht="15" customHeight="1" thickBot="1">
      <c r="A27" s="111" t="s">
        <v>255</v>
      </c>
      <c r="L27" s="161" t="s">
        <v>127</v>
      </c>
    </row>
    <row r="28" spans="1:15" ht="20.100000000000001" customHeight="1">
      <c r="A28" s="179" t="s">
        <v>146</v>
      </c>
      <c r="B28" s="501" t="s">
        <v>147</v>
      </c>
      <c r="C28" s="501"/>
      <c r="D28" s="181"/>
      <c r="E28" s="181"/>
      <c r="F28" s="181"/>
      <c r="G28" s="181"/>
      <c r="H28" s="181"/>
      <c r="I28" s="181"/>
      <c r="J28" s="181"/>
      <c r="K28" s="181"/>
      <c r="L28" s="213"/>
    </row>
    <row r="29" spans="1:15" ht="20.100000000000001" customHeight="1">
      <c r="A29" s="182"/>
      <c r="B29" s="502"/>
      <c r="C29" s="502"/>
      <c r="D29" s="504" t="s">
        <v>256</v>
      </c>
      <c r="E29" s="494" t="s">
        <v>148</v>
      </c>
      <c r="F29" s="494"/>
      <c r="G29" s="494"/>
      <c r="H29" s="505" t="s">
        <v>257</v>
      </c>
      <c r="I29" s="506"/>
      <c r="J29" s="494" t="s">
        <v>149</v>
      </c>
      <c r="K29" s="494"/>
      <c r="L29" s="503"/>
    </row>
    <row r="30" spans="1:15" ht="20.100000000000001" customHeight="1">
      <c r="A30" s="182"/>
      <c r="B30" s="502"/>
      <c r="C30" s="502"/>
      <c r="D30" s="499"/>
      <c r="E30" s="494"/>
      <c r="F30" s="494"/>
      <c r="G30" s="494"/>
      <c r="H30" s="507"/>
      <c r="I30" s="508"/>
      <c r="J30" s="494"/>
      <c r="K30" s="494"/>
      <c r="L30" s="503"/>
      <c r="O30" s="109"/>
    </row>
    <row r="31" spans="1:15" ht="20.100000000000001" customHeight="1">
      <c r="A31" s="182"/>
      <c r="B31" s="502"/>
      <c r="C31" s="502"/>
      <c r="D31" s="499" t="s">
        <v>258</v>
      </c>
      <c r="E31" s="188" t="s">
        <v>150</v>
      </c>
      <c r="F31" s="494" t="s">
        <v>151</v>
      </c>
      <c r="G31" s="494" t="s">
        <v>152</v>
      </c>
      <c r="H31" s="507"/>
      <c r="I31" s="508"/>
      <c r="J31" s="214" t="s">
        <v>153</v>
      </c>
      <c r="K31" s="214" t="s">
        <v>154</v>
      </c>
      <c r="L31" s="215" t="s">
        <v>155</v>
      </c>
      <c r="O31" s="109"/>
    </row>
    <row r="32" spans="1:15" ht="20.100000000000001" customHeight="1">
      <c r="A32" s="180" t="s">
        <v>156</v>
      </c>
      <c r="B32" s="502"/>
      <c r="C32" s="502"/>
      <c r="D32" s="500"/>
      <c r="E32" s="216" t="s">
        <v>157</v>
      </c>
      <c r="F32" s="494"/>
      <c r="G32" s="494"/>
      <c r="H32" s="509"/>
      <c r="I32" s="510"/>
      <c r="J32" s="119" t="s">
        <v>158</v>
      </c>
      <c r="K32" s="119" t="s">
        <v>158</v>
      </c>
      <c r="L32" s="217" t="s">
        <v>159</v>
      </c>
    </row>
    <row r="33" spans="1:12" ht="21.95" customHeight="1">
      <c r="A33" s="198" t="s">
        <v>259</v>
      </c>
      <c r="B33" s="497">
        <f>SUM(D33:L33)</f>
        <v>52296</v>
      </c>
      <c r="C33" s="497"/>
      <c r="D33" s="170">
        <v>1277</v>
      </c>
      <c r="E33" s="170">
        <v>3007</v>
      </c>
      <c r="F33" s="170">
        <v>9096</v>
      </c>
      <c r="G33" s="170">
        <v>27529</v>
      </c>
      <c r="H33" s="498">
        <v>20</v>
      </c>
      <c r="I33" s="498"/>
      <c r="J33" s="170">
        <v>8333</v>
      </c>
      <c r="K33" s="170">
        <v>1021</v>
      </c>
      <c r="L33" s="218">
        <v>2013</v>
      </c>
    </row>
    <row r="34" spans="1:12" ht="21.95" customHeight="1">
      <c r="A34" s="234" t="s">
        <v>267</v>
      </c>
      <c r="B34" s="497">
        <f>SUM(D34:L34)</f>
        <v>53635</v>
      </c>
      <c r="C34" s="497"/>
      <c r="D34" s="170">
        <v>1306</v>
      </c>
      <c r="E34" s="170">
        <v>3134</v>
      </c>
      <c r="F34" s="170">
        <v>8992</v>
      </c>
      <c r="G34" s="170">
        <v>28461</v>
      </c>
      <c r="H34" s="493">
        <v>23</v>
      </c>
      <c r="I34" s="493"/>
      <c r="J34" s="170">
        <v>8418</v>
      </c>
      <c r="K34" s="170">
        <v>972</v>
      </c>
      <c r="L34" s="218">
        <v>2329</v>
      </c>
    </row>
    <row r="35" spans="1:12" ht="21.95" customHeight="1">
      <c r="A35" s="198">
        <v>22</v>
      </c>
      <c r="B35" s="497">
        <f>SUM(D35:L35)</f>
        <v>54939</v>
      </c>
      <c r="C35" s="497"/>
      <c r="D35" s="170">
        <v>1312</v>
      </c>
      <c r="E35" s="170">
        <v>3153</v>
      </c>
      <c r="F35" s="170">
        <v>8924</v>
      </c>
      <c r="G35" s="170">
        <v>29646</v>
      </c>
      <c r="H35" s="493">
        <v>22</v>
      </c>
      <c r="I35" s="493"/>
      <c r="J35" s="170">
        <v>8442</v>
      </c>
      <c r="K35" s="170">
        <v>890</v>
      </c>
      <c r="L35" s="218">
        <v>2550</v>
      </c>
    </row>
    <row r="36" spans="1:12" ht="21.95" customHeight="1">
      <c r="A36" s="198">
        <v>23</v>
      </c>
      <c r="B36" s="497">
        <f>SUM(D36:L36)</f>
        <v>56385</v>
      </c>
      <c r="C36" s="497"/>
      <c r="D36" s="170">
        <v>1331</v>
      </c>
      <c r="E36" s="170">
        <v>3259</v>
      </c>
      <c r="F36" s="170">
        <v>9191</v>
      </c>
      <c r="G36" s="170">
        <v>30741</v>
      </c>
      <c r="H36" s="493">
        <v>24</v>
      </c>
      <c r="I36" s="493"/>
      <c r="J36" s="170">
        <v>8240</v>
      </c>
      <c r="K36" s="170">
        <v>797</v>
      </c>
      <c r="L36" s="218">
        <v>2802</v>
      </c>
    </row>
    <row r="37" spans="1:12" ht="21.95" customHeight="1" thickBot="1">
      <c r="A37" s="219">
        <v>24</v>
      </c>
      <c r="B37" s="491">
        <f>SUM(D37:L37)</f>
        <v>53695</v>
      </c>
      <c r="C37" s="491"/>
      <c r="D37" s="220">
        <v>1264</v>
      </c>
      <c r="E37" s="220">
        <v>2645</v>
      </c>
      <c r="F37" s="220">
        <v>8061</v>
      </c>
      <c r="G37" s="220">
        <v>29871</v>
      </c>
      <c r="H37" s="492">
        <v>25</v>
      </c>
      <c r="I37" s="492"/>
      <c r="J37" s="220">
        <v>8008</v>
      </c>
      <c r="K37" s="220">
        <v>744</v>
      </c>
      <c r="L37" s="221">
        <v>3077</v>
      </c>
    </row>
    <row r="38" spans="1:12" ht="15" customHeight="1">
      <c r="A38" s="111" t="s">
        <v>160</v>
      </c>
      <c r="L38" s="161" t="s">
        <v>145</v>
      </c>
    </row>
    <row r="39" spans="1:12" ht="15" customHeight="1">
      <c r="A39" s="111" t="s">
        <v>161</v>
      </c>
      <c r="H39" s="111" t="s">
        <v>260</v>
      </c>
    </row>
    <row r="42" spans="1:12" ht="18.95" customHeight="1">
      <c r="A42" s="495"/>
      <c r="B42" s="495"/>
      <c r="C42" s="170"/>
      <c r="D42" s="170"/>
      <c r="E42" s="170"/>
      <c r="F42" s="170">
        <f>SUM(E37:G37)</f>
        <v>40577</v>
      </c>
      <c r="G42" s="496"/>
      <c r="H42" s="496"/>
      <c r="I42" s="170"/>
      <c r="J42" s="170">
        <f>SUM(J37:L37)</f>
        <v>11829</v>
      </c>
      <c r="K42" s="170"/>
      <c r="L42" s="109"/>
    </row>
  </sheetData>
  <sheetProtection selectLockedCells="1" selectUnlockedCells="1"/>
  <mergeCells count="31">
    <mergeCell ref="A4:L4"/>
    <mergeCell ref="D7:F7"/>
    <mergeCell ref="G7:H7"/>
    <mergeCell ref="I7:J7"/>
    <mergeCell ref="K7:L7"/>
    <mergeCell ref="J29:L30"/>
    <mergeCell ref="H8:H9"/>
    <mergeCell ref="J8:J9"/>
    <mergeCell ref="D29:D30"/>
    <mergeCell ref="E8:E9"/>
    <mergeCell ref="I8:I9"/>
    <mergeCell ref="G8:G9"/>
    <mergeCell ref="D8:D9"/>
    <mergeCell ref="E29:G30"/>
    <mergeCell ref="H29:I32"/>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s>
  <phoneticPr fontId="7"/>
  <printOptions horizontalCentered="1"/>
  <pageMargins left="0.59055118110236227" right="0.59055118110236227" top="0.59055118110236227" bottom="0.59055118110236227" header="0.39370078740157483" footer="0.39370078740157483"/>
  <pageSetup paperSize="9" firstPageNumber="105" orientation="portrait" useFirstPageNumber="1" horizontalDpi="300" verticalDpi="300" r:id="rId1"/>
  <headerFooter scaleWithDoc="0" alignWithMargins="0">
    <oddHeader>&amp;R道路、交通及び通信</oddHeader>
    <oddFooter>&amp;C&amp;12&amp;A</oddFooter>
  </headerFooter>
  <drawing r:id="rId2"/>
  <legacyDrawing r:id="rId3"/>
</worksheet>
</file>

<file path=xl/worksheets/sheet5.xml><?xml version="1.0" encoding="utf-8"?>
<worksheet xmlns="http://schemas.openxmlformats.org/spreadsheetml/2006/main" xmlns:r="http://schemas.openxmlformats.org/officeDocument/2006/relationships">
  <dimension ref="A1:X49"/>
  <sheetViews>
    <sheetView view="pageBreakPreview" zoomScaleNormal="100" zoomScaleSheetLayoutView="100" workbookViewId="0">
      <selection activeCell="A4" sqref="A4:H4"/>
    </sheetView>
  </sheetViews>
  <sheetFormatPr defaultRowHeight="17.45" customHeight="1"/>
  <cols>
    <col min="1" max="1" width="11.28515625" style="107" customWidth="1"/>
    <col min="2" max="8" width="12.7109375" style="107" customWidth="1"/>
    <col min="9" max="9" width="10.7109375" style="107" customWidth="1"/>
    <col min="10" max="11" width="6.7109375" style="107" customWidth="1"/>
    <col min="12" max="12" width="8.7109375" style="107" customWidth="1"/>
    <col min="13" max="13" width="6.28515625" style="107" customWidth="1"/>
    <col min="14" max="15" width="6.7109375" style="107" customWidth="1"/>
    <col min="16" max="16" width="6.28515625" style="107" customWidth="1"/>
    <col min="17" max="17" width="5.7109375" style="107" customWidth="1"/>
    <col min="18" max="18" width="8.7109375" style="107" customWidth="1"/>
    <col min="19" max="21" width="9.7109375" style="107" customWidth="1"/>
    <col min="22" max="23" width="9.140625" style="107"/>
    <col min="24" max="24" width="31.5703125" style="107" customWidth="1"/>
    <col min="25" max="16384" width="9.140625" style="107"/>
  </cols>
  <sheetData>
    <row r="1" spans="1:24" ht="5.0999999999999996" customHeight="1">
      <c r="A1" s="240"/>
      <c r="B1" s="396"/>
      <c r="C1" s="396"/>
      <c r="D1" s="396"/>
      <c r="E1" s="396"/>
      <c r="F1" s="396"/>
      <c r="G1" s="396"/>
      <c r="H1" s="396"/>
      <c r="I1" s="241"/>
      <c r="J1" s="45"/>
      <c r="L1" s="45"/>
      <c r="M1" s="45"/>
      <c r="N1" s="45"/>
      <c r="O1" s="45"/>
      <c r="P1" s="45"/>
      <c r="Q1" s="45"/>
      <c r="R1" s="45"/>
      <c r="S1" s="45"/>
      <c r="T1" s="45"/>
      <c r="U1" s="45"/>
    </row>
    <row r="2" spans="1:24" ht="15.75" customHeight="1">
      <c r="A2" s="518" t="s">
        <v>162</v>
      </c>
      <c r="B2" s="518"/>
      <c r="C2" s="518"/>
      <c r="D2" s="518"/>
      <c r="E2" s="518"/>
      <c r="F2" s="518"/>
      <c r="G2" s="518"/>
      <c r="H2" s="518"/>
      <c r="I2" s="296"/>
      <c r="J2" s="296"/>
      <c r="K2" s="296"/>
      <c r="L2" s="296"/>
      <c r="M2" s="296"/>
      <c r="N2" s="296"/>
      <c r="O2" s="296"/>
      <c r="P2" s="296"/>
      <c r="Q2" s="296"/>
      <c r="R2" s="296"/>
      <c r="S2" s="296"/>
      <c r="T2" s="296"/>
      <c r="U2" s="296"/>
    </row>
    <row r="3" spans="1:24" ht="5.0999999999999996" customHeight="1">
      <c r="A3" s="240"/>
      <c r="B3" s="45"/>
      <c r="C3" s="45"/>
      <c r="D3" s="45"/>
      <c r="E3" s="45"/>
      <c r="F3" s="45"/>
      <c r="G3" s="45"/>
      <c r="H3" s="45"/>
      <c r="I3" s="242"/>
      <c r="J3" s="295"/>
      <c r="K3" s="243"/>
      <c r="L3" s="295"/>
      <c r="M3" s="295"/>
      <c r="N3" s="295"/>
      <c r="O3" s="295"/>
      <c r="P3" s="295"/>
      <c r="Q3" s="295"/>
      <c r="R3" s="295"/>
      <c r="S3" s="295"/>
      <c r="T3" s="295"/>
      <c r="U3" s="295"/>
    </row>
    <row r="4" spans="1:24" ht="75" customHeight="1">
      <c r="A4" s="519" t="s">
        <v>237</v>
      </c>
      <c r="B4" s="519"/>
      <c r="C4" s="519"/>
      <c r="D4" s="519"/>
      <c r="E4" s="519"/>
      <c r="F4" s="519"/>
      <c r="G4" s="519"/>
      <c r="H4" s="519"/>
      <c r="I4" s="244"/>
      <c r="J4" s="244"/>
      <c r="K4" s="244"/>
      <c r="L4" s="244"/>
      <c r="M4" s="244"/>
      <c r="N4" s="244"/>
      <c r="O4" s="244"/>
      <c r="P4" s="244"/>
      <c r="Q4" s="244"/>
      <c r="R4" s="244"/>
      <c r="S4" s="244"/>
      <c r="T4" s="244"/>
      <c r="U4" s="244"/>
    </row>
    <row r="5" spans="1:24" ht="12" customHeight="1">
      <c r="A5" s="45"/>
      <c r="B5" s="45"/>
      <c r="C5" s="45"/>
      <c r="D5" s="45"/>
      <c r="E5" s="45"/>
      <c r="F5" s="45"/>
      <c r="G5" s="45"/>
      <c r="H5" s="45"/>
      <c r="I5" s="245"/>
      <c r="J5" s="295"/>
      <c r="K5" s="295"/>
      <c r="L5" s="295"/>
      <c r="M5" s="295"/>
      <c r="N5" s="295"/>
      <c r="O5" s="295"/>
      <c r="P5" s="295"/>
      <c r="Q5" s="295"/>
      <c r="R5" s="295"/>
      <c r="S5" s="295"/>
      <c r="T5" s="295"/>
      <c r="U5" s="295"/>
    </row>
    <row r="6" spans="1:24" ht="15" customHeight="1" thickBot="1">
      <c r="A6" s="45" t="s">
        <v>271</v>
      </c>
      <c r="B6" s="45"/>
      <c r="C6" s="45"/>
      <c r="D6" s="45"/>
      <c r="E6" s="45"/>
      <c r="F6" s="45"/>
      <c r="G6" s="45"/>
      <c r="H6" s="82" t="s">
        <v>164</v>
      </c>
      <c r="I6" s="295"/>
      <c r="J6" s="295"/>
      <c r="K6" s="295"/>
      <c r="L6" s="295"/>
      <c r="M6" s="295"/>
      <c r="N6" s="295"/>
      <c r="O6" s="295"/>
      <c r="P6" s="295"/>
      <c r="Q6" s="295"/>
      <c r="R6" s="295"/>
      <c r="S6" s="295"/>
      <c r="T6" s="295"/>
      <c r="U6" s="295"/>
    </row>
    <row r="7" spans="1:24" ht="15" customHeight="1">
      <c r="A7" s="83"/>
      <c r="B7" s="84"/>
      <c r="C7" s="84"/>
      <c r="D7" s="84"/>
      <c r="E7" s="85"/>
      <c r="F7" s="86"/>
      <c r="G7" s="84"/>
      <c r="H7" s="87"/>
      <c r="I7" s="295"/>
      <c r="J7" s="246"/>
      <c r="K7" s="246"/>
      <c r="L7" s="295"/>
      <c r="M7" s="295"/>
      <c r="N7" s="295"/>
      <c r="O7" s="295"/>
      <c r="P7" s="295"/>
      <c r="Q7" s="295"/>
      <c r="R7" s="295"/>
      <c r="S7" s="295"/>
      <c r="T7" s="295"/>
      <c r="U7" s="295"/>
    </row>
    <row r="8" spans="1:24" ht="15" customHeight="1">
      <c r="A8" s="88"/>
      <c r="B8" s="89" t="s">
        <v>169</v>
      </c>
      <c r="C8" s="89" t="s">
        <v>170</v>
      </c>
      <c r="D8" s="522" t="s">
        <v>171</v>
      </c>
      <c r="E8" s="523"/>
      <c r="F8" s="524"/>
      <c r="G8" s="298" t="s">
        <v>172</v>
      </c>
      <c r="H8" s="90" t="s">
        <v>173</v>
      </c>
      <c r="I8" s="295"/>
      <c r="J8" s="246"/>
      <c r="K8" s="246"/>
      <c r="L8" s="295"/>
      <c r="M8" s="295"/>
      <c r="N8" s="295"/>
      <c r="O8" s="295"/>
      <c r="P8" s="295"/>
      <c r="Q8" s="295"/>
      <c r="R8" s="295"/>
      <c r="S8" s="295"/>
      <c r="T8" s="295"/>
      <c r="U8" s="295"/>
    </row>
    <row r="9" spans="1:24" ht="15" customHeight="1">
      <c r="A9" s="79" t="s">
        <v>137</v>
      </c>
      <c r="B9" s="89"/>
      <c r="C9" s="89"/>
      <c r="D9" s="91"/>
      <c r="E9" s="92"/>
      <c r="F9" s="93"/>
      <c r="G9" s="297"/>
      <c r="H9" s="90" t="s">
        <v>175</v>
      </c>
      <c r="I9" s="295"/>
      <c r="J9" s="246"/>
      <c r="K9" s="246"/>
      <c r="L9" s="246"/>
      <c r="M9" s="246"/>
      <c r="N9" s="247"/>
      <c r="O9" s="246"/>
      <c r="P9" s="247"/>
      <c r="Q9" s="247"/>
      <c r="R9" s="247"/>
      <c r="S9" s="247"/>
      <c r="T9" s="246"/>
      <c r="U9" s="247"/>
    </row>
    <row r="10" spans="1:24" ht="15" customHeight="1">
      <c r="A10" s="88"/>
      <c r="B10" s="89" t="s">
        <v>180</v>
      </c>
      <c r="C10" s="89" t="s">
        <v>181</v>
      </c>
      <c r="D10" s="520" t="s">
        <v>182</v>
      </c>
      <c r="E10" s="520" t="s">
        <v>183</v>
      </c>
      <c r="F10" s="520" t="s">
        <v>184</v>
      </c>
      <c r="G10" s="520" t="s">
        <v>185</v>
      </c>
      <c r="H10" s="90" t="s">
        <v>186</v>
      </c>
      <c r="I10" s="295"/>
      <c r="J10" s="246"/>
      <c r="K10" s="246"/>
      <c r="L10" s="246"/>
      <c r="M10" s="246"/>
      <c r="N10" s="247"/>
      <c r="O10" s="246"/>
      <c r="P10" s="247"/>
      <c r="Q10" s="247"/>
      <c r="R10" s="247"/>
      <c r="S10" s="247"/>
      <c r="T10" s="246"/>
      <c r="U10" s="247"/>
    </row>
    <row r="11" spans="1:24" ht="15" customHeight="1">
      <c r="A11" s="94"/>
      <c r="B11" s="91"/>
      <c r="C11" s="91"/>
      <c r="D11" s="521"/>
      <c r="E11" s="521"/>
      <c r="F11" s="521"/>
      <c r="G11" s="521"/>
      <c r="H11" s="95" t="s">
        <v>188</v>
      </c>
      <c r="I11" s="295"/>
      <c r="J11" s="246"/>
      <c r="K11" s="246"/>
      <c r="L11" s="246"/>
      <c r="M11" s="246"/>
      <c r="N11" s="247"/>
      <c r="O11" s="246"/>
      <c r="P11" s="247"/>
      <c r="Q11" s="247"/>
      <c r="R11" s="247"/>
      <c r="S11" s="247"/>
      <c r="T11" s="246"/>
      <c r="U11" s="247"/>
    </row>
    <row r="12" spans="1:24" ht="18.75" customHeight="1">
      <c r="A12" s="79" t="s">
        <v>236</v>
      </c>
      <c r="B12" s="96">
        <v>41146</v>
      </c>
      <c r="C12" s="97">
        <v>31103</v>
      </c>
      <c r="D12" s="97">
        <v>30861</v>
      </c>
      <c r="E12" s="97">
        <v>23693</v>
      </c>
      <c r="F12" s="97">
        <v>7168</v>
      </c>
      <c r="G12" s="97">
        <v>242</v>
      </c>
      <c r="H12" s="98">
        <f>C12/B12*100</f>
        <v>75.59179507120983</v>
      </c>
      <c r="I12" s="299"/>
      <c r="J12" s="246"/>
      <c r="K12" s="246"/>
      <c r="L12" s="246"/>
      <c r="M12" s="246"/>
      <c r="N12" s="247"/>
      <c r="O12" s="246"/>
      <c r="P12" s="247"/>
      <c r="Q12" s="247"/>
      <c r="R12" s="247"/>
      <c r="S12" s="247"/>
      <c r="T12" s="246"/>
      <c r="U12" s="247"/>
    </row>
    <row r="13" spans="1:24" ht="18.75" customHeight="1">
      <c r="A13" s="79"/>
      <c r="B13" s="96"/>
      <c r="C13" s="97"/>
      <c r="D13" s="97"/>
      <c r="E13" s="97"/>
      <c r="F13" s="97"/>
      <c r="G13" s="97"/>
      <c r="H13" s="98"/>
      <c r="I13" s="299"/>
      <c r="J13" s="295"/>
      <c r="K13" s="295"/>
      <c r="L13" s="246"/>
      <c r="M13" s="246"/>
      <c r="N13" s="247"/>
      <c r="O13" s="246"/>
      <c r="P13" s="247"/>
      <c r="Q13" s="247"/>
      <c r="R13" s="247"/>
      <c r="S13" s="247"/>
      <c r="T13" s="246"/>
      <c r="U13" s="247"/>
    </row>
    <row r="14" spans="1:24" ht="18.75" customHeight="1">
      <c r="A14" s="79">
        <v>19</v>
      </c>
      <c r="B14" s="96">
        <v>41960</v>
      </c>
      <c r="C14" s="97">
        <v>27995</v>
      </c>
      <c r="D14" s="97">
        <v>27766</v>
      </c>
      <c r="E14" s="97">
        <v>21142</v>
      </c>
      <c r="F14" s="97">
        <v>6624</v>
      </c>
      <c r="G14" s="97">
        <v>229</v>
      </c>
      <c r="H14" s="98">
        <f>C14/B14*100</f>
        <v>66.718303145853199</v>
      </c>
      <c r="I14" s="299"/>
      <c r="J14" s="295"/>
      <c r="K14" s="248"/>
      <c r="L14" s="246"/>
      <c r="M14" s="246"/>
      <c r="N14" s="247"/>
      <c r="O14" s="246"/>
      <c r="P14" s="247"/>
      <c r="Q14" s="249"/>
      <c r="R14" s="247"/>
      <c r="S14" s="247"/>
      <c r="T14" s="246"/>
      <c r="U14" s="247"/>
    </row>
    <row r="15" spans="1:24" ht="18.75" customHeight="1">
      <c r="A15" s="79"/>
      <c r="B15" s="96"/>
      <c r="C15" s="97"/>
      <c r="D15" s="97"/>
      <c r="E15" s="97"/>
      <c r="F15" s="97"/>
      <c r="G15" s="97"/>
      <c r="H15" s="98"/>
      <c r="I15" s="250"/>
      <c r="J15" s="251"/>
      <c r="K15" s="251"/>
      <c r="L15" s="252"/>
      <c r="M15" s="252"/>
      <c r="N15" s="253"/>
      <c r="O15" s="253"/>
      <c r="P15" s="253"/>
      <c r="Q15" s="254"/>
      <c r="R15" s="255"/>
      <c r="S15" s="256"/>
      <c r="T15" s="257"/>
      <c r="U15" s="256"/>
      <c r="W15" s="47"/>
      <c r="X15" s="48"/>
    </row>
    <row r="16" spans="1:24" ht="18.75" customHeight="1">
      <c r="A16" s="79">
        <v>20</v>
      </c>
      <c r="B16" s="96">
        <v>42695</v>
      </c>
      <c r="C16" s="97">
        <v>25588</v>
      </c>
      <c r="D16" s="97">
        <v>25362</v>
      </c>
      <c r="E16" s="97">
        <v>19349</v>
      </c>
      <c r="F16" s="97">
        <v>6013</v>
      </c>
      <c r="G16" s="97">
        <v>226</v>
      </c>
      <c r="H16" s="98">
        <f>C16/B16*100</f>
        <v>59.932076355545149</v>
      </c>
      <c r="I16" s="258"/>
      <c r="J16" s="259"/>
      <c r="K16" s="259"/>
      <c r="L16" s="260"/>
      <c r="M16" s="260"/>
      <c r="N16" s="261"/>
      <c r="O16" s="261"/>
      <c r="P16" s="261"/>
      <c r="Q16" s="77"/>
      <c r="R16" s="262"/>
      <c r="S16" s="263"/>
      <c r="T16" s="264"/>
      <c r="U16" s="263"/>
      <c r="W16" s="49"/>
      <c r="X16" s="50"/>
    </row>
    <row r="17" spans="1:24" ht="18.75" customHeight="1">
      <c r="A17" s="79"/>
      <c r="B17" s="96"/>
      <c r="C17" s="97"/>
      <c r="D17" s="97"/>
      <c r="E17" s="97"/>
      <c r="F17" s="97"/>
      <c r="G17" s="97"/>
      <c r="H17" s="98"/>
      <c r="I17" s="258"/>
      <c r="J17" s="259"/>
      <c r="K17" s="259"/>
      <c r="L17" s="260"/>
      <c r="M17" s="260"/>
      <c r="N17" s="261"/>
      <c r="O17" s="261"/>
      <c r="P17" s="261"/>
      <c r="Q17" s="77"/>
      <c r="R17" s="262"/>
      <c r="S17" s="263"/>
      <c r="T17" s="264"/>
      <c r="U17" s="263"/>
      <c r="W17" s="49"/>
      <c r="X17" s="51"/>
    </row>
    <row r="18" spans="1:24" ht="18.75" customHeight="1">
      <c r="A18" s="79">
        <v>21</v>
      </c>
      <c r="B18" s="99">
        <v>43388</v>
      </c>
      <c r="C18" s="97">
        <v>22820</v>
      </c>
      <c r="D18" s="97">
        <v>22606</v>
      </c>
      <c r="E18" s="100">
        <v>17116</v>
      </c>
      <c r="F18" s="100">
        <v>5490</v>
      </c>
      <c r="G18" s="100">
        <v>214</v>
      </c>
      <c r="H18" s="98">
        <f>C18/B18*100</f>
        <v>52.595187609477279</v>
      </c>
      <c r="I18" s="258"/>
      <c r="J18" s="259"/>
      <c r="K18" s="259"/>
      <c r="L18" s="260"/>
      <c r="M18" s="260"/>
      <c r="N18" s="261"/>
      <c r="O18" s="261"/>
      <c r="P18" s="261"/>
      <c r="Q18" s="77"/>
      <c r="R18" s="262"/>
      <c r="S18" s="263"/>
      <c r="T18" s="264"/>
      <c r="U18" s="263"/>
      <c r="W18" s="49"/>
      <c r="X18" s="52"/>
    </row>
    <row r="19" spans="1:24" ht="18.75" customHeight="1">
      <c r="A19" s="79"/>
      <c r="B19" s="96"/>
      <c r="C19" s="97"/>
      <c r="D19" s="97"/>
      <c r="E19" s="97"/>
      <c r="F19" s="97"/>
      <c r="G19" s="97"/>
      <c r="H19" s="98"/>
      <c r="I19" s="258"/>
      <c r="J19" s="259"/>
      <c r="K19" s="259"/>
      <c r="L19" s="260"/>
      <c r="M19" s="260"/>
      <c r="N19" s="261"/>
      <c r="O19" s="261"/>
      <c r="P19" s="261"/>
      <c r="Q19" s="77"/>
      <c r="R19" s="262"/>
      <c r="S19" s="263"/>
      <c r="T19" s="264"/>
      <c r="U19" s="263"/>
      <c r="W19" s="53"/>
      <c r="X19" s="54"/>
    </row>
    <row r="20" spans="1:24" ht="18.75" customHeight="1">
      <c r="A20" s="79">
        <v>22</v>
      </c>
      <c r="B20" s="101">
        <v>43957</v>
      </c>
      <c r="C20" s="97">
        <v>20533</v>
      </c>
      <c r="D20" s="100">
        <v>20323</v>
      </c>
      <c r="E20" s="102">
        <v>15178</v>
      </c>
      <c r="F20" s="102">
        <v>5145</v>
      </c>
      <c r="G20" s="102">
        <v>210</v>
      </c>
      <c r="H20" s="103">
        <f>C20/B20*100</f>
        <v>46.711559023591235</v>
      </c>
      <c r="I20" s="258"/>
      <c r="J20" s="259"/>
      <c r="K20" s="259"/>
      <c r="L20" s="260"/>
      <c r="M20" s="260"/>
      <c r="N20" s="261"/>
      <c r="O20" s="261"/>
      <c r="P20" s="261"/>
      <c r="Q20" s="77"/>
      <c r="R20" s="262"/>
      <c r="S20" s="263"/>
      <c r="T20" s="264"/>
      <c r="U20" s="263"/>
      <c r="W20" s="53"/>
      <c r="X20" s="54"/>
    </row>
    <row r="21" spans="1:24" ht="18.75" customHeight="1">
      <c r="A21" s="79"/>
      <c r="B21" s="96"/>
      <c r="C21" s="97"/>
      <c r="D21" s="97"/>
      <c r="E21" s="97"/>
      <c r="F21" s="97"/>
      <c r="G21" s="97"/>
      <c r="H21" s="98"/>
      <c r="I21" s="250"/>
      <c r="J21" s="251"/>
      <c r="K21" s="251"/>
      <c r="L21" s="252"/>
      <c r="M21" s="252"/>
      <c r="N21" s="253"/>
      <c r="O21" s="253"/>
      <c r="P21" s="253"/>
      <c r="Q21" s="254"/>
      <c r="R21" s="255"/>
      <c r="S21" s="256"/>
      <c r="T21" s="257"/>
      <c r="U21" s="256"/>
      <c r="W21" s="55"/>
      <c r="X21" s="54"/>
    </row>
    <row r="22" spans="1:24" ht="18.75" customHeight="1">
      <c r="A22" s="104">
        <v>23</v>
      </c>
      <c r="B22" s="101">
        <v>44915</v>
      </c>
      <c r="C22" s="105">
        <v>18431</v>
      </c>
      <c r="D22" s="100">
        <v>18235</v>
      </c>
      <c r="E22" s="102">
        <v>13470</v>
      </c>
      <c r="F22" s="102">
        <v>4765</v>
      </c>
      <c r="G22" s="102">
        <v>196</v>
      </c>
      <c r="H22" s="106">
        <f>C22/B22*100</f>
        <v>41.035288878993654</v>
      </c>
      <c r="I22" s="258"/>
      <c r="J22" s="259"/>
      <c r="K22" s="259"/>
      <c r="L22" s="260"/>
      <c r="M22" s="260"/>
      <c r="N22" s="261"/>
      <c r="O22" s="261"/>
      <c r="P22" s="261"/>
      <c r="Q22" s="77"/>
      <c r="R22" s="262"/>
      <c r="S22" s="263"/>
      <c r="T22" s="264"/>
      <c r="U22" s="263"/>
      <c r="W22" s="55"/>
      <c r="X22" s="54"/>
    </row>
    <row r="23" spans="1:24" ht="18.75" customHeight="1">
      <c r="A23" s="104"/>
      <c r="B23" s="96"/>
      <c r="C23" s="97"/>
      <c r="D23" s="97"/>
      <c r="E23" s="97"/>
      <c r="F23" s="97"/>
      <c r="G23" s="97"/>
      <c r="H23" s="98"/>
      <c r="I23" s="258"/>
      <c r="J23" s="259"/>
      <c r="K23" s="259"/>
      <c r="L23" s="260"/>
      <c r="M23" s="260"/>
      <c r="N23" s="261"/>
      <c r="O23" s="261"/>
      <c r="P23" s="261"/>
      <c r="Q23" s="77"/>
      <c r="R23" s="262"/>
      <c r="S23" s="263"/>
      <c r="T23" s="264"/>
      <c r="U23" s="263"/>
      <c r="W23" s="55"/>
      <c r="X23" s="54"/>
    </row>
    <row r="24" spans="1:24" ht="18.75" customHeight="1" thickBot="1">
      <c r="A24" s="370">
        <v>24</v>
      </c>
      <c r="B24" s="371">
        <v>45949</v>
      </c>
      <c r="C24" s="372">
        <f>SUM(E24:G24)</f>
        <v>16466</v>
      </c>
      <c r="D24" s="373">
        <v>16300</v>
      </c>
      <c r="E24" s="374">
        <v>12133</v>
      </c>
      <c r="F24" s="374">
        <v>4167</v>
      </c>
      <c r="G24" s="374">
        <v>166</v>
      </c>
      <c r="H24" s="375">
        <f>C24/B24*100</f>
        <v>35.835382706914189</v>
      </c>
      <c r="I24" s="258"/>
      <c r="J24" s="259"/>
      <c r="K24" s="259"/>
      <c r="L24" s="260"/>
      <c r="M24" s="260"/>
      <c r="N24" s="261"/>
      <c r="O24" s="261"/>
      <c r="P24" s="261"/>
      <c r="Q24" s="77"/>
      <c r="R24" s="262"/>
      <c r="S24" s="263"/>
      <c r="T24" s="264"/>
      <c r="U24" s="263"/>
      <c r="W24" s="55"/>
      <c r="X24" s="54"/>
    </row>
    <row r="25" spans="1:24" ht="18.75" customHeight="1">
      <c r="A25" s="45" t="s">
        <v>244</v>
      </c>
      <c r="B25" s="45"/>
      <c r="C25" s="45"/>
      <c r="D25" s="45"/>
      <c r="E25" s="45"/>
      <c r="H25" s="82" t="s">
        <v>200</v>
      </c>
      <c r="I25" s="258"/>
      <c r="J25" s="259"/>
      <c r="K25" s="259"/>
      <c r="L25" s="260"/>
      <c r="M25" s="260"/>
      <c r="N25" s="261"/>
      <c r="O25" s="261"/>
      <c r="P25" s="261"/>
      <c r="Q25" s="77"/>
      <c r="R25" s="262"/>
      <c r="S25" s="263"/>
      <c r="T25" s="264"/>
      <c r="U25" s="263"/>
      <c r="W25" s="55"/>
      <c r="X25" s="54"/>
    </row>
    <row r="26" spans="1:24" ht="18.75" customHeight="1">
      <c r="A26" s="45"/>
      <c r="B26" s="45"/>
      <c r="C26" s="45"/>
      <c r="D26" s="45"/>
      <c r="E26" s="45"/>
      <c r="H26" s="82"/>
      <c r="I26" s="258"/>
      <c r="J26" s="259"/>
      <c r="K26" s="259"/>
      <c r="L26" s="260"/>
      <c r="M26" s="260"/>
      <c r="N26" s="261"/>
      <c r="O26" s="261"/>
      <c r="P26" s="261"/>
      <c r="Q26" s="77"/>
      <c r="R26" s="262"/>
      <c r="S26" s="263"/>
      <c r="T26" s="264"/>
      <c r="U26" s="263"/>
      <c r="W26" s="55"/>
      <c r="X26" s="54"/>
    </row>
    <row r="27" spans="1:24" ht="15" customHeight="1">
      <c r="A27" s="45"/>
      <c r="B27" s="45"/>
      <c r="C27" s="45"/>
      <c r="D27" s="45"/>
      <c r="E27" s="45"/>
      <c r="F27" s="45"/>
      <c r="G27" s="45"/>
      <c r="H27" s="45"/>
      <c r="I27" s="295"/>
      <c r="J27" s="295"/>
      <c r="K27" s="295"/>
      <c r="L27" s="295"/>
      <c r="M27" s="295"/>
      <c r="N27" s="295"/>
      <c r="O27" s="295"/>
      <c r="P27" s="295"/>
      <c r="Q27" s="295"/>
      <c r="R27" s="295"/>
      <c r="S27" s="295"/>
      <c r="T27" s="295"/>
      <c r="U27" s="265"/>
      <c r="W27" s="55"/>
      <c r="X27" s="54"/>
    </row>
    <row r="28" spans="1:24" ht="11.25" customHeight="1">
      <c r="A28" s="45"/>
      <c r="B28" s="45"/>
      <c r="C28" s="45"/>
      <c r="D28" s="45"/>
      <c r="E28" s="45"/>
      <c r="F28" s="45"/>
      <c r="G28" s="45"/>
      <c r="H28" s="45"/>
      <c r="I28" s="295"/>
      <c r="J28" s="295"/>
      <c r="K28" s="295"/>
      <c r="L28" s="295"/>
      <c r="M28" s="295"/>
      <c r="N28" s="295"/>
      <c r="O28" s="295"/>
      <c r="P28" s="295"/>
      <c r="Q28" s="295"/>
      <c r="R28" s="295"/>
      <c r="S28" s="295"/>
      <c r="T28" s="295"/>
      <c r="U28" s="295"/>
      <c r="W28" s="55"/>
      <c r="X28" s="54"/>
    </row>
    <row r="29" spans="1:24" ht="11.25" customHeight="1">
      <c r="A29" s="45"/>
      <c r="B29" s="45"/>
      <c r="C29" s="45"/>
      <c r="D29" s="45"/>
      <c r="E29" s="45"/>
      <c r="F29" s="45"/>
      <c r="G29" s="45"/>
      <c r="H29" s="45"/>
      <c r="I29" s="295"/>
      <c r="J29" s="295"/>
      <c r="K29" s="295"/>
      <c r="L29" s="295"/>
      <c r="M29" s="295"/>
      <c r="N29" s="295"/>
      <c r="O29" s="295"/>
      <c r="P29" s="295"/>
      <c r="Q29" s="295"/>
      <c r="R29" s="295"/>
      <c r="S29" s="265"/>
      <c r="T29" s="265"/>
      <c r="U29" s="265"/>
      <c r="W29" s="55"/>
      <c r="X29" s="54"/>
    </row>
    <row r="30" spans="1:24" ht="15" customHeight="1">
      <c r="A30" s="295"/>
      <c r="B30" s="295"/>
      <c r="C30" s="295"/>
      <c r="D30" s="295"/>
      <c r="E30" s="295"/>
      <c r="F30" s="295"/>
      <c r="G30" s="295"/>
      <c r="H30" s="295"/>
      <c r="I30" s="266"/>
      <c r="J30" s="267"/>
      <c r="K30" s="267"/>
      <c r="L30" s="267"/>
      <c r="M30" s="267"/>
      <c r="N30" s="267"/>
      <c r="O30" s="267"/>
      <c r="P30" s="267"/>
      <c r="Q30" s="267"/>
      <c r="R30" s="267"/>
      <c r="S30" s="267"/>
      <c r="T30" s="267"/>
      <c r="U30" s="268"/>
      <c r="V30" s="243"/>
      <c r="W30" s="55"/>
      <c r="X30" s="54"/>
    </row>
    <row r="31" spans="1:24" ht="18" customHeight="1">
      <c r="A31" s="295"/>
      <c r="B31" s="295"/>
      <c r="C31" s="295"/>
      <c r="D31" s="295"/>
      <c r="E31" s="295"/>
      <c r="F31" s="295"/>
      <c r="G31" s="295"/>
      <c r="H31" s="295"/>
      <c r="I31" s="267"/>
      <c r="J31" s="267"/>
      <c r="K31" s="267"/>
      <c r="L31" s="267"/>
      <c r="M31" s="267"/>
      <c r="N31" s="267"/>
      <c r="O31" s="267"/>
      <c r="P31" s="267"/>
      <c r="Q31" s="267"/>
      <c r="R31" s="267"/>
      <c r="S31" s="267"/>
      <c r="T31" s="267"/>
      <c r="U31" s="267"/>
      <c r="V31" s="243"/>
      <c r="W31" s="55"/>
      <c r="X31" s="54"/>
    </row>
    <row r="32" spans="1:24" ht="18.75" customHeight="1">
      <c r="A32" s="295"/>
      <c r="B32" s="295"/>
      <c r="C32" s="295"/>
      <c r="D32" s="295"/>
      <c r="E32" s="295"/>
      <c r="F32" s="295"/>
      <c r="G32" s="295"/>
      <c r="H32" s="295"/>
      <c r="I32" s="267"/>
      <c r="J32" s="267"/>
      <c r="K32" s="267"/>
      <c r="L32" s="267"/>
      <c r="M32" s="267"/>
      <c r="N32" s="267"/>
      <c r="O32" s="267"/>
      <c r="P32" s="267"/>
      <c r="Q32" s="267"/>
      <c r="R32" s="267"/>
      <c r="S32" s="267"/>
      <c r="T32" s="267"/>
      <c r="U32" s="267"/>
      <c r="V32" s="243"/>
      <c r="W32" s="55"/>
      <c r="X32" s="54"/>
    </row>
    <row r="33" spans="1:22" ht="18" customHeight="1">
      <c r="A33" s="295"/>
      <c r="B33" s="295"/>
      <c r="C33" s="299"/>
      <c r="D33" s="299"/>
      <c r="E33" s="299"/>
      <c r="F33" s="299"/>
      <c r="G33" s="299"/>
      <c r="H33" s="299"/>
      <c r="I33" s="269"/>
      <c r="J33" s="267"/>
      <c r="K33" s="266"/>
      <c r="L33" s="270"/>
      <c r="M33" s="267"/>
      <c r="N33" s="267"/>
      <c r="O33" s="267"/>
      <c r="P33" s="267"/>
      <c r="Q33" s="267"/>
      <c r="R33" s="267"/>
      <c r="S33" s="269"/>
      <c r="T33" s="269"/>
      <c r="U33" s="269"/>
      <c r="V33" s="243"/>
    </row>
    <row r="34" spans="1:22" ht="17.100000000000001" customHeight="1">
      <c r="A34" s="299"/>
      <c r="B34" s="80"/>
      <c r="C34" s="80"/>
      <c r="D34" s="80"/>
      <c r="E34" s="80"/>
      <c r="F34" s="80"/>
      <c r="G34" s="80"/>
      <c r="H34" s="80"/>
      <c r="I34" s="271"/>
      <c r="J34" s="272"/>
      <c r="K34" s="272"/>
      <c r="L34" s="273"/>
      <c r="M34" s="274"/>
      <c r="N34" s="274"/>
      <c r="O34" s="272"/>
      <c r="P34" s="272"/>
      <c r="Q34" s="274"/>
      <c r="R34" s="274"/>
      <c r="S34" s="271"/>
      <c r="T34" s="271"/>
      <c r="U34" s="271"/>
      <c r="V34" s="243"/>
    </row>
    <row r="35" spans="1:22" ht="12" customHeight="1">
      <c r="A35" s="299"/>
      <c r="B35" s="262"/>
      <c r="C35" s="262"/>
      <c r="D35" s="262"/>
      <c r="E35" s="262"/>
      <c r="F35" s="262"/>
      <c r="G35" s="262"/>
      <c r="H35" s="262"/>
      <c r="I35" s="275"/>
      <c r="J35" s="276"/>
      <c r="K35" s="276"/>
      <c r="L35" s="275"/>
      <c r="M35" s="276"/>
      <c r="N35" s="276"/>
      <c r="O35" s="276"/>
      <c r="P35" s="276"/>
      <c r="Q35" s="276"/>
      <c r="R35" s="276"/>
      <c r="S35" s="275"/>
      <c r="T35" s="275"/>
      <c r="U35" s="277"/>
      <c r="V35" s="243"/>
    </row>
    <row r="36" spans="1:22" ht="17.100000000000001" customHeight="1">
      <c r="A36" s="299"/>
      <c r="B36" s="80"/>
      <c r="C36" s="80"/>
      <c r="D36" s="80"/>
      <c r="E36" s="80"/>
      <c r="F36" s="80"/>
      <c r="G36" s="80"/>
      <c r="H36" s="80"/>
      <c r="I36" s="271"/>
      <c r="J36" s="272"/>
      <c r="K36" s="272"/>
      <c r="L36" s="273"/>
      <c r="M36" s="274"/>
      <c r="N36" s="274"/>
      <c r="O36" s="272"/>
      <c r="P36" s="272"/>
      <c r="Q36" s="274"/>
      <c r="R36" s="274"/>
      <c r="S36" s="271"/>
      <c r="T36" s="271"/>
      <c r="U36" s="271"/>
      <c r="V36" s="243"/>
    </row>
    <row r="37" spans="1:22" ht="12" customHeight="1">
      <c r="A37" s="278"/>
      <c r="B37" s="262"/>
      <c r="C37" s="262"/>
      <c r="D37" s="262"/>
      <c r="E37" s="262"/>
      <c r="F37" s="262"/>
      <c r="G37" s="262"/>
      <c r="H37" s="262"/>
      <c r="I37" s="279"/>
      <c r="J37" s="280"/>
      <c r="K37" s="280"/>
      <c r="L37" s="279"/>
      <c r="M37" s="280"/>
      <c r="N37" s="280"/>
      <c r="O37" s="280"/>
      <c r="P37" s="280"/>
      <c r="Q37" s="280"/>
      <c r="R37" s="280"/>
      <c r="S37" s="279"/>
      <c r="T37" s="279"/>
      <c r="U37" s="279"/>
      <c r="V37" s="243"/>
    </row>
    <row r="38" spans="1:22" s="281" customFormat="1" ht="17.100000000000001" customHeight="1">
      <c r="A38" s="299"/>
      <c r="B38" s="80"/>
      <c r="C38" s="80"/>
      <c r="D38" s="80"/>
      <c r="E38" s="80"/>
      <c r="F38" s="80"/>
      <c r="G38" s="80"/>
      <c r="H38" s="80"/>
      <c r="I38" s="271"/>
      <c r="J38" s="274"/>
      <c r="K38" s="274"/>
      <c r="L38" s="273"/>
      <c r="M38" s="274"/>
      <c r="N38" s="274"/>
      <c r="O38" s="274"/>
      <c r="P38" s="274"/>
      <c r="Q38" s="274"/>
      <c r="R38" s="274"/>
      <c r="S38" s="271"/>
      <c r="T38" s="271"/>
      <c r="U38" s="271"/>
      <c r="V38" s="100"/>
    </row>
    <row r="39" spans="1:22" s="281" customFormat="1" ht="12" customHeight="1">
      <c r="A39" s="278"/>
      <c r="B39" s="262"/>
      <c r="C39" s="262"/>
      <c r="D39" s="262"/>
      <c r="E39" s="262"/>
      <c r="F39" s="262"/>
      <c r="G39" s="262"/>
      <c r="H39" s="262"/>
      <c r="I39" s="279"/>
      <c r="J39" s="280"/>
      <c r="K39" s="280"/>
      <c r="L39" s="279"/>
      <c r="M39" s="280"/>
      <c r="N39" s="280"/>
      <c r="O39" s="280"/>
      <c r="P39" s="280"/>
      <c r="Q39" s="280"/>
      <c r="R39" s="280"/>
      <c r="S39" s="271"/>
      <c r="T39" s="271"/>
      <c r="U39" s="279"/>
      <c r="V39" s="100"/>
    </row>
    <row r="40" spans="1:22" s="281" customFormat="1" ht="17.100000000000001" customHeight="1">
      <c r="A40" s="299"/>
      <c r="B40" s="80"/>
      <c r="C40" s="80"/>
      <c r="D40" s="80"/>
      <c r="E40" s="80"/>
      <c r="F40" s="80"/>
      <c r="G40" s="80"/>
      <c r="H40" s="80"/>
      <c r="I40" s="271"/>
      <c r="J40" s="274"/>
      <c r="K40" s="274"/>
      <c r="L40" s="273"/>
      <c r="M40" s="274"/>
      <c r="N40" s="274"/>
      <c r="O40" s="274"/>
      <c r="P40" s="274"/>
      <c r="Q40" s="274"/>
      <c r="R40" s="274"/>
      <c r="S40" s="271"/>
      <c r="T40" s="271"/>
      <c r="U40" s="271"/>
      <c r="V40" s="100"/>
    </row>
    <row r="41" spans="1:22" s="281" customFormat="1" ht="12" customHeight="1">
      <c r="A41" s="278"/>
      <c r="B41" s="262"/>
      <c r="C41" s="262"/>
      <c r="D41" s="262"/>
      <c r="E41" s="262"/>
      <c r="F41" s="262"/>
      <c r="G41" s="262"/>
      <c r="H41" s="262"/>
      <c r="I41" s="279"/>
      <c r="J41" s="280"/>
      <c r="K41" s="280"/>
      <c r="L41" s="279"/>
      <c r="M41" s="280"/>
      <c r="N41" s="280"/>
      <c r="O41" s="280"/>
      <c r="P41" s="280"/>
      <c r="Q41" s="280"/>
      <c r="R41" s="280"/>
      <c r="S41" s="279"/>
      <c r="T41" s="279"/>
      <c r="U41" s="279"/>
      <c r="V41" s="100"/>
    </row>
    <row r="42" spans="1:22" s="281" customFormat="1" ht="17.100000000000001" customHeight="1">
      <c r="A42" s="299"/>
      <c r="B42" s="80"/>
      <c r="C42" s="81"/>
      <c r="D42" s="81"/>
      <c r="E42" s="81"/>
      <c r="F42" s="81"/>
      <c r="G42" s="81"/>
      <c r="H42" s="81"/>
      <c r="I42" s="282"/>
      <c r="J42" s="274"/>
      <c r="K42" s="274"/>
      <c r="L42" s="273"/>
      <c r="M42" s="274"/>
      <c r="N42" s="274"/>
      <c r="O42" s="274"/>
      <c r="P42" s="274"/>
      <c r="Q42" s="274"/>
      <c r="R42" s="274"/>
      <c r="S42" s="271"/>
      <c r="T42" s="271"/>
      <c r="U42" s="271"/>
      <c r="V42" s="100"/>
    </row>
    <row r="43" spans="1:22" s="281" customFormat="1" ht="12" customHeight="1">
      <c r="A43" s="278"/>
      <c r="B43" s="80"/>
      <c r="C43" s="262"/>
      <c r="D43" s="262"/>
      <c r="E43" s="262"/>
      <c r="F43" s="262"/>
      <c r="G43" s="262"/>
      <c r="H43" s="262"/>
      <c r="I43" s="279"/>
      <c r="J43" s="280"/>
      <c r="K43" s="280"/>
      <c r="L43" s="279"/>
      <c r="M43" s="280"/>
      <c r="N43" s="280"/>
      <c r="O43" s="280"/>
      <c r="P43" s="280"/>
      <c r="Q43" s="280"/>
      <c r="R43" s="280"/>
      <c r="S43" s="279"/>
      <c r="T43" s="279"/>
      <c r="U43" s="279"/>
      <c r="V43" s="100"/>
    </row>
    <row r="44" spans="1:22" s="281" customFormat="1" ht="17.100000000000001" customHeight="1">
      <c r="A44" s="283"/>
      <c r="B44" s="284"/>
      <c r="C44" s="285"/>
      <c r="D44" s="285"/>
      <c r="E44" s="285"/>
      <c r="F44" s="285"/>
      <c r="G44" s="285"/>
      <c r="H44" s="285"/>
      <c r="I44" s="282"/>
      <c r="J44" s="286"/>
      <c r="K44" s="286"/>
      <c r="L44" s="282"/>
      <c r="M44" s="286"/>
      <c r="N44" s="286"/>
      <c r="O44" s="286"/>
      <c r="P44" s="286"/>
      <c r="Q44" s="286"/>
      <c r="R44" s="286"/>
      <c r="S44" s="282"/>
      <c r="T44" s="282"/>
      <c r="U44" s="282"/>
      <c r="V44" s="100"/>
    </row>
    <row r="45" spans="1:22" ht="15" customHeight="1">
      <c r="A45" s="295"/>
      <c r="B45" s="295"/>
      <c r="C45" s="295"/>
      <c r="D45" s="295"/>
      <c r="E45" s="295"/>
      <c r="F45" s="295"/>
      <c r="G45" s="295"/>
      <c r="H45" s="295"/>
      <c r="I45" s="267"/>
      <c r="J45" s="267"/>
      <c r="K45" s="267"/>
      <c r="L45" s="267"/>
      <c r="M45" s="267"/>
      <c r="N45" s="267"/>
      <c r="O45" s="267"/>
      <c r="P45" s="267"/>
      <c r="Q45" s="267"/>
      <c r="R45" s="267"/>
      <c r="S45" s="267"/>
      <c r="T45" s="267"/>
      <c r="U45" s="268"/>
      <c r="V45" s="243"/>
    </row>
    <row r="46" spans="1:22" ht="15" customHeight="1">
      <c r="A46" s="295"/>
      <c r="B46" s="295"/>
      <c r="C46" s="295"/>
      <c r="D46" s="295"/>
      <c r="E46" s="295"/>
      <c r="F46" s="295"/>
      <c r="G46" s="295"/>
      <c r="H46" s="295"/>
      <c r="I46" s="267"/>
      <c r="J46" s="267"/>
      <c r="K46" s="267"/>
      <c r="L46" s="267"/>
      <c r="M46" s="267"/>
      <c r="N46" s="267"/>
      <c r="O46" s="267"/>
      <c r="P46" s="267"/>
      <c r="Q46" s="267"/>
      <c r="R46" s="267"/>
      <c r="S46" s="267"/>
      <c r="T46" s="267"/>
      <c r="U46" s="267"/>
      <c r="V46" s="243"/>
    </row>
    <row r="47" spans="1:22" ht="15" customHeight="1">
      <c r="A47" s="295"/>
      <c r="B47" s="295"/>
      <c r="C47" s="295"/>
      <c r="D47" s="295"/>
      <c r="E47" s="295"/>
      <c r="F47" s="295"/>
      <c r="G47" s="295"/>
      <c r="H47" s="295"/>
      <c r="I47" s="267"/>
      <c r="J47" s="267"/>
      <c r="K47" s="267"/>
      <c r="L47" s="267"/>
      <c r="M47" s="267"/>
      <c r="N47" s="267"/>
      <c r="O47" s="267"/>
      <c r="P47" s="267"/>
      <c r="Q47" s="267"/>
      <c r="R47" s="267"/>
      <c r="S47" s="267"/>
      <c r="T47" s="267"/>
      <c r="U47" s="267"/>
      <c r="V47" s="243"/>
    </row>
    <row r="48" spans="1:22" ht="15" customHeight="1">
      <c r="A48" s="287"/>
      <c r="B48" s="295"/>
      <c r="C48" s="295"/>
      <c r="D48" s="295"/>
      <c r="E48" s="295"/>
      <c r="F48" s="295"/>
      <c r="G48" s="295"/>
      <c r="H48" s="295"/>
      <c r="I48" s="267"/>
      <c r="J48" s="267"/>
      <c r="K48" s="267"/>
      <c r="L48" s="267"/>
      <c r="M48" s="267"/>
      <c r="N48" s="267"/>
      <c r="O48" s="267"/>
      <c r="P48" s="267"/>
      <c r="Q48" s="267"/>
      <c r="R48" s="267"/>
      <c r="S48" s="267"/>
      <c r="T48" s="267"/>
      <c r="U48" s="267"/>
      <c r="V48" s="243"/>
    </row>
    <row r="49" spans="1:22" ht="17.45" customHeight="1">
      <c r="A49" s="243"/>
      <c r="B49" s="243"/>
      <c r="C49" s="243"/>
      <c r="D49" s="243"/>
      <c r="E49" s="243"/>
      <c r="F49" s="243"/>
      <c r="G49" s="243"/>
      <c r="H49" s="243"/>
      <c r="I49" s="243"/>
      <c r="J49" s="243"/>
      <c r="K49" s="243"/>
      <c r="L49" s="243"/>
      <c r="M49" s="243"/>
      <c r="N49" s="243"/>
      <c r="O49" s="243"/>
      <c r="P49" s="243"/>
      <c r="Q49" s="243"/>
      <c r="R49" s="243"/>
      <c r="S49" s="243"/>
      <c r="T49" s="243"/>
      <c r="U49" s="243"/>
      <c r="V49" s="243"/>
    </row>
  </sheetData>
  <sheetProtection selectLockedCells="1" selectUnlockedCells="1"/>
  <mergeCells count="8">
    <mergeCell ref="B1:H1"/>
    <mergeCell ref="A2:H2"/>
    <mergeCell ref="A4:H4"/>
    <mergeCell ref="D10:D11"/>
    <mergeCell ref="E10:E11"/>
    <mergeCell ref="F10:F11"/>
    <mergeCell ref="G10:G11"/>
    <mergeCell ref="D8:F8"/>
  </mergeCells>
  <phoneticPr fontId="7"/>
  <printOptions horizontalCentered="1"/>
  <pageMargins left="0.59055118110236227" right="0.59055118110236227" top="0.59055118110236227" bottom="0.59055118110236227" header="0.39370078740157483" footer="0.39370078740157483"/>
  <pageSetup paperSize="9" firstPageNumber="106" orientation="portrait" useFirstPageNumber="1" horizontalDpi="300" verticalDpi="300" r:id="rId1"/>
  <headerFooter scaleWithDoc="0" alignWithMargins="0">
    <oddHeader>&amp;L道路、交通及び通信</oddHeader>
    <oddFooter>&amp;C&amp;12&amp;A</oddFooter>
  </headerFooter>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dimension ref="A1:P49"/>
  <sheetViews>
    <sheetView view="pageBreakPreview" topLeftCell="A28" zoomScaleNormal="100" zoomScaleSheetLayoutView="100" workbookViewId="0">
      <selection activeCell="K32" sqref="K32"/>
    </sheetView>
  </sheetViews>
  <sheetFormatPr defaultRowHeight="17.45" customHeight="1"/>
  <cols>
    <col min="1" max="1" width="0.42578125" style="112" customWidth="1"/>
    <col min="2" max="2" width="11.5703125" style="112" customWidth="1"/>
    <col min="3" max="3" width="6" style="112" customWidth="1"/>
    <col min="4" max="4" width="6.42578125" style="112" customWidth="1"/>
    <col min="5" max="6" width="4" style="112" customWidth="1"/>
    <col min="7" max="7" width="6.7109375" style="112" customWidth="1"/>
    <col min="8" max="8" width="6.28515625" style="112" customWidth="1"/>
    <col min="9" max="9" width="7.5703125" style="112" customWidth="1"/>
    <col min="10" max="10" width="8" style="112" customWidth="1"/>
    <col min="11" max="13" width="9.7109375" style="112" customWidth="1"/>
    <col min="14" max="15" width="9.140625" style="112"/>
    <col min="16" max="16" width="31.5703125" style="112" customWidth="1"/>
    <col min="17" max="16384" width="9.140625" style="112"/>
  </cols>
  <sheetData>
    <row r="1" spans="1:16" ht="5.0999999999999996" customHeight="1">
      <c r="A1" s="109"/>
      <c r="B1" s="110"/>
      <c r="C1" s="111"/>
      <c r="E1" s="111"/>
      <c r="F1" s="111"/>
      <c r="G1" s="111"/>
      <c r="H1" s="111"/>
      <c r="I1" s="111"/>
      <c r="J1" s="111"/>
      <c r="K1" s="111"/>
      <c r="L1" s="111"/>
      <c r="M1" s="111"/>
      <c r="N1" s="111"/>
    </row>
    <row r="2" spans="1:16" ht="15.75" customHeight="1">
      <c r="A2" s="113"/>
      <c r="B2" s="526" t="s">
        <v>163</v>
      </c>
      <c r="C2" s="526"/>
      <c r="D2" s="526"/>
      <c r="E2" s="526"/>
      <c r="F2" s="526"/>
      <c r="G2" s="526"/>
      <c r="H2" s="526"/>
      <c r="I2" s="526"/>
      <c r="J2" s="526"/>
      <c r="K2" s="526"/>
      <c r="L2" s="526"/>
      <c r="M2" s="526"/>
      <c r="N2" s="526"/>
    </row>
    <row r="3" spans="1:16" ht="5.0999999999999996" customHeight="1">
      <c r="A3" s="109"/>
      <c r="B3" s="110"/>
      <c r="C3" s="111"/>
      <c r="E3" s="111"/>
      <c r="F3" s="111"/>
      <c r="G3" s="111"/>
      <c r="H3" s="111"/>
      <c r="I3" s="111"/>
      <c r="J3" s="111"/>
      <c r="K3" s="111"/>
      <c r="L3" s="111"/>
      <c r="M3" s="111"/>
      <c r="N3" s="111"/>
    </row>
    <row r="4" spans="1:16" ht="75" customHeight="1">
      <c r="A4" s="293"/>
      <c r="B4" s="527" t="s">
        <v>283</v>
      </c>
      <c r="C4" s="527"/>
      <c r="D4" s="527"/>
      <c r="E4" s="527"/>
      <c r="F4" s="527"/>
      <c r="G4" s="527"/>
      <c r="H4" s="527"/>
      <c r="I4" s="527"/>
      <c r="J4" s="527"/>
      <c r="K4" s="527"/>
      <c r="L4" s="527"/>
      <c r="M4" s="527"/>
      <c r="N4" s="527"/>
    </row>
    <row r="5" spans="1:16" ht="12" customHeight="1">
      <c r="A5" s="109"/>
      <c r="B5" s="114"/>
      <c r="C5" s="111"/>
      <c r="D5" s="111"/>
      <c r="E5" s="111"/>
      <c r="F5" s="111"/>
      <c r="G5" s="111"/>
      <c r="H5" s="111"/>
      <c r="I5" s="111"/>
      <c r="J5" s="111"/>
      <c r="K5" s="111"/>
      <c r="L5" s="111"/>
      <c r="M5" s="111"/>
      <c r="N5" s="111"/>
    </row>
    <row r="6" spans="1:16" ht="15" customHeight="1" thickBot="1">
      <c r="A6" s="300"/>
      <c r="B6" s="525" t="s">
        <v>272</v>
      </c>
      <c r="C6" s="525"/>
      <c r="D6" s="525"/>
      <c r="E6" s="525"/>
      <c r="F6" s="525"/>
      <c r="G6" s="525"/>
      <c r="H6" s="525"/>
      <c r="I6" s="525"/>
      <c r="J6" s="111"/>
      <c r="K6" s="111"/>
      <c r="L6" s="111"/>
      <c r="M6" s="111"/>
      <c r="N6" s="111"/>
    </row>
    <row r="7" spans="1:16" ht="15" customHeight="1">
      <c r="A7" s="115"/>
      <c r="B7" s="116"/>
      <c r="C7" s="553" t="s">
        <v>165</v>
      </c>
      <c r="D7" s="554"/>
      <c r="E7" s="537" t="s">
        <v>247</v>
      </c>
      <c r="F7" s="550"/>
      <c r="G7" s="550"/>
      <c r="H7" s="550"/>
      <c r="I7" s="550"/>
      <c r="J7" s="538"/>
      <c r="K7" s="537" t="s">
        <v>167</v>
      </c>
      <c r="L7" s="538"/>
      <c r="M7" s="537" t="s">
        <v>168</v>
      </c>
      <c r="N7" s="539"/>
    </row>
    <row r="8" spans="1:16" ht="15" customHeight="1">
      <c r="A8" s="115"/>
      <c r="B8" s="117"/>
      <c r="C8" s="555"/>
      <c r="D8" s="556"/>
      <c r="E8" s="540"/>
      <c r="F8" s="551"/>
      <c r="G8" s="551"/>
      <c r="H8" s="551"/>
      <c r="I8" s="551"/>
      <c r="J8" s="542"/>
      <c r="K8" s="540" t="s">
        <v>174</v>
      </c>
      <c r="L8" s="542"/>
      <c r="M8" s="540"/>
      <c r="N8" s="541"/>
    </row>
    <row r="9" spans="1:16" ht="15" customHeight="1">
      <c r="A9" s="115"/>
      <c r="B9" s="117"/>
      <c r="C9" s="555"/>
      <c r="D9" s="556"/>
      <c r="E9" s="557" t="s">
        <v>19</v>
      </c>
      <c r="F9" s="558"/>
      <c r="G9" s="534" t="s">
        <v>248</v>
      </c>
      <c r="H9" s="531" t="s">
        <v>245</v>
      </c>
      <c r="I9" s="534" t="s">
        <v>282</v>
      </c>
      <c r="J9" s="534" t="s">
        <v>176</v>
      </c>
      <c r="K9" s="534" t="s">
        <v>246</v>
      </c>
      <c r="L9" s="528" t="s">
        <v>177</v>
      </c>
      <c r="M9" s="531" t="s">
        <v>178</v>
      </c>
      <c r="N9" s="543" t="s">
        <v>179</v>
      </c>
    </row>
    <row r="10" spans="1:16" ht="15" customHeight="1">
      <c r="A10" s="115"/>
      <c r="B10" s="549" t="s">
        <v>187</v>
      </c>
      <c r="C10" s="555"/>
      <c r="D10" s="556"/>
      <c r="E10" s="559"/>
      <c r="F10" s="560"/>
      <c r="G10" s="535"/>
      <c r="H10" s="532"/>
      <c r="I10" s="535"/>
      <c r="J10" s="535"/>
      <c r="K10" s="535"/>
      <c r="L10" s="529"/>
      <c r="M10" s="532"/>
      <c r="N10" s="544"/>
    </row>
    <row r="11" spans="1:16" ht="15" customHeight="1">
      <c r="A11" s="115"/>
      <c r="B11" s="549"/>
      <c r="C11" s="555"/>
      <c r="D11" s="556"/>
      <c r="E11" s="559"/>
      <c r="F11" s="560"/>
      <c r="G11" s="535"/>
      <c r="H11" s="532"/>
      <c r="I11" s="535"/>
      <c r="J11" s="535"/>
      <c r="K11" s="535"/>
      <c r="L11" s="529"/>
      <c r="M11" s="532"/>
      <c r="N11" s="544"/>
    </row>
    <row r="12" spans="1:16" ht="15" customHeight="1">
      <c r="A12" s="118"/>
      <c r="B12" s="301"/>
      <c r="C12" s="555"/>
      <c r="D12" s="556"/>
      <c r="E12" s="559"/>
      <c r="F12" s="560"/>
      <c r="G12" s="535"/>
      <c r="H12" s="532"/>
      <c r="I12" s="535"/>
      <c r="J12" s="535"/>
      <c r="K12" s="535"/>
      <c r="L12" s="529"/>
      <c r="M12" s="532"/>
      <c r="N12" s="544"/>
    </row>
    <row r="13" spans="1:16" ht="15" customHeight="1">
      <c r="A13" s="118"/>
      <c r="B13" s="301"/>
      <c r="C13" s="552" t="s">
        <v>189</v>
      </c>
      <c r="D13" s="549"/>
      <c r="E13" s="559"/>
      <c r="F13" s="560"/>
      <c r="G13" s="535"/>
      <c r="H13" s="532"/>
      <c r="I13" s="535"/>
      <c r="J13" s="535"/>
      <c r="K13" s="535"/>
      <c r="L13" s="529"/>
      <c r="M13" s="532"/>
      <c r="N13" s="544"/>
    </row>
    <row r="14" spans="1:16" ht="15" customHeight="1">
      <c r="A14" s="118"/>
      <c r="B14" s="302"/>
      <c r="C14" s="119"/>
      <c r="D14" s="120"/>
      <c r="E14" s="561"/>
      <c r="F14" s="562"/>
      <c r="G14" s="536"/>
      <c r="H14" s="533"/>
      <c r="I14" s="536"/>
      <c r="J14" s="121" t="s">
        <v>189</v>
      </c>
      <c r="K14" s="536"/>
      <c r="L14" s="530"/>
      <c r="M14" s="533"/>
      <c r="N14" s="545"/>
    </row>
    <row r="15" spans="1:16" ht="33" customHeight="1">
      <c r="A15" s="118"/>
      <c r="B15" s="122" t="s">
        <v>190</v>
      </c>
      <c r="C15" s="546">
        <v>144</v>
      </c>
      <c r="D15" s="547"/>
      <c r="E15" s="548">
        <f t="shared" ref="E15:E26" si="0">SUM(G15:I15)</f>
        <v>204</v>
      </c>
      <c r="F15" s="548"/>
      <c r="G15" s="123">
        <v>181</v>
      </c>
      <c r="H15" s="124">
        <v>2</v>
      </c>
      <c r="I15" s="124">
        <v>21</v>
      </c>
      <c r="J15" s="125">
        <f t="shared" ref="J15:J26" si="1">C15/E15</f>
        <v>0.70588235294117652</v>
      </c>
      <c r="K15" s="126">
        <v>1483</v>
      </c>
      <c r="L15" s="127">
        <f t="shared" ref="L15:L26" si="2">K15/C15</f>
        <v>10.298611111111111</v>
      </c>
      <c r="M15" s="128">
        <v>1564</v>
      </c>
      <c r="N15" s="129">
        <f t="shared" ref="N15:N26" si="3">M15/C15</f>
        <v>10.861111111111111</v>
      </c>
      <c r="O15" s="130"/>
      <c r="P15" s="131"/>
    </row>
    <row r="16" spans="1:16" ht="33" customHeight="1">
      <c r="A16" s="118"/>
      <c r="B16" s="132" t="s">
        <v>191</v>
      </c>
      <c r="C16" s="563">
        <v>32</v>
      </c>
      <c r="D16" s="564"/>
      <c r="E16" s="565">
        <f t="shared" si="0"/>
        <v>42</v>
      </c>
      <c r="F16" s="565"/>
      <c r="G16" s="133">
        <v>40</v>
      </c>
      <c r="H16" s="133">
        <v>1</v>
      </c>
      <c r="I16" s="133">
        <v>1</v>
      </c>
      <c r="J16" s="134">
        <f t="shared" si="1"/>
        <v>0.76190476190476186</v>
      </c>
      <c r="K16" s="294">
        <v>326</v>
      </c>
      <c r="L16" s="136">
        <f t="shared" si="2"/>
        <v>10.1875</v>
      </c>
      <c r="M16" s="137">
        <v>350</v>
      </c>
      <c r="N16" s="138">
        <f t="shared" si="3"/>
        <v>10.9375</v>
      </c>
      <c r="O16" s="139"/>
      <c r="P16" s="140"/>
    </row>
    <row r="17" spans="1:16" ht="33" customHeight="1">
      <c r="A17" s="118"/>
      <c r="B17" s="132" t="s">
        <v>192</v>
      </c>
      <c r="C17" s="563">
        <v>12</v>
      </c>
      <c r="D17" s="564"/>
      <c r="E17" s="565">
        <f t="shared" si="0"/>
        <v>16</v>
      </c>
      <c r="F17" s="565"/>
      <c r="G17" s="133">
        <v>11</v>
      </c>
      <c r="H17" s="133">
        <v>0</v>
      </c>
      <c r="I17" s="133">
        <v>5</v>
      </c>
      <c r="J17" s="134">
        <f t="shared" si="1"/>
        <v>0.75</v>
      </c>
      <c r="K17" s="294">
        <v>78</v>
      </c>
      <c r="L17" s="136">
        <f t="shared" si="2"/>
        <v>6.5</v>
      </c>
      <c r="M17" s="137">
        <v>102</v>
      </c>
      <c r="N17" s="138">
        <f t="shared" si="3"/>
        <v>8.5</v>
      </c>
      <c r="O17" s="139"/>
      <c r="P17" s="141"/>
    </row>
    <row r="18" spans="1:16" ht="33" customHeight="1">
      <c r="A18" s="118"/>
      <c r="B18" s="132" t="s">
        <v>193</v>
      </c>
      <c r="C18" s="563">
        <v>9</v>
      </c>
      <c r="D18" s="564"/>
      <c r="E18" s="565">
        <f t="shared" si="0"/>
        <v>10</v>
      </c>
      <c r="F18" s="565"/>
      <c r="G18" s="133">
        <v>10</v>
      </c>
      <c r="H18" s="133">
        <v>0</v>
      </c>
      <c r="I18" s="133">
        <v>0</v>
      </c>
      <c r="J18" s="134">
        <f t="shared" si="1"/>
        <v>0.9</v>
      </c>
      <c r="K18" s="294">
        <v>66</v>
      </c>
      <c r="L18" s="136">
        <f t="shared" si="2"/>
        <v>7.333333333333333</v>
      </c>
      <c r="M18" s="137">
        <v>72</v>
      </c>
      <c r="N18" s="138">
        <f t="shared" si="3"/>
        <v>8</v>
      </c>
      <c r="O18" s="139"/>
      <c r="P18" s="142"/>
    </row>
    <row r="19" spans="1:16" ht="33" customHeight="1">
      <c r="A19" s="118"/>
      <c r="B19" s="132" t="s">
        <v>194</v>
      </c>
      <c r="C19" s="563">
        <v>5</v>
      </c>
      <c r="D19" s="564"/>
      <c r="E19" s="565">
        <f t="shared" si="0"/>
        <v>13</v>
      </c>
      <c r="F19" s="565"/>
      <c r="G19" s="133">
        <v>10</v>
      </c>
      <c r="H19" s="133">
        <v>0</v>
      </c>
      <c r="I19" s="133">
        <v>3</v>
      </c>
      <c r="J19" s="134">
        <f t="shared" si="1"/>
        <v>0.38461538461538464</v>
      </c>
      <c r="K19" s="294">
        <v>83</v>
      </c>
      <c r="L19" s="136">
        <f t="shared" si="2"/>
        <v>16.600000000000001</v>
      </c>
      <c r="M19" s="137">
        <v>70</v>
      </c>
      <c r="N19" s="138">
        <f t="shared" si="3"/>
        <v>14</v>
      </c>
      <c r="O19" s="143"/>
      <c r="P19" s="144"/>
    </row>
    <row r="20" spans="1:16" ht="33" customHeight="1">
      <c r="A20" s="145"/>
      <c r="B20" s="132" t="s">
        <v>195</v>
      </c>
      <c r="C20" s="563">
        <v>5</v>
      </c>
      <c r="D20" s="564"/>
      <c r="E20" s="565">
        <f t="shared" si="0"/>
        <v>8</v>
      </c>
      <c r="F20" s="565"/>
      <c r="G20" s="133">
        <v>8</v>
      </c>
      <c r="H20" s="133">
        <v>0</v>
      </c>
      <c r="I20" s="133">
        <v>0</v>
      </c>
      <c r="J20" s="134">
        <f t="shared" si="1"/>
        <v>0.625</v>
      </c>
      <c r="K20" s="294">
        <v>93</v>
      </c>
      <c r="L20" s="136">
        <f t="shared" si="2"/>
        <v>18.600000000000001</v>
      </c>
      <c r="M20" s="137">
        <v>77</v>
      </c>
      <c r="N20" s="138">
        <f t="shared" si="3"/>
        <v>15.4</v>
      </c>
      <c r="O20" s="143"/>
      <c r="P20" s="144"/>
    </row>
    <row r="21" spans="1:16" ht="33" customHeight="1">
      <c r="A21" s="118"/>
      <c r="B21" s="122" t="s">
        <v>196</v>
      </c>
      <c r="C21" s="567">
        <v>11</v>
      </c>
      <c r="D21" s="568"/>
      <c r="E21" s="569">
        <f t="shared" si="0"/>
        <v>12</v>
      </c>
      <c r="F21" s="569"/>
      <c r="G21" s="123">
        <v>12</v>
      </c>
      <c r="H21" s="123">
        <v>0</v>
      </c>
      <c r="I21" s="123">
        <v>0</v>
      </c>
      <c r="J21" s="146">
        <f t="shared" si="1"/>
        <v>0.91666666666666663</v>
      </c>
      <c r="K21" s="147">
        <v>93</v>
      </c>
      <c r="L21" s="127">
        <f t="shared" si="2"/>
        <v>8.454545454545455</v>
      </c>
      <c r="M21" s="148">
        <v>100</v>
      </c>
      <c r="N21" s="149">
        <f t="shared" si="3"/>
        <v>9.0909090909090917</v>
      </c>
      <c r="O21" s="150"/>
      <c r="P21" s="144"/>
    </row>
    <row r="22" spans="1:16" ht="33" customHeight="1">
      <c r="A22" s="151"/>
      <c r="B22" s="132" t="s">
        <v>197</v>
      </c>
      <c r="C22" s="563">
        <v>6</v>
      </c>
      <c r="D22" s="564"/>
      <c r="E22" s="565">
        <f t="shared" si="0"/>
        <v>10</v>
      </c>
      <c r="F22" s="565"/>
      <c r="G22" s="133">
        <v>9</v>
      </c>
      <c r="H22" s="133">
        <v>0</v>
      </c>
      <c r="I22" s="133">
        <v>1</v>
      </c>
      <c r="J22" s="134">
        <f t="shared" si="1"/>
        <v>0.6</v>
      </c>
      <c r="K22" s="294">
        <v>89</v>
      </c>
      <c r="L22" s="136">
        <f t="shared" si="2"/>
        <v>14.833333333333334</v>
      </c>
      <c r="M22" s="137">
        <v>94</v>
      </c>
      <c r="N22" s="138">
        <f t="shared" si="3"/>
        <v>15.666666666666666</v>
      </c>
      <c r="O22" s="150"/>
      <c r="P22" s="144"/>
    </row>
    <row r="23" spans="1:16" ht="33" customHeight="1">
      <c r="A23" s="118"/>
      <c r="B23" s="132" t="s">
        <v>198</v>
      </c>
      <c r="C23" s="563">
        <v>6</v>
      </c>
      <c r="D23" s="564"/>
      <c r="E23" s="565">
        <f t="shared" si="0"/>
        <v>9</v>
      </c>
      <c r="F23" s="565"/>
      <c r="G23" s="133">
        <v>8</v>
      </c>
      <c r="H23" s="133">
        <v>0</v>
      </c>
      <c r="I23" s="133">
        <v>1</v>
      </c>
      <c r="J23" s="134">
        <f t="shared" si="1"/>
        <v>0.66666666666666663</v>
      </c>
      <c r="K23" s="294">
        <v>48</v>
      </c>
      <c r="L23" s="136">
        <f t="shared" si="2"/>
        <v>8</v>
      </c>
      <c r="M23" s="137">
        <v>48</v>
      </c>
      <c r="N23" s="138">
        <f t="shared" si="3"/>
        <v>8</v>
      </c>
      <c r="O23" s="150"/>
      <c r="P23" s="144"/>
    </row>
    <row r="24" spans="1:16" ht="33" customHeight="1">
      <c r="A24" s="152"/>
      <c r="B24" s="132" t="s">
        <v>199</v>
      </c>
      <c r="C24" s="563">
        <v>14</v>
      </c>
      <c r="D24" s="564"/>
      <c r="E24" s="565">
        <f t="shared" si="0"/>
        <v>13</v>
      </c>
      <c r="F24" s="565"/>
      <c r="G24" s="133">
        <v>13</v>
      </c>
      <c r="H24" s="133">
        <v>0</v>
      </c>
      <c r="I24" s="133">
        <v>0</v>
      </c>
      <c r="J24" s="134">
        <f t="shared" si="1"/>
        <v>1.0769230769230769</v>
      </c>
      <c r="K24" s="294">
        <v>104</v>
      </c>
      <c r="L24" s="136">
        <f t="shared" si="2"/>
        <v>7.4285714285714288</v>
      </c>
      <c r="M24" s="137">
        <v>100</v>
      </c>
      <c r="N24" s="138">
        <f t="shared" si="3"/>
        <v>7.1428571428571432</v>
      </c>
      <c r="O24" s="150"/>
      <c r="P24" s="144"/>
    </row>
    <row r="25" spans="1:16" ht="33" customHeight="1">
      <c r="A25" s="153"/>
      <c r="B25" s="132" t="s">
        <v>201</v>
      </c>
      <c r="C25" s="563">
        <v>6</v>
      </c>
      <c r="D25" s="564"/>
      <c r="E25" s="565">
        <f t="shared" si="0"/>
        <v>4</v>
      </c>
      <c r="F25" s="565"/>
      <c r="G25" s="133">
        <v>4</v>
      </c>
      <c r="H25" s="133">
        <v>0</v>
      </c>
      <c r="I25" s="133">
        <v>0</v>
      </c>
      <c r="J25" s="134">
        <f t="shared" si="1"/>
        <v>1.5</v>
      </c>
      <c r="K25" s="294">
        <v>38</v>
      </c>
      <c r="L25" s="136">
        <f t="shared" si="2"/>
        <v>6.333333333333333</v>
      </c>
      <c r="M25" s="137">
        <v>41</v>
      </c>
      <c r="N25" s="138">
        <f t="shared" si="3"/>
        <v>6.833333333333333</v>
      </c>
      <c r="O25" s="150"/>
      <c r="P25" s="144"/>
    </row>
    <row r="26" spans="1:16" ht="33" customHeight="1" thickBot="1">
      <c r="A26" s="115"/>
      <c r="B26" s="154" t="s">
        <v>202</v>
      </c>
      <c r="C26" s="570">
        <v>4</v>
      </c>
      <c r="D26" s="571"/>
      <c r="E26" s="572">
        <f t="shared" si="0"/>
        <v>9</v>
      </c>
      <c r="F26" s="572"/>
      <c r="G26" s="155">
        <v>4</v>
      </c>
      <c r="H26" s="155">
        <v>0</v>
      </c>
      <c r="I26" s="155">
        <v>5</v>
      </c>
      <c r="J26" s="156">
        <f t="shared" si="1"/>
        <v>0.44444444444444442</v>
      </c>
      <c r="K26" s="157">
        <v>39</v>
      </c>
      <c r="L26" s="158">
        <f t="shared" si="2"/>
        <v>9.75</v>
      </c>
      <c r="M26" s="159">
        <v>49</v>
      </c>
      <c r="N26" s="160">
        <f t="shared" si="3"/>
        <v>12.25</v>
      </c>
      <c r="O26" s="150"/>
      <c r="P26" s="144"/>
    </row>
    <row r="27" spans="1:16" ht="20.25" customHeight="1">
      <c r="A27" s="109"/>
      <c r="B27" s="381" t="s">
        <v>203</v>
      </c>
      <c r="C27" s="111"/>
      <c r="D27" s="111"/>
      <c r="E27" s="111"/>
      <c r="F27" s="111"/>
      <c r="G27" s="111"/>
      <c r="H27" s="111"/>
      <c r="I27" s="111"/>
      <c r="J27" s="111"/>
      <c r="K27" s="111"/>
      <c r="L27" s="111"/>
      <c r="M27" s="111"/>
      <c r="N27" s="161"/>
      <c r="O27" s="150"/>
      <c r="P27" s="144"/>
    </row>
    <row r="28" spans="1:16" ht="15" customHeight="1">
      <c r="A28" s="109"/>
      <c r="B28" s="111"/>
      <c r="C28" s="111"/>
      <c r="D28" s="111"/>
      <c r="E28" s="111"/>
      <c r="F28" s="111"/>
      <c r="G28" s="111"/>
      <c r="H28" s="111"/>
      <c r="I28" s="111"/>
      <c r="J28" s="111"/>
      <c r="K28" s="566" t="s">
        <v>238</v>
      </c>
      <c r="L28" s="566"/>
      <c r="M28" s="566"/>
      <c r="N28" s="566"/>
      <c r="O28" s="150"/>
      <c r="P28" s="144"/>
    </row>
    <row r="29" spans="1:16" ht="11.25" customHeight="1">
      <c r="A29" s="111"/>
      <c r="B29" s="111"/>
      <c r="C29" s="111"/>
      <c r="D29" s="111"/>
      <c r="E29" s="111"/>
      <c r="F29" s="111"/>
      <c r="G29" s="111"/>
      <c r="H29" s="111"/>
      <c r="I29" s="111"/>
      <c r="J29" s="111"/>
      <c r="K29" s="161"/>
      <c r="L29" s="161"/>
      <c r="M29" s="161"/>
      <c r="O29" s="150"/>
      <c r="P29" s="144"/>
    </row>
    <row r="30" spans="1:16" ht="15" customHeight="1">
      <c r="A30" s="162"/>
      <c r="B30" s="109"/>
      <c r="C30" s="109"/>
      <c r="D30" s="109"/>
      <c r="E30" s="109"/>
      <c r="F30" s="109"/>
      <c r="G30" s="109"/>
      <c r="H30" s="109"/>
      <c r="I30" s="109"/>
      <c r="J30" s="109"/>
      <c r="K30" s="109"/>
      <c r="L30" s="109"/>
      <c r="M30" s="300"/>
      <c r="N30" s="162"/>
      <c r="O30" s="150"/>
      <c r="P30" s="144"/>
    </row>
    <row r="31" spans="1:16" ht="20.100000000000001" customHeight="1">
      <c r="A31" s="109"/>
      <c r="B31" s="109"/>
      <c r="C31" s="109"/>
      <c r="D31" s="109"/>
      <c r="E31" s="109"/>
      <c r="F31" s="109"/>
      <c r="G31" s="109"/>
      <c r="H31" s="109"/>
      <c r="I31" s="109"/>
      <c r="J31" s="109"/>
      <c r="K31" s="109"/>
      <c r="L31" s="109"/>
      <c r="M31" s="109"/>
      <c r="N31" s="162"/>
      <c r="O31" s="150"/>
      <c r="P31" s="144"/>
    </row>
    <row r="32" spans="1:16" ht="20.100000000000001" customHeight="1">
      <c r="A32" s="109"/>
      <c r="B32" s="109"/>
      <c r="C32" s="109"/>
      <c r="D32" s="109"/>
      <c r="E32" s="109"/>
      <c r="F32" s="109"/>
      <c r="G32" s="109"/>
      <c r="H32" s="109"/>
      <c r="I32" s="109"/>
      <c r="J32" s="109"/>
      <c r="K32" s="109"/>
      <c r="L32" s="109"/>
      <c r="M32" s="109"/>
      <c r="N32" s="162"/>
      <c r="O32" s="150"/>
      <c r="P32" s="144"/>
    </row>
    <row r="33" spans="1:14" ht="20.100000000000001" customHeight="1">
      <c r="A33" s="163"/>
      <c r="B33" s="109"/>
      <c r="C33" s="162"/>
      <c r="D33" s="164"/>
      <c r="E33" s="109"/>
      <c r="F33" s="109"/>
      <c r="G33" s="109"/>
      <c r="H33" s="109"/>
      <c r="I33" s="109"/>
      <c r="J33" s="109"/>
      <c r="K33" s="163"/>
      <c r="L33" s="163"/>
      <c r="M33" s="163"/>
      <c r="N33" s="162"/>
    </row>
    <row r="34" spans="1:14" ht="17.100000000000001" customHeight="1">
      <c r="A34" s="133"/>
      <c r="B34" s="165"/>
      <c r="C34" s="165"/>
      <c r="D34" s="166"/>
      <c r="E34" s="167"/>
      <c r="F34" s="167"/>
      <c r="G34" s="165"/>
      <c r="H34" s="165"/>
      <c r="I34" s="167"/>
      <c r="J34" s="167"/>
      <c r="K34" s="133"/>
      <c r="L34" s="133"/>
      <c r="M34" s="133"/>
      <c r="N34" s="162"/>
    </row>
    <row r="35" spans="1:14" ht="17.100000000000001" customHeight="1">
      <c r="A35" s="168"/>
      <c r="B35" s="169"/>
      <c r="C35" s="169"/>
      <c r="D35" s="168"/>
      <c r="E35" s="169"/>
      <c r="F35" s="169"/>
      <c r="G35" s="169"/>
      <c r="H35" s="169"/>
      <c r="I35" s="169"/>
      <c r="J35" s="169"/>
      <c r="K35" s="168"/>
      <c r="L35" s="168"/>
      <c r="M35" s="170"/>
      <c r="N35" s="162"/>
    </row>
    <row r="36" spans="1:14" ht="17.100000000000001" customHeight="1">
      <c r="A36" s="133"/>
      <c r="B36" s="165"/>
      <c r="C36" s="165"/>
      <c r="D36" s="166"/>
      <c r="E36" s="167"/>
      <c r="F36" s="167"/>
      <c r="G36" s="165"/>
      <c r="H36" s="165"/>
      <c r="I36" s="167"/>
      <c r="J36" s="167"/>
      <c r="K36" s="133"/>
      <c r="L36" s="133"/>
      <c r="M36" s="133"/>
      <c r="N36" s="162"/>
    </row>
    <row r="37" spans="1:14" ht="17.100000000000001" customHeight="1">
      <c r="A37" s="294"/>
      <c r="B37" s="171"/>
      <c r="C37" s="171"/>
      <c r="D37" s="294"/>
      <c r="E37" s="171"/>
      <c r="F37" s="171"/>
      <c r="G37" s="171"/>
      <c r="H37" s="171"/>
      <c r="I37" s="171"/>
      <c r="J37" s="171"/>
      <c r="K37" s="294"/>
      <c r="L37" s="294"/>
      <c r="M37" s="294"/>
      <c r="N37" s="162"/>
    </row>
    <row r="38" spans="1:14" s="173" customFormat="1" ht="17.100000000000001" customHeight="1">
      <c r="A38" s="133"/>
      <c r="B38" s="167"/>
      <c r="C38" s="167"/>
      <c r="D38" s="166"/>
      <c r="E38" s="167"/>
      <c r="F38" s="167"/>
      <c r="G38" s="167"/>
      <c r="H38" s="167"/>
      <c r="I38" s="167"/>
      <c r="J38" s="167"/>
      <c r="K38" s="133"/>
      <c r="L38" s="133"/>
      <c r="M38" s="133"/>
      <c r="N38" s="172"/>
    </row>
    <row r="39" spans="1:14" s="173" customFormat="1" ht="17.100000000000001" customHeight="1">
      <c r="A39" s="294"/>
      <c r="B39" s="171"/>
      <c r="C39" s="171"/>
      <c r="D39" s="294"/>
      <c r="E39" s="171"/>
      <c r="F39" s="171"/>
      <c r="G39" s="171"/>
      <c r="H39" s="171"/>
      <c r="I39" s="171"/>
      <c r="J39" s="171"/>
      <c r="K39" s="133"/>
      <c r="L39" s="133"/>
      <c r="M39" s="294"/>
      <c r="N39" s="172"/>
    </row>
    <row r="40" spans="1:14" s="173" customFormat="1" ht="17.100000000000001" customHeight="1">
      <c r="A40" s="133"/>
      <c r="B40" s="167"/>
      <c r="C40" s="167"/>
      <c r="D40" s="166"/>
      <c r="E40" s="167"/>
      <c r="F40" s="167"/>
      <c r="G40" s="167"/>
      <c r="H40" s="167"/>
      <c r="I40" s="167"/>
      <c r="J40" s="167"/>
      <c r="K40" s="133"/>
      <c r="L40" s="133"/>
      <c r="M40" s="133"/>
      <c r="N40" s="172"/>
    </row>
    <row r="41" spans="1:14" s="173" customFormat="1" ht="17.100000000000001" customHeight="1">
      <c r="A41" s="294"/>
      <c r="B41" s="171"/>
      <c r="C41" s="171"/>
      <c r="D41" s="294"/>
      <c r="E41" s="171"/>
      <c r="F41" s="171"/>
      <c r="G41" s="171"/>
      <c r="H41" s="171"/>
      <c r="I41" s="171"/>
      <c r="J41" s="171"/>
      <c r="K41" s="294"/>
      <c r="L41" s="294"/>
      <c r="M41" s="294"/>
      <c r="N41" s="172"/>
    </row>
    <row r="42" spans="1:14" s="173" customFormat="1" ht="17.100000000000001" customHeight="1">
      <c r="A42" s="174"/>
      <c r="B42" s="167"/>
      <c r="C42" s="167"/>
      <c r="D42" s="166"/>
      <c r="E42" s="167"/>
      <c r="F42" s="167"/>
      <c r="G42" s="167"/>
      <c r="H42" s="167"/>
      <c r="I42" s="167"/>
      <c r="J42" s="167"/>
      <c r="K42" s="133"/>
      <c r="L42" s="133"/>
      <c r="M42" s="133"/>
      <c r="N42" s="172"/>
    </row>
    <row r="43" spans="1:14" s="173" customFormat="1" ht="17.100000000000001" customHeight="1">
      <c r="A43" s="294"/>
      <c r="B43" s="171"/>
      <c r="C43" s="171"/>
      <c r="D43" s="294"/>
      <c r="E43" s="171"/>
      <c r="F43" s="171"/>
      <c r="G43" s="171"/>
      <c r="H43" s="171"/>
      <c r="I43" s="171"/>
      <c r="J43" s="171"/>
      <c r="K43" s="294"/>
      <c r="L43" s="294"/>
      <c r="M43" s="294"/>
      <c r="N43" s="172"/>
    </row>
    <row r="44" spans="1:14" s="173" customFormat="1" ht="17.100000000000001" customHeight="1">
      <c r="A44" s="174"/>
      <c r="B44" s="175"/>
      <c r="C44" s="175"/>
      <c r="D44" s="174"/>
      <c r="E44" s="175"/>
      <c r="F44" s="175"/>
      <c r="G44" s="175"/>
      <c r="H44" s="175"/>
      <c r="I44" s="175"/>
      <c r="J44" s="175"/>
      <c r="K44" s="174"/>
      <c r="L44" s="174"/>
      <c r="M44" s="174"/>
      <c r="N44" s="172"/>
    </row>
    <row r="45" spans="1:14" ht="15" customHeight="1">
      <c r="A45" s="109"/>
      <c r="B45" s="109"/>
      <c r="C45" s="109"/>
      <c r="D45" s="109"/>
      <c r="E45" s="109"/>
      <c r="F45" s="109"/>
      <c r="G45" s="109"/>
      <c r="H45" s="109"/>
      <c r="I45" s="109"/>
      <c r="J45" s="109"/>
      <c r="K45" s="109"/>
      <c r="L45" s="109"/>
      <c r="M45" s="300"/>
    </row>
    <row r="46" spans="1:14" ht="15" customHeight="1">
      <c r="A46" s="109"/>
      <c r="B46" s="109"/>
      <c r="C46" s="109"/>
      <c r="D46" s="109"/>
      <c r="E46" s="109"/>
      <c r="F46" s="109"/>
      <c r="G46" s="109"/>
      <c r="H46" s="109"/>
      <c r="I46" s="109"/>
      <c r="J46" s="109"/>
      <c r="K46" s="109"/>
      <c r="L46" s="109"/>
      <c r="M46" s="109"/>
    </row>
    <row r="47" spans="1:14" ht="15" customHeight="1">
      <c r="A47" s="109"/>
      <c r="B47" s="109"/>
      <c r="C47" s="109"/>
      <c r="D47" s="109"/>
      <c r="E47" s="109"/>
      <c r="F47" s="109"/>
      <c r="G47" s="109"/>
      <c r="H47" s="109"/>
      <c r="I47" s="109"/>
      <c r="J47" s="109"/>
      <c r="K47" s="109"/>
      <c r="L47" s="109"/>
      <c r="M47" s="109"/>
    </row>
    <row r="48" spans="1:14" ht="15" customHeight="1">
      <c r="A48" s="109"/>
      <c r="B48" s="109"/>
      <c r="C48" s="109"/>
      <c r="D48" s="109"/>
      <c r="E48" s="109"/>
      <c r="F48" s="109"/>
      <c r="G48" s="109"/>
      <c r="H48" s="109"/>
      <c r="I48" s="109"/>
      <c r="J48" s="109"/>
      <c r="K48" s="109"/>
      <c r="L48" s="109"/>
      <c r="M48" s="109"/>
    </row>
    <row r="49" spans="1:13" ht="17.45" customHeight="1">
      <c r="A49" s="162"/>
      <c r="B49" s="162"/>
      <c r="C49" s="162"/>
      <c r="D49" s="162"/>
      <c r="E49" s="162"/>
      <c r="F49" s="162"/>
      <c r="G49" s="162"/>
      <c r="H49" s="162"/>
      <c r="I49" s="162"/>
      <c r="J49" s="162"/>
      <c r="K49" s="162"/>
      <c r="L49" s="162"/>
      <c r="M49" s="162"/>
    </row>
  </sheetData>
  <sheetProtection selectLockedCells="1" selectUnlockedCells="1"/>
  <mergeCells count="44">
    <mergeCell ref="K28:N28"/>
    <mergeCell ref="C21:D21"/>
    <mergeCell ref="E21:F21"/>
    <mergeCell ref="C22:D22"/>
    <mergeCell ref="E22:F22"/>
    <mergeCell ref="C26:D26"/>
    <mergeCell ref="E26:F26"/>
    <mergeCell ref="C23:D23"/>
    <mergeCell ref="E23:F23"/>
    <mergeCell ref="C24:D24"/>
    <mergeCell ref="E24:F24"/>
    <mergeCell ref="C25:D25"/>
    <mergeCell ref="E25:F25"/>
    <mergeCell ref="C19:D19"/>
    <mergeCell ref="E19:F19"/>
    <mergeCell ref="C20:D20"/>
    <mergeCell ref="E18:F18"/>
    <mergeCell ref="C16:D16"/>
    <mergeCell ref="E16:F16"/>
    <mergeCell ref="C17:D17"/>
    <mergeCell ref="E17:F17"/>
    <mergeCell ref="C18:D18"/>
    <mergeCell ref="E20:F20"/>
    <mergeCell ref="C15:D15"/>
    <mergeCell ref="E15:F15"/>
    <mergeCell ref="B10:B11"/>
    <mergeCell ref="E7:J8"/>
    <mergeCell ref="C13:D13"/>
    <mergeCell ref="G9:G14"/>
    <mergeCell ref="H9:H14"/>
    <mergeCell ref="C7:D12"/>
    <mergeCell ref="E9:F14"/>
    <mergeCell ref="I9:I14"/>
    <mergeCell ref="J9:J13"/>
    <mergeCell ref="B6:I6"/>
    <mergeCell ref="B2:N2"/>
    <mergeCell ref="B4:N4"/>
    <mergeCell ref="L9:L14"/>
    <mergeCell ref="M9:M14"/>
    <mergeCell ref="K9:K14"/>
    <mergeCell ref="K7:L7"/>
    <mergeCell ref="M7:N8"/>
    <mergeCell ref="K8:L8"/>
    <mergeCell ref="N9:N14"/>
  </mergeCells>
  <phoneticPr fontId="7"/>
  <printOptions horizontalCentered="1"/>
  <pageMargins left="0.59055118110236227" right="0.59055118110236227" top="0.59055118110236227" bottom="0.59055118110236227" header="0.39370078740157483" footer="0.39370078740157483"/>
  <pageSetup paperSize="9" firstPageNumber="107" orientation="portrait" useFirstPageNumber="1" verticalDpi="300" r:id="rId1"/>
  <headerFooter scaleWithDoc="0" alignWithMargins="0">
    <oddHeader>&amp;R道路、交通及び通信</oddHeader>
    <oddFooter>&amp;C&amp;12&amp;A</oddFooter>
  </headerFooter>
</worksheet>
</file>

<file path=xl/worksheets/sheet7.xml><?xml version="1.0" encoding="utf-8"?>
<worksheet xmlns="http://schemas.openxmlformats.org/spreadsheetml/2006/main" xmlns:r="http://schemas.openxmlformats.org/officeDocument/2006/relationships">
  <dimension ref="A1:AB59"/>
  <sheetViews>
    <sheetView view="pageBreakPreview" topLeftCell="A34" zoomScale="115" zoomScaleNormal="100" workbookViewId="0">
      <selection activeCell="A3" sqref="A3"/>
    </sheetView>
  </sheetViews>
  <sheetFormatPr defaultRowHeight="12"/>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style="1" customWidth="1"/>
    <col min="14" max="20" width="0" style="1" hidden="1" customWidth="1"/>
    <col min="21" max="28" width="9.140625" style="1"/>
  </cols>
  <sheetData>
    <row r="1" spans="1:26" ht="17.25">
      <c r="A1" s="573" t="s">
        <v>204</v>
      </c>
      <c r="B1" s="573"/>
      <c r="C1" s="573"/>
      <c r="D1" s="573"/>
      <c r="E1" s="573"/>
      <c r="F1" s="573"/>
    </row>
    <row r="3" spans="1:26">
      <c r="H3" s="233" t="s">
        <v>266</v>
      </c>
    </row>
    <row r="4" spans="1:26">
      <c r="H4" s="222" t="s">
        <v>264</v>
      </c>
      <c r="M4" s="5"/>
      <c r="N4" s="5"/>
      <c r="O4" s="5"/>
      <c r="P4" s="5"/>
      <c r="Q4" s="5"/>
      <c r="R4" s="5"/>
      <c r="S4" s="5"/>
      <c r="T4" s="5"/>
      <c r="U4" s="5"/>
      <c r="V4" s="5"/>
      <c r="W4" s="5"/>
      <c r="X4" s="5"/>
      <c r="Y4" s="5"/>
      <c r="Z4" s="5"/>
    </row>
    <row r="5" spans="1:26">
      <c r="A5" s="1"/>
      <c r="B5" s="60" t="s">
        <v>307</v>
      </c>
      <c r="E5" s="60" t="s">
        <v>308</v>
      </c>
      <c r="H5" s="16"/>
      <c r="I5" s="16" t="str">
        <f>‐105‐!D7</f>
        <v>貨物用</v>
      </c>
      <c r="J5" s="16" t="str">
        <f>‐105‐!G7</f>
        <v>乗合用</v>
      </c>
      <c r="K5" s="16" t="s">
        <v>205</v>
      </c>
      <c r="L5" s="16" t="s">
        <v>129</v>
      </c>
      <c r="M5" s="4"/>
      <c r="N5" s="4"/>
      <c r="O5" s="17"/>
      <c r="P5" s="17"/>
      <c r="Q5" s="17"/>
      <c r="R5" s="17"/>
      <c r="S5" s="17"/>
      <c r="T5" s="17"/>
      <c r="U5" s="17"/>
      <c r="V5" s="17"/>
      <c r="W5" s="17"/>
      <c r="X5" s="17"/>
      <c r="Y5" s="17"/>
      <c r="Z5" s="17"/>
    </row>
    <row r="6" spans="1:26">
      <c r="A6" s="1"/>
      <c r="B6" s="60" t="s">
        <v>243</v>
      </c>
      <c r="E6" s="60" t="s">
        <v>243</v>
      </c>
      <c r="H6" s="64" t="str">
        <f>‐105‐!A11</f>
        <v>平成20年度</v>
      </c>
      <c r="I6" s="228">
        <f>SUM(‐105‐!D12:F12)</f>
        <v>7324</v>
      </c>
      <c r="J6" s="228">
        <f>SUM(‐105‐!G12:H12)</f>
        <v>103</v>
      </c>
      <c r="K6" s="228">
        <f>SUM(‐105‐!I12:J12)</f>
        <v>28440</v>
      </c>
      <c r="L6" s="228">
        <f>SUM(‐105‐!K12:L12)</f>
        <v>1617</v>
      </c>
      <c r="M6" s="4"/>
      <c r="N6" s="4"/>
      <c r="O6" s="17"/>
      <c r="P6" s="17"/>
      <c r="Q6" s="17"/>
      <c r="R6" s="17"/>
      <c r="S6" s="17"/>
      <c r="T6" s="17"/>
      <c r="U6" s="17"/>
      <c r="V6" s="17"/>
      <c r="W6" s="17"/>
      <c r="X6" s="17"/>
      <c r="Y6" s="17"/>
      <c r="Z6" s="17"/>
    </row>
    <row r="7" spans="1:26">
      <c r="A7" s="1"/>
      <c r="H7" s="61">
        <f>‐105‐!A14</f>
        <v>21</v>
      </c>
      <c r="I7" s="228">
        <f>SUM(‐105‐!D15:F15)</f>
        <v>7330</v>
      </c>
      <c r="J7" s="228">
        <f>SUM(‐105‐!G15:H15)</f>
        <v>109</v>
      </c>
      <c r="K7" s="228">
        <f>SUM(‐105‐!I15:J15)</f>
        <v>27650</v>
      </c>
      <c r="L7" s="228">
        <f>SUM(‐105‐!K15:L15)</f>
        <v>1632</v>
      </c>
      <c r="M7" s="17"/>
      <c r="N7" s="17"/>
      <c r="O7" s="17"/>
      <c r="P7" s="17"/>
      <c r="Q7" s="17"/>
      <c r="R7" s="17"/>
      <c r="S7" s="17"/>
      <c r="T7" s="17"/>
      <c r="U7" s="17"/>
      <c r="V7" s="17"/>
      <c r="W7" s="17"/>
      <c r="X7" s="17"/>
      <c r="Y7" s="17"/>
      <c r="Z7" s="17"/>
    </row>
    <row r="8" spans="1:26">
      <c r="A8" s="1"/>
      <c r="H8" s="62">
        <f>‐105‐!A17</f>
        <v>22</v>
      </c>
      <c r="I8" s="229">
        <f>SUM(‐105‐!D18:F18)</f>
        <v>7209</v>
      </c>
      <c r="J8" s="229">
        <f>SUM(‐105‐!G18:H18)</f>
        <v>107</v>
      </c>
      <c r="K8" s="229">
        <f>SUM(‐105‐!I18:J18)</f>
        <v>27496</v>
      </c>
      <c r="L8" s="229">
        <f>SUM(‐105‐!K18:L18)</f>
        <v>1616</v>
      </c>
      <c r="M8" s="18"/>
      <c r="N8" s="19"/>
      <c r="O8" s="20"/>
      <c r="P8" s="20"/>
      <c r="Q8" s="20"/>
      <c r="R8" s="20"/>
      <c r="S8" s="20"/>
      <c r="T8" s="20"/>
      <c r="U8" s="20"/>
      <c r="V8" s="20"/>
      <c r="W8" s="20"/>
      <c r="X8" s="20"/>
      <c r="Y8" s="20"/>
      <c r="Z8" s="20"/>
    </row>
    <row r="9" spans="1:26">
      <c r="A9" s="1"/>
      <c r="H9" s="63">
        <f>‐105‐!A20</f>
        <v>23</v>
      </c>
      <c r="I9" s="229">
        <f>SUM(‐105‐!D21:F21)</f>
        <v>7009</v>
      </c>
      <c r="J9" s="229">
        <f>SUM(‐105‐!G21:H21)</f>
        <v>111</v>
      </c>
      <c r="K9" s="229">
        <f>SUM(‐105‐!I21:J21)</f>
        <v>27499</v>
      </c>
      <c r="L9" s="229">
        <f>SUM(‐105‐!K21:L21)</f>
        <v>1648</v>
      </c>
      <c r="M9" s="18"/>
      <c r="N9" s="19"/>
      <c r="O9" s="20"/>
      <c r="P9" s="20"/>
      <c r="Q9" s="20"/>
      <c r="R9" s="20"/>
      <c r="S9" s="20"/>
      <c r="T9" s="20"/>
      <c r="U9" s="20"/>
      <c r="V9" s="20"/>
      <c r="W9" s="20"/>
      <c r="X9" s="20"/>
      <c r="Y9" s="20"/>
      <c r="Z9" s="20"/>
    </row>
    <row r="10" spans="1:26">
      <c r="A10" s="1"/>
      <c r="H10" s="63">
        <f>‐105‐!A23</f>
        <v>24</v>
      </c>
      <c r="I10" s="229">
        <f>SUM(‐105‐!D24:F24)</f>
        <v>6923</v>
      </c>
      <c r="J10" s="229">
        <f>SUM(‐105‐!G24:H24)</f>
        <v>115</v>
      </c>
      <c r="K10" s="229">
        <f>SUM(‐105‐!I24:J24)</f>
        <v>27591</v>
      </c>
      <c r="L10" s="229">
        <f>SUM(‐105‐!K24:L24)</f>
        <v>1669</v>
      </c>
      <c r="M10" s="4"/>
      <c r="N10" s="19"/>
      <c r="O10" s="20"/>
      <c r="P10" s="20"/>
      <c r="Q10" s="20"/>
      <c r="R10" s="20"/>
      <c r="S10" s="20"/>
      <c r="T10" s="20"/>
      <c r="U10" s="20"/>
      <c r="V10" s="20"/>
      <c r="W10" s="20"/>
      <c r="X10" s="20"/>
      <c r="Y10" s="20"/>
      <c r="Z10" s="20"/>
    </row>
    <row r="11" spans="1:26">
      <c r="A11" s="1"/>
      <c r="H11" s="230" t="s">
        <v>266</v>
      </c>
      <c r="I11" s="21"/>
      <c r="J11" s="21"/>
      <c r="K11" s="21"/>
      <c r="L11" s="21"/>
      <c r="M11" s="17"/>
      <c r="N11" s="19"/>
      <c r="O11" s="20"/>
      <c r="P11" s="20"/>
      <c r="Q11" s="20"/>
      <c r="R11" s="20"/>
      <c r="S11" s="20"/>
      <c r="T11" s="20"/>
      <c r="U11" s="20"/>
      <c r="V11" s="20"/>
      <c r="W11" s="20"/>
      <c r="X11" s="20"/>
      <c r="Y11" s="20"/>
      <c r="Z11" s="20"/>
    </row>
    <row r="12" spans="1:26">
      <c r="A12" s="1"/>
      <c r="G12" s="21"/>
      <c r="H12" s="222" t="s">
        <v>263</v>
      </c>
      <c r="I12" s="14"/>
      <c r="J12" s="14"/>
      <c r="K12" s="14"/>
      <c r="L12" s="14"/>
      <c r="M12" s="18"/>
      <c r="N12" s="19"/>
      <c r="O12" s="20"/>
      <c r="P12" s="20"/>
      <c r="Q12" s="20"/>
      <c r="R12" s="20"/>
      <c r="S12" s="20"/>
      <c r="T12" s="20"/>
      <c r="U12" s="20"/>
      <c r="V12" s="20"/>
      <c r="W12" s="20"/>
      <c r="X12" s="20"/>
      <c r="Y12" s="20"/>
      <c r="Z12" s="20"/>
    </row>
    <row r="13" spans="1:26">
      <c r="A13" s="1"/>
      <c r="G13" s="14"/>
      <c r="H13" s="22" t="s">
        <v>206</v>
      </c>
      <c r="I13" s="22" t="s">
        <v>207</v>
      </c>
      <c r="J13" s="16" t="s">
        <v>208</v>
      </c>
      <c r="K13" s="23" t="s">
        <v>149</v>
      </c>
      <c r="L13" s="24"/>
      <c r="M13" s="4"/>
      <c r="N13" s="19"/>
      <c r="O13" s="20"/>
      <c r="P13" s="20"/>
      <c r="Q13" s="20"/>
      <c r="R13" s="20"/>
      <c r="S13" s="20"/>
      <c r="T13" s="20"/>
      <c r="U13" s="20"/>
      <c r="V13" s="20"/>
      <c r="W13" s="20"/>
      <c r="X13" s="20"/>
      <c r="Y13" s="20"/>
      <c r="Z13" s="20"/>
    </row>
    <row r="14" spans="1:26">
      <c r="A14" s="1"/>
      <c r="H14" s="25">
        <f>+‐105‐!D37</f>
        <v>1264</v>
      </c>
      <c r="I14" s="26">
        <f>SUM(‐105‐!E37:G37)</f>
        <v>40577</v>
      </c>
      <c r="J14" s="25">
        <f>+‐105‐!H37</f>
        <v>25</v>
      </c>
      <c r="K14" s="27">
        <f>SUM(‐105‐!J37:L37)</f>
        <v>11829</v>
      </c>
      <c r="L14" s="28"/>
      <c r="M14" s="18"/>
      <c r="N14" s="19"/>
      <c r="O14" s="20"/>
      <c r="P14" s="20"/>
      <c r="Q14" s="20"/>
      <c r="R14" s="20"/>
      <c r="S14" s="20"/>
      <c r="T14" s="20"/>
      <c r="U14" s="20"/>
      <c r="V14" s="20"/>
      <c r="W14" s="20"/>
      <c r="X14" s="20"/>
      <c r="Y14" s="20"/>
      <c r="Z14" s="20"/>
    </row>
    <row r="15" spans="1:26">
      <c r="A15" s="1"/>
      <c r="M15" s="18"/>
      <c r="N15" s="19"/>
      <c r="O15" s="20"/>
      <c r="P15" s="20"/>
      <c r="Q15" s="20"/>
      <c r="R15" s="20"/>
      <c r="S15" s="20"/>
      <c r="T15" s="20"/>
      <c r="U15" s="20"/>
      <c r="V15" s="20"/>
      <c r="W15" s="20"/>
      <c r="X15" s="20"/>
      <c r="Y15" s="20"/>
      <c r="Z15" s="20"/>
    </row>
    <row r="16" spans="1:26">
      <c r="A16" s="1"/>
      <c r="M16" s="4"/>
      <c r="N16" s="19"/>
      <c r="O16" s="20"/>
      <c r="P16" s="20"/>
      <c r="Q16" s="20"/>
      <c r="R16" s="20"/>
      <c r="S16" s="20"/>
      <c r="T16" s="20"/>
      <c r="U16" s="20"/>
      <c r="V16" s="20"/>
      <c r="W16" s="20"/>
      <c r="X16" s="20"/>
      <c r="Y16" s="20"/>
      <c r="Z16" s="20"/>
    </row>
    <row r="17" spans="1:26">
      <c r="A17" s="1"/>
      <c r="M17" s="18"/>
      <c r="N17" s="19"/>
      <c r="O17" s="20"/>
      <c r="P17" s="20"/>
      <c r="Q17" s="20"/>
      <c r="R17" s="20"/>
      <c r="S17" s="20"/>
      <c r="T17" s="20"/>
      <c r="U17" s="20"/>
      <c r="V17" s="20"/>
      <c r="W17" s="20"/>
      <c r="X17" s="20"/>
      <c r="Y17" s="20"/>
      <c r="Z17" s="20"/>
    </row>
    <row r="18" spans="1:26">
      <c r="A18" s="1"/>
      <c r="G18" s="28"/>
      <c r="M18" s="18"/>
      <c r="N18" s="19"/>
      <c r="O18" s="20"/>
      <c r="P18" s="20"/>
      <c r="Q18" s="20"/>
      <c r="R18" s="20"/>
      <c r="S18" s="20"/>
      <c r="T18" s="20"/>
      <c r="U18" s="20"/>
      <c r="V18" s="20"/>
      <c r="W18" s="20"/>
      <c r="X18" s="20"/>
      <c r="Y18" s="20"/>
      <c r="Z18" s="20"/>
    </row>
    <row r="19" spans="1:26">
      <c r="A19" s="1"/>
      <c r="M19" s="4"/>
      <c r="N19" s="19"/>
      <c r="O19" s="20"/>
      <c r="P19" s="20"/>
      <c r="Q19" s="20"/>
      <c r="R19" s="20"/>
      <c r="S19" s="20"/>
      <c r="T19" s="20"/>
      <c r="U19" s="20"/>
      <c r="V19" s="20"/>
      <c r="W19" s="20"/>
      <c r="X19" s="20"/>
      <c r="Y19" s="20"/>
      <c r="Z19" s="20"/>
    </row>
    <row r="20" spans="1:26">
      <c r="A20" s="1"/>
      <c r="M20" s="18"/>
      <c r="N20" s="19"/>
      <c r="O20" s="29"/>
      <c r="P20" s="29"/>
      <c r="Q20" s="29"/>
      <c r="R20" s="20"/>
      <c r="S20" s="29"/>
      <c r="T20" s="29"/>
      <c r="U20" s="20"/>
      <c r="V20" s="29"/>
      <c r="W20" s="29"/>
      <c r="X20" s="20"/>
      <c r="Y20" s="29"/>
      <c r="Z20" s="29"/>
    </row>
    <row r="21" spans="1:26">
      <c r="A21" s="1"/>
      <c r="M21" s="18"/>
      <c r="N21" s="19"/>
      <c r="O21" s="29"/>
      <c r="P21" s="29"/>
      <c r="Q21" s="29"/>
      <c r="R21" s="20"/>
      <c r="S21" s="29"/>
      <c r="T21" s="29"/>
      <c r="U21" s="20"/>
      <c r="V21" s="29"/>
      <c r="W21" s="29"/>
      <c r="X21" s="20"/>
      <c r="Y21" s="29"/>
      <c r="Z21" s="29"/>
    </row>
    <row r="22" spans="1:26">
      <c r="A22" s="1"/>
      <c r="M22" s="4"/>
      <c r="N22" s="19"/>
      <c r="O22" s="29"/>
      <c r="P22" s="29"/>
      <c r="Q22" s="29"/>
      <c r="R22" s="20"/>
      <c r="S22" s="29"/>
      <c r="T22" s="29"/>
      <c r="U22" s="20"/>
      <c r="V22" s="29"/>
      <c r="W22" s="29"/>
      <c r="X22" s="20"/>
      <c r="Y22" s="29"/>
      <c r="Z22" s="29"/>
    </row>
    <row r="23" spans="1:26">
      <c r="A23" s="1"/>
      <c r="M23" s="3"/>
      <c r="N23" s="3"/>
      <c r="O23" s="3"/>
      <c r="P23" s="3"/>
      <c r="Q23" s="3"/>
      <c r="R23" s="3"/>
      <c r="S23" s="3"/>
      <c r="T23" s="3"/>
      <c r="U23" s="3"/>
      <c r="V23" s="3"/>
      <c r="W23" s="3"/>
      <c r="X23" s="3"/>
      <c r="Y23" s="3"/>
      <c r="Z23" s="3"/>
    </row>
    <row r="24" spans="1:26">
      <c r="A24" s="1"/>
    </row>
    <row r="25" spans="1:26">
      <c r="A25" s="1"/>
    </row>
    <row r="26" spans="1:26">
      <c r="A26" s="1"/>
    </row>
    <row r="27" spans="1:26">
      <c r="A27" s="1"/>
    </row>
    <row r="28" spans="1:26">
      <c r="A28" s="1"/>
    </row>
    <row r="29" spans="1:26">
      <c r="A29" s="1"/>
      <c r="I29" s="15"/>
    </row>
    <row r="30" spans="1:26">
      <c r="A30" s="1"/>
      <c r="I30" s="15"/>
    </row>
    <row r="31" spans="1:26">
      <c r="A31" s="1"/>
      <c r="I31" s="15"/>
    </row>
    <row r="32" spans="1:26">
      <c r="A32" s="1"/>
      <c r="I32" s="15"/>
    </row>
    <row r="33" spans="1:28">
      <c r="A33" s="1"/>
      <c r="K33" s="1"/>
      <c r="L33" s="1"/>
    </row>
    <row r="34" spans="1:28">
      <c r="K34" s="1"/>
      <c r="L34" s="1"/>
      <c r="AA34"/>
      <c r="AB34"/>
    </row>
    <row r="35" spans="1:28">
      <c r="A35" s="1"/>
      <c r="K35" s="1"/>
      <c r="L35" s="1"/>
      <c r="AA35"/>
      <c r="AB35"/>
    </row>
    <row r="36" spans="1:28">
      <c r="A36" s="1"/>
      <c r="B36" s="60" t="s">
        <v>309</v>
      </c>
      <c r="D36" s="75"/>
      <c r="E36" s="5" t="s">
        <v>310</v>
      </c>
      <c r="F36" s="75"/>
      <c r="K36" s="1"/>
      <c r="L36" s="1"/>
      <c r="AA36"/>
      <c r="AB36"/>
    </row>
    <row r="37" spans="1:28">
      <c r="H37" s="31"/>
      <c r="I37" s="31"/>
      <c r="K37" s="1"/>
      <c r="L37" s="1"/>
      <c r="AA37"/>
      <c r="AB37"/>
    </row>
    <row r="38" spans="1:28">
      <c r="G38" s="31"/>
      <c r="H38" s="32"/>
      <c r="I38" s="33"/>
      <c r="K38" s="1"/>
      <c r="L38" s="1"/>
      <c r="AA38"/>
      <c r="AB38"/>
    </row>
    <row r="39" spans="1:28">
      <c r="G39" s="32"/>
      <c r="H39" s="31"/>
      <c r="I39" s="31"/>
      <c r="K39" s="1"/>
      <c r="L39" s="1"/>
      <c r="AA39"/>
      <c r="AB39"/>
    </row>
    <row r="40" spans="1:28">
      <c r="G40" s="31"/>
      <c r="H40" s="225" t="s">
        <v>266</v>
      </c>
      <c r="I40" s="31"/>
      <c r="K40" s="1"/>
      <c r="L40" s="1"/>
      <c r="AA40"/>
      <c r="AB40"/>
    </row>
    <row r="41" spans="1:28">
      <c r="G41" s="31"/>
      <c r="H41" s="222" t="s">
        <v>262</v>
      </c>
      <c r="I41" s="31"/>
      <c r="K41" s="1"/>
      <c r="L41" s="1"/>
      <c r="AA41"/>
      <c r="AB41"/>
    </row>
    <row r="42" spans="1:28">
      <c r="G42" s="31"/>
      <c r="H42" s="30" t="s">
        <v>183</v>
      </c>
      <c r="I42" s="30" t="s">
        <v>184</v>
      </c>
      <c r="J42" s="30" t="s">
        <v>209</v>
      </c>
      <c r="K42" s="224" t="s">
        <v>265</v>
      </c>
      <c r="L42" s="1"/>
      <c r="AA42"/>
      <c r="AB42"/>
    </row>
    <row r="43" spans="1:28">
      <c r="G43" s="31"/>
      <c r="H43" s="74">
        <f>+‐106‐!E24</f>
        <v>12133</v>
      </c>
      <c r="I43" s="74">
        <f>‐106‐!F24</f>
        <v>4167</v>
      </c>
      <c r="J43" s="74">
        <f>‐106‐!G24</f>
        <v>166</v>
      </c>
      <c r="K43" s="223">
        <f>SUM(H43:J43)</f>
        <v>16466</v>
      </c>
      <c r="L43" s="1"/>
      <c r="AA43"/>
      <c r="AB43"/>
    </row>
    <row r="44" spans="1:28">
      <c r="G44" s="9"/>
      <c r="H44" s="73">
        <f>H43/K43</f>
        <v>0.73685169440058307</v>
      </c>
      <c r="I44" s="73">
        <f>I43/K43</f>
        <v>0.25306692578646911</v>
      </c>
      <c r="J44" s="73">
        <f>J43/K43</f>
        <v>1.0081379812947893E-2</v>
      </c>
      <c r="K44" s="226">
        <f>SUM(H44:J44)</f>
        <v>1.0000000000000002</v>
      </c>
      <c r="L44" s="1"/>
      <c r="AA44"/>
      <c r="AB44"/>
    </row>
    <row r="45" spans="1:28">
      <c r="G45" s="34"/>
      <c r="H45" s="227" t="s">
        <v>266</v>
      </c>
      <c r="K45" s="1"/>
      <c r="L45" s="1"/>
      <c r="AA45"/>
      <c r="AB45"/>
    </row>
    <row r="46" spans="1:28" ht="12.75" thickBot="1">
      <c r="G46" s="34"/>
      <c r="H46" s="222" t="s">
        <v>261</v>
      </c>
      <c r="L46" s="1"/>
      <c r="AA46"/>
      <c r="AB46"/>
    </row>
    <row r="47" spans="1:28">
      <c r="H47" s="65"/>
      <c r="I47" s="66" t="s">
        <v>166</v>
      </c>
      <c r="J47" s="66" t="s">
        <v>210</v>
      </c>
      <c r="K47" s="67" t="s">
        <v>168</v>
      </c>
      <c r="L47" s="1"/>
      <c r="AA47"/>
      <c r="AB47"/>
    </row>
    <row r="48" spans="1:28">
      <c r="H48" s="68" t="s">
        <v>191</v>
      </c>
      <c r="I48" s="69">
        <f>+‐107‐!E16</f>
        <v>42</v>
      </c>
      <c r="J48" s="70">
        <f>+‐107‐!K16</f>
        <v>326</v>
      </c>
      <c r="K48" s="71">
        <f>+‐107‐!M16</f>
        <v>350</v>
      </c>
      <c r="L48" s="1"/>
      <c r="T48" s="35"/>
      <c r="U48" s="12"/>
      <c r="V48" s="13"/>
      <c r="AA48"/>
      <c r="AB48"/>
    </row>
    <row r="49" spans="8:28">
      <c r="H49" s="68" t="s">
        <v>192</v>
      </c>
      <c r="I49" s="69">
        <f>+‐107‐!E17</f>
        <v>16</v>
      </c>
      <c r="J49" s="70">
        <f>+‐107‐!K17</f>
        <v>78</v>
      </c>
      <c r="K49" s="71">
        <f>+‐107‐!M17</f>
        <v>102</v>
      </c>
      <c r="L49" s="1"/>
      <c r="T49" s="36"/>
      <c r="U49" s="10"/>
      <c r="V49" s="11"/>
      <c r="AA49"/>
      <c r="AB49"/>
    </row>
    <row r="50" spans="8:28">
      <c r="H50" s="68" t="s">
        <v>193</v>
      </c>
      <c r="I50" s="69">
        <f>+‐107‐!E18</f>
        <v>10</v>
      </c>
      <c r="J50" s="70">
        <f>+‐107‐!K18</f>
        <v>66</v>
      </c>
      <c r="K50" s="71">
        <f>+‐107‐!M18</f>
        <v>72</v>
      </c>
      <c r="L50" s="1"/>
      <c r="T50" s="36"/>
      <c r="U50" s="10"/>
      <c r="V50" s="11"/>
      <c r="AA50"/>
      <c r="AB50"/>
    </row>
    <row r="51" spans="8:28">
      <c r="H51" s="68" t="s">
        <v>194</v>
      </c>
      <c r="I51" s="69">
        <f>+‐107‐!E19</f>
        <v>13</v>
      </c>
      <c r="J51" s="70">
        <f>+‐107‐!K19</f>
        <v>83</v>
      </c>
      <c r="K51" s="71">
        <f>+‐107‐!M19</f>
        <v>70</v>
      </c>
      <c r="L51" s="1"/>
      <c r="T51" s="36"/>
      <c r="U51" s="10"/>
      <c r="V51" s="11"/>
      <c r="AA51"/>
      <c r="AB51"/>
    </row>
    <row r="52" spans="8:28">
      <c r="H52" s="68" t="s">
        <v>195</v>
      </c>
      <c r="I52" s="69">
        <f>+‐107‐!E20</f>
        <v>8</v>
      </c>
      <c r="J52" s="70">
        <f>+‐107‐!K20</f>
        <v>93</v>
      </c>
      <c r="K52" s="71">
        <f>+‐107‐!M20</f>
        <v>77</v>
      </c>
      <c r="L52" s="1"/>
      <c r="T52" s="36"/>
      <c r="U52" s="10"/>
      <c r="V52" s="11"/>
      <c r="AA52"/>
      <c r="AB52"/>
    </row>
    <row r="53" spans="8:28">
      <c r="H53" s="68" t="s">
        <v>196</v>
      </c>
      <c r="I53" s="69">
        <f>+‐107‐!E21</f>
        <v>12</v>
      </c>
      <c r="J53" s="70">
        <f>+‐107‐!K21</f>
        <v>93</v>
      </c>
      <c r="K53" s="71">
        <f>+‐107‐!M21</f>
        <v>100</v>
      </c>
      <c r="L53" s="1"/>
      <c r="T53" s="36"/>
      <c r="U53" s="10"/>
      <c r="V53" s="11"/>
      <c r="AA53"/>
      <c r="AB53"/>
    </row>
    <row r="54" spans="8:28">
      <c r="H54" s="68" t="s">
        <v>197</v>
      </c>
      <c r="I54" s="69">
        <f>+‐107‐!E22</f>
        <v>10</v>
      </c>
      <c r="J54" s="70">
        <f>+‐107‐!K22</f>
        <v>89</v>
      </c>
      <c r="K54" s="71">
        <f>+‐107‐!M22</f>
        <v>94</v>
      </c>
      <c r="L54" s="1"/>
      <c r="T54" s="35"/>
      <c r="U54" s="12"/>
      <c r="V54" s="13"/>
      <c r="AA54"/>
      <c r="AB54"/>
    </row>
    <row r="55" spans="8:28">
      <c r="H55" s="68" t="s">
        <v>198</v>
      </c>
      <c r="I55" s="69">
        <f>+‐107‐!E23</f>
        <v>9</v>
      </c>
      <c r="J55" s="70">
        <f>+‐107‐!K23</f>
        <v>48</v>
      </c>
      <c r="K55" s="71">
        <f>+‐107‐!M23</f>
        <v>48</v>
      </c>
      <c r="L55" s="1"/>
      <c r="T55" s="36"/>
      <c r="U55" s="10"/>
      <c r="V55" s="11"/>
      <c r="AA55"/>
      <c r="AB55"/>
    </row>
    <row r="56" spans="8:28">
      <c r="H56" s="68" t="s">
        <v>199</v>
      </c>
      <c r="I56" s="69">
        <f>+‐107‐!E24</f>
        <v>13</v>
      </c>
      <c r="J56" s="70">
        <f>+‐107‐!K24</f>
        <v>104</v>
      </c>
      <c r="K56" s="71">
        <f>+‐107‐!M24</f>
        <v>100</v>
      </c>
      <c r="L56" s="1"/>
      <c r="T56" s="36"/>
      <c r="U56" s="10"/>
      <c r="V56" s="11"/>
      <c r="AA56"/>
      <c r="AB56"/>
    </row>
    <row r="57" spans="8:28">
      <c r="H57" s="68" t="s">
        <v>201</v>
      </c>
      <c r="I57" s="69">
        <f>+‐107‐!E25</f>
        <v>4</v>
      </c>
      <c r="J57" s="70">
        <f>+‐107‐!K25</f>
        <v>38</v>
      </c>
      <c r="K57" s="71">
        <f>+‐107‐!M25</f>
        <v>41</v>
      </c>
      <c r="L57" s="1"/>
      <c r="T57" s="36"/>
      <c r="U57" s="10"/>
      <c r="V57" s="11"/>
      <c r="AA57"/>
      <c r="AB57"/>
    </row>
    <row r="58" spans="8:28" ht="12.75" thickBot="1">
      <c r="H58" s="72" t="s">
        <v>202</v>
      </c>
      <c r="I58" s="69">
        <f>+‐107‐!E26</f>
        <v>9</v>
      </c>
      <c r="J58" s="70">
        <f>+‐107‐!K26</f>
        <v>39</v>
      </c>
      <c r="K58" s="71">
        <f>+‐107‐!M26</f>
        <v>49</v>
      </c>
      <c r="L58" s="1"/>
      <c r="T58" s="36"/>
      <c r="U58" s="10"/>
      <c r="V58" s="11"/>
      <c r="AA58"/>
      <c r="AB58"/>
    </row>
    <row r="59" spans="8:28">
      <c r="T59" s="36"/>
      <c r="U59" s="10"/>
      <c r="V59" s="11"/>
      <c r="AA59"/>
      <c r="AB59"/>
    </row>
  </sheetData>
  <sheetProtection selectLockedCells="1" selectUnlockedCells="1"/>
  <mergeCells count="1">
    <mergeCell ref="A1:F1"/>
  </mergeCells>
  <phoneticPr fontId="7"/>
  <printOptions horizontalCentered="1"/>
  <pageMargins left="0.59055118110236227" right="0.59055118110236227" top="0.59055118110236227" bottom="0.59055118110236227" header="0.39370078740157483" footer="0.39370078740157483"/>
  <pageSetup paperSize="9" scale="97" firstPageNumber="17" orientation="portrait" useFirstPageNumber="1" horizontalDpi="300" verticalDpi="300"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4</cp:revision>
  <cp:lastPrinted>2014-03-23T23:39:45Z</cp:lastPrinted>
  <dcterms:created xsi:type="dcterms:W3CDTF">2002-03-19T05:03:05Z</dcterms:created>
  <dcterms:modified xsi:type="dcterms:W3CDTF">2014-11-27T05:10:45Z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