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60"/>
  </bookViews>
  <sheets>
    <sheet name="‐126‐" sheetId="1" r:id="rId1"/>
    <sheet name="‐127‐" sheetId="2" r:id="rId2"/>
    <sheet name="‐128‐" sheetId="3" r:id="rId3"/>
    <sheet name="‐129‐" sheetId="4" r:id="rId4"/>
    <sheet name="‐130‐" sheetId="5" r:id="rId5"/>
    <sheet name="‐131‐" sheetId="6" r:id="rId6"/>
    <sheet name="グラフ" sheetId="7" r:id="rId7"/>
  </sheets>
  <definedNames>
    <definedName name="_xlnm.Print_Area" localSheetId="0">‐126‐!$A$1:$M$43</definedName>
    <definedName name="_xlnm.Print_Area" localSheetId="1">‐127‐!$A$1:$J$45</definedName>
    <definedName name="_xlnm.Print_Area" localSheetId="2">‐128‐!$A$1:$N$41</definedName>
    <definedName name="_xlnm.Print_Area" localSheetId="3">‐129‐!$A$1:$O$51</definedName>
    <definedName name="_xlnm.Print_Area" localSheetId="4">‐130‐!$A$1:$M$41</definedName>
    <definedName name="_xlnm.Print_Area" localSheetId="5">‐131‐!$A$1:$AI$44</definedName>
    <definedName name="_xlnm.Print_Area" localSheetId="6">グラフ!$A$1:$F$132</definedName>
  </definedNames>
  <calcPr calcId="125725"/>
</workbook>
</file>

<file path=xl/calcChain.xml><?xml version="1.0" encoding="utf-8"?>
<calcChain xmlns="http://schemas.openxmlformats.org/spreadsheetml/2006/main">
  <c r="G75" i="7"/>
  <c r="J108"/>
  <c r="I107"/>
  <c r="H11"/>
  <c r="H10"/>
  <c r="H9"/>
  <c r="H8"/>
  <c r="H7"/>
  <c r="C26" i="3"/>
  <c r="K105" i="7" s="1"/>
  <c r="C25" i="3"/>
  <c r="C27"/>
  <c r="K106" i="7"/>
  <c r="C28" i="3"/>
  <c r="C5" i="2"/>
  <c r="D22" i="1"/>
  <c r="F22"/>
  <c r="H22"/>
  <c r="J22"/>
  <c r="L22"/>
  <c r="F15" i="5"/>
  <c r="J37" i="2"/>
  <c r="B24" i="6"/>
  <c r="C48" i="4"/>
  <c r="C47"/>
  <c r="C46"/>
  <c r="J29"/>
  <c r="H29"/>
  <c r="F29"/>
  <c r="J4"/>
  <c r="H4"/>
  <c r="F4"/>
  <c r="K104" i="7"/>
  <c r="J104" s="1"/>
  <c r="C17" i="3"/>
  <c r="C16"/>
  <c r="C15"/>
  <c r="C14"/>
  <c r="B6"/>
  <c r="B5"/>
  <c r="B4"/>
  <c r="B41" i="6"/>
  <c r="B40"/>
  <c r="B39"/>
  <c r="B28"/>
  <c r="B27"/>
  <c r="B26"/>
  <c r="B25"/>
  <c r="F16"/>
  <c r="F14"/>
  <c r="F12"/>
  <c r="F10"/>
  <c r="F8"/>
  <c r="AI7"/>
  <c r="R114" i="7" s="1"/>
  <c r="AF7" i="6"/>
  <c r="Q114" i="7" s="1"/>
  <c r="AD7" i="6"/>
  <c r="P114" i="7" s="1"/>
  <c r="AA7" i="6"/>
  <c r="O114" i="7" s="1"/>
  <c r="Y7" i="6"/>
  <c r="N114" i="7" s="1"/>
  <c r="U7" i="6"/>
  <c r="M114" i="7" s="1"/>
  <c r="R7" i="6"/>
  <c r="L114" i="7" s="1"/>
  <c r="P7" i="6"/>
  <c r="K114" i="7" s="1"/>
  <c r="M7" i="6"/>
  <c r="J114" i="7" s="1"/>
  <c r="K7" i="6"/>
  <c r="H7"/>
  <c r="B40" i="5"/>
  <c r="B39"/>
  <c r="B38"/>
  <c r="B37"/>
  <c r="B36"/>
  <c r="B35"/>
  <c r="B34"/>
  <c r="M33"/>
  <c r="L33"/>
  <c r="K33"/>
  <c r="J33"/>
  <c r="I33"/>
  <c r="H33"/>
  <c r="G33"/>
  <c r="F33"/>
  <c r="E33"/>
  <c r="D33"/>
  <c r="C33"/>
  <c r="B27"/>
  <c r="B26"/>
  <c r="B25"/>
  <c r="B24"/>
  <c r="B23"/>
  <c r="B22"/>
  <c r="B21"/>
  <c r="B20"/>
  <c r="B19"/>
  <c r="B18"/>
  <c r="B17"/>
  <c r="B16"/>
  <c r="M15"/>
  <c r="L15"/>
  <c r="K15"/>
  <c r="J15"/>
  <c r="I15"/>
  <c r="H15"/>
  <c r="G15"/>
  <c r="E15"/>
  <c r="D15"/>
  <c r="C15"/>
  <c r="B9"/>
  <c r="B8"/>
  <c r="B7"/>
  <c r="B6"/>
  <c r="B5"/>
  <c r="C50" i="4"/>
  <c r="C49"/>
  <c r="N29"/>
  <c r="L29"/>
  <c r="N4"/>
  <c r="L4"/>
  <c r="C29" i="3"/>
  <c r="K108" i="7" s="1"/>
  <c r="K107"/>
  <c r="C18" i="3"/>
  <c r="B8"/>
  <c r="B7"/>
  <c r="H104" i="7"/>
  <c r="I70"/>
  <c r="I68"/>
  <c r="H44"/>
  <c r="H43"/>
  <c r="H42"/>
  <c r="H41"/>
  <c r="H40"/>
  <c r="H39"/>
  <c r="I18"/>
  <c r="I17"/>
  <c r="I16"/>
  <c r="I15"/>
  <c r="I14"/>
  <c r="J44"/>
  <c r="J43"/>
  <c r="O43" s="1"/>
  <c r="J42"/>
  <c r="J41"/>
  <c r="O41" s="1"/>
  <c r="J40"/>
  <c r="O40" s="1"/>
  <c r="J39"/>
  <c r="O39" s="1"/>
  <c r="J38"/>
  <c r="I42"/>
  <c r="I41"/>
  <c r="I40"/>
  <c r="I39"/>
  <c r="I38"/>
  <c r="H38"/>
  <c r="L11"/>
  <c r="L10"/>
  <c r="L9"/>
  <c r="L8"/>
  <c r="L7"/>
  <c r="L6"/>
  <c r="H6"/>
  <c r="B39" i="2"/>
  <c r="B37"/>
  <c r="C19"/>
  <c r="C17"/>
  <c r="M44" i="7"/>
  <c r="K6"/>
  <c r="I105"/>
  <c r="I104"/>
  <c r="I108"/>
  <c r="I106"/>
  <c r="N75"/>
  <c r="M75"/>
  <c r="L75"/>
  <c r="K75"/>
  <c r="J75"/>
  <c r="I75"/>
  <c r="K70"/>
  <c r="L70"/>
  <c r="M70"/>
  <c r="N70"/>
  <c r="O70"/>
  <c r="P70"/>
  <c r="Q70"/>
  <c r="R70"/>
  <c r="S70"/>
  <c r="T70"/>
  <c r="J70"/>
  <c r="N44"/>
  <c r="L44"/>
  <c r="K44"/>
  <c r="N42"/>
  <c r="N43"/>
  <c r="M43"/>
  <c r="L43"/>
  <c r="K43"/>
  <c r="M42"/>
  <c r="L42"/>
  <c r="O42" s="1"/>
  <c r="K42"/>
  <c r="N41"/>
  <c r="M41"/>
  <c r="L41"/>
  <c r="K41"/>
  <c r="N40"/>
  <c r="M40"/>
  <c r="L40"/>
  <c r="K40"/>
  <c r="N39"/>
  <c r="M39"/>
  <c r="L39"/>
  <c r="K39"/>
  <c r="M38"/>
  <c r="N38"/>
  <c r="O38" s="1"/>
  <c r="L38"/>
  <c r="K38"/>
  <c r="J18"/>
  <c r="J17"/>
  <c r="J16"/>
  <c r="J15"/>
  <c r="J14"/>
  <c r="J9"/>
  <c r="K11"/>
  <c r="K10"/>
  <c r="K9"/>
  <c r="K8"/>
  <c r="K7"/>
  <c r="J11"/>
  <c r="J10"/>
  <c r="J8"/>
  <c r="J7"/>
  <c r="J6"/>
  <c r="I11"/>
  <c r="I10"/>
  <c r="I9"/>
  <c r="I8"/>
  <c r="I7"/>
  <c r="I6"/>
  <c r="C7" i="2"/>
  <c r="C9"/>
  <c r="C11"/>
  <c r="C13"/>
  <c r="C15"/>
  <c r="B27"/>
  <c r="B29"/>
  <c r="B31"/>
  <c r="B33"/>
  <c r="B35"/>
  <c r="N76" i="7" l="1"/>
  <c r="O44"/>
  <c r="J39" i="2"/>
  <c r="I44" i="7" s="1"/>
  <c r="I43"/>
  <c r="K17"/>
  <c r="F7" i="6"/>
  <c r="B33" i="5"/>
  <c r="B15"/>
  <c r="K16" i="7"/>
  <c r="U70"/>
  <c r="K15"/>
  <c r="K14"/>
  <c r="K18"/>
  <c r="J107"/>
  <c r="J106"/>
  <c r="O75"/>
  <c r="J105"/>
  <c r="I114"/>
  <c r="M76" l="1"/>
  <c r="L76"/>
  <c r="J76"/>
  <c r="K76"/>
  <c r="S114"/>
  <c r="H114"/>
  <c r="B43" i="6"/>
  <c r="B42"/>
  <c r="H76" i="7" l="1"/>
</calcChain>
</file>

<file path=xl/sharedStrings.xml><?xml version="1.0" encoding="utf-8"?>
<sst xmlns="http://schemas.openxmlformats.org/spreadsheetml/2006/main" count="497" uniqueCount="340">
  <si>
    <t>ⅩⅠ　　警察及び消防　</t>
  </si>
  <si>
    <t>（単位：件、人）</t>
  </si>
  <si>
    <t>年　　次</t>
  </si>
  <si>
    <t>発生件数</t>
  </si>
  <si>
    <t>死　者　数</t>
  </si>
  <si>
    <t>（注）（    ）書は浦添市内の数値である。</t>
  </si>
  <si>
    <t xml:space="preserve">  　資料：浦添警察署 </t>
  </si>
  <si>
    <t xml:space="preserve">       死者数とは事故発生後24時間以内に死亡した人数である。</t>
  </si>
  <si>
    <t xml:space="preserve">       重傷者数とは全治１ケ月以上の者である。                              </t>
  </si>
  <si>
    <t>（単位：件）</t>
  </si>
  <si>
    <t>交   通   違   反</t>
  </si>
  <si>
    <r>
      <t xml:space="preserve">総　　　　 </t>
    </r>
    <r>
      <rPr>
        <b/>
        <sz val="8"/>
        <rFont val="ＭＳ 明朝"/>
        <family val="1"/>
        <charset val="128"/>
      </rPr>
      <t>　</t>
    </r>
    <r>
      <rPr>
        <b/>
        <sz val="10"/>
        <rFont val="ＭＳ 明朝"/>
        <family val="1"/>
        <charset val="128"/>
      </rPr>
      <t>　　 　数</t>
    </r>
  </si>
  <si>
    <t>無 　免 　許 　運 　転</t>
  </si>
  <si>
    <t>最 　高　速　度　違　反</t>
  </si>
  <si>
    <t>駐 　停 　車 　違 　反</t>
  </si>
  <si>
    <t>免　許　証　不　携　帯</t>
  </si>
  <si>
    <t>そ　　　　の　　　　他</t>
  </si>
  <si>
    <t>（単位：人）</t>
  </si>
  <si>
    <t>年　　　　次</t>
  </si>
  <si>
    <t>犯　罪　少　年　　　（　刑　法　犯　）</t>
  </si>
  <si>
    <t>総　　　数</t>
  </si>
  <si>
    <t>凶悪犯</t>
  </si>
  <si>
    <t>粗暴犯</t>
  </si>
  <si>
    <t>窃盗犯</t>
  </si>
  <si>
    <t>知能犯</t>
  </si>
  <si>
    <t>風俗犯</t>
  </si>
  <si>
    <t>その他</t>
  </si>
  <si>
    <t>-</t>
  </si>
  <si>
    <t xml:space="preserve">（注）犯罪少年とは、罪を犯した14歳以上20歳未満の少年をいう。 </t>
  </si>
  <si>
    <t>資料：浦添警察署</t>
  </si>
  <si>
    <t>（単位：件、％）</t>
  </si>
  <si>
    <t>年  　次</t>
  </si>
  <si>
    <t>認知総数</t>
  </si>
  <si>
    <t>そ の 他</t>
  </si>
  <si>
    <t>検挙総数</t>
  </si>
  <si>
    <t>検挙率</t>
  </si>
  <si>
    <t>刑 法 犯</t>
  </si>
  <si>
    <t>（注）検挙件数については、発生地計上方式である。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</si>
  <si>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</si>
  <si>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</si>
  <si>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</si>
  <si>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</si>
  <si>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</si>
  <si>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</si>
  <si>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</si>
  <si>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</si>
  <si>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</si>
  <si>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</si>
  <si>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</si>
  <si>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</si>
  <si>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資料：消防本部予防課</t>
  </si>
  <si>
    <t>建物火災</t>
  </si>
  <si>
    <t xml:space="preserve"> </t>
  </si>
  <si>
    <t>林野火災</t>
  </si>
  <si>
    <t>車両火災</t>
  </si>
  <si>
    <t>船舶火災</t>
  </si>
  <si>
    <t>その他火災</t>
  </si>
  <si>
    <t>総　　数</t>
  </si>
  <si>
    <t>子供の火遊び</t>
  </si>
  <si>
    <t>タバコ吸殻</t>
  </si>
  <si>
    <t>残火の</t>
  </si>
  <si>
    <t>放火</t>
  </si>
  <si>
    <t>漏電</t>
  </si>
  <si>
    <t>損　害　額</t>
  </si>
  <si>
    <t>不　始　末</t>
  </si>
  <si>
    <t>不始末</t>
  </si>
  <si>
    <t>（千円）</t>
  </si>
  <si>
    <t>（単位：件、台、人、ℓ、日）</t>
  </si>
  <si>
    <t>火災発生件数</t>
  </si>
  <si>
    <t>出動車両</t>
  </si>
  <si>
    <t>出動人員</t>
  </si>
  <si>
    <t>使用水量</t>
  </si>
  <si>
    <t>火災発生件数の</t>
  </si>
  <si>
    <t>平均周期日数</t>
  </si>
  <si>
    <t>総数</t>
  </si>
  <si>
    <t>仲　　　　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</si>
  <si>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</si>
  <si>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</si>
  <si>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</si>
  <si>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</si>
  <si>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</si>
  <si>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</si>
  <si>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</si>
  <si>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</si>
  <si>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</si>
  <si>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</si>
  <si>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</si>
  <si>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</si>
  <si>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</si>
  <si>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</si>
  <si>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</t>
  </si>
  <si>
    <t>当山</t>
  </si>
  <si>
    <t>大平</t>
  </si>
  <si>
    <t>西洲</t>
  </si>
  <si>
    <t>伊奈武瀬</t>
  </si>
  <si>
    <t>年　次</t>
  </si>
  <si>
    <t>総　 数</t>
  </si>
  <si>
    <t>年　     次</t>
  </si>
  <si>
    <t>総  数</t>
  </si>
  <si>
    <t>火災</t>
  </si>
  <si>
    <t>自然</t>
  </si>
  <si>
    <t>水難</t>
  </si>
  <si>
    <t>交通</t>
  </si>
  <si>
    <t>労働</t>
  </si>
  <si>
    <t>運動</t>
  </si>
  <si>
    <t>一般</t>
  </si>
  <si>
    <t>加害</t>
  </si>
  <si>
    <t>自損</t>
  </si>
  <si>
    <t>急 病</t>
  </si>
  <si>
    <t>災害</t>
  </si>
  <si>
    <t>事故</t>
  </si>
  <si>
    <t>競技</t>
  </si>
  <si>
    <t>負傷</t>
  </si>
  <si>
    <t>行為</t>
  </si>
  <si>
    <t>　資料：消防本部総務課</t>
  </si>
  <si>
    <t>時  間  帯</t>
  </si>
  <si>
    <t>０時～２時未満</t>
  </si>
  <si>
    <t>２  ～  ４</t>
  </si>
  <si>
    <t>４　～  ６</t>
  </si>
  <si>
    <t>６  ～  ８</t>
  </si>
  <si>
    <t>８　～  10</t>
  </si>
  <si>
    <t>10　～　12</t>
  </si>
  <si>
    <t>12  ～  14</t>
  </si>
  <si>
    <t>14  ～  16</t>
  </si>
  <si>
    <t>16  ～  18</t>
  </si>
  <si>
    <t>18  ～  20</t>
  </si>
  <si>
    <t>20  ～  22</t>
  </si>
  <si>
    <t>22  ～  24</t>
  </si>
  <si>
    <t>曜　　　日</t>
  </si>
  <si>
    <t>月</t>
  </si>
  <si>
    <t>火</t>
  </si>
  <si>
    <t>水</t>
  </si>
  <si>
    <t>木</t>
  </si>
  <si>
    <t>金</t>
  </si>
  <si>
    <t>土</t>
  </si>
  <si>
    <t>日</t>
  </si>
  <si>
    <t>年　齢　区　分</t>
  </si>
  <si>
    <t>新　 生 　児</t>
  </si>
  <si>
    <t>（生後 28 日以内）</t>
  </si>
  <si>
    <t>（生後29日～７歳未満）</t>
  </si>
  <si>
    <t>（満７歳～18歳未満）</t>
  </si>
  <si>
    <t>（満18歳～65歳未満）</t>
  </si>
  <si>
    <t>（満 65 歳以上）</t>
  </si>
  <si>
    <t>資料：消防本部総務課</t>
  </si>
  <si>
    <t>消防職員</t>
  </si>
  <si>
    <t>総　数</t>
  </si>
  <si>
    <t>消防監</t>
  </si>
  <si>
    <t>司令長</t>
  </si>
  <si>
    <t>司令</t>
  </si>
  <si>
    <t>司令補</t>
  </si>
  <si>
    <t>士長</t>
  </si>
  <si>
    <t>副士長</t>
  </si>
  <si>
    <t>消防士</t>
  </si>
  <si>
    <t>１人当り</t>
  </si>
  <si>
    <t>人　　口</t>
  </si>
  <si>
    <t>（注）消防職員１人当り人口は、各年末の人口を基に算出した数値である。</t>
  </si>
  <si>
    <t>（単位：台、栓、槽）</t>
  </si>
  <si>
    <t>消防水利</t>
  </si>
  <si>
    <t>ⅩⅠ　　警 察 及 び 消 防　</t>
  </si>
  <si>
    <t>（68）</t>
  </si>
  <si>
    <t>死亡者</t>
  </si>
  <si>
    <t>重傷者</t>
  </si>
  <si>
    <t>軽傷者</t>
  </si>
  <si>
    <t>（69）</t>
  </si>
  <si>
    <t>浦添市</t>
  </si>
  <si>
    <t>西原町</t>
  </si>
  <si>
    <t>（70）</t>
  </si>
  <si>
    <t>（71）</t>
  </si>
  <si>
    <t>（72）</t>
  </si>
  <si>
    <t>原因別火災発生件数の構成</t>
  </si>
  <si>
    <t>タバコ吸殻不始末</t>
  </si>
  <si>
    <t>残火の不始末</t>
  </si>
  <si>
    <t>件数</t>
  </si>
  <si>
    <t>損害額</t>
  </si>
  <si>
    <t>１件当り損害額</t>
  </si>
  <si>
    <t>（74）</t>
  </si>
  <si>
    <t>水難事故</t>
  </si>
  <si>
    <t>交通事故</t>
  </si>
  <si>
    <t>労働災害</t>
  </si>
  <si>
    <t>運動競技</t>
  </si>
  <si>
    <t>一般負傷</t>
  </si>
  <si>
    <t>自損行為</t>
  </si>
  <si>
    <t>急病</t>
  </si>
  <si>
    <t>凶悪犯・風俗犯ほか</t>
    <rPh sb="0" eb="3">
      <t>キョウアクハン</t>
    </rPh>
    <rPh sb="4" eb="6">
      <t>フウゾク</t>
    </rPh>
    <rPh sb="6" eb="7">
      <t>ハン</t>
    </rPh>
    <phoneticPr fontId="22"/>
  </si>
  <si>
    <t>はしご車</t>
    <rPh sb="3" eb="4">
      <t>シャ</t>
    </rPh>
    <phoneticPr fontId="22"/>
  </si>
  <si>
    <t>大型タンク車</t>
    <rPh sb="0" eb="2">
      <t>オオガタ</t>
    </rPh>
    <rPh sb="5" eb="6">
      <t>シャ</t>
    </rPh>
    <phoneticPr fontId="22"/>
  </si>
  <si>
    <t>救助工作車</t>
    <rPh sb="0" eb="2">
      <t>キュウジョ</t>
    </rPh>
    <rPh sb="2" eb="4">
      <t>コウサク</t>
    </rPh>
    <rPh sb="4" eb="5">
      <t>シャ</t>
    </rPh>
    <phoneticPr fontId="22"/>
  </si>
  <si>
    <t>水難救助車</t>
    <rPh sb="0" eb="2">
      <t>スイナン</t>
    </rPh>
    <rPh sb="2" eb="4">
      <t>キュウジョ</t>
    </rPh>
    <rPh sb="4" eb="5">
      <t>シャ</t>
    </rPh>
    <phoneticPr fontId="22"/>
  </si>
  <si>
    <t>水槽付ポンプ車</t>
    <rPh sb="0" eb="2">
      <t>スイソウ</t>
    </rPh>
    <rPh sb="2" eb="3">
      <t>ツキ</t>
    </rPh>
    <rPh sb="6" eb="7">
      <t>シャ</t>
    </rPh>
    <phoneticPr fontId="22"/>
  </si>
  <si>
    <t>予備ボンベ車</t>
    <rPh sb="0" eb="2">
      <t>ヨビ</t>
    </rPh>
    <rPh sb="5" eb="6">
      <t>シャ</t>
    </rPh>
    <phoneticPr fontId="22"/>
  </si>
  <si>
    <t>ポンプ車</t>
    <rPh sb="3" eb="4">
      <t>シャ</t>
    </rPh>
    <phoneticPr fontId="22"/>
  </si>
  <si>
    <t>鑑識車</t>
    <rPh sb="0" eb="2">
      <t>カンシキ</t>
    </rPh>
    <rPh sb="2" eb="3">
      <t>シャ</t>
    </rPh>
    <phoneticPr fontId="22"/>
  </si>
  <si>
    <t>広報車</t>
    <rPh sb="0" eb="2">
      <t>コウホウ</t>
    </rPh>
    <rPh sb="2" eb="3">
      <t>シャ</t>
    </rPh>
    <phoneticPr fontId="22"/>
  </si>
  <si>
    <t>積載車</t>
    <rPh sb="0" eb="2">
      <t>セキサイ</t>
    </rPh>
    <rPh sb="2" eb="3">
      <t>シャ</t>
    </rPh>
    <phoneticPr fontId="22"/>
  </si>
  <si>
    <t>指揮車</t>
    <rPh sb="0" eb="2">
      <t>シキ</t>
    </rPh>
    <rPh sb="2" eb="3">
      <t>シャ</t>
    </rPh>
    <phoneticPr fontId="22"/>
  </si>
  <si>
    <t>指令車</t>
    <rPh sb="0" eb="2">
      <t>シレイ</t>
    </rPh>
    <rPh sb="2" eb="3">
      <t>シャ</t>
    </rPh>
    <phoneticPr fontId="22"/>
  </si>
  <si>
    <t>救急車</t>
    <rPh sb="0" eb="3">
      <t>キュウキュウシャ</t>
    </rPh>
    <phoneticPr fontId="22"/>
  </si>
  <si>
    <t>人員搬送車</t>
    <rPh sb="0" eb="2">
      <t>ジンイン</t>
    </rPh>
    <rPh sb="2" eb="4">
      <t>ハンソウ</t>
    </rPh>
    <rPh sb="4" eb="5">
      <t>シャ</t>
    </rPh>
    <phoneticPr fontId="22"/>
  </si>
  <si>
    <t>科学車</t>
    <rPh sb="0" eb="2">
      <t>カガク</t>
    </rPh>
    <rPh sb="2" eb="3">
      <t>シャ</t>
    </rPh>
    <phoneticPr fontId="22"/>
  </si>
  <si>
    <t>事務連絡車</t>
    <rPh sb="0" eb="2">
      <t>ジム</t>
    </rPh>
    <rPh sb="2" eb="4">
      <t>レンラク</t>
    </rPh>
    <rPh sb="4" eb="5">
      <t>シャ</t>
    </rPh>
    <phoneticPr fontId="22"/>
  </si>
  <si>
    <t>消火栓</t>
    <rPh sb="0" eb="3">
      <t>ショウカセン</t>
    </rPh>
    <phoneticPr fontId="22"/>
  </si>
  <si>
    <t>防火水槽</t>
    <rPh sb="0" eb="2">
      <t>ボウカ</t>
    </rPh>
    <rPh sb="2" eb="4">
      <t>スイソウ</t>
    </rPh>
    <phoneticPr fontId="22"/>
  </si>
  <si>
    <t>資機材搬送車</t>
    <rPh sb="2" eb="3">
      <t>ザイ</t>
    </rPh>
    <rPh sb="3" eb="5">
      <t>ハンソウ</t>
    </rPh>
    <rPh sb="5" eb="6">
      <t>シャ</t>
    </rPh>
    <phoneticPr fontId="22"/>
  </si>
  <si>
    <t>（69）浦添署管内の交通事故発生状況</t>
  </si>
  <si>
    <t xml:space="preserve">（158）  交通事故発生状況（浦添警察署管内）                                   　　  </t>
    <phoneticPr fontId="22"/>
  </si>
  <si>
    <t>（169）  過去５年間の事故種別救急搬送人員</t>
    <phoneticPr fontId="22"/>
  </si>
  <si>
    <t>総　  数</t>
  </si>
  <si>
    <t>字　　　　　名</t>
  </si>
  <si>
    <t>時　間　帯</t>
  </si>
  <si>
    <t>総</t>
  </si>
  <si>
    <t>急</t>
  </si>
  <si>
    <t>働</t>
  </si>
  <si>
    <t>数</t>
  </si>
  <si>
    <t>病</t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</si>
  <si>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22</t>
    </r>
    <rPh sb="0" eb="2">
      <t>ヘイセイ</t>
    </rPh>
    <phoneticPr fontId="22"/>
  </si>
  <si>
    <t xml:space="preserve"> 総</t>
  </si>
  <si>
    <t xml:space="preserve"> 数</t>
  </si>
  <si>
    <t>合計</t>
    <rPh sb="0" eb="2">
      <t>ゴウケイ</t>
    </rPh>
    <phoneticPr fontId="22"/>
  </si>
  <si>
    <t>合計件数</t>
    <rPh sb="0" eb="2">
      <t>ゴウケイ</t>
    </rPh>
    <rPh sb="2" eb="4">
      <t>ケンスウ</t>
    </rPh>
    <phoneticPr fontId="22"/>
  </si>
  <si>
    <t>発 生 件 数</t>
    <phoneticPr fontId="22"/>
  </si>
  <si>
    <t>重 傷 者 数</t>
    <phoneticPr fontId="22"/>
  </si>
  <si>
    <t>（160）  少年犯罪の状況（検挙人員）</t>
    <phoneticPr fontId="22"/>
  </si>
  <si>
    <t>（162）  過去５年間の月別火災発生件数</t>
    <phoneticPr fontId="22"/>
  </si>
  <si>
    <t>（68）交通事故発生状況（Ｐ126参照）</t>
    <phoneticPr fontId="22"/>
  </si>
  <si>
    <t>（Ｐ126参照）</t>
    <phoneticPr fontId="22"/>
  </si>
  <si>
    <t>（70）刑法犯罪認知件数及び検挙率（Ｐ127参照）</t>
    <phoneticPr fontId="22"/>
  </si>
  <si>
    <t>（71）月別火災発生件数（Ｐ128参照）</t>
    <phoneticPr fontId="22"/>
  </si>
  <si>
    <t>（72）原因別火災発生件数の構成（Ｐ128参照）</t>
    <phoneticPr fontId="22"/>
  </si>
  <si>
    <t xml:space="preserve">（73）火災による損害額（Ｐ128参照） </t>
    <phoneticPr fontId="22"/>
  </si>
  <si>
    <t>（74）事故種別救急搬送人数（Ｐ131参照）</t>
    <phoneticPr fontId="22"/>
  </si>
  <si>
    <t>軽 傷 者 数</t>
    <phoneticPr fontId="22"/>
  </si>
  <si>
    <t>１ 日 当 り     発 生 件 数</t>
    <phoneticPr fontId="22"/>
  </si>
  <si>
    <t>１ 日 当 り     死 傷 者 数</t>
    <phoneticPr fontId="22"/>
  </si>
  <si>
    <t>（159）  交通違反別取締状況（浦添警察署管内）</t>
    <phoneticPr fontId="22"/>
  </si>
  <si>
    <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酔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・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び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運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転</t>
    </r>
  </si>
  <si>
    <r>
      <t>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号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視</t>
    </r>
  </si>
  <si>
    <r>
      <t>通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行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禁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止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違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反</t>
    </r>
  </si>
  <si>
    <r>
      <t>整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備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不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良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車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両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等</t>
    </r>
  </si>
  <si>
    <r>
      <t>定</t>
    </r>
    <r>
      <rPr>
        <sz val="9.5"/>
        <rFont val="ＭＳ 明朝"/>
        <family val="1"/>
        <charset val="128"/>
      </rPr>
      <t xml:space="preserve">　 </t>
    </r>
    <r>
      <rPr>
        <sz val="10"/>
        <rFont val="ＭＳ 明朝"/>
        <family val="1"/>
        <charset val="128"/>
      </rPr>
      <t>員 　外 　乗 　車</t>
    </r>
  </si>
  <si>
    <t>（161）  刑法犯罪認知・検挙状況（浦添市内における数値）</t>
    <phoneticPr fontId="22"/>
  </si>
  <si>
    <t>　　　凶悪犯とは、殺人、強盗、放火、強姦の総称である。</t>
    <phoneticPr fontId="22"/>
  </si>
  <si>
    <t>　　　粗暴犯とは、凶器準備集合、暴行、傷害、脅迫、恐喝の総称である。</t>
    <phoneticPr fontId="22"/>
  </si>
  <si>
    <t>　　　知能犯とは、詐欺、横領、偽造、汚職、背任の総称である。</t>
    <phoneticPr fontId="22"/>
  </si>
  <si>
    <t>　　　風俗犯とは、賭博、わいせつの総称である。　</t>
    <phoneticPr fontId="22"/>
  </si>
  <si>
    <t>　　　その他刑法犯とは、公務執行妨害、住居侵入、盗品、器物損壊等のことである。</t>
    <phoneticPr fontId="22"/>
  </si>
  <si>
    <t xml:space="preserve">（163）  過去５年間の種類別火災発生件数                               　　　            </t>
    <phoneticPr fontId="22"/>
  </si>
  <si>
    <t>（164）  過去５年間の原因別火災発生件数・損害額                                 　          　　</t>
    <phoneticPr fontId="22"/>
  </si>
  <si>
    <t>（165）  過去５年間の火災発生件数・出動車両・出動人員・使用水量の推移</t>
    <phoneticPr fontId="22"/>
  </si>
  <si>
    <t>（166）  過去５年間の字別火災発生件数</t>
    <phoneticPr fontId="22"/>
  </si>
  <si>
    <t>（167）  過去５年間の出火時間帯別火災発生件数</t>
    <phoneticPr fontId="22"/>
  </si>
  <si>
    <t>総数</t>
    <phoneticPr fontId="22"/>
  </si>
  <si>
    <t>０時 　 　～　   ２時未満</t>
    <phoneticPr fontId="22"/>
  </si>
  <si>
    <t xml:space="preserve">２        ～     ４　 </t>
    <phoneticPr fontId="22"/>
  </si>
  <si>
    <t xml:space="preserve">４        ～     ６   </t>
    <phoneticPr fontId="22"/>
  </si>
  <si>
    <t xml:space="preserve">６     　 ～     ８   </t>
    <phoneticPr fontId="22"/>
  </si>
  <si>
    <t xml:space="preserve">８        ～     10   </t>
    <phoneticPr fontId="22"/>
  </si>
  <si>
    <t xml:space="preserve">10        ～     12   </t>
    <phoneticPr fontId="22"/>
  </si>
  <si>
    <t xml:space="preserve">12        ～     14   </t>
    <phoneticPr fontId="22"/>
  </si>
  <si>
    <t xml:space="preserve">14        ～     16   </t>
    <phoneticPr fontId="22"/>
  </si>
  <si>
    <t xml:space="preserve">16        ～     18   </t>
    <phoneticPr fontId="22"/>
  </si>
  <si>
    <t xml:space="preserve">18        ～     20   </t>
    <phoneticPr fontId="22"/>
  </si>
  <si>
    <t xml:space="preserve">20        ～     22   </t>
    <phoneticPr fontId="22"/>
  </si>
  <si>
    <t xml:space="preserve">22        ～     24   </t>
    <phoneticPr fontId="22"/>
  </si>
  <si>
    <t>（168）  過去５年間の月別火災出場人員</t>
    <phoneticPr fontId="22"/>
  </si>
  <si>
    <r>
      <t>平成</t>
    </r>
    <r>
      <rPr>
        <sz val="10"/>
        <rFont val="ＭＳ 明朝"/>
        <family val="1"/>
        <charset val="128"/>
      </rPr>
      <t>22</t>
    </r>
    <r>
      <rPr>
        <sz val="10"/>
        <color theme="0"/>
        <rFont val="ＭＳ 明朝"/>
        <family val="1"/>
        <charset val="128"/>
      </rPr>
      <t>年</t>
    </r>
    <phoneticPr fontId="22"/>
  </si>
  <si>
    <r>
      <t>平成</t>
    </r>
    <r>
      <rPr>
        <sz val="10"/>
        <rFont val="ＭＳ 明朝"/>
        <family val="1"/>
        <charset val="128"/>
      </rPr>
      <t>23</t>
    </r>
    <r>
      <rPr>
        <sz val="10"/>
        <color theme="0"/>
        <rFont val="ＭＳ 明朝"/>
        <family val="1"/>
        <charset val="128"/>
      </rPr>
      <t>年</t>
    </r>
    <phoneticPr fontId="22"/>
  </si>
  <si>
    <t>火</t>
    <phoneticPr fontId="22"/>
  </si>
  <si>
    <t>自</t>
    <phoneticPr fontId="22"/>
  </si>
  <si>
    <t>水</t>
    <phoneticPr fontId="22"/>
  </si>
  <si>
    <t>交</t>
    <phoneticPr fontId="22"/>
  </si>
  <si>
    <t>労</t>
    <phoneticPr fontId="22"/>
  </si>
  <si>
    <t>運</t>
    <phoneticPr fontId="22"/>
  </si>
  <si>
    <t>一</t>
    <phoneticPr fontId="22"/>
  </si>
  <si>
    <t>加</t>
    <phoneticPr fontId="22"/>
  </si>
  <si>
    <t>そ
の
他</t>
    <phoneticPr fontId="22"/>
  </si>
  <si>
    <t>然</t>
    <phoneticPr fontId="22"/>
  </si>
  <si>
    <t>難</t>
    <phoneticPr fontId="22"/>
  </si>
  <si>
    <t>通</t>
    <phoneticPr fontId="22"/>
  </si>
  <si>
    <t>動</t>
    <phoneticPr fontId="22"/>
  </si>
  <si>
    <t>般</t>
    <phoneticPr fontId="22"/>
  </si>
  <si>
    <t>損</t>
    <phoneticPr fontId="22"/>
  </si>
  <si>
    <t>災</t>
    <phoneticPr fontId="22"/>
  </si>
  <si>
    <t>事</t>
    <phoneticPr fontId="22"/>
  </si>
  <si>
    <t>競</t>
    <phoneticPr fontId="22"/>
  </si>
  <si>
    <t>負</t>
    <phoneticPr fontId="22"/>
  </si>
  <si>
    <t>行</t>
    <phoneticPr fontId="22"/>
  </si>
  <si>
    <t>害</t>
    <phoneticPr fontId="22"/>
  </si>
  <si>
    <t>故</t>
    <phoneticPr fontId="22"/>
  </si>
  <si>
    <t>技</t>
    <phoneticPr fontId="22"/>
  </si>
  <si>
    <t>傷</t>
    <phoneticPr fontId="22"/>
  </si>
  <si>
    <t>為</t>
    <phoneticPr fontId="22"/>
  </si>
  <si>
    <t>総　　　　数</t>
    <phoneticPr fontId="22"/>
  </si>
  <si>
    <t>乳 ・ 幼児</t>
    <phoneticPr fontId="22"/>
  </si>
  <si>
    <t>少     年</t>
    <phoneticPr fontId="22"/>
  </si>
  <si>
    <t>成     人</t>
    <phoneticPr fontId="22"/>
  </si>
  <si>
    <t>老     人</t>
    <phoneticPr fontId="22"/>
  </si>
  <si>
    <t xml:space="preserve">（173）  消防本部及び消防署職員数の推移 </t>
    <phoneticPr fontId="22"/>
  </si>
  <si>
    <t>消防  団員</t>
    <phoneticPr fontId="22"/>
  </si>
  <si>
    <t>-</t>
    <phoneticPr fontId="22"/>
  </si>
  <si>
    <t>（174）  消防車両等の保有状況</t>
    <phoneticPr fontId="22"/>
  </si>
  <si>
    <t>-</t>
    <phoneticPr fontId="22"/>
  </si>
  <si>
    <t xml:space="preserve">  22</t>
    <phoneticPr fontId="35"/>
  </si>
  <si>
    <t>平成20年度</t>
    <phoneticPr fontId="22"/>
  </si>
  <si>
    <t>-</t>
    <phoneticPr fontId="35"/>
  </si>
  <si>
    <t>平成21年</t>
    <phoneticPr fontId="22"/>
  </si>
  <si>
    <r>
      <t>平成</t>
    </r>
    <r>
      <rPr>
        <sz val="10"/>
        <rFont val="ＭＳ 明朝"/>
        <family val="1"/>
        <charset val="128"/>
      </rPr>
      <t>24</t>
    </r>
    <r>
      <rPr>
        <sz val="10"/>
        <color theme="0"/>
        <rFont val="ＭＳ 明朝"/>
        <family val="1"/>
        <charset val="128"/>
      </rPr>
      <t>年</t>
    </r>
    <phoneticPr fontId="22"/>
  </si>
  <si>
    <r>
      <t>平成</t>
    </r>
    <r>
      <rPr>
        <b/>
        <sz val="10"/>
        <color indexed="8"/>
        <rFont val="ＭＳ 明朝"/>
        <family val="1"/>
        <charset val="128"/>
      </rPr>
      <t>25</t>
    </r>
    <r>
      <rPr>
        <b/>
        <sz val="10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22"/>
  </si>
  <si>
    <t>平成21年</t>
    <phoneticPr fontId="22"/>
  </si>
  <si>
    <r>
      <t>平成</t>
    </r>
    <r>
      <rPr>
        <sz val="10"/>
        <rFont val="ＭＳ 明朝"/>
        <family val="1"/>
        <charset val="128"/>
      </rPr>
      <t>22</t>
    </r>
    <r>
      <rPr>
        <sz val="10"/>
        <color indexed="9"/>
        <rFont val="ＭＳ 明朝"/>
        <family val="1"/>
        <charset val="128"/>
      </rPr>
      <t>年</t>
    </r>
    <phoneticPr fontId="22"/>
  </si>
  <si>
    <r>
      <t>平成</t>
    </r>
    <r>
      <rPr>
        <sz val="10"/>
        <rFont val="ＭＳ 明朝"/>
        <family val="1"/>
        <charset val="128"/>
      </rPr>
      <t>23</t>
    </r>
    <r>
      <rPr>
        <sz val="10"/>
        <color theme="0"/>
        <rFont val="ＭＳ 明朝"/>
        <family val="1"/>
        <charset val="128"/>
      </rPr>
      <t>年</t>
    </r>
    <phoneticPr fontId="22"/>
  </si>
  <si>
    <r>
      <t>平成</t>
    </r>
    <r>
      <rPr>
        <sz val="10"/>
        <rFont val="ＭＳ 明朝"/>
        <family val="1"/>
        <charset val="128"/>
      </rPr>
      <t>24</t>
    </r>
    <r>
      <rPr>
        <sz val="10"/>
        <color theme="0"/>
        <rFont val="ＭＳ 明朝"/>
        <family val="1"/>
        <charset val="128"/>
      </rPr>
      <t>年</t>
    </r>
    <phoneticPr fontId="22"/>
  </si>
  <si>
    <r>
      <t>平成</t>
    </r>
    <r>
      <rPr>
        <b/>
        <sz val="10"/>
        <color indexed="8"/>
        <rFont val="ＭＳ 明朝"/>
        <family val="1"/>
        <charset val="128"/>
      </rPr>
      <t>25</t>
    </r>
    <r>
      <rPr>
        <b/>
        <sz val="10"/>
        <color theme="0"/>
        <rFont val="ＭＳ 明朝"/>
        <family val="1"/>
        <charset val="128"/>
      </rPr>
      <t>年</t>
    </r>
    <phoneticPr fontId="22"/>
  </si>
  <si>
    <r>
      <t>平成</t>
    </r>
    <r>
      <rPr>
        <sz val="10"/>
        <rFont val="ＭＳ 明朝"/>
        <family val="1"/>
        <charset val="128"/>
      </rPr>
      <t>22</t>
    </r>
    <r>
      <rPr>
        <sz val="10"/>
        <color theme="0"/>
        <rFont val="ＭＳ 明朝"/>
        <family val="1"/>
        <charset val="128"/>
      </rPr>
      <t>年</t>
    </r>
    <phoneticPr fontId="22"/>
  </si>
  <si>
    <t>平成21年</t>
    <phoneticPr fontId="22"/>
  </si>
  <si>
    <t>平成22年</t>
    <phoneticPr fontId="22"/>
  </si>
  <si>
    <t>平成23年</t>
    <phoneticPr fontId="22"/>
  </si>
  <si>
    <t>平成24年</t>
    <phoneticPr fontId="22"/>
  </si>
  <si>
    <t>平成25年</t>
    <phoneticPr fontId="22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</si>
  <si>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22</t>
    </r>
    <r>
      <rPr>
        <sz val="10"/>
        <color theme="0"/>
        <rFont val="ＭＳ 明朝"/>
        <family val="1"/>
        <charset val="128"/>
      </rPr>
      <t>年</t>
    </r>
    <phoneticPr fontId="35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</si>
  <si>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23</t>
    </r>
    <r>
      <rPr>
        <sz val="10"/>
        <color theme="0"/>
        <rFont val="ＭＳ 明朝"/>
        <family val="1"/>
        <charset val="128"/>
      </rPr>
      <t>年</t>
    </r>
    <phoneticPr fontId="35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</si>
  <si>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24</t>
    </r>
    <r>
      <rPr>
        <sz val="10"/>
        <color theme="0"/>
        <rFont val="ＭＳ 明朝"/>
        <family val="1"/>
        <charset val="128"/>
      </rPr>
      <t>年</t>
    </r>
    <phoneticPr fontId="35"/>
  </si>
  <si>
    <t>（170）  時間帯別・事故種別・救急搬送人員（平成25年）</t>
    <phoneticPr fontId="22"/>
  </si>
  <si>
    <t>（171）  曜日別・事故種別・救急搬送人員（平成25年）</t>
    <phoneticPr fontId="22"/>
  </si>
  <si>
    <t>（172)   事故種別・年齢別救急搬送人員（平成25年）</t>
    <phoneticPr fontId="22"/>
  </si>
  <si>
    <t>平成21年</t>
    <rPh sb="0" eb="2">
      <t>ヘイセイ</t>
    </rPh>
    <rPh sb="4" eb="5">
      <t>ネン</t>
    </rPh>
    <phoneticPr fontId="22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</si>
  <si>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23</t>
    </r>
    <rPh sb="0" eb="2">
      <t>ヘイセイ</t>
    </rPh>
    <phoneticPr fontId="22"/>
  </si>
  <si>
    <r>
      <rPr>
        <sz val="10"/>
        <color theme="0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24</t>
    </r>
    <rPh sb="0" eb="2">
      <t>ヘイセイ</t>
    </rPh>
    <phoneticPr fontId="22"/>
  </si>
  <si>
    <t xml:space="preserve">  23</t>
    <phoneticPr fontId="35"/>
  </si>
  <si>
    <t xml:space="preserve">  24</t>
    <phoneticPr fontId="35"/>
  </si>
  <si>
    <t xml:space="preserve">  25</t>
    <phoneticPr fontId="22"/>
  </si>
  <si>
    <t>平成22年</t>
    <phoneticPr fontId="22"/>
  </si>
  <si>
    <t>平成23年</t>
    <phoneticPr fontId="22"/>
  </si>
  <si>
    <t>平成24年</t>
    <phoneticPr fontId="22"/>
  </si>
  <si>
    <t>平成25年</t>
    <phoneticPr fontId="22"/>
  </si>
  <si>
    <t>-</t>
    <phoneticPr fontId="22"/>
  </si>
  <si>
    <t>-</t>
    <phoneticPr fontId="22"/>
  </si>
  <si>
    <t>-</t>
    <phoneticPr fontId="22"/>
  </si>
  <si>
    <r>
      <rPr>
        <b/>
        <sz val="10"/>
        <color theme="0"/>
        <rFont val="ＭＳ 明朝"/>
        <family val="1"/>
        <charset val="128"/>
      </rPr>
      <t>平成</t>
    </r>
    <r>
      <rPr>
        <b/>
        <sz val="10"/>
        <rFont val="ＭＳ 明朝"/>
        <family val="1"/>
        <charset val="128"/>
      </rPr>
      <t>25</t>
    </r>
    <r>
      <rPr>
        <b/>
        <sz val="10"/>
        <color theme="0"/>
        <rFont val="ＭＳ 明朝"/>
        <family val="1"/>
        <charset val="128"/>
      </rPr>
      <t>年</t>
    </r>
    <phoneticPr fontId="22"/>
  </si>
  <si>
    <t>-</t>
    <phoneticPr fontId="22"/>
  </si>
  <si>
    <r>
      <rPr>
        <sz val="10"/>
        <rFont val="ＭＳ 明朝"/>
        <family val="1"/>
        <charset val="128"/>
      </rPr>
      <t xml:space="preserve"> 　 </t>
    </r>
    <r>
      <rPr>
        <b/>
        <sz val="10"/>
        <rFont val="ＭＳ 明朝"/>
        <family val="1"/>
        <charset val="128"/>
      </rPr>
      <t>25</t>
    </r>
    <r>
      <rPr>
        <sz val="11"/>
        <color theme="1"/>
        <rFont val="ＭＳ Ｐゴシック"/>
        <family val="2"/>
        <charset val="128"/>
        <scheme val="minor"/>
      </rPr>
      <t/>
    </r>
    <phoneticPr fontId="22"/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</si>
</sst>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176" formatCode="\(#,###\)"/>
    <numFmt numFmtId="177" formatCode="0.0"/>
    <numFmt numFmtId="178" formatCode="0_);\(0\)"/>
    <numFmt numFmtId="179" formatCode="#,##0_);\(#,##0\)"/>
    <numFmt numFmtId="180" formatCode="#,##0;[Red]#,##0"/>
    <numFmt numFmtId="181" formatCode="#,##0_);[Red]\(#,##0\)"/>
    <numFmt numFmtId="182" formatCode="#,##0_ "/>
    <numFmt numFmtId="183" formatCode="#,##0.0_ "/>
    <numFmt numFmtId="184" formatCode="&quot;　&quot;0"/>
    <numFmt numFmtId="185" formatCode="_ * #,##0_ ;_ * \-#,##0_ ;_ * \-_ ;_ @_ "/>
    <numFmt numFmtId="186" formatCode="0&quot;件&quot;"/>
    <numFmt numFmtId="187" formatCode="\(#,##0\)"/>
    <numFmt numFmtId="188" formatCode="0_ "/>
    <numFmt numFmtId="189" formatCode="\(0\)"/>
    <numFmt numFmtId="190" formatCode="0.0;[Red]0.0"/>
    <numFmt numFmtId="191" formatCode="0_);[Red]\(0\)"/>
    <numFmt numFmtId="192" formatCode="0.0_);[Red]\(0.0\)"/>
    <numFmt numFmtId="193" formatCode="\(#,###.0\)"/>
    <numFmt numFmtId="194" formatCode="&quot;平成&quot;##&quot;年度&quot;"/>
    <numFmt numFmtId="195" formatCode="&quot;平成&quot;##&quot;年&quot;"/>
    <numFmt numFmtId="196" formatCode="##&quot;年&quot;"/>
    <numFmt numFmtId="197" formatCode="#,##0.0;[Red]\-#,##0.0"/>
    <numFmt numFmtId="198" formatCode="0.0%"/>
    <numFmt numFmtId="199" formatCode="\(\-\)"/>
  </numFmts>
  <fonts count="40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0070C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6" borderId="0" applyNumberFormat="0" applyBorder="0" applyProtection="0">
      <alignment vertical="center"/>
    </xf>
    <xf numFmtId="0" fontId="2" fillId="7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2" fillId="11" borderId="0" applyNumberFormat="0" applyBorder="0" applyProtection="0">
      <alignment vertical="center"/>
    </xf>
    <xf numFmtId="0" fontId="3" fillId="12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20" borderId="1" applyNumberFormat="0" applyProtection="0">
      <alignment vertical="center"/>
    </xf>
    <xf numFmtId="0" fontId="4" fillId="21" borderId="0" applyNumberFormat="0" applyBorder="0" applyProtection="0">
      <alignment vertical="center"/>
    </xf>
    <xf numFmtId="0" fontId="33" fillId="22" borderId="2" applyNumberFormat="0" applyProtection="0">
      <alignment vertical="center"/>
    </xf>
    <xf numFmtId="0" fontId="7" fillId="0" borderId="3" applyNumberFormat="0" applyFill="0" applyProtection="0">
      <alignment vertical="center"/>
    </xf>
    <xf numFmtId="0" fontId="10" fillId="3" borderId="0" applyNumberFormat="0" applyBorder="0" applyProtection="0">
      <alignment vertical="center"/>
    </xf>
    <xf numFmtId="0" fontId="15" fillId="23" borderId="4" applyNumberForma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2" fillId="0" borderId="5" applyNumberFormat="0" applyFill="0" applyProtection="0">
      <alignment vertical="center"/>
    </xf>
    <xf numFmtId="0" fontId="13" fillId="0" borderId="6" applyNumberFormat="0" applyFill="0" applyProtection="0">
      <alignment vertical="center"/>
    </xf>
    <xf numFmtId="0" fontId="14" fillId="0" borderId="7" applyNumberFormat="0" applyFill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8" fillId="0" borderId="8" applyNumberFormat="0" applyFill="0" applyProtection="0">
      <alignment vertical="center"/>
    </xf>
    <xf numFmtId="0" fontId="9" fillId="23" borderId="9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8" fillId="7" borderId="4" applyNumberFormat="0" applyProtection="0">
      <alignment vertical="center"/>
    </xf>
    <xf numFmtId="0" fontId="11" fillId="4" borderId="0" applyNumberFormat="0" applyBorder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</cellStyleXfs>
  <cellXfs count="549">
    <xf numFmtId="0" fontId="0" fillId="0" borderId="0" xfId="0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top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Fill="1" applyBorder="1" applyAlignment="1">
      <alignment vertical="top"/>
    </xf>
    <xf numFmtId="0" fontId="0" fillId="0" borderId="0" xfId="0" applyFo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2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49" fontId="20" fillId="0" borderId="0" xfId="0" applyNumberFormat="1" applyFont="1" applyAlignment="1">
      <alignment vertical="center"/>
    </xf>
    <xf numFmtId="0" fontId="27" fillId="0" borderId="0" xfId="0" applyFont="1" applyBorder="1" applyAlignment="1">
      <alignment horizontal="center" vertical="top"/>
    </xf>
    <xf numFmtId="183" fontId="0" fillId="0" borderId="0" xfId="0" applyNumberFormat="1" applyFont="1" applyBorder="1" applyAlignment="1">
      <alignment vertical="center"/>
    </xf>
    <xf numFmtId="183" fontId="0" fillId="0" borderId="0" xfId="0" applyNumberFormat="1" applyFont="1" applyBorder="1" applyAlignment="1">
      <alignment vertical="top"/>
    </xf>
    <xf numFmtId="183" fontId="0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82" fontId="20" fillId="0" borderId="0" xfId="0" applyNumberFormat="1" applyFont="1" applyFill="1" applyBorder="1" applyAlignment="1">
      <alignment vertical="top"/>
    </xf>
    <xf numFmtId="182" fontId="20" fillId="0" borderId="0" xfId="0" applyNumberFormat="1" applyFont="1" applyBorder="1" applyAlignment="1">
      <alignment vertical="top"/>
    </xf>
    <xf numFmtId="183" fontId="20" fillId="0" borderId="0" xfId="0" applyNumberFormat="1" applyFont="1" applyBorder="1" applyAlignment="1">
      <alignment vertical="top"/>
    </xf>
    <xf numFmtId="185" fontId="0" fillId="0" borderId="0" xfId="0" applyNumberFormat="1" applyFont="1">
      <alignment vertical="center"/>
    </xf>
    <xf numFmtId="0" fontId="0" fillId="0" borderId="10" xfId="0" applyFont="1" applyBorder="1" applyAlignment="1">
      <alignment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186" fontId="0" fillId="0" borderId="10" xfId="0" applyNumberFormat="1" applyFont="1" applyBorder="1" applyAlignment="1">
      <alignment horizontal="center" vertical="center" shrinkToFit="1"/>
    </xf>
    <xf numFmtId="180" fontId="0" fillId="0" borderId="0" xfId="0" applyNumberFormat="1" applyFont="1" applyBorder="1" applyAlignment="1">
      <alignment horizontal="right" vertical="center" indent="1" shrinkToFit="1"/>
    </xf>
    <xf numFmtId="180" fontId="20" fillId="0" borderId="0" xfId="0" applyNumberFormat="1" applyFont="1" applyBorder="1" applyAlignment="1">
      <alignment horizontal="right" vertical="center" indent="1"/>
    </xf>
    <xf numFmtId="0" fontId="31" fillId="0" borderId="0" xfId="0" applyFont="1">
      <alignment vertical="center"/>
    </xf>
    <xf numFmtId="182" fontId="0" fillId="0" borderId="10" xfId="0" applyNumberFormat="1" applyFont="1" applyBorder="1" applyAlignment="1">
      <alignment horizontal="center" vertical="center" shrinkToFit="1"/>
    </xf>
    <xf numFmtId="182" fontId="20" fillId="0" borderId="12" xfId="0" applyNumberFormat="1" applyFont="1" applyBorder="1" applyAlignment="1">
      <alignment horizontal="center" vertical="center"/>
    </xf>
    <xf numFmtId="180" fontId="0" fillId="0" borderId="0" xfId="0" applyNumberFormat="1" applyFont="1">
      <alignment vertical="center"/>
    </xf>
    <xf numFmtId="180" fontId="20" fillId="0" borderId="0" xfId="0" applyNumberFormat="1" applyFont="1" applyFill="1" applyBorder="1" applyAlignment="1">
      <alignment horizontal="right" vertical="center"/>
    </xf>
    <xf numFmtId="182" fontId="0" fillId="0" borderId="12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3" fontId="0" fillId="0" borderId="11" xfId="0" applyNumberFormat="1" applyFont="1" applyFill="1" applyBorder="1" applyAlignment="1">
      <alignment vertical="center"/>
    </xf>
    <xf numFmtId="0" fontId="0" fillId="0" borderId="10" xfId="0" applyNumberFormat="1" applyFont="1" applyBorder="1" applyAlignment="1">
      <alignment vertical="center"/>
    </xf>
    <xf numFmtId="181" fontId="0" fillId="0" borderId="11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49" fontId="0" fillId="0" borderId="23" xfId="0" applyNumberFormat="1" applyFont="1" applyFill="1" applyBorder="1" applyAlignment="1">
      <alignment vertical="center"/>
    </xf>
    <xf numFmtId="49" fontId="0" fillId="0" borderId="23" xfId="0" applyNumberFormat="1" applyFont="1" applyFill="1" applyBorder="1" applyAlignment="1">
      <alignment horizontal="center" vertical="center"/>
    </xf>
    <xf numFmtId="18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49" fontId="27" fillId="0" borderId="0" xfId="0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vertical="center" shrinkToFit="1"/>
    </xf>
    <xf numFmtId="0" fontId="0" fillId="0" borderId="10" xfId="0" applyNumberFormat="1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right" vertical="center"/>
    </xf>
    <xf numFmtId="193" fontId="0" fillId="0" borderId="0" xfId="0" applyNumberFormat="1" applyFont="1" applyFill="1" applyBorder="1" applyAlignment="1">
      <alignment horizontal="right" vertical="center"/>
    </xf>
    <xf numFmtId="193" fontId="0" fillId="0" borderId="11" xfId="0" applyNumberFormat="1" applyFont="1" applyFill="1" applyBorder="1" applyAlignment="1">
      <alignment horizontal="right" vertical="center"/>
    </xf>
    <xf numFmtId="188" fontId="0" fillId="0" borderId="38" xfId="0" applyNumberFormat="1" applyFont="1" applyFill="1" applyBorder="1" applyAlignment="1">
      <alignment horizontal="center" vertical="center"/>
    </xf>
    <xf numFmtId="188" fontId="0" fillId="0" borderId="23" xfId="0" applyNumberFormat="1" applyFont="1" applyFill="1" applyBorder="1" applyAlignment="1">
      <alignment vertical="center"/>
    </xf>
    <xf numFmtId="188" fontId="0" fillId="0" borderId="23" xfId="0" applyNumberFormat="1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vertical="center"/>
    </xf>
    <xf numFmtId="0" fontId="32" fillId="0" borderId="52" xfId="0" applyFont="1" applyFill="1" applyBorder="1" applyAlignment="1">
      <alignment horizontal="left" vertical="center"/>
    </xf>
    <xf numFmtId="195" fontId="32" fillId="0" borderId="23" xfId="0" applyNumberFormat="1" applyFont="1" applyFill="1" applyBorder="1" applyAlignment="1">
      <alignment horizontal="center" vertical="center"/>
    </xf>
    <xf numFmtId="195" fontId="0" fillId="0" borderId="0" xfId="0" applyNumberFormat="1" applyFont="1" applyAlignment="1">
      <alignment horizontal="center" vertical="center"/>
    </xf>
    <xf numFmtId="195" fontId="0" fillId="0" borderId="10" xfId="0" applyNumberFormat="1" applyFont="1" applyFill="1" applyBorder="1" applyAlignment="1">
      <alignment vertical="center" shrinkToFit="1"/>
    </xf>
    <xf numFmtId="196" fontId="0" fillId="0" borderId="10" xfId="0" applyNumberFormat="1" applyFont="1" applyFill="1" applyBorder="1" applyAlignment="1">
      <alignment vertical="center" shrinkToFit="1"/>
    </xf>
    <xf numFmtId="38" fontId="0" fillId="0" borderId="0" xfId="42" applyFont="1" applyFill="1" applyAlignment="1">
      <alignment horizontal="right" vertical="center"/>
    </xf>
    <xf numFmtId="0" fontId="0" fillId="0" borderId="0" xfId="44" applyFont="1" applyAlignment="1">
      <alignment vertical="center"/>
    </xf>
    <xf numFmtId="0" fontId="0" fillId="0" borderId="0" xfId="43" applyFont="1" applyAlignment="1">
      <alignment vertical="center"/>
    </xf>
    <xf numFmtId="184" fontId="0" fillId="0" borderId="38" xfId="43" applyNumberFormat="1" applyFont="1" applyBorder="1" applyAlignment="1">
      <alignment horizontal="center" vertical="center" shrinkToFit="1"/>
    </xf>
    <xf numFmtId="185" fontId="0" fillId="0" borderId="10" xfId="0" applyNumberFormat="1" applyFont="1" applyBorder="1" applyAlignment="1">
      <alignment vertical="center"/>
    </xf>
    <xf numFmtId="9" fontId="0" fillId="0" borderId="0" xfId="45" applyFont="1">
      <alignment vertical="center"/>
    </xf>
    <xf numFmtId="198" fontId="0" fillId="0" borderId="0" xfId="45" applyNumberFormat="1" applyFont="1">
      <alignment vertical="center"/>
    </xf>
    <xf numFmtId="19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182" fontId="0" fillId="0" borderId="0" xfId="0" applyNumberFormat="1" applyFont="1" applyFill="1" applyAlignment="1">
      <alignment vertical="center"/>
    </xf>
    <xf numFmtId="0" fontId="0" fillId="0" borderId="0" xfId="43" applyFont="1" applyAlignment="1">
      <alignment horizontal="right" vertical="center"/>
    </xf>
    <xf numFmtId="0" fontId="0" fillId="0" borderId="22" xfId="43" applyFont="1" applyBorder="1" applyAlignment="1">
      <alignment horizontal="center" vertical="center"/>
    </xf>
    <xf numFmtId="0" fontId="0" fillId="0" borderId="26" xfId="43" applyFont="1" applyBorder="1" applyAlignment="1">
      <alignment horizontal="center" vertical="center"/>
    </xf>
    <xf numFmtId="184" fontId="0" fillId="0" borderId="23" xfId="43" applyNumberFormat="1" applyFont="1" applyBorder="1" applyAlignment="1">
      <alignment horizontal="center" vertical="center" shrinkToFit="1"/>
    </xf>
    <xf numFmtId="185" fontId="0" fillId="0" borderId="0" xfId="43" applyNumberFormat="1" applyFont="1" applyFill="1" applyBorder="1" applyAlignment="1" applyProtection="1">
      <alignment horizontal="right" vertical="center"/>
      <protection locked="0"/>
    </xf>
    <xf numFmtId="185" fontId="0" fillId="0" borderId="11" xfId="43" applyNumberFormat="1" applyFont="1" applyFill="1" applyBorder="1" applyAlignment="1" applyProtection="1">
      <alignment horizontal="right" vertical="center"/>
      <protection locked="0"/>
    </xf>
    <xf numFmtId="0" fontId="0" fillId="0" borderId="0" xfId="43" applyFont="1" applyFill="1" applyAlignment="1">
      <alignment horizontal="right" vertical="center"/>
    </xf>
    <xf numFmtId="0" fontId="0" fillId="0" borderId="0" xfId="44" applyFont="1">
      <alignment vertical="center"/>
    </xf>
    <xf numFmtId="0" fontId="0" fillId="0" borderId="0" xfId="44" applyFont="1" applyAlignment="1">
      <alignment horizontal="right" vertical="center"/>
    </xf>
    <xf numFmtId="181" fontId="0" fillId="0" borderId="12" xfId="44" applyNumberFormat="1" applyFont="1" applyFill="1" applyBorder="1" applyAlignment="1">
      <alignment horizontal="right" vertical="center"/>
    </xf>
    <xf numFmtId="185" fontId="0" fillId="0" borderId="11" xfId="44" applyNumberFormat="1" applyFont="1" applyFill="1" applyBorder="1" applyAlignment="1" applyProtection="1">
      <alignment horizontal="right" vertical="center"/>
      <protection locked="0"/>
    </xf>
    <xf numFmtId="185" fontId="0" fillId="0" borderId="12" xfId="43" applyNumberFormat="1" applyFont="1" applyFill="1" applyBorder="1" applyAlignment="1">
      <alignment horizontal="right" vertical="center" shrinkToFit="1"/>
    </xf>
    <xf numFmtId="185" fontId="0" fillId="0" borderId="0" xfId="43" applyNumberFormat="1" applyFont="1" applyFill="1" applyBorder="1" applyAlignment="1" applyProtection="1">
      <alignment horizontal="right" vertical="center" shrinkToFit="1"/>
      <protection locked="0"/>
    </xf>
    <xf numFmtId="185" fontId="0" fillId="0" borderId="11" xfId="43" applyNumberFormat="1" applyFont="1" applyFill="1" applyBorder="1" applyAlignment="1" applyProtection="1">
      <alignment horizontal="right" vertical="center" shrinkToFit="1"/>
      <protection locked="0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0" xfId="0" applyNumberFormat="1" applyFont="1" applyFill="1" applyBorder="1">
      <alignment vertical="center"/>
    </xf>
    <xf numFmtId="196" fontId="0" fillId="0" borderId="10" xfId="0" applyNumberFormat="1" applyFont="1" applyFill="1" applyBorder="1">
      <alignment vertical="center"/>
    </xf>
    <xf numFmtId="182" fontId="0" fillId="0" borderId="0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32" fillId="0" borderId="23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 vertical="center"/>
    </xf>
    <xf numFmtId="0" fontId="0" fillId="0" borderId="27" xfId="43" applyFont="1" applyBorder="1" applyAlignment="1">
      <alignment horizontal="center" vertical="center"/>
    </xf>
    <xf numFmtId="181" fontId="0" fillId="0" borderId="12" xfId="43" applyNumberFormat="1" applyFont="1" applyFill="1" applyBorder="1" applyAlignment="1">
      <alignment horizontal="right" vertical="center"/>
    </xf>
    <xf numFmtId="181" fontId="0" fillId="0" borderId="12" xfId="43" applyNumberFormat="1" applyFont="1" applyFill="1" applyBorder="1" applyAlignment="1" applyProtection="1">
      <alignment horizontal="right" vertical="center"/>
      <protection locked="0"/>
    </xf>
    <xf numFmtId="199" fontId="0" fillId="0" borderId="0" xfId="0" applyNumberFormat="1" applyFont="1" applyFill="1" applyBorder="1" applyAlignment="1">
      <alignment horizontal="right" vertical="center"/>
    </xf>
    <xf numFmtId="0" fontId="0" fillId="0" borderId="40" xfId="43" applyFont="1" applyFill="1" applyBorder="1" applyAlignment="1">
      <alignment horizontal="center" vertical="center"/>
    </xf>
    <xf numFmtId="0" fontId="0" fillId="0" borderId="41" xfId="43" applyFont="1" applyFill="1" applyBorder="1" applyAlignment="1">
      <alignment horizontal="center" vertical="center"/>
    </xf>
    <xf numFmtId="49" fontId="0" fillId="0" borderId="42" xfId="43" applyNumberFormat="1" applyFont="1" applyFill="1" applyBorder="1" applyAlignment="1">
      <alignment horizontal="center" vertical="center"/>
    </xf>
    <xf numFmtId="0" fontId="0" fillId="0" borderId="31" xfId="43" applyFont="1" applyFill="1" applyBorder="1" applyAlignment="1">
      <alignment horizontal="center" vertical="center"/>
    </xf>
    <xf numFmtId="0" fontId="0" fillId="0" borderId="36" xfId="43" applyFont="1" applyFill="1" applyBorder="1" applyAlignment="1">
      <alignment horizontal="center" vertical="center"/>
    </xf>
    <xf numFmtId="49" fontId="0" fillId="0" borderId="38" xfId="43" applyNumberFormat="1" applyFont="1" applyFill="1" applyBorder="1" applyAlignment="1">
      <alignment horizontal="center" vertical="center"/>
    </xf>
    <xf numFmtId="0" fontId="0" fillId="0" borderId="43" xfId="44" applyFont="1" applyFill="1" applyBorder="1" applyAlignment="1">
      <alignment vertical="center"/>
    </xf>
    <xf numFmtId="0" fontId="0" fillId="0" borderId="44" xfId="44" applyFont="1" applyFill="1" applyBorder="1">
      <alignment vertical="center"/>
    </xf>
    <xf numFmtId="0" fontId="0" fillId="0" borderId="45" xfId="44" applyFont="1" applyFill="1" applyBorder="1" applyAlignment="1">
      <alignment vertical="center"/>
    </xf>
    <xf numFmtId="0" fontId="0" fillId="0" borderId="0" xfId="44" applyFont="1" applyFill="1" applyBorder="1">
      <alignment vertical="center"/>
    </xf>
    <xf numFmtId="0" fontId="0" fillId="0" borderId="46" xfId="44" applyFont="1" applyFill="1" applyBorder="1" applyAlignment="1">
      <alignment vertical="center"/>
    </xf>
    <xf numFmtId="0" fontId="0" fillId="0" borderId="47" xfId="44" applyFont="1" applyFill="1" applyBorder="1" applyAlignment="1">
      <alignment vertical="center"/>
    </xf>
    <xf numFmtId="0" fontId="0" fillId="0" borderId="44" xfId="44" applyFont="1" applyFill="1" applyBorder="1" applyAlignment="1">
      <alignment vertical="center"/>
    </xf>
    <xf numFmtId="0" fontId="0" fillId="0" borderId="48" xfId="44" applyFont="1" applyFill="1" applyBorder="1">
      <alignment vertical="center"/>
    </xf>
    <xf numFmtId="0" fontId="0" fillId="0" borderId="45" xfId="44" applyFont="1" applyFill="1" applyBorder="1" applyAlignment="1">
      <alignment horizontal="center" vertical="center"/>
    </xf>
    <xf numFmtId="49" fontId="0" fillId="0" borderId="49" xfId="44" applyNumberFormat="1" applyFont="1" applyFill="1" applyBorder="1" applyAlignment="1">
      <alignment horizontal="left" vertical="center"/>
    </xf>
    <xf numFmtId="0" fontId="0" fillId="0" borderId="0" xfId="44" applyFont="1" applyFill="1" applyAlignment="1" applyProtection="1">
      <alignment vertical="center"/>
      <protection locked="0"/>
    </xf>
    <xf numFmtId="0" fontId="0" fillId="0" borderId="0" xfId="44" applyFont="1" applyFill="1" applyProtection="1">
      <alignment vertical="center"/>
      <protection locked="0"/>
    </xf>
    <xf numFmtId="0" fontId="0" fillId="0" borderId="0" xfId="44" applyFont="1" applyFill="1">
      <alignment vertical="center"/>
    </xf>
    <xf numFmtId="0" fontId="0" fillId="0" borderId="0" xfId="44" applyFont="1" applyFill="1" applyAlignment="1">
      <alignment horizontal="right" vertical="center"/>
    </xf>
    <xf numFmtId="0" fontId="0" fillId="0" borderId="12" xfId="44" applyFont="1" applyFill="1" applyBorder="1" applyAlignment="1">
      <alignment vertical="center"/>
    </xf>
    <xf numFmtId="0" fontId="0" fillId="0" borderId="36" xfId="44" applyFont="1" applyFill="1" applyBorder="1" applyAlignment="1">
      <alignment vertical="center"/>
    </xf>
    <xf numFmtId="49" fontId="0" fillId="0" borderId="49" xfId="44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181" fontId="0" fillId="0" borderId="12" xfId="0" applyNumberFormat="1" applyFont="1" applyFill="1" applyBorder="1" applyAlignment="1">
      <alignment horizontal="right" vertical="center"/>
    </xf>
    <xf numFmtId="185" fontId="0" fillId="0" borderId="0" xfId="44" applyNumberFormat="1" applyFont="1" applyFill="1" applyBorder="1" applyAlignment="1" applyProtection="1">
      <alignment horizontal="right" vertical="center"/>
      <protection locked="0"/>
    </xf>
    <xf numFmtId="49" fontId="0" fillId="0" borderId="23" xfId="0" applyNumberForma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vertical="center"/>
    </xf>
    <xf numFmtId="197" fontId="33" fillId="0" borderId="11" xfId="42" applyNumberFormat="1" applyFont="1" applyFill="1" applyBorder="1" applyAlignment="1">
      <alignment vertical="center"/>
    </xf>
    <xf numFmtId="181" fontId="33" fillId="0" borderId="0" xfId="43" applyNumberFormat="1" applyFont="1" applyFill="1" applyBorder="1" applyAlignment="1" applyProtection="1">
      <alignment horizontal="right" vertical="center"/>
      <protection locked="0"/>
    </xf>
    <xf numFmtId="185" fontId="33" fillId="0" borderId="0" xfId="43" applyNumberFormat="1" applyFont="1" applyFill="1" applyBorder="1" applyAlignment="1" applyProtection="1">
      <alignment horizontal="right" vertical="center"/>
      <protection locked="0"/>
    </xf>
    <xf numFmtId="185" fontId="33" fillId="0" borderId="11" xfId="43" applyNumberFormat="1" applyFont="1" applyFill="1" applyBorder="1" applyAlignment="1" applyProtection="1">
      <alignment horizontal="right" vertical="center"/>
      <protection locked="0"/>
    </xf>
    <xf numFmtId="185" fontId="33" fillId="0" borderId="11" xfId="44" applyNumberFormat="1" applyFont="1" applyFill="1" applyBorder="1" applyAlignment="1" applyProtection="1">
      <alignment horizontal="right" vertical="center"/>
      <protection locked="0"/>
    </xf>
    <xf numFmtId="185" fontId="33" fillId="0" borderId="0" xfId="43" applyNumberFormat="1" applyFont="1" applyFill="1" applyBorder="1" applyAlignment="1" applyProtection="1">
      <alignment horizontal="right" vertical="center" shrinkToFit="1"/>
      <protection locked="0"/>
    </xf>
    <xf numFmtId="185" fontId="33" fillId="0" borderId="11" xfId="43" applyNumberFormat="1" applyFont="1" applyFill="1" applyBorder="1" applyAlignment="1" applyProtection="1">
      <alignment horizontal="right" vertical="center" shrinkToFit="1"/>
      <protection locked="0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8" fontId="34" fillId="0" borderId="39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right" vertical="center"/>
    </xf>
    <xf numFmtId="176" fontId="20" fillId="0" borderId="24" xfId="0" applyNumberFormat="1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right" vertical="center"/>
    </xf>
    <xf numFmtId="177" fontId="20" fillId="0" borderId="24" xfId="0" applyNumberFormat="1" applyFont="1" applyFill="1" applyBorder="1" applyAlignment="1">
      <alignment horizontal="right" vertical="center"/>
    </xf>
    <xf numFmtId="193" fontId="20" fillId="0" borderId="24" xfId="0" applyNumberFormat="1" applyFont="1" applyFill="1" applyBorder="1" applyAlignment="1">
      <alignment horizontal="right" vertical="center"/>
    </xf>
    <xf numFmtId="190" fontId="20" fillId="0" borderId="24" xfId="0" applyNumberFormat="1" applyFont="1" applyFill="1" applyBorder="1" applyAlignment="1">
      <alignment horizontal="right" vertical="center"/>
    </xf>
    <xf numFmtId="193" fontId="20" fillId="0" borderId="25" xfId="0" applyNumberFormat="1" applyFont="1" applyFill="1" applyBorder="1" applyAlignment="1">
      <alignment horizontal="right" vertical="center"/>
    </xf>
    <xf numFmtId="41" fontId="20" fillId="0" borderId="24" xfId="0" applyNumberFormat="1" applyFont="1" applyFill="1" applyBorder="1" applyAlignment="1">
      <alignment horizontal="right" vertical="center"/>
    </xf>
    <xf numFmtId="181" fontId="20" fillId="0" borderId="24" xfId="0" applyNumberFormat="1" applyFont="1" applyFill="1" applyBorder="1" applyAlignment="1">
      <alignment horizontal="right" vertical="center"/>
    </xf>
    <xf numFmtId="185" fontId="20" fillId="0" borderId="24" xfId="0" applyNumberFormat="1" applyFont="1" applyFill="1" applyBorder="1" applyAlignment="1">
      <alignment horizontal="right" vertical="center"/>
    </xf>
    <xf numFmtId="181" fontId="20" fillId="0" borderId="25" xfId="0" applyNumberFormat="1" applyFont="1" applyFill="1" applyBorder="1" applyAlignment="1">
      <alignment horizontal="right" vertical="center"/>
    </xf>
    <xf numFmtId="0" fontId="34" fillId="0" borderId="39" xfId="0" applyFont="1" applyFill="1" applyBorder="1" applyAlignment="1">
      <alignment horizontal="center" vertical="center"/>
    </xf>
    <xf numFmtId="182" fontId="20" fillId="0" borderId="16" xfId="0" applyNumberFormat="1" applyFont="1" applyFill="1" applyBorder="1" applyAlignment="1">
      <alignment vertical="center"/>
    </xf>
    <xf numFmtId="182" fontId="20" fillId="0" borderId="24" xfId="0" applyNumberFormat="1" applyFont="1" applyFill="1" applyBorder="1" applyAlignment="1">
      <alignment vertical="center"/>
    </xf>
    <xf numFmtId="197" fontId="20" fillId="0" borderId="25" xfId="42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right" vertical="center"/>
    </xf>
    <xf numFmtId="0" fontId="0" fillId="0" borderId="52" xfId="0" applyFont="1" applyFill="1" applyBorder="1" applyAlignment="1">
      <alignment horizontal="center" vertical="center"/>
    </xf>
    <xf numFmtId="191" fontId="0" fillId="0" borderId="0" xfId="43" applyNumberFormat="1" applyFont="1" applyFill="1" applyBorder="1" applyAlignment="1" applyProtection="1">
      <alignment horizontal="right" vertical="center"/>
      <protection locked="0"/>
    </xf>
    <xf numFmtId="181" fontId="0" fillId="0" borderId="0" xfId="43" applyNumberFormat="1" applyFont="1" applyFill="1" applyBorder="1" applyAlignment="1" applyProtection="1">
      <alignment horizontal="right" vertical="center"/>
      <protection locked="0"/>
    </xf>
    <xf numFmtId="185" fontId="33" fillId="0" borderId="0" xfId="44" applyNumberFormat="1" applyFont="1" applyFill="1" applyBorder="1" applyAlignment="1" applyProtection="1">
      <alignment horizontal="right" vertical="center"/>
      <protection locked="0"/>
    </xf>
    <xf numFmtId="49" fontId="20" fillId="0" borderId="19" xfId="43" applyNumberFormat="1" applyFont="1" applyFill="1" applyBorder="1" applyAlignment="1">
      <alignment horizontal="center" vertical="center"/>
    </xf>
    <xf numFmtId="185" fontId="20" fillId="0" borderId="16" xfId="43" applyNumberFormat="1" applyFont="1" applyFill="1" applyBorder="1" applyAlignment="1">
      <alignment horizontal="right" vertical="center" shrinkToFit="1"/>
    </xf>
    <xf numFmtId="185" fontId="20" fillId="0" borderId="24" xfId="43" applyNumberFormat="1" applyFont="1" applyFill="1" applyBorder="1" applyAlignment="1" applyProtection="1">
      <alignment horizontal="right" vertical="center" shrinkToFit="1"/>
      <protection locked="0"/>
    </xf>
    <xf numFmtId="185" fontId="20" fillId="0" borderId="25" xfId="43" applyNumberFormat="1" applyFont="1" applyFill="1" applyBorder="1" applyAlignment="1" applyProtection="1">
      <alignment horizontal="right" vertical="center" shrinkToFit="1"/>
      <protection locked="0"/>
    </xf>
    <xf numFmtId="0" fontId="20" fillId="0" borderId="23" xfId="43" applyFont="1" applyFill="1" applyBorder="1" applyAlignment="1">
      <alignment horizontal="center" vertical="center"/>
    </xf>
    <xf numFmtId="185" fontId="20" fillId="0" borderId="13" xfId="43" applyNumberFormat="1" applyFont="1" applyFill="1" applyBorder="1" applyAlignment="1">
      <alignment horizontal="right" vertical="center" shrinkToFit="1"/>
    </xf>
    <xf numFmtId="185" fontId="20" fillId="0" borderId="14" xfId="43" applyNumberFormat="1" applyFont="1" applyFill="1" applyBorder="1" applyAlignment="1">
      <alignment horizontal="right" vertical="center" shrinkToFit="1"/>
    </xf>
    <xf numFmtId="185" fontId="20" fillId="0" borderId="15" xfId="43" applyNumberFormat="1" applyFont="1" applyFill="1" applyBorder="1" applyAlignment="1">
      <alignment horizontal="right" vertical="center" shrinkToFit="1"/>
    </xf>
    <xf numFmtId="0" fontId="0" fillId="0" borderId="23" xfId="43" applyFont="1" applyFill="1" applyBorder="1" applyAlignment="1">
      <alignment horizontal="center" vertical="center" shrinkToFit="1"/>
    </xf>
    <xf numFmtId="0" fontId="0" fillId="0" borderId="23" xfId="43" applyFont="1" applyFill="1" applyBorder="1" applyAlignment="1">
      <alignment horizontal="center" vertical="center"/>
    </xf>
    <xf numFmtId="0" fontId="0" fillId="0" borderId="39" xfId="43" applyFont="1" applyFill="1" applyBorder="1" applyAlignment="1">
      <alignment horizontal="center" vertical="center"/>
    </xf>
    <xf numFmtId="185" fontId="0" fillId="0" borderId="16" xfId="43" applyNumberFormat="1" applyFont="1" applyFill="1" applyBorder="1" applyAlignment="1">
      <alignment horizontal="right" vertical="center" shrinkToFit="1"/>
    </xf>
    <xf numFmtId="185" fontId="33" fillId="0" borderId="24" xfId="43" applyNumberFormat="1" applyFont="1" applyFill="1" applyBorder="1" applyAlignment="1" applyProtection="1">
      <alignment horizontal="right" vertical="center" shrinkToFit="1"/>
      <protection locked="0"/>
    </xf>
    <xf numFmtId="185" fontId="33" fillId="0" borderId="25" xfId="43" applyNumberFormat="1" applyFont="1" applyFill="1" applyBorder="1" applyAlignment="1" applyProtection="1">
      <alignment horizontal="right" vertical="center" shrinkToFit="1"/>
      <protection locked="0"/>
    </xf>
    <xf numFmtId="185" fontId="0" fillId="0" borderId="12" xfId="43" applyNumberFormat="1" applyFont="1" applyFill="1" applyBorder="1" applyAlignment="1">
      <alignment horizontal="right" vertical="center"/>
    </xf>
    <xf numFmtId="185" fontId="0" fillId="0" borderId="16" xfId="43" applyNumberFormat="1" applyFont="1" applyFill="1" applyBorder="1" applyAlignment="1">
      <alignment horizontal="right" vertical="center"/>
    </xf>
    <xf numFmtId="185" fontId="33" fillId="0" borderId="24" xfId="43" applyNumberFormat="1" applyFont="1" applyFill="1" applyBorder="1" applyAlignment="1" applyProtection="1">
      <alignment horizontal="right" vertical="center"/>
      <protection locked="0"/>
    </xf>
    <xf numFmtId="185" fontId="33" fillId="0" borderId="25" xfId="43" applyNumberFormat="1" applyFont="1" applyFill="1" applyBorder="1" applyAlignment="1" applyProtection="1">
      <alignment horizontal="right" vertical="center"/>
      <protection locked="0"/>
    </xf>
    <xf numFmtId="49" fontId="20" fillId="0" borderId="50" xfId="44" applyNumberFormat="1" applyFont="1" applyFill="1" applyBorder="1" applyAlignment="1">
      <alignment horizontal="center" vertical="center"/>
    </xf>
    <xf numFmtId="184" fontId="34" fillId="0" borderId="39" xfId="43" applyNumberFormat="1" applyFont="1" applyFill="1" applyBorder="1" applyAlignment="1">
      <alignment horizontal="center" vertical="center"/>
    </xf>
    <xf numFmtId="181" fontId="20" fillId="0" borderId="16" xfId="43" applyNumberFormat="1" applyFont="1" applyFill="1" applyBorder="1" applyAlignment="1">
      <alignment horizontal="right" vertical="center"/>
    </xf>
    <xf numFmtId="185" fontId="20" fillId="0" borderId="24" xfId="43" applyNumberFormat="1" applyFont="1" applyFill="1" applyBorder="1" applyAlignment="1" applyProtection="1">
      <alignment horizontal="right" vertical="center"/>
      <protection locked="0"/>
    </xf>
    <xf numFmtId="185" fontId="20" fillId="0" borderId="25" xfId="43" applyNumberFormat="1" applyFont="1" applyFill="1" applyBorder="1" applyAlignment="1" applyProtection="1">
      <alignment horizontal="right" vertical="center"/>
      <protection locked="0"/>
    </xf>
    <xf numFmtId="49" fontId="0" fillId="0" borderId="0" xfId="43" applyNumberFormat="1" applyFont="1" applyFill="1" applyAlignment="1">
      <alignment vertical="center"/>
    </xf>
    <xf numFmtId="0" fontId="0" fillId="0" borderId="0" xfId="43" applyFont="1" applyFill="1" applyAlignment="1">
      <alignment vertical="center"/>
    </xf>
    <xf numFmtId="0" fontId="0" fillId="0" borderId="80" xfId="43" applyFont="1" applyFill="1" applyBorder="1" applyAlignment="1">
      <alignment vertical="center"/>
    </xf>
    <xf numFmtId="0" fontId="0" fillId="0" borderId="36" xfId="43" applyFont="1" applyFill="1" applyBorder="1" applyAlignment="1">
      <alignment vertical="center"/>
    </xf>
    <xf numFmtId="181" fontId="20" fillId="0" borderId="21" xfId="43" applyNumberFormat="1" applyFont="1" applyFill="1" applyBorder="1" applyAlignment="1" applyProtection="1">
      <alignment vertical="center"/>
      <protection locked="0"/>
    </xf>
    <xf numFmtId="0" fontId="0" fillId="0" borderId="23" xfId="44" applyFont="1" applyFill="1" applyBorder="1">
      <alignment vertical="center"/>
    </xf>
    <xf numFmtId="0" fontId="0" fillId="0" borderId="39" xfId="44" applyFont="1" applyFill="1" applyBorder="1">
      <alignment vertical="center"/>
    </xf>
    <xf numFmtId="0" fontId="0" fillId="0" borderId="0" xfId="44" applyFont="1" applyFill="1" applyAlignment="1">
      <alignment vertical="center"/>
    </xf>
    <xf numFmtId="0" fontId="0" fillId="0" borderId="26" xfId="44" applyFont="1" applyFill="1" applyBorder="1" applyAlignment="1">
      <alignment horizontal="center" vertical="center"/>
    </xf>
    <xf numFmtId="0" fontId="0" fillId="0" borderId="27" xfId="44" applyFont="1" applyFill="1" applyBorder="1" applyAlignment="1">
      <alignment horizontal="center" vertical="center"/>
    </xf>
    <xf numFmtId="181" fontId="20" fillId="0" borderId="16" xfId="44" applyNumberFormat="1" applyFont="1" applyFill="1" applyBorder="1" applyAlignment="1">
      <alignment horizontal="right" vertical="center"/>
    </xf>
    <xf numFmtId="185" fontId="20" fillId="0" borderId="24" xfId="44" applyNumberFormat="1" applyFont="1" applyFill="1" applyBorder="1" applyAlignment="1" applyProtection="1">
      <alignment horizontal="right" vertical="center"/>
      <protection locked="0"/>
    </xf>
    <xf numFmtId="185" fontId="20" fillId="0" borderId="25" xfId="44" applyNumberFormat="1" applyFont="1" applyFill="1" applyBorder="1" applyAlignment="1" applyProtection="1">
      <alignment horizontal="right" vertical="center"/>
      <protection locked="0"/>
    </xf>
    <xf numFmtId="180" fontId="20" fillId="0" borderId="17" xfId="44" applyNumberFormat="1" applyFont="1" applyFill="1" applyBorder="1" applyAlignment="1" applyProtection="1">
      <alignment horizontal="center" vertical="center"/>
    </xf>
    <xf numFmtId="3" fontId="0" fillId="0" borderId="12" xfId="44" applyNumberFormat="1" applyFont="1" applyFill="1" applyBorder="1" applyAlignment="1" applyProtection="1">
      <alignment horizontal="center" vertical="center"/>
      <protection locked="0"/>
    </xf>
    <xf numFmtId="3" fontId="0" fillId="0" borderId="0" xfId="44" applyNumberFormat="1" applyFont="1" applyFill="1" applyBorder="1" applyAlignment="1" applyProtection="1">
      <alignment horizontal="center" vertical="center"/>
      <protection locked="0"/>
    </xf>
    <xf numFmtId="185" fontId="33" fillId="0" borderId="0" xfId="44" applyNumberFormat="1" applyFont="1" applyFill="1" applyBorder="1" applyAlignment="1" applyProtection="1">
      <alignment horizontal="center" vertical="center"/>
      <protection locked="0"/>
    </xf>
    <xf numFmtId="180" fontId="0" fillId="0" borderId="18" xfId="44" applyNumberFormat="1" applyFont="1" applyFill="1" applyBorder="1" applyAlignment="1" applyProtection="1">
      <alignment horizontal="center" vertical="center" shrinkToFit="1"/>
      <protection locked="0"/>
    </xf>
    <xf numFmtId="3" fontId="0" fillId="0" borderId="12" xfId="44" applyNumberFormat="1" applyFont="1" applyFill="1" applyBorder="1" applyAlignment="1">
      <alignment horizontal="center" vertical="center"/>
    </xf>
    <xf numFmtId="180" fontId="0" fillId="0" borderId="0" xfId="44" applyNumberFormat="1" applyFont="1" applyFill="1" applyBorder="1" applyAlignment="1" applyProtection="1">
      <alignment horizontal="center" vertical="center"/>
      <protection locked="0"/>
    </xf>
    <xf numFmtId="180" fontId="0" fillId="0" borderId="12" xfId="44" applyNumberFormat="1" applyFont="1" applyFill="1" applyBorder="1" applyAlignment="1">
      <alignment horizontal="center" vertical="center"/>
    </xf>
    <xf numFmtId="180" fontId="33" fillId="0" borderId="0" xfId="44" applyNumberFormat="1" applyFont="1" applyFill="1" applyBorder="1" applyAlignment="1" applyProtection="1">
      <alignment horizontal="center" vertical="center"/>
      <protection locked="0"/>
    </xf>
    <xf numFmtId="180" fontId="33" fillId="0" borderId="18" xfId="44" applyNumberFormat="1" applyFont="1" applyFill="1" applyBorder="1" applyAlignment="1" applyProtection="1">
      <alignment horizontal="center" vertical="center" shrinkToFit="1"/>
      <protection locked="0"/>
    </xf>
    <xf numFmtId="180" fontId="20" fillId="0" borderId="20" xfId="44" applyNumberFormat="1" applyFont="1" applyFill="1" applyBorder="1" applyAlignment="1">
      <alignment horizontal="center" vertical="center"/>
    </xf>
    <xf numFmtId="180" fontId="20" fillId="0" borderId="21" xfId="44" applyNumberFormat="1" applyFont="1" applyFill="1" applyBorder="1" applyAlignment="1" applyProtection="1">
      <alignment horizontal="center" vertical="center"/>
      <protection locked="0"/>
    </xf>
    <xf numFmtId="185" fontId="33" fillId="0" borderId="105" xfId="44" applyNumberFormat="1" applyFont="1" applyFill="1" applyBorder="1" applyAlignment="1" applyProtection="1">
      <alignment horizontal="center" vertical="center"/>
      <protection locked="0"/>
    </xf>
    <xf numFmtId="180" fontId="20" fillId="0" borderId="51" xfId="44" applyNumberFormat="1" applyFont="1" applyFill="1" applyBorder="1" applyAlignment="1" applyProtection="1">
      <alignment horizontal="center" vertical="center" shrinkToFit="1"/>
      <protection locked="0"/>
    </xf>
    <xf numFmtId="49" fontId="20" fillId="0" borderId="50" xfId="44" applyNumberFormat="1" applyFont="1" applyFill="1" applyBorder="1" applyAlignment="1">
      <alignment horizontal="left" vertical="center"/>
    </xf>
    <xf numFmtId="0" fontId="39" fillId="0" borderId="0" xfId="0" applyFont="1">
      <alignment vertical="center"/>
    </xf>
    <xf numFmtId="194" fontId="22" fillId="0" borderId="10" xfId="0" applyNumberFormat="1" applyFont="1" applyFill="1" applyBorder="1">
      <alignment vertical="center"/>
    </xf>
    <xf numFmtId="195" fontId="22" fillId="0" borderId="10" xfId="0" applyNumberFormat="1" applyFont="1" applyFill="1" applyBorder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181" fontId="20" fillId="0" borderId="14" xfId="0" applyNumberFormat="1" applyFont="1" applyFill="1" applyBorder="1" applyAlignment="1">
      <alignment vertical="center"/>
    </xf>
    <xf numFmtId="181" fontId="20" fillId="0" borderId="15" xfId="0" applyNumberFormat="1" applyFont="1" applyFill="1" applyBorder="1" applyAlignment="1">
      <alignment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109" xfId="0" applyFill="1" applyBorder="1" applyAlignment="1">
      <alignment horizontal="center" vertical="center"/>
    </xf>
    <xf numFmtId="0" fontId="0" fillId="0" borderId="104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181" fontId="20" fillId="0" borderId="14" xfId="0" applyNumberFormat="1" applyFont="1" applyFill="1" applyBorder="1" applyAlignment="1">
      <alignment horizontal="right" vertical="center"/>
    </xf>
    <xf numFmtId="0" fontId="0" fillId="0" borderId="102" xfId="0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11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105" xfId="0" applyNumberFormat="1" applyFont="1" applyFill="1" applyBorder="1" applyAlignment="1">
      <alignment horizontal="right" vertical="center"/>
    </xf>
    <xf numFmtId="181" fontId="0" fillId="0" borderId="106" xfId="0" applyNumberFormat="1" applyFont="1" applyFill="1" applyBorder="1" applyAlignment="1">
      <alignment horizontal="right" vertical="center"/>
    </xf>
    <xf numFmtId="0" fontId="0" fillId="0" borderId="108" xfId="0" applyFont="1" applyFill="1" applyBorder="1" applyAlignment="1">
      <alignment horizontal="center" vertical="top"/>
    </xf>
    <xf numFmtId="0" fontId="0" fillId="0" borderId="110" xfId="0" applyFont="1" applyFill="1" applyBorder="1" applyAlignment="1">
      <alignment horizontal="center" vertical="top"/>
    </xf>
    <xf numFmtId="181" fontId="0" fillId="0" borderId="105" xfId="0" applyNumberFormat="1" applyFont="1" applyFill="1" applyBorder="1" applyAlignment="1">
      <alignment vertical="center"/>
    </xf>
    <xf numFmtId="181" fontId="0" fillId="0" borderId="21" xfId="0" applyNumberFormat="1" applyFont="1" applyFill="1" applyBorder="1" applyAlignment="1">
      <alignment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95" fontId="0" fillId="0" borderId="38" xfId="0" applyNumberFormat="1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181" fontId="20" fillId="0" borderId="16" xfId="0" applyNumberFormat="1" applyFont="1" applyFill="1" applyBorder="1" applyAlignment="1">
      <alignment horizontal="right" vertical="center"/>
    </xf>
    <xf numFmtId="0" fontId="32" fillId="0" borderId="3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9" fontId="0" fillId="0" borderId="54" xfId="43" applyNumberFormat="1" applyFont="1" applyFill="1" applyBorder="1" applyAlignment="1">
      <alignment horizontal="center" vertical="center"/>
    </xf>
    <xf numFmtId="0" fontId="0" fillId="0" borderId="55" xfId="43" applyFont="1" applyFill="1" applyBorder="1" applyAlignment="1">
      <alignment horizontal="center" vertical="center"/>
    </xf>
    <xf numFmtId="0" fontId="0" fillId="0" borderId="27" xfId="43" applyFont="1" applyFill="1" applyBorder="1" applyAlignment="1">
      <alignment horizontal="center" vertical="center"/>
    </xf>
    <xf numFmtId="0" fontId="0" fillId="0" borderId="42" xfId="43" applyFont="1" applyFill="1" applyBorder="1" applyAlignment="1">
      <alignment horizontal="center" vertical="center"/>
    </xf>
    <xf numFmtId="41" fontId="0" fillId="0" borderId="14" xfId="43" applyNumberFormat="1" applyFont="1" applyFill="1" applyBorder="1" applyAlignment="1" applyProtection="1">
      <alignment horizontal="right" vertical="center"/>
      <protection locked="0"/>
    </xf>
    <xf numFmtId="191" fontId="0" fillId="0" borderId="14" xfId="43" applyNumberFormat="1" applyFont="1" applyFill="1" applyBorder="1" applyAlignment="1" applyProtection="1">
      <alignment horizontal="right" vertical="center"/>
      <protection locked="0"/>
    </xf>
    <xf numFmtId="191" fontId="0" fillId="0" borderId="0" xfId="43" applyNumberFormat="1" applyFont="1" applyFill="1" applyBorder="1" applyAlignment="1" applyProtection="1">
      <alignment horizontal="right" vertical="center"/>
      <protection locked="0"/>
    </xf>
    <xf numFmtId="41" fontId="0" fillId="0" borderId="0" xfId="43" applyNumberFormat="1" applyFont="1" applyFill="1" applyBorder="1" applyAlignment="1" applyProtection="1">
      <alignment horizontal="right" vertical="center"/>
      <protection locked="0"/>
    </xf>
    <xf numFmtId="0" fontId="27" fillId="0" borderId="23" xfId="43" applyFont="1" applyFill="1" applyBorder="1" applyAlignment="1">
      <alignment horizontal="center" vertical="center"/>
    </xf>
    <xf numFmtId="0" fontId="27" fillId="0" borderId="52" xfId="43" applyFont="1" applyFill="1" applyBorder="1" applyAlignment="1">
      <alignment horizontal="center" vertical="center"/>
    </xf>
    <xf numFmtId="191" fontId="0" fillId="0" borderId="12" xfId="43" applyNumberFormat="1" applyFont="1" applyFill="1" applyBorder="1" applyAlignment="1" applyProtection="1">
      <alignment horizontal="right" vertical="center"/>
      <protection locked="0"/>
    </xf>
    <xf numFmtId="191" fontId="0" fillId="0" borderId="12" xfId="43" applyNumberFormat="1" applyFont="1" applyFill="1" applyBorder="1" applyAlignment="1">
      <alignment horizontal="right" vertical="center"/>
    </xf>
    <xf numFmtId="191" fontId="0" fillId="0" borderId="0" xfId="43" applyNumberFormat="1" applyFont="1" applyFill="1" applyBorder="1" applyAlignment="1">
      <alignment horizontal="right" vertical="center"/>
    </xf>
    <xf numFmtId="191" fontId="0" fillId="0" borderId="0" xfId="43" applyNumberFormat="1" applyFont="1" applyFill="1" applyBorder="1" applyAlignment="1" applyProtection="1">
      <alignment vertical="center"/>
      <protection locked="0"/>
    </xf>
    <xf numFmtId="191" fontId="0" fillId="0" borderId="11" xfId="43" applyNumberFormat="1" applyFont="1" applyFill="1" applyBorder="1" applyAlignment="1" applyProtection="1">
      <alignment vertical="center"/>
      <protection locked="0"/>
    </xf>
    <xf numFmtId="191" fontId="0" fillId="0" borderId="14" xfId="43" applyNumberFormat="1" applyFont="1" applyFill="1" applyBorder="1" applyAlignment="1" applyProtection="1">
      <alignment vertical="center"/>
      <protection locked="0"/>
    </xf>
    <xf numFmtId="191" fontId="0" fillId="0" borderId="15" xfId="43" applyNumberFormat="1" applyFont="1" applyFill="1" applyBorder="1" applyAlignment="1" applyProtection="1">
      <alignment vertical="center"/>
      <protection locked="0"/>
    </xf>
    <xf numFmtId="41" fontId="33" fillId="0" borderId="0" xfId="43" applyNumberFormat="1" applyFont="1" applyFill="1" applyBorder="1" applyAlignment="1" applyProtection="1">
      <alignment horizontal="right" vertical="center"/>
      <protection locked="0"/>
    </xf>
    <xf numFmtId="191" fontId="33" fillId="0" borderId="0" xfId="43" applyNumberFormat="1" applyFont="1" applyFill="1" applyBorder="1" applyAlignment="1" applyProtection="1">
      <alignment horizontal="right" vertical="center"/>
      <protection locked="0"/>
    </xf>
    <xf numFmtId="191" fontId="33" fillId="0" borderId="11" xfId="43" applyNumberFormat="1" applyFont="1" applyFill="1" applyBorder="1" applyAlignment="1" applyProtection="1">
      <alignment vertical="center"/>
      <protection locked="0"/>
    </xf>
    <xf numFmtId="0" fontId="27" fillId="0" borderId="38" xfId="43" applyFont="1" applyFill="1" applyBorder="1" applyAlignment="1">
      <alignment horizontal="center" vertical="center"/>
    </xf>
    <xf numFmtId="191" fontId="20" fillId="0" borderId="25" xfId="43" applyNumberFormat="1" applyFont="1" applyFill="1" applyBorder="1" applyAlignment="1" applyProtection="1">
      <alignment vertical="center"/>
      <protection locked="0"/>
    </xf>
    <xf numFmtId="0" fontId="0" fillId="0" borderId="96" xfId="43" applyFont="1" applyFill="1" applyBorder="1" applyAlignment="1">
      <alignment horizontal="center" vertical="center"/>
    </xf>
    <xf numFmtId="0" fontId="0" fillId="0" borderId="97" xfId="43" applyFont="1" applyFill="1" applyBorder="1" applyAlignment="1">
      <alignment horizontal="center" vertical="center"/>
    </xf>
    <xf numFmtId="0" fontId="0" fillId="0" borderId="98" xfId="43" applyFont="1" applyFill="1" applyBorder="1" applyAlignment="1">
      <alignment horizontal="center" vertical="center"/>
    </xf>
    <xf numFmtId="41" fontId="33" fillId="0" borderId="24" xfId="43" applyNumberFormat="1" applyFont="1" applyFill="1" applyBorder="1" applyAlignment="1" applyProtection="1">
      <alignment horizontal="right" vertical="center"/>
      <protection locked="0"/>
    </xf>
    <xf numFmtId="0" fontId="0" fillId="0" borderId="37" xfId="43" applyFont="1" applyFill="1" applyBorder="1" applyAlignment="1">
      <alignment horizontal="center" vertical="center"/>
    </xf>
    <xf numFmtId="0" fontId="0" fillId="0" borderId="100" xfId="43" applyFont="1" applyFill="1" applyBorder="1" applyAlignment="1">
      <alignment horizontal="center" vertical="center"/>
    </xf>
    <xf numFmtId="0" fontId="0" fillId="0" borderId="41" xfId="43" applyFont="1" applyFill="1" applyBorder="1" applyAlignment="1">
      <alignment horizontal="center" vertical="center"/>
    </xf>
    <xf numFmtId="0" fontId="28" fillId="0" borderId="19" xfId="43" applyFont="1" applyFill="1" applyBorder="1" applyAlignment="1">
      <alignment horizontal="center" vertical="center"/>
    </xf>
    <xf numFmtId="0" fontId="36" fillId="0" borderId="19" xfId="43" applyFont="1" applyFill="1" applyBorder="1" applyAlignment="1">
      <alignment horizontal="center" vertical="center"/>
    </xf>
    <xf numFmtId="191" fontId="20" fillId="0" borderId="16" xfId="43" applyNumberFormat="1" applyFont="1" applyFill="1" applyBorder="1" applyAlignment="1">
      <alignment horizontal="right" vertical="center"/>
    </xf>
    <xf numFmtId="191" fontId="20" fillId="0" borderId="24" xfId="43" applyNumberFormat="1" applyFont="1" applyFill="1" applyBorder="1" applyAlignment="1" applyProtection="1">
      <alignment horizontal="right" vertical="center"/>
      <protection locked="0"/>
    </xf>
    <xf numFmtId="181" fontId="0" fillId="0" borderId="14" xfId="43" applyNumberFormat="1" applyFont="1" applyFill="1" applyBorder="1" applyAlignment="1" applyProtection="1">
      <alignment horizontal="right" vertical="center"/>
      <protection locked="0"/>
    </xf>
    <xf numFmtId="181" fontId="0" fillId="0" borderId="17" xfId="43" applyNumberFormat="1" applyFont="1" applyFill="1" applyBorder="1" applyAlignment="1" applyProtection="1">
      <alignment horizontal="right" vertical="center"/>
      <protection locked="0"/>
    </xf>
    <xf numFmtId="0" fontId="0" fillId="0" borderId="94" xfId="43" applyFont="1" applyFill="1" applyBorder="1" applyAlignment="1">
      <alignment horizontal="center" vertical="center"/>
    </xf>
    <xf numFmtId="0" fontId="0" fillId="0" borderId="95" xfId="43" applyFont="1" applyFill="1" applyBorder="1" applyAlignment="1">
      <alignment horizontal="center" vertical="center"/>
    </xf>
    <xf numFmtId="0" fontId="0" fillId="0" borderId="99" xfId="43" applyFont="1" applyFill="1" applyBorder="1" applyAlignment="1">
      <alignment horizontal="center" vertical="center"/>
    </xf>
    <xf numFmtId="0" fontId="0" fillId="0" borderId="54" xfId="43" applyFont="1" applyFill="1" applyBorder="1" applyAlignment="1">
      <alignment horizontal="center" vertical="center"/>
    </xf>
    <xf numFmtId="0" fontId="0" fillId="0" borderId="80" xfId="43" applyFont="1" applyFill="1" applyBorder="1" applyAlignment="1">
      <alignment horizontal="center" vertical="center"/>
    </xf>
    <xf numFmtId="0" fontId="0" fillId="0" borderId="87" xfId="43" applyFont="1" applyFill="1" applyBorder="1" applyAlignment="1">
      <alignment horizontal="center" vertical="center"/>
    </xf>
    <xf numFmtId="181" fontId="0" fillId="0" borderId="12" xfId="43" applyNumberFormat="1" applyFont="1" applyFill="1" applyBorder="1" applyAlignment="1">
      <alignment horizontal="right" vertical="center"/>
    </xf>
    <xf numFmtId="181" fontId="0" fillId="0" borderId="0" xfId="43" applyNumberFormat="1" applyFont="1" applyFill="1" applyBorder="1" applyAlignment="1" applyProtection="1">
      <alignment horizontal="right" vertical="center"/>
      <protection locked="0"/>
    </xf>
    <xf numFmtId="181" fontId="0" fillId="0" borderId="18" xfId="43" applyNumberFormat="1" applyFont="1" applyFill="1" applyBorder="1" applyAlignment="1" applyProtection="1">
      <alignment horizontal="right" vertical="center"/>
      <protection locked="0"/>
    </xf>
    <xf numFmtId="0" fontId="27" fillId="0" borderId="45" xfId="43" applyFont="1" applyFill="1" applyBorder="1" applyAlignment="1">
      <alignment horizontal="center" vertical="center"/>
    </xf>
    <xf numFmtId="181" fontId="33" fillId="0" borderId="11" xfId="43" applyNumberFormat="1" applyFont="1" applyFill="1" applyBorder="1" applyAlignment="1" applyProtection="1">
      <alignment horizontal="right" vertical="center"/>
      <protection locked="0"/>
    </xf>
    <xf numFmtId="181" fontId="33" fillId="0" borderId="18" xfId="43" applyNumberFormat="1" applyFont="1" applyFill="1" applyBorder="1" applyAlignment="1" applyProtection="1">
      <alignment horizontal="right" vertical="center"/>
      <protection locked="0"/>
    </xf>
    <xf numFmtId="181" fontId="20" fillId="0" borderId="101" xfId="43" applyNumberFormat="1" applyFont="1" applyFill="1" applyBorder="1" applyAlignment="1" applyProtection="1">
      <alignment vertical="center"/>
      <protection locked="0"/>
    </xf>
    <xf numFmtId="181" fontId="20" fillId="0" borderId="51" xfId="43" applyNumberFormat="1" applyFont="1" applyFill="1" applyBorder="1" applyAlignment="1" applyProtection="1">
      <alignment vertical="center"/>
      <protection locked="0"/>
    </xf>
    <xf numFmtId="0" fontId="0" fillId="0" borderId="33" xfId="43" applyFont="1" applyFill="1" applyBorder="1" applyAlignment="1">
      <alignment horizontal="center" vertical="center" wrapText="1"/>
    </xf>
    <xf numFmtId="0" fontId="27" fillId="0" borderId="49" xfId="43" applyFont="1" applyFill="1" applyBorder="1" applyAlignment="1">
      <alignment horizontal="center" vertical="center"/>
    </xf>
    <xf numFmtId="0" fontId="28" fillId="0" borderId="50" xfId="43" applyFont="1" applyFill="1" applyBorder="1" applyAlignment="1">
      <alignment horizontal="center" vertical="center"/>
    </xf>
    <xf numFmtId="0" fontId="36" fillId="0" borderId="86" xfId="43" applyFont="1" applyFill="1" applyBorder="1" applyAlignment="1">
      <alignment horizontal="center" vertical="center"/>
    </xf>
    <xf numFmtId="181" fontId="20" fillId="0" borderId="20" xfId="43" applyNumberFormat="1" applyFont="1" applyFill="1" applyBorder="1" applyAlignment="1">
      <alignment vertical="center"/>
    </xf>
    <xf numFmtId="41" fontId="20" fillId="0" borderId="21" xfId="43" applyNumberFormat="1" applyFont="1" applyFill="1" applyBorder="1" applyAlignment="1" applyProtection="1">
      <alignment horizontal="right" vertical="center"/>
      <protection locked="0"/>
    </xf>
    <xf numFmtId="182" fontId="0" fillId="0" borderId="13" xfId="43" applyNumberFormat="1" applyFont="1" applyFill="1" applyBorder="1" applyAlignment="1">
      <alignment horizontal="right" vertical="center"/>
    </xf>
    <xf numFmtId="182" fontId="0" fillId="0" borderId="14" xfId="43" applyNumberFormat="1" applyFont="1" applyFill="1" applyBorder="1" applyAlignment="1">
      <alignment horizontal="right" vertical="center"/>
    </xf>
    <xf numFmtId="182" fontId="0" fillId="0" borderId="12" xfId="43" applyNumberFormat="1" applyFont="1" applyFill="1" applyBorder="1" applyAlignment="1">
      <alignment horizontal="right" vertical="center"/>
    </xf>
    <xf numFmtId="182" fontId="0" fillId="0" borderId="0" xfId="43" applyNumberFormat="1" applyFont="1" applyFill="1" applyBorder="1" applyAlignment="1">
      <alignment horizontal="right" vertical="center"/>
    </xf>
    <xf numFmtId="192" fontId="0" fillId="0" borderId="14" xfId="43" applyNumberFormat="1" applyFont="1" applyFill="1" applyBorder="1" applyAlignment="1">
      <alignment horizontal="right" vertical="center"/>
    </xf>
    <xf numFmtId="192" fontId="0" fillId="0" borderId="15" xfId="43" applyNumberFormat="1" applyFont="1" applyFill="1" applyBorder="1" applyAlignment="1">
      <alignment horizontal="right" vertical="center"/>
    </xf>
    <xf numFmtId="192" fontId="0" fillId="0" borderId="0" xfId="43" applyNumberFormat="1" applyFont="1" applyFill="1" applyBorder="1" applyAlignment="1">
      <alignment horizontal="right" vertical="center"/>
    </xf>
    <xf numFmtId="192" fontId="0" fillId="0" borderId="11" xfId="43" applyNumberFormat="1" applyFont="1" applyFill="1" applyBorder="1" applyAlignment="1">
      <alignment horizontal="right" vertical="center"/>
    </xf>
    <xf numFmtId="182" fontId="33" fillId="0" borderId="12" xfId="43" applyNumberFormat="1" applyFont="1" applyFill="1" applyBorder="1" applyAlignment="1">
      <alignment horizontal="right" vertical="center"/>
    </xf>
    <xf numFmtId="182" fontId="33" fillId="0" borderId="0" xfId="43" applyNumberFormat="1" applyFont="1" applyFill="1" applyBorder="1" applyAlignment="1">
      <alignment horizontal="right" vertical="center"/>
    </xf>
    <xf numFmtId="182" fontId="20" fillId="0" borderId="24" xfId="43" applyNumberFormat="1" applyFont="1" applyFill="1" applyBorder="1" applyAlignment="1">
      <alignment horizontal="right" vertical="center"/>
    </xf>
    <xf numFmtId="192" fontId="20" fillId="0" borderId="25" xfId="43" applyNumberFormat="1" applyFont="1" applyFill="1" applyBorder="1" applyAlignment="1">
      <alignment horizontal="right" vertical="center"/>
    </xf>
    <xf numFmtId="182" fontId="20" fillId="0" borderId="16" xfId="43" applyNumberFormat="1" applyFont="1" applyFill="1" applyBorder="1" applyAlignment="1">
      <alignment horizontal="right" vertical="center"/>
    </xf>
    <xf numFmtId="192" fontId="33" fillId="0" borderId="11" xfId="43" applyNumberFormat="1" applyFont="1" applyFill="1" applyBorder="1" applyAlignment="1">
      <alignment horizontal="right" vertical="center"/>
    </xf>
    <xf numFmtId="0" fontId="32" fillId="0" borderId="55" xfId="44" applyFont="1" applyFill="1" applyBorder="1" applyAlignment="1">
      <alignment horizontal="center" vertical="center"/>
    </xf>
    <xf numFmtId="0" fontId="32" fillId="0" borderId="27" xfId="44" applyFont="1" applyFill="1" applyBorder="1" applyAlignment="1">
      <alignment horizontal="center" vertical="center"/>
    </xf>
    <xf numFmtId="181" fontId="20" fillId="0" borderId="14" xfId="44" applyNumberFormat="1" applyFont="1" applyFill="1" applyBorder="1" applyAlignment="1">
      <alignment horizontal="right" vertical="center"/>
    </xf>
    <xf numFmtId="191" fontId="20" fillId="0" borderId="14" xfId="44" applyNumberFormat="1" applyFont="1" applyFill="1" applyBorder="1" applyAlignment="1" applyProtection="1">
      <alignment horizontal="right" vertical="center"/>
      <protection locked="0"/>
    </xf>
    <xf numFmtId="181" fontId="20" fillId="0" borderId="15" xfId="44" applyNumberFormat="1" applyFont="1" applyFill="1" applyBorder="1" applyAlignment="1">
      <alignment horizontal="right" vertical="center"/>
    </xf>
    <xf numFmtId="181" fontId="0" fillId="0" borderId="0" xfId="44" applyNumberFormat="1" applyFont="1" applyFill="1" applyBorder="1" applyAlignment="1" applyProtection="1">
      <alignment horizontal="right" vertical="center"/>
      <protection locked="0"/>
    </xf>
    <xf numFmtId="0" fontId="0" fillId="0" borderId="55" xfId="44" applyFont="1" applyFill="1" applyBorder="1" applyAlignment="1">
      <alignment horizontal="center" vertical="center"/>
    </xf>
    <xf numFmtId="0" fontId="0" fillId="0" borderId="22" xfId="44" applyFont="1" applyFill="1" applyBorder="1" applyAlignment="1">
      <alignment horizontal="center" vertical="center"/>
    </xf>
    <xf numFmtId="0" fontId="0" fillId="0" borderId="102" xfId="44" applyFont="1" applyFill="1" applyBorder="1" applyAlignment="1">
      <alignment horizontal="center" vertical="center"/>
    </xf>
    <xf numFmtId="0" fontId="0" fillId="0" borderId="56" xfId="44" applyFont="1" applyFill="1" applyBorder="1" applyAlignment="1">
      <alignment horizontal="center" vertical="center"/>
    </xf>
    <xf numFmtId="0" fontId="0" fillId="0" borderId="26" xfId="44" applyFont="1" applyFill="1" applyBorder="1" applyAlignment="1">
      <alignment horizontal="center" vertical="center"/>
    </xf>
    <xf numFmtId="0" fontId="20" fillId="0" borderId="57" xfId="44" applyFont="1" applyFill="1" applyBorder="1" applyAlignment="1">
      <alignment horizontal="distributed" vertical="center"/>
    </xf>
    <xf numFmtId="0" fontId="20" fillId="0" borderId="14" xfId="44" applyFont="1" applyFill="1" applyBorder="1" applyAlignment="1">
      <alignment horizontal="distributed" vertical="center"/>
    </xf>
    <xf numFmtId="0" fontId="20" fillId="0" borderId="60" xfId="44" applyFont="1" applyFill="1" applyBorder="1" applyAlignment="1">
      <alignment horizontal="distributed" vertical="center"/>
    </xf>
    <xf numFmtId="0" fontId="0" fillId="0" borderId="0" xfId="44" applyFont="1" applyFill="1" applyBorder="1" applyAlignment="1">
      <alignment horizontal="distributed" vertical="center"/>
    </xf>
    <xf numFmtId="0" fontId="0" fillId="0" borderId="52" xfId="44" applyFont="1" applyFill="1" applyBorder="1" applyAlignment="1">
      <alignment horizontal="distributed" vertical="center"/>
    </xf>
    <xf numFmtId="41" fontId="33" fillId="0" borderId="0" xfId="44" applyNumberFormat="1" applyFont="1" applyFill="1" applyBorder="1" applyAlignment="1" applyProtection="1">
      <alignment horizontal="right" vertical="center"/>
      <protection locked="0"/>
    </xf>
    <xf numFmtId="41" fontId="20" fillId="0" borderId="0" xfId="44" applyNumberFormat="1" applyFont="1" applyFill="1" applyBorder="1" applyAlignment="1" applyProtection="1">
      <alignment horizontal="right" vertical="center"/>
      <protection locked="0"/>
    </xf>
    <xf numFmtId="41" fontId="20" fillId="0" borderId="11" xfId="44" applyNumberFormat="1" applyFont="1" applyFill="1" applyBorder="1" applyAlignment="1" applyProtection="1">
      <alignment horizontal="right" vertical="center"/>
      <protection locked="0"/>
    </xf>
    <xf numFmtId="191" fontId="0" fillId="0" borderId="12" xfId="44" applyNumberFormat="1" applyFont="1" applyFill="1" applyBorder="1" applyAlignment="1" applyProtection="1">
      <alignment horizontal="right" vertical="center"/>
      <protection locked="0"/>
    </xf>
    <xf numFmtId="191" fontId="0" fillId="0" borderId="0" xfId="44" applyNumberFormat="1" applyFont="1" applyFill="1" applyBorder="1" applyAlignment="1" applyProtection="1">
      <alignment horizontal="right" vertical="center"/>
      <protection locked="0"/>
    </xf>
    <xf numFmtId="181" fontId="33" fillId="0" borderId="0" xfId="44" applyNumberFormat="1" applyFont="1" applyFill="1" applyBorder="1" applyAlignment="1" applyProtection="1">
      <alignment horizontal="right" vertical="center"/>
      <protection locked="0"/>
    </xf>
    <xf numFmtId="181" fontId="20" fillId="0" borderId="0" xfId="44" applyNumberFormat="1" applyFont="1" applyFill="1" applyBorder="1" applyAlignment="1" applyProtection="1">
      <alignment horizontal="right" vertical="center"/>
      <protection locked="0"/>
    </xf>
    <xf numFmtId="181" fontId="20" fillId="0" borderId="11" xfId="44" applyNumberFormat="1" applyFont="1" applyFill="1" applyBorder="1" applyAlignment="1" applyProtection="1">
      <alignment horizontal="right" vertical="center"/>
      <protection locked="0"/>
    </xf>
    <xf numFmtId="185" fontId="20" fillId="0" borderId="0" xfId="44" applyNumberFormat="1" applyFont="1" applyFill="1" applyBorder="1" applyAlignment="1" applyProtection="1">
      <alignment horizontal="right" vertical="center"/>
      <protection locked="0"/>
    </xf>
    <xf numFmtId="185" fontId="20" fillId="0" borderId="11" xfId="44" applyNumberFormat="1" applyFont="1" applyFill="1" applyBorder="1" applyAlignment="1" applyProtection="1">
      <alignment horizontal="right" vertical="center"/>
      <protection locked="0"/>
    </xf>
    <xf numFmtId="185" fontId="33" fillId="0" borderId="0" xfId="44" applyNumberFormat="1" applyFont="1" applyFill="1" applyBorder="1" applyAlignment="1" applyProtection="1">
      <alignment horizontal="right" vertical="center"/>
      <protection locked="0"/>
    </xf>
    <xf numFmtId="181" fontId="0" fillId="0" borderId="20" xfId="44" applyNumberFormat="1" applyFont="1" applyFill="1" applyBorder="1" applyAlignment="1" applyProtection="1">
      <alignment horizontal="right" vertical="center"/>
      <protection locked="0"/>
    </xf>
    <xf numFmtId="181" fontId="0" fillId="0" borderId="21" xfId="44" applyNumberFormat="1" applyFont="1" applyFill="1" applyBorder="1" applyAlignment="1" applyProtection="1">
      <alignment horizontal="right" vertical="center"/>
      <protection locked="0"/>
    </xf>
    <xf numFmtId="41" fontId="33" fillId="0" borderId="21" xfId="44" applyNumberFormat="1" applyFont="1" applyFill="1" applyBorder="1" applyAlignment="1" applyProtection="1">
      <alignment horizontal="right" vertical="center"/>
      <protection locked="0"/>
    </xf>
    <xf numFmtId="41" fontId="20" fillId="0" borderId="24" xfId="44" applyNumberFormat="1" applyFont="1" applyFill="1" applyBorder="1" applyAlignment="1" applyProtection="1">
      <alignment horizontal="right" vertical="center"/>
      <protection locked="0"/>
    </xf>
    <xf numFmtId="41" fontId="20" fillId="0" borderId="25" xfId="44" applyNumberFormat="1" applyFont="1" applyFill="1" applyBorder="1" applyAlignment="1" applyProtection="1">
      <alignment horizontal="right" vertical="center"/>
      <protection locked="0"/>
    </xf>
    <xf numFmtId="0" fontId="32" fillId="0" borderId="56" xfId="44" applyFont="1" applyFill="1" applyBorder="1" applyAlignment="1">
      <alignment horizontal="center" vertical="center"/>
    </xf>
    <xf numFmtId="0" fontId="0" fillId="0" borderId="103" xfId="44" applyFont="1" applyFill="1" applyBorder="1" applyAlignment="1">
      <alignment horizontal="center" vertical="center"/>
    </xf>
    <xf numFmtId="191" fontId="20" fillId="0" borderId="0" xfId="44" applyNumberFormat="1" applyFont="1" applyFill="1" applyBorder="1" applyAlignment="1" applyProtection="1">
      <alignment horizontal="right" vertical="center"/>
      <protection locked="0"/>
    </xf>
    <xf numFmtId="191" fontId="20" fillId="0" borderId="11" xfId="44" applyNumberFormat="1" applyFont="1" applyFill="1" applyBorder="1" applyAlignment="1" applyProtection="1">
      <alignment horizontal="right" vertical="center"/>
      <protection locked="0"/>
    </xf>
    <xf numFmtId="191" fontId="20" fillId="0" borderId="14" xfId="44" applyNumberFormat="1" applyFont="1" applyFill="1" applyBorder="1" applyAlignment="1">
      <alignment horizontal="right" vertical="center"/>
    </xf>
    <xf numFmtId="191" fontId="20" fillId="0" borderId="15" xfId="44" applyNumberFormat="1" applyFont="1" applyFill="1" applyBorder="1" applyAlignment="1">
      <alignment horizontal="right" vertical="center"/>
    </xf>
    <xf numFmtId="191" fontId="33" fillId="0" borderId="0" xfId="44" applyNumberFormat="1" applyFont="1" applyFill="1" applyBorder="1" applyAlignment="1" applyProtection="1">
      <alignment horizontal="right" vertical="center"/>
      <protection locked="0"/>
    </xf>
    <xf numFmtId="49" fontId="27" fillId="0" borderId="39" xfId="44" applyNumberFormat="1" applyFont="1" applyFill="1" applyBorder="1" applyAlignment="1">
      <alignment horizontal="center" vertical="center"/>
    </xf>
    <xf numFmtId="49" fontId="27" fillId="0" borderId="61" xfId="44" applyNumberFormat="1" applyFont="1" applyFill="1" applyBorder="1" applyAlignment="1">
      <alignment horizontal="center" vertical="center"/>
    </xf>
    <xf numFmtId="49" fontId="27" fillId="0" borderId="23" xfId="44" applyNumberFormat="1" applyFont="1" applyFill="1" applyBorder="1" applyAlignment="1">
      <alignment horizontal="center" vertical="center"/>
    </xf>
    <xf numFmtId="49" fontId="27" fillId="0" borderId="52" xfId="44" applyNumberFormat="1" applyFont="1" applyFill="1" applyBorder="1" applyAlignment="1">
      <alignment horizontal="center" vertical="center"/>
    </xf>
    <xf numFmtId="49" fontId="0" fillId="0" borderId="57" xfId="44" applyNumberFormat="1" applyFont="1" applyFill="1" applyBorder="1" applyAlignment="1">
      <alignment horizontal="center" vertical="center"/>
    </xf>
    <xf numFmtId="49" fontId="0" fillId="0" borderId="60" xfId="44" applyNumberFormat="1" applyFont="1" applyFill="1" applyBorder="1" applyAlignment="1">
      <alignment horizontal="center" vertical="center"/>
    </xf>
    <xf numFmtId="191" fontId="20" fillId="0" borderId="24" xfId="44" applyNumberFormat="1" applyFont="1" applyFill="1" applyBorder="1" applyAlignment="1" applyProtection="1">
      <alignment horizontal="right" vertical="center"/>
      <protection locked="0"/>
    </xf>
    <xf numFmtId="191" fontId="20" fillId="0" borderId="25" xfId="44" applyNumberFormat="1" applyFont="1" applyFill="1" applyBorder="1" applyAlignment="1" applyProtection="1">
      <alignment horizontal="right" vertical="center"/>
      <protection locked="0"/>
    </xf>
    <xf numFmtId="191" fontId="0" fillId="0" borderId="20" xfId="44" applyNumberFormat="1" applyFont="1" applyFill="1" applyBorder="1" applyAlignment="1" applyProtection="1">
      <alignment horizontal="right" vertical="center"/>
      <protection locked="0"/>
    </xf>
    <xf numFmtId="191" fontId="0" fillId="0" borderId="21" xfId="44" applyNumberFormat="1" applyFont="1" applyFill="1" applyBorder="1" applyAlignment="1" applyProtection="1">
      <alignment horizontal="right" vertical="center"/>
      <protection locked="0"/>
    </xf>
    <xf numFmtId="191" fontId="33" fillId="0" borderId="24" xfId="44" applyNumberFormat="1" applyFont="1" applyFill="1" applyBorder="1" applyAlignment="1" applyProtection="1">
      <alignment horizontal="right" vertical="center"/>
      <protection locked="0"/>
    </xf>
    <xf numFmtId="0" fontId="0" fillId="0" borderId="24" xfId="44" applyFont="1" applyFill="1" applyBorder="1" applyAlignment="1">
      <alignment horizontal="distributed" vertical="center"/>
    </xf>
    <xf numFmtId="0" fontId="0" fillId="0" borderId="61" xfId="44" applyFont="1" applyFill="1" applyBorder="1" applyAlignment="1">
      <alignment horizontal="distributed" vertical="center"/>
    </xf>
    <xf numFmtId="49" fontId="0" fillId="0" borderId="0" xfId="44" applyNumberFormat="1" applyFont="1" applyFill="1" applyBorder="1" applyAlignment="1">
      <alignment horizontal="distributed" vertical="center"/>
    </xf>
    <xf numFmtId="49" fontId="0" fillId="0" borderId="52" xfId="44" applyNumberFormat="1" applyFont="1" applyFill="1" applyBorder="1" applyAlignment="1">
      <alignment horizontal="distributed" vertical="center"/>
    </xf>
    <xf numFmtId="0" fontId="0" fillId="0" borderId="24" xfId="44" applyFont="1" applyFill="1" applyBorder="1" applyAlignment="1">
      <alignment horizontal="left" vertical="center"/>
    </xf>
    <xf numFmtId="0" fontId="0" fillId="0" borderId="61" xfId="44" applyFont="1" applyFill="1" applyBorder="1" applyAlignment="1">
      <alignment horizontal="left" vertical="center"/>
    </xf>
    <xf numFmtId="0" fontId="0" fillId="0" borderId="0" xfId="44" applyFont="1" applyFill="1" applyBorder="1" applyAlignment="1">
      <alignment horizontal="left" vertical="center"/>
    </xf>
    <xf numFmtId="0" fontId="0" fillId="0" borderId="52" xfId="44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right" vertical="center"/>
    </xf>
    <xf numFmtId="0" fontId="0" fillId="0" borderId="0" xfId="44" applyFont="1" applyFill="1" applyBorder="1" applyAlignment="1">
      <alignment horizontal="center" vertical="center"/>
    </xf>
    <xf numFmtId="0" fontId="0" fillId="0" borderId="63" xfId="44" applyFont="1" applyFill="1" applyBorder="1" applyAlignment="1">
      <alignment horizontal="center" vertical="center"/>
    </xf>
    <xf numFmtId="0" fontId="20" fillId="0" borderId="36" xfId="44" applyFont="1" applyFill="1" applyBorder="1" applyAlignment="1">
      <alignment horizontal="center" vertical="top" wrapText="1"/>
    </xf>
    <xf numFmtId="0" fontId="20" fillId="0" borderId="67" xfId="44" applyFont="1" applyFill="1" applyBorder="1" applyAlignment="1">
      <alignment horizontal="center" vertical="top" wrapText="1"/>
    </xf>
    <xf numFmtId="0" fontId="0" fillId="0" borderId="65" xfId="44" applyFont="1" applyFill="1" applyBorder="1" applyAlignment="1">
      <alignment horizontal="center" vertical="center"/>
    </xf>
    <xf numFmtId="0" fontId="0" fillId="0" borderId="67" xfId="44" applyFont="1" applyFill="1" applyBorder="1" applyAlignment="1">
      <alignment horizontal="center" vertical="center"/>
    </xf>
    <xf numFmtId="0" fontId="0" fillId="0" borderId="66" xfId="44" applyFont="1" applyFill="1" applyBorder="1" applyAlignment="1">
      <alignment horizontal="center" vertical="center"/>
    </xf>
    <xf numFmtId="0" fontId="0" fillId="0" borderId="36" xfId="44" applyFont="1" applyFill="1" applyBorder="1" applyAlignment="1">
      <alignment horizontal="center" vertical="center"/>
    </xf>
    <xf numFmtId="0" fontId="0" fillId="0" borderId="64" xfId="44" applyFont="1" applyFill="1" applyBorder="1" applyAlignment="1">
      <alignment horizontal="center" vertical="center"/>
    </xf>
    <xf numFmtId="0" fontId="0" fillId="0" borderId="93" xfId="44" applyFont="1" applyFill="1" applyBorder="1" applyAlignment="1">
      <alignment horizontal="center" vertical="center"/>
    </xf>
    <xf numFmtId="0" fontId="0" fillId="0" borderId="85" xfId="44" applyFont="1" applyFill="1" applyBorder="1" applyAlignment="1">
      <alignment horizontal="center" vertical="center"/>
    </xf>
    <xf numFmtId="0" fontId="0" fillId="0" borderId="52" xfId="44" applyFont="1" applyFill="1" applyBorder="1" applyAlignment="1">
      <alignment horizontal="center" vertical="center"/>
    </xf>
    <xf numFmtId="0" fontId="0" fillId="0" borderId="12" xfId="44" applyFont="1" applyFill="1" applyBorder="1" applyAlignment="1">
      <alignment horizontal="center" vertical="center"/>
    </xf>
    <xf numFmtId="0" fontId="0" fillId="0" borderId="12" xfId="44" applyFont="1" applyFill="1" applyBorder="1" applyAlignment="1">
      <alignment horizontal="center" vertical="top" wrapText="1"/>
    </xf>
    <xf numFmtId="0" fontId="0" fillId="0" borderId="63" xfId="44" applyFont="1" applyFill="1" applyBorder="1" applyAlignment="1">
      <alignment horizontal="center" vertical="top" wrapText="1"/>
    </xf>
    <xf numFmtId="0" fontId="0" fillId="0" borderId="52" xfId="44" applyFont="1" applyFill="1" applyBorder="1" applyAlignment="1">
      <alignment horizontal="center" vertical="top" wrapText="1"/>
    </xf>
    <xf numFmtId="0" fontId="0" fillId="0" borderId="62" xfId="44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center" vertical="center"/>
    </xf>
    <xf numFmtId="0" fontId="0" fillId="0" borderId="44" xfId="44" applyFont="1" applyFill="1" applyBorder="1" applyAlignment="1">
      <alignment horizontal="center" vertical="center"/>
    </xf>
    <xf numFmtId="0" fontId="0" fillId="0" borderId="73" xfId="44" applyFont="1" applyFill="1" applyBorder="1" applyAlignment="1">
      <alignment horizontal="center" vertical="center"/>
    </xf>
    <xf numFmtId="0" fontId="0" fillId="0" borderId="48" xfId="44" applyFont="1" applyFill="1" applyBorder="1" applyAlignment="1">
      <alignment horizontal="center" vertical="center"/>
    </xf>
    <xf numFmtId="0" fontId="0" fillId="0" borderId="69" xfId="44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center" vertical="center"/>
    </xf>
    <xf numFmtId="0" fontId="0" fillId="0" borderId="38" xfId="44" applyFont="1" applyFill="1" applyBorder="1" applyAlignment="1">
      <alignment horizontal="center" vertical="center"/>
    </xf>
    <xf numFmtId="180" fontId="33" fillId="0" borderId="0" xfId="44" applyNumberFormat="1" applyFont="1" applyFill="1" applyBorder="1" applyAlignment="1" applyProtection="1">
      <alignment horizontal="center" vertical="center"/>
      <protection locked="0"/>
    </xf>
    <xf numFmtId="49" fontId="0" fillId="0" borderId="88" xfId="44" applyNumberFormat="1" applyFont="1" applyFill="1" applyBorder="1" applyAlignment="1">
      <alignment horizontal="center" vertical="center"/>
    </xf>
    <xf numFmtId="49" fontId="0" fillId="0" borderId="89" xfId="44" applyNumberFormat="1" applyFont="1" applyFill="1" applyBorder="1" applyAlignment="1">
      <alignment horizontal="center" vertical="center"/>
    </xf>
    <xf numFmtId="185" fontId="33" fillId="0" borderId="0" xfId="44" applyNumberFormat="1" applyFont="1" applyFill="1" applyBorder="1" applyAlignment="1" applyProtection="1">
      <alignment horizontal="center" vertical="center"/>
      <protection locked="0"/>
    </xf>
    <xf numFmtId="0" fontId="20" fillId="0" borderId="90" xfId="44" applyFont="1" applyFill="1" applyBorder="1" applyAlignment="1">
      <alignment horizontal="center" vertical="center"/>
    </xf>
    <xf numFmtId="0" fontId="20" fillId="0" borderId="91" xfId="44" applyFont="1" applyFill="1" applyBorder="1" applyAlignment="1">
      <alignment horizontal="center" vertical="center"/>
    </xf>
    <xf numFmtId="0" fontId="20" fillId="0" borderId="92" xfId="44" applyFont="1" applyFill="1" applyBorder="1" applyAlignment="1">
      <alignment horizontal="center" vertical="center"/>
    </xf>
    <xf numFmtId="180" fontId="20" fillId="0" borderId="14" xfId="44" applyNumberFormat="1" applyFont="1" applyFill="1" applyBorder="1" applyAlignment="1" applyProtection="1">
      <alignment horizontal="center" vertical="center" shrinkToFit="1"/>
    </xf>
    <xf numFmtId="185" fontId="20" fillId="0" borderId="14" xfId="44" applyNumberFormat="1" applyFont="1" applyFill="1" applyBorder="1" applyAlignment="1" applyProtection="1">
      <alignment horizontal="center" vertical="center"/>
    </xf>
    <xf numFmtId="0" fontId="20" fillId="0" borderId="47" xfId="44" applyFont="1" applyFill="1" applyBorder="1" applyAlignment="1">
      <alignment horizontal="center" vertical="top" wrapText="1"/>
    </xf>
    <xf numFmtId="0" fontId="20" fillId="0" borderId="48" xfId="44" applyFont="1" applyFill="1" applyBorder="1" applyAlignment="1">
      <alignment horizontal="center" vertical="top" wrapText="1"/>
    </xf>
    <xf numFmtId="49" fontId="0" fillId="0" borderId="87" xfId="44" applyNumberFormat="1" applyFont="1" applyFill="1" applyBorder="1" applyAlignment="1">
      <alignment horizontal="center" vertical="center"/>
    </xf>
    <xf numFmtId="49" fontId="0" fillId="0" borderId="42" xfId="44" applyNumberFormat="1" applyFont="1" applyFill="1" applyBorder="1" applyAlignment="1">
      <alignment horizontal="center" vertical="center"/>
    </xf>
    <xf numFmtId="180" fontId="20" fillId="0" borderId="12" xfId="44" applyNumberFormat="1" applyFont="1" applyFill="1" applyBorder="1" applyAlignment="1" applyProtection="1">
      <alignment horizontal="center" vertical="center"/>
    </xf>
    <xf numFmtId="180" fontId="20" fillId="0" borderId="0" xfId="44" applyNumberFormat="1" applyFont="1" applyFill="1" applyBorder="1" applyAlignment="1" applyProtection="1">
      <alignment horizontal="center" vertical="center"/>
    </xf>
    <xf numFmtId="49" fontId="23" fillId="0" borderId="88" xfId="44" applyNumberFormat="1" applyFont="1" applyFill="1" applyBorder="1" applyAlignment="1">
      <alignment horizontal="center" vertical="center"/>
    </xf>
    <xf numFmtId="49" fontId="23" fillId="0" borderId="89" xfId="44" applyNumberFormat="1" applyFont="1" applyFill="1" applyBorder="1" applyAlignment="1">
      <alignment horizontal="center" vertical="center"/>
    </xf>
    <xf numFmtId="180" fontId="33" fillId="0" borderId="105" xfId="44" applyNumberFormat="1" applyFont="1" applyFill="1" applyBorder="1" applyAlignment="1" applyProtection="1">
      <alignment horizontal="center" vertical="center"/>
      <protection locked="0"/>
    </xf>
    <xf numFmtId="185" fontId="33" fillId="0" borderId="105" xfId="44" applyNumberFormat="1" applyFont="1" applyFill="1" applyBorder="1" applyAlignment="1" applyProtection="1">
      <alignment horizontal="center" vertical="center"/>
      <protection locked="0"/>
    </xf>
    <xf numFmtId="180" fontId="33" fillId="0" borderId="0" xfId="44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44" applyFont="1" applyFill="1" applyBorder="1" applyAlignment="1">
      <alignment horizontal="center" vertical="center"/>
    </xf>
    <xf numFmtId="0" fontId="0" fillId="0" borderId="86" xfId="44" applyFont="1" applyFill="1" applyBorder="1" applyAlignment="1">
      <alignment horizontal="center" vertical="center"/>
    </xf>
    <xf numFmtId="3" fontId="0" fillId="0" borderId="12" xfId="44" applyNumberFormat="1" applyFont="1" applyFill="1" applyBorder="1" applyAlignment="1" applyProtection="1">
      <alignment horizontal="right" vertical="center"/>
      <protection locked="0"/>
    </xf>
    <xf numFmtId="3" fontId="0" fillId="0" borderId="14" xfId="44" applyNumberFormat="1" applyFont="1" applyFill="1" applyBorder="1" applyAlignment="1" applyProtection="1">
      <alignment vertical="center"/>
      <protection locked="0"/>
    </xf>
    <xf numFmtId="0" fontId="0" fillId="0" borderId="41" xfId="44" applyFont="1" applyFill="1" applyBorder="1" applyAlignment="1">
      <alignment horizontal="center" vertical="center"/>
    </xf>
    <xf numFmtId="0" fontId="0" fillId="0" borderId="74" xfId="44" applyFont="1" applyFill="1" applyBorder="1" applyAlignment="1">
      <alignment horizontal="center" vertical="center"/>
    </xf>
    <xf numFmtId="3" fontId="0" fillId="0" borderId="12" xfId="44" applyNumberFormat="1" applyFont="1" applyFill="1" applyBorder="1" applyAlignment="1">
      <alignment horizontal="right" vertical="center"/>
    </xf>
    <xf numFmtId="180" fontId="0" fillId="0" borderId="0" xfId="44" applyNumberFormat="1" applyFont="1" applyFill="1" applyBorder="1" applyAlignment="1" applyProtection="1">
      <alignment vertical="center"/>
      <protection locked="0"/>
    </xf>
    <xf numFmtId="3" fontId="0" fillId="0" borderId="14" xfId="44" applyNumberFormat="1" applyFont="1" applyFill="1" applyBorder="1" applyAlignment="1" applyProtection="1">
      <alignment horizontal="right" vertical="center"/>
      <protection locked="0"/>
    </xf>
    <xf numFmtId="180" fontId="20" fillId="0" borderId="20" xfId="44" applyNumberFormat="1" applyFont="1" applyFill="1" applyBorder="1" applyAlignment="1" applyProtection="1">
      <alignment horizontal="center" vertical="center"/>
    </xf>
    <xf numFmtId="180" fontId="20" fillId="0" borderId="105" xfId="44" applyNumberFormat="1" applyFont="1" applyFill="1" applyBorder="1" applyAlignment="1" applyProtection="1">
      <alignment horizontal="center" vertical="center"/>
    </xf>
    <xf numFmtId="0" fontId="0" fillId="0" borderId="75" xfId="44" applyFont="1" applyFill="1" applyBorder="1" applyAlignment="1">
      <alignment horizontal="center" vertical="center"/>
    </xf>
    <xf numFmtId="180" fontId="0" fillId="0" borderId="12" xfId="44" applyNumberFormat="1" applyFont="1" applyFill="1" applyBorder="1" applyAlignment="1">
      <alignment horizontal="right" vertical="center"/>
    </xf>
    <xf numFmtId="180" fontId="0" fillId="0" borderId="0" xfId="44" applyNumberFormat="1" applyFont="1" applyFill="1" applyBorder="1" applyAlignment="1" applyProtection="1">
      <alignment horizontal="right" vertical="center"/>
      <protection locked="0"/>
    </xf>
    <xf numFmtId="180" fontId="33" fillId="0" borderId="0" xfId="44" applyNumberFormat="1" applyFont="1" applyFill="1" applyBorder="1" applyAlignment="1" applyProtection="1">
      <alignment vertical="center"/>
      <protection locked="0"/>
    </xf>
    <xf numFmtId="180" fontId="20" fillId="0" borderId="20" xfId="44" applyNumberFormat="1" applyFont="1" applyFill="1" applyBorder="1" applyAlignment="1">
      <alignment horizontal="right" vertical="center"/>
    </xf>
    <xf numFmtId="180" fontId="20" fillId="0" borderId="21" xfId="44" applyNumberFormat="1" applyFont="1" applyFill="1" applyBorder="1" applyAlignment="1" applyProtection="1">
      <alignment horizontal="right" vertical="center"/>
      <protection locked="0"/>
    </xf>
    <xf numFmtId="0" fontId="0" fillId="0" borderId="80" xfId="44" applyFont="1" applyFill="1" applyBorder="1" applyAlignment="1">
      <alignment horizontal="center" vertical="distributed" textRotation="255"/>
    </xf>
    <xf numFmtId="0" fontId="0" fillId="0" borderId="74" xfId="44" applyFont="1" applyFill="1" applyBorder="1" applyAlignment="1">
      <alignment horizontal="center" vertical="distributed" textRotation="255"/>
    </xf>
    <xf numFmtId="0" fontId="0" fillId="0" borderId="41" xfId="44" applyFont="1" applyFill="1" applyBorder="1" applyAlignment="1">
      <alignment horizontal="center" vertical="distributed" textRotation="255"/>
    </xf>
    <xf numFmtId="180" fontId="20" fillId="0" borderId="21" xfId="44" applyNumberFormat="1" applyFont="1" applyFill="1" applyBorder="1" applyAlignment="1" applyProtection="1">
      <alignment horizontal="center" vertical="center"/>
      <protection locked="0"/>
    </xf>
    <xf numFmtId="180" fontId="0" fillId="0" borderId="0" xfId="44" applyNumberFormat="1" applyFont="1" applyFill="1" applyBorder="1" applyAlignment="1" applyProtection="1">
      <alignment horizontal="center" vertical="center"/>
      <protection locked="0"/>
    </xf>
    <xf numFmtId="3" fontId="0" fillId="0" borderId="14" xfId="44" applyNumberFormat="1" applyFont="1" applyFill="1" applyBorder="1" applyAlignment="1" applyProtection="1">
      <alignment horizontal="center" vertical="center"/>
      <protection locked="0"/>
    </xf>
    <xf numFmtId="0" fontId="0" fillId="0" borderId="47" xfId="44" applyFont="1" applyFill="1" applyBorder="1" applyAlignment="1">
      <alignment horizontal="center" vertical="distributed" textRotation="255"/>
    </xf>
    <xf numFmtId="0" fontId="0" fillId="0" borderId="73" xfId="44" applyFont="1" applyFill="1" applyBorder="1" applyAlignment="1">
      <alignment horizontal="center" vertical="distributed" textRotation="255"/>
    </xf>
    <xf numFmtId="0" fontId="0" fillId="0" borderId="12" xfId="44" applyFont="1" applyFill="1" applyBorder="1" applyAlignment="1">
      <alignment horizontal="center" vertical="distributed" textRotation="255"/>
    </xf>
    <xf numFmtId="0" fontId="0" fillId="0" borderId="52" xfId="44" applyFont="1" applyFill="1" applyBorder="1" applyAlignment="1">
      <alignment horizontal="center" vertical="distributed" textRotation="255"/>
    </xf>
    <xf numFmtId="0" fontId="0" fillId="0" borderId="36" xfId="44" applyFont="1" applyFill="1" applyBorder="1" applyAlignment="1">
      <alignment horizontal="center" vertical="distributed" textRotation="255"/>
    </xf>
    <xf numFmtId="0" fontId="0" fillId="0" borderId="66" xfId="44" applyFont="1" applyFill="1" applyBorder="1" applyAlignment="1">
      <alignment horizontal="center" vertical="distributed" textRotation="255"/>
    </xf>
    <xf numFmtId="3" fontId="0" fillId="0" borderId="0" xfId="44" applyNumberFormat="1" applyFont="1" applyFill="1" applyBorder="1" applyAlignment="1" applyProtection="1">
      <alignment horizontal="center" vertical="center"/>
      <protection locked="0"/>
    </xf>
    <xf numFmtId="0" fontId="0" fillId="0" borderId="78" xfId="44" applyFont="1" applyFill="1" applyBorder="1" applyAlignment="1">
      <alignment horizontal="center" vertical="distributed" textRotation="255"/>
    </xf>
    <xf numFmtId="0" fontId="0" fillId="0" borderId="18" xfId="44" applyFont="1" applyFill="1" applyBorder="1" applyAlignment="1">
      <alignment horizontal="center" vertical="distributed" textRotation="255"/>
    </xf>
    <xf numFmtId="0" fontId="0" fillId="0" borderId="79" xfId="44" applyFont="1" applyFill="1" applyBorder="1" applyAlignment="1">
      <alignment horizontal="center" vertical="distributed" textRotation="255"/>
    </xf>
    <xf numFmtId="3" fontId="0" fillId="0" borderId="68" xfId="44" applyNumberFormat="1" applyFont="1" applyFill="1" applyBorder="1" applyAlignment="1" applyProtection="1">
      <alignment horizontal="center" vertical="center" shrinkToFit="1"/>
      <protection locked="0"/>
    </xf>
    <xf numFmtId="180" fontId="20" fillId="0" borderId="13" xfId="44" applyNumberFormat="1" applyFont="1" applyFill="1" applyBorder="1" applyAlignment="1" applyProtection="1">
      <alignment horizontal="center" vertical="center"/>
    </xf>
    <xf numFmtId="180" fontId="20" fillId="0" borderId="14" xfId="44" applyNumberFormat="1" applyFont="1" applyFill="1" applyBorder="1" applyAlignment="1" applyProtection="1">
      <alignment horizontal="center" vertical="center"/>
    </xf>
    <xf numFmtId="3" fontId="0" fillId="0" borderId="0" xfId="44" applyNumberFormat="1" applyFont="1" applyFill="1" applyBorder="1" applyAlignment="1" applyProtection="1">
      <alignment vertical="center"/>
      <protection locked="0"/>
    </xf>
    <xf numFmtId="191" fontId="20" fillId="0" borderId="21" xfId="44" applyNumberFormat="1" applyFont="1" applyFill="1" applyBorder="1" applyAlignment="1" applyProtection="1">
      <alignment horizontal="right" vertical="center"/>
      <protection locked="0"/>
    </xf>
    <xf numFmtId="0" fontId="0" fillId="0" borderId="44" xfId="44" applyFont="1" applyFill="1" applyBorder="1" applyAlignment="1">
      <alignment horizontal="center" vertical="distributed" textRotation="255"/>
    </xf>
    <xf numFmtId="0" fontId="0" fillId="0" borderId="0" xfId="44" applyFont="1" applyFill="1" applyBorder="1" applyAlignment="1">
      <alignment horizontal="center" vertical="distributed" textRotation="255"/>
    </xf>
    <xf numFmtId="0" fontId="0" fillId="0" borderId="65" xfId="44" applyFont="1" applyFill="1" applyBorder="1" applyAlignment="1">
      <alignment horizontal="center" vertical="distributed" textRotation="255"/>
    </xf>
    <xf numFmtId="0" fontId="0" fillId="0" borderId="70" xfId="44" applyFont="1" applyFill="1" applyBorder="1" applyAlignment="1">
      <alignment horizontal="center" vertical="center" wrapText="1"/>
    </xf>
    <xf numFmtId="0" fontId="0" fillId="0" borderId="71" xfId="44" applyFont="1" applyFill="1" applyBorder="1" applyAlignment="1">
      <alignment horizontal="center" vertical="center" wrapText="1"/>
    </xf>
    <xf numFmtId="0" fontId="0" fillId="0" borderId="72" xfId="44" applyFont="1" applyFill="1" applyBorder="1" applyAlignment="1">
      <alignment horizontal="center" vertical="center" wrapText="1"/>
    </xf>
    <xf numFmtId="180" fontId="33" fillId="0" borderId="18" xfId="44" applyNumberFormat="1" applyFont="1" applyFill="1" applyBorder="1" applyAlignment="1" applyProtection="1">
      <alignment horizontal="center" vertical="center"/>
      <protection locked="0"/>
    </xf>
    <xf numFmtId="180" fontId="33" fillId="0" borderId="51" xfId="44" applyNumberFormat="1" applyFont="1" applyFill="1" applyBorder="1" applyAlignment="1" applyProtection="1">
      <alignment horizontal="center" vertical="center"/>
      <protection locked="0"/>
    </xf>
    <xf numFmtId="180" fontId="20" fillId="0" borderId="68" xfId="44" applyNumberFormat="1" applyFont="1" applyFill="1" applyBorder="1" applyAlignment="1" applyProtection="1">
      <alignment horizontal="center" vertical="center" shrinkToFit="1"/>
    </xf>
    <xf numFmtId="0" fontId="0" fillId="0" borderId="47" xfId="44" applyFont="1" applyFill="1" applyBorder="1" applyAlignment="1">
      <alignment horizontal="center" vertical="center" wrapText="1"/>
    </xf>
    <xf numFmtId="0" fontId="0" fillId="0" borderId="76" xfId="44" applyFont="1" applyFill="1" applyBorder="1" applyAlignment="1">
      <alignment horizontal="center" vertical="center" wrapText="1"/>
    </xf>
    <xf numFmtId="0" fontId="0" fillId="0" borderId="12" xfId="44" applyFont="1" applyFill="1" applyBorder="1" applyAlignment="1">
      <alignment horizontal="center" vertical="center" wrapText="1"/>
    </xf>
    <xf numFmtId="0" fontId="0" fillId="0" borderId="18" xfId="44" applyFont="1" applyFill="1" applyBorder="1" applyAlignment="1">
      <alignment horizontal="center" vertical="center" wrapText="1"/>
    </xf>
    <xf numFmtId="0" fontId="0" fillId="0" borderId="36" xfId="44" applyFont="1" applyFill="1" applyBorder="1" applyAlignment="1">
      <alignment horizontal="center" vertical="center" wrapText="1"/>
    </xf>
    <xf numFmtId="0" fontId="0" fillId="0" borderId="77" xfId="44" applyFont="1" applyFill="1" applyBorder="1" applyAlignment="1">
      <alignment horizontal="center" vertical="center" wrapText="1"/>
    </xf>
    <xf numFmtId="3" fontId="0" fillId="0" borderId="17" xfId="44" applyNumberFormat="1" applyFont="1" applyFill="1" applyBorder="1" applyAlignment="1" applyProtection="1">
      <alignment vertical="center"/>
      <protection locked="0"/>
    </xf>
    <xf numFmtId="0" fontId="0" fillId="0" borderId="48" xfId="44" applyFont="1" applyFill="1" applyBorder="1" applyAlignment="1">
      <alignment horizontal="center" vertical="distributed" textRotation="255"/>
    </xf>
    <xf numFmtId="0" fontId="0" fillId="0" borderId="63" xfId="44" applyFont="1" applyFill="1" applyBorder="1" applyAlignment="1">
      <alignment horizontal="center" vertical="distributed" textRotation="255"/>
    </xf>
    <xf numFmtId="0" fontId="0" fillId="0" borderId="67" xfId="44" applyFont="1" applyFill="1" applyBorder="1" applyAlignment="1">
      <alignment horizontal="center" vertical="distributed" textRotation="255"/>
    </xf>
    <xf numFmtId="0" fontId="0" fillId="0" borderId="93" xfId="44" applyFont="1" applyFill="1" applyBorder="1" applyAlignment="1">
      <alignment horizontal="center" vertical="distributed" textRotation="255"/>
    </xf>
    <xf numFmtId="0" fontId="0" fillId="0" borderId="84" xfId="44" applyFont="1" applyFill="1" applyBorder="1" applyAlignment="1">
      <alignment horizontal="center" vertical="distributed" textRotation="255"/>
    </xf>
    <xf numFmtId="0" fontId="0" fillId="0" borderId="107" xfId="44" applyFont="1" applyFill="1" applyBorder="1" applyAlignment="1">
      <alignment horizontal="center" vertical="distributed" textRotation="255"/>
    </xf>
    <xf numFmtId="0" fontId="33" fillId="0" borderId="51" xfId="44" applyFont="1" applyFill="1" applyBorder="1" applyAlignment="1" applyProtection="1">
      <alignment horizontal="right" vertical="center"/>
      <protection locked="0"/>
    </xf>
    <xf numFmtId="0" fontId="33" fillId="0" borderId="18" xfId="44" applyFont="1" applyFill="1" applyBorder="1" applyAlignment="1" applyProtection="1">
      <alignment vertical="center"/>
      <protection locked="0"/>
    </xf>
    <xf numFmtId="180" fontId="0" fillId="0" borderId="18" xfId="44" applyNumberFormat="1" applyFont="1" applyFill="1" applyBorder="1" applyAlignment="1" applyProtection="1">
      <alignment vertical="center"/>
      <protection locked="0"/>
    </xf>
    <xf numFmtId="0" fontId="0" fillId="0" borderId="18" xfId="44" applyFont="1" applyFill="1" applyBorder="1" applyAlignment="1">
      <alignment horizontal="center" vertical="center"/>
    </xf>
    <xf numFmtId="0" fontId="0" fillId="0" borderId="81" xfId="44" applyFont="1" applyFill="1" applyBorder="1" applyAlignment="1">
      <alignment horizontal="center" vertical="distributed" textRotation="255"/>
    </xf>
    <xf numFmtId="0" fontId="0" fillId="0" borderId="68" xfId="44" applyFont="1" applyFill="1" applyBorder="1" applyAlignment="1">
      <alignment horizontal="center" vertical="distributed" textRotation="255"/>
    </xf>
    <xf numFmtId="0" fontId="0" fillId="0" borderId="82" xfId="44" applyFont="1" applyFill="1" applyBorder="1" applyAlignment="1">
      <alignment horizontal="center" vertical="distributed" textRotation="255"/>
    </xf>
    <xf numFmtId="0" fontId="0" fillId="0" borderId="62" xfId="44" applyFont="1" applyFill="1" applyBorder="1" applyAlignment="1">
      <alignment horizontal="center" vertical="distributed" textRotation="255"/>
    </xf>
    <xf numFmtId="0" fontId="0" fillId="0" borderId="83" xfId="44" applyFont="1" applyFill="1" applyBorder="1" applyAlignment="1">
      <alignment horizontal="center" vertical="distributed" textRotation="255"/>
    </xf>
    <xf numFmtId="0" fontId="0" fillId="0" borderId="85" xfId="44" applyFont="1" applyFill="1" applyBorder="1" applyAlignment="1">
      <alignment horizontal="center" vertical="distributed" textRotation="255"/>
    </xf>
    <xf numFmtId="0" fontId="0" fillId="0" borderId="76" xfId="44" applyFont="1" applyFill="1" applyBorder="1" applyAlignment="1">
      <alignment horizontal="center" vertical="center"/>
    </xf>
    <xf numFmtId="180" fontId="20" fillId="0" borderId="21" xfId="44" applyNumberFormat="1" applyFont="1" applyFill="1" applyBorder="1" applyAlignment="1" applyProtection="1">
      <alignment horizontal="center" vertical="center" shrinkToFit="1"/>
      <protection locked="0"/>
    </xf>
    <xf numFmtId="180" fontId="0" fillId="0" borderId="0" xfId="44" applyNumberFormat="1" applyFont="1" applyFill="1" applyBorder="1" applyAlignment="1" applyProtection="1">
      <alignment horizontal="center" vertical="center" shrinkToFit="1"/>
      <protection locked="0"/>
    </xf>
    <xf numFmtId="3" fontId="0" fillId="0" borderId="0" xfId="44" applyNumberFormat="1" applyFont="1" applyFill="1" applyBorder="1" applyAlignment="1" applyProtection="1">
      <alignment horizontal="center" vertical="center" shrinkToFit="1"/>
      <protection locked="0"/>
    </xf>
    <xf numFmtId="185" fontId="20" fillId="0" borderId="21" xfId="44" applyNumberFormat="1" applyFont="1" applyFill="1" applyBorder="1" applyAlignment="1" applyProtection="1">
      <alignment horizontal="center" vertical="center"/>
      <protection locked="0"/>
    </xf>
    <xf numFmtId="185" fontId="20" fillId="0" borderId="68" xfId="44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center" vertical="center"/>
    </xf>
    <xf numFmtId="182" fontId="20" fillId="0" borderId="0" xfId="0" applyNumberFormat="1" applyFont="1" applyFill="1" applyBorder="1" applyAlignment="1">
      <alignment vertical="center"/>
    </xf>
    <xf numFmtId="182" fontId="20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186" fontId="0" fillId="0" borderId="0" xfId="0" applyNumberFormat="1" applyFont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3"/>
    <cellStyle name="標準_Sheet2" xfId="44"/>
    <cellStyle name="良い" xfId="41" builtinId="26" customBuiltin="1"/>
  </cellStyles>
  <dxfs count="0"/>
  <tableStyles count="0" defaultTableStyle="TableStyleMedium9" defaultPivotStyle="PivotStyleLight16"/>
  <colors>
    <mruColors>
      <color rgb="FF5F5F5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675039246467818"/>
          <c:y val="7.236842105263333E-2"/>
          <c:w val="0.8069073783359495"/>
          <c:h val="0.71710526315790002"/>
        </c:manualLayout>
      </c:layout>
      <c:barChart>
        <c:barDir val="col"/>
        <c:grouping val="stacked"/>
        <c:ser>
          <c:idx val="0"/>
          <c:order val="0"/>
          <c:tx>
            <c:strRef>
              <c:f>グラフ!$J$37</c:f>
              <c:strCache>
                <c:ptCount val="1"/>
                <c:pt idx="0">
                  <c:v>粗暴犯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2.8055175618606085E-6"/>
                  <c:y val="9.0719826934484142E-5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9.0719826934484142E-5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8479532163742704E-3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6.0479884622989371E-5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3.0449295758266598E-3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3.0449295758265505E-3"/>
                </c:manualLayout>
              </c:layout>
              <c:showVal val="1"/>
            </c:dLbl>
            <c:dLbl>
              <c:idx val="6"/>
              <c:layout>
                <c:manualLayout>
                  <c:x val="2.0958866491690392E-3"/>
                  <c:y val="1.5119971155747342E-4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</c:numCache>
            </c:numRef>
          </c:cat>
          <c:val>
            <c:numRef>
              <c:f>グラフ!$J$38:$J$44</c:f>
              <c:numCache>
                <c:formatCode>General</c:formatCode>
                <c:ptCount val="7"/>
                <c:pt idx="0">
                  <c:v>78</c:v>
                </c:pt>
                <c:pt idx="1">
                  <c:v>100</c:v>
                </c:pt>
                <c:pt idx="2">
                  <c:v>91</c:v>
                </c:pt>
                <c:pt idx="3">
                  <c:v>76</c:v>
                </c:pt>
                <c:pt idx="4">
                  <c:v>74</c:v>
                </c:pt>
                <c:pt idx="5">
                  <c:v>58</c:v>
                </c:pt>
                <c:pt idx="6">
                  <c:v>57</c:v>
                </c:pt>
              </c:numCache>
            </c:numRef>
          </c:val>
        </c:ser>
        <c:ser>
          <c:idx val="1"/>
          <c:order val="1"/>
          <c:tx>
            <c:strRef>
              <c:f>グラフ!$K$37</c:f>
              <c:strCache>
                <c:ptCount val="1"/>
                <c:pt idx="0">
                  <c:v>窃盗犯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5136569467278493E-3"/>
                  <c:y val="2.5388865865451086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1.3457109070157693E-3"/>
                  <c:y val="-2.0460238522816445E-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4.3357767092300414E-3"/>
                  <c:y val="-1.8981903577842244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5.8870113763253955E-3"/>
                  <c:y val="-3.9541833586591496E-2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5.6066618046373981E-3"/>
                  <c:y val="-3.5564995165077995E-2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3.3640300456948655E-3"/>
                  <c:y val="-2.0677349541834193E-2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5.8309744249001923E-3"/>
                  <c:y val="-2.0552332274255215E-2"/>
                </c:manualLayout>
              </c:layout>
              <c:dLblPos val="ctr"/>
              <c:showVal val="1"/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</c:numCache>
            </c:numRef>
          </c:cat>
          <c:val>
            <c:numRef>
              <c:f>グラフ!$K$38:$K$44</c:f>
              <c:numCache>
                <c:formatCode>General</c:formatCode>
                <c:ptCount val="7"/>
                <c:pt idx="0">
                  <c:v>795</c:v>
                </c:pt>
                <c:pt idx="1">
                  <c:v>1146</c:v>
                </c:pt>
                <c:pt idx="2">
                  <c:v>966</c:v>
                </c:pt>
                <c:pt idx="3">
                  <c:v>761</c:v>
                </c:pt>
                <c:pt idx="4">
                  <c:v>729</c:v>
                </c:pt>
                <c:pt idx="5">
                  <c:v>624</c:v>
                </c:pt>
                <c:pt idx="6">
                  <c:v>544</c:v>
                </c:pt>
              </c:numCache>
            </c:numRef>
          </c:val>
        </c:ser>
        <c:ser>
          <c:idx val="2"/>
          <c:order val="2"/>
          <c:tx>
            <c:strRef>
              <c:f>グラフ!$L$37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4"/>
              <c:layout>
                <c:manualLayout>
                  <c:x val="0"/>
                  <c:y val="2.3633677991137376E-2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0"/>
                  <c:y val="2.0679468242245199E-2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0"/>
                  <c:y val="1.4771048744460859E-2"/>
                </c:manualLayout>
              </c:layout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</c:numCache>
            </c:numRef>
          </c:cat>
          <c:val>
            <c:numRef>
              <c:f>グラフ!$L$38:$L$44</c:f>
              <c:numCache>
                <c:formatCode>General</c:formatCode>
                <c:ptCount val="7"/>
                <c:pt idx="0">
                  <c:v>74</c:v>
                </c:pt>
                <c:pt idx="1">
                  <c:v>45</c:v>
                </c:pt>
                <c:pt idx="2">
                  <c:v>60</c:v>
                </c:pt>
                <c:pt idx="3">
                  <c:v>41</c:v>
                </c:pt>
                <c:pt idx="4">
                  <c:v>35</c:v>
                </c:pt>
                <c:pt idx="5">
                  <c:v>30</c:v>
                </c:pt>
                <c:pt idx="6">
                  <c:v>24</c:v>
                </c:pt>
              </c:numCache>
            </c:numRef>
          </c:val>
        </c:ser>
        <c:ser>
          <c:idx val="3"/>
          <c:order val="3"/>
          <c:tx>
            <c:strRef>
              <c:f>グラフ!$M$37</c:f>
              <c:strCache>
                <c:ptCount val="1"/>
                <c:pt idx="0">
                  <c:v>そ の 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</c:numCache>
            </c:numRef>
          </c:cat>
          <c:val>
            <c:numRef>
              <c:f>グラフ!$M$38:$M$44</c:f>
              <c:numCache>
                <c:formatCode>General</c:formatCode>
                <c:ptCount val="7"/>
                <c:pt idx="0">
                  <c:v>182</c:v>
                </c:pt>
                <c:pt idx="1">
                  <c:v>228</c:v>
                </c:pt>
                <c:pt idx="2">
                  <c:v>234</c:v>
                </c:pt>
                <c:pt idx="3">
                  <c:v>176</c:v>
                </c:pt>
                <c:pt idx="4">
                  <c:v>170</c:v>
                </c:pt>
                <c:pt idx="5">
                  <c:v>123</c:v>
                </c:pt>
                <c:pt idx="6">
                  <c:v>111</c:v>
                </c:pt>
              </c:numCache>
            </c:numRef>
          </c:val>
        </c:ser>
        <c:gapWidth val="20"/>
        <c:overlap val="100"/>
        <c:axId val="138797056"/>
        <c:axId val="138798592"/>
      </c:barChart>
      <c:lineChart>
        <c:grouping val="standard"/>
        <c:ser>
          <c:idx val="0"/>
          <c:order val="4"/>
          <c:tx>
            <c:strRef>
              <c:f>グラフ!$I$37</c:f>
              <c:strCache>
                <c:ptCount val="1"/>
                <c:pt idx="0">
                  <c:v>検挙率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496594519091848E-2"/>
                  <c:y val="-4.412280701754393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424207963015641E-2"/>
                  <c:y val="-3.63998250218722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2817546158378598E-2"/>
                  <c:y val="-4.528871391076116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4013605442176915E-2"/>
                  <c:y val="4.805912418842381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5209664725975212E-2"/>
                  <c:y val="-4.304093567251461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7509857971050412E-2"/>
                  <c:y val="-4.112584611134134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5100475077978223E-2"/>
                  <c:y val="3.7342865036607241E-2"/>
                </c:manualLayout>
              </c:layout>
              <c:dLblPos val="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</c:numCache>
            </c:numRef>
          </c:cat>
          <c:val>
            <c:numRef>
              <c:f>グラフ!$I$38:$I$44</c:f>
              <c:numCache>
                <c:formatCode>#,##0.0_ </c:formatCode>
                <c:ptCount val="7"/>
                <c:pt idx="0">
                  <c:v>22.9</c:v>
                </c:pt>
                <c:pt idx="1">
                  <c:v>36.9</c:v>
                </c:pt>
                <c:pt idx="2">
                  <c:v>34.4</c:v>
                </c:pt>
                <c:pt idx="3">
                  <c:v>34.799999999999997</c:v>
                </c:pt>
                <c:pt idx="4">
                  <c:v>39.700000000000003</c:v>
                </c:pt>
                <c:pt idx="5">
                  <c:v>41.6</c:v>
                </c:pt>
                <c:pt idx="6">
                  <c:v>38.9</c:v>
                </c:pt>
              </c:numCache>
            </c:numRef>
          </c:val>
        </c:ser>
        <c:marker val="1"/>
        <c:axId val="138800512"/>
        <c:axId val="139486336"/>
      </c:lineChart>
      <c:catAx>
        <c:axId val="138797056"/>
        <c:scaling>
          <c:orientation val="minMax"/>
        </c:scaling>
        <c:axPos val="b"/>
        <c:numFmt formatCode="&quot;平成&quot;##&quot;年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798592"/>
        <c:crossesAt val="0"/>
        <c:auto val="1"/>
        <c:lblAlgn val="ctr"/>
        <c:lblOffset val="100"/>
        <c:tickLblSkip val="1"/>
        <c:tickMarkSkip val="1"/>
      </c:catAx>
      <c:valAx>
        <c:axId val="138798592"/>
        <c:scaling>
          <c:orientation val="minMax"/>
        </c:scaling>
        <c:axPos val="l"/>
        <c:title>
          <c:tx>
            <c:rich>
              <a:bodyPr rot="-6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0832025117739406"/>
              <c:y val="1.7543859649123184E-2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797056"/>
        <c:crosses val="autoZero"/>
        <c:crossBetween val="between"/>
      </c:valAx>
      <c:catAx>
        <c:axId val="138800512"/>
        <c:scaling>
          <c:orientation val="minMax"/>
        </c:scaling>
        <c:delete val="1"/>
        <c:axPos val="b"/>
        <c:numFmt formatCode="&quot;平成&quot;##&quot;年&quot;" sourceLinked="1"/>
        <c:tickLblPos val="none"/>
        <c:crossAx val="139486336"/>
        <c:crossesAt val="0"/>
        <c:auto val="1"/>
        <c:lblAlgn val="ctr"/>
        <c:lblOffset val="100"/>
      </c:catAx>
      <c:valAx>
        <c:axId val="139486336"/>
        <c:scaling>
          <c:orientation val="minMax"/>
          <c:max val="50"/>
          <c:min val="20"/>
        </c:scaling>
        <c:axPos val="r"/>
        <c:majorGridlines/>
        <c:min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7912087912089198"/>
              <c:y val="1.973684210526316E-2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800512"/>
        <c:crosses val="max"/>
        <c:crossBetween val="between"/>
        <c:maj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7095761381475"/>
          <c:y val="0.87061403508771962"/>
          <c:w val="0.81475667189952905"/>
          <c:h val="6.578947368421052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3918407257917401E-2"/>
          <c:y val="9.4890766391428974E-2"/>
          <c:w val="0.85216318548416747"/>
          <c:h val="0.68126673946778549"/>
        </c:manualLayout>
      </c:layout>
      <c:barChart>
        <c:barDir val="col"/>
        <c:grouping val="clustered"/>
        <c:ser>
          <c:idx val="0"/>
          <c:order val="0"/>
          <c:tx>
            <c:strRef>
              <c:f>グラフ!$I$5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5"/>
              <c:layout>
                <c:manualLayout>
                  <c:x val="-3.6716493164371949E-3"/>
                  <c:y val="1.3215338741910169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Val val="1"/>
          </c:dLbls>
          <c:cat>
            <c:strRef>
              <c:f>グラフ!$H$6:$H$11</c:f>
              <c:strCache>
                <c:ptCount val="6"/>
                <c:pt idx="0">
                  <c:v>平成20年度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</c:strCache>
            </c:strRef>
          </c:cat>
          <c:val>
            <c:numRef>
              <c:f>グラフ!$I$6:$I$11</c:f>
              <c:numCache>
                <c:formatCode>General</c:formatCode>
                <c:ptCount val="6"/>
                <c:pt idx="0">
                  <c:v>598</c:v>
                </c:pt>
                <c:pt idx="1">
                  <c:v>620</c:v>
                </c:pt>
                <c:pt idx="2">
                  <c:v>679</c:v>
                </c:pt>
                <c:pt idx="3">
                  <c:v>671</c:v>
                </c:pt>
                <c:pt idx="4">
                  <c:v>674</c:v>
                </c:pt>
                <c:pt idx="5">
                  <c:v>750</c:v>
                </c:pt>
              </c:numCache>
            </c:numRef>
          </c:val>
        </c:ser>
        <c:gapWidth val="30"/>
        <c:axId val="139543296"/>
        <c:axId val="139644288"/>
      </c:barChart>
      <c:lineChart>
        <c:grouping val="standard"/>
        <c:ser>
          <c:idx val="0"/>
          <c:order val="1"/>
          <c:tx>
            <c:strRef>
              <c:f>グラフ!$J$5</c:f>
              <c:strCache>
                <c:ptCount val="1"/>
                <c:pt idx="0">
                  <c:v>死亡者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576948870965228E-2"/>
                  <c:y val="-7.4444301019749599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212064795522566E-2"/>
                  <c:y val="-2.381283077320253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7548148101080836E-2"/>
                  <c:y val="-2.055918420033560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6544023142743437E-2"/>
                  <c:y val="-2.05591842003356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7548148101080836E-2"/>
                  <c:y val="-1.725545372402220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1216189753859969E-2"/>
                  <c:y val="-2.3812830773202537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Val val="1"/>
          </c:dLbls>
          <c:cat>
            <c:strRef>
              <c:f>グラフ!$H$6:$H$11</c:f>
              <c:strCache>
                <c:ptCount val="6"/>
                <c:pt idx="0">
                  <c:v>平成20年度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</c:strCache>
            </c:strRef>
          </c:cat>
          <c:val>
            <c:numRef>
              <c:f>グラフ!$J$6:$J$11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</c:ser>
        <c:marker val="1"/>
        <c:axId val="139543296"/>
        <c:axId val="139644288"/>
      </c:lineChart>
      <c:lineChart>
        <c:grouping val="standard"/>
        <c:ser>
          <c:idx val="0"/>
          <c:order val="2"/>
          <c:tx>
            <c:strRef>
              <c:f>グラフ!$K$5</c:f>
              <c:strCache>
                <c:ptCount val="1"/>
                <c:pt idx="0">
                  <c:v>重傷者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Val val="1"/>
          </c:dLbls>
          <c:cat>
            <c:strRef>
              <c:f>グラフ!$H$6:$H$11</c:f>
              <c:strCache>
                <c:ptCount val="6"/>
                <c:pt idx="0">
                  <c:v>平成20年度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</c:strCache>
            </c:strRef>
          </c:cat>
          <c:val>
            <c:numRef>
              <c:f>グラフ!$K$6:$K$11</c:f>
              <c:numCache>
                <c:formatCode>General</c:formatCode>
                <c:ptCount val="6"/>
                <c:pt idx="0">
                  <c:v>45</c:v>
                </c:pt>
                <c:pt idx="1">
                  <c:v>73</c:v>
                </c:pt>
                <c:pt idx="2">
                  <c:v>76</c:v>
                </c:pt>
                <c:pt idx="3">
                  <c:v>86</c:v>
                </c:pt>
                <c:pt idx="4">
                  <c:v>73</c:v>
                </c:pt>
                <c:pt idx="5">
                  <c:v>86</c:v>
                </c:pt>
              </c:numCache>
            </c:numRef>
          </c:val>
        </c:ser>
        <c:ser>
          <c:idx val="1"/>
          <c:order val="3"/>
          <c:tx>
            <c:strRef>
              <c:f>グラフ!$L$5</c:f>
              <c:strCache>
                <c:ptCount val="1"/>
                <c:pt idx="0">
                  <c:v>軽傷者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b"/>
            <c:showVal val="1"/>
          </c:dLbls>
          <c:cat>
            <c:strRef>
              <c:f>グラフ!$H$6:$H$11</c:f>
              <c:strCache>
                <c:ptCount val="6"/>
                <c:pt idx="0">
                  <c:v>平成20年度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</c:strCache>
            </c:strRef>
          </c:cat>
          <c:val>
            <c:numRef>
              <c:f>グラフ!$L$6:$L$11</c:f>
              <c:numCache>
                <c:formatCode>General</c:formatCode>
                <c:ptCount val="6"/>
                <c:pt idx="0">
                  <c:v>628</c:v>
                </c:pt>
                <c:pt idx="1">
                  <c:v>543</c:v>
                </c:pt>
                <c:pt idx="2">
                  <c:v>632</c:v>
                </c:pt>
                <c:pt idx="3">
                  <c:v>675</c:v>
                </c:pt>
                <c:pt idx="4">
                  <c:v>714</c:v>
                </c:pt>
                <c:pt idx="5">
                  <c:v>782</c:v>
                </c:pt>
              </c:numCache>
            </c:numRef>
          </c:val>
        </c:ser>
        <c:marker val="1"/>
        <c:axId val="139558912"/>
        <c:axId val="139560832"/>
      </c:lineChart>
      <c:catAx>
        <c:axId val="13954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8.3977738076858044E-2"/>
              <c:y val="4.8661800486617855E-2"/>
            </c:manualLayout>
          </c:layout>
          <c:spPr>
            <a:noFill/>
            <a:ln w="25400">
              <a:noFill/>
            </a:ln>
          </c:spPr>
        </c:title>
        <c:numFmt formatCode="##&quot;年度&quot;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44288"/>
        <c:crossesAt val="0"/>
        <c:auto val="1"/>
        <c:lblAlgn val="ctr"/>
        <c:lblOffset val="100"/>
        <c:tickLblSkip val="1"/>
        <c:tickMarkSkip val="1"/>
      </c:catAx>
      <c:valAx>
        <c:axId val="139644288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43296"/>
        <c:crosses val="autoZero"/>
        <c:crossBetween val="between"/>
      </c:valAx>
      <c:catAx>
        <c:axId val="1395589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5361359241860468"/>
              <c:y val="5.4339010543390534E-2"/>
            </c:manualLayout>
          </c:layout>
          <c:spPr>
            <a:noFill/>
            <a:ln w="25400">
              <a:noFill/>
            </a:ln>
          </c:spPr>
        </c:title>
        <c:tickLblPos val="none"/>
        <c:crossAx val="139560832"/>
        <c:crossesAt val="0"/>
        <c:auto val="1"/>
        <c:lblAlgn val="ctr"/>
        <c:lblOffset val="100"/>
      </c:catAx>
      <c:valAx>
        <c:axId val="139560832"/>
        <c:scaling>
          <c:orientation val="minMax"/>
        </c:scaling>
        <c:axPos val="r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5891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1428571428767"/>
          <c:y val="0.86861313868613665"/>
          <c:w val="0.65428571428572246"/>
          <c:h val="0.1070559610705600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233830845771144"/>
          <c:y val="0.10148514851485149"/>
          <c:w val="0.85373134328359657"/>
          <c:h val="0.70049504950495045"/>
        </c:manualLayout>
      </c:layout>
      <c:barChart>
        <c:barDir val="col"/>
        <c:grouping val="stacked"/>
        <c:ser>
          <c:idx val="0"/>
          <c:order val="0"/>
          <c:tx>
            <c:strRef>
              <c:f>グラフ!$I$13</c:f>
              <c:strCache>
                <c:ptCount val="1"/>
                <c:pt idx="0">
                  <c:v>浦添市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グラフ!$H$14:$H$18</c:f>
              <c:numCache>
                <c:formatCode>General</c:formatCode>
                <c:ptCount val="5"/>
                <c:pt idx="0" formatCode="&quot;平成&quot;##&quot;年度&quot;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numCache>
            </c:numRef>
          </c:cat>
          <c:val>
            <c:numRef>
              <c:f>グラフ!$I$14:$I$18</c:f>
              <c:numCache>
                <c:formatCode>General</c:formatCode>
                <c:ptCount val="5"/>
                <c:pt idx="0">
                  <c:v>620</c:v>
                </c:pt>
                <c:pt idx="1">
                  <c:v>679</c:v>
                </c:pt>
                <c:pt idx="2">
                  <c:v>671</c:v>
                </c:pt>
                <c:pt idx="3">
                  <c:v>674</c:v>
                </c:pt>
                <c:pt idx="4">
                  <c:v>750</c:v>
                </c:pt>
              </c:numCache>
            </c:numRef>
          </c:val>
        </c:ser>
        <c:ser>
          <c:idx val="1"/>
          <c:order val="1"/>
          <c:tx>
            <c:strRef>
              <c:f>グラフ!$J$13</c:f>
              <c:strCache>
                <c:ptCount val="1"/>
                <c:pt idx="0">
                  <c:v>西原町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グラフ!$H$14:$H$18</c:f>
              <c:numCache>
                <c:formatCode>General</c:formatCode>
                <c:ptCount val="5"/>
                <c:pt idx="0" formatCode="&quot;平成&quot;##&quot;年度&quot;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numCache>
            </c:numRef>
          </c:cat>
          <c:val>
            <c:numRef>
              <c:f>グラフ!$J$14:$J$18</c:f>
              <c:numCache>
                <c:formatCode>General</c:formatCode>
                <c:ptCount val="5"/>
                <c:pt idx="0">
                  <c:v>214</c:v>
                </c:pt>
                <c:pt idx="1">
                  <c:v>180</c:v>
                </c:pt>
                <c:pt idx="2">
                  <c:v>186</c:v>
                </c:pt>
                <c:pt idx="3">
                  <c:v>176</c:v>
                </c:pt>
                <c:pt idx="4">
                  <c:v>173</c:v>
                </c:pt>
              </c:numCache>
            </c:numRef>
          </c:val>
        </c:ser>
        <c:gapWidth val="30"/>
        <c:overlap val="100"/>
        <c:axId val="139582464"/>
        <c:axId val="139670272"/>
      </c:barChart>
      <c:catAx>
        <c:axId val="139582464"/>
        <c:scaling>
          <c:orientation val="minMax"/>
        </c:scaling>
        <c:axPos val="b"/>
        <c:numFmt formatCode="&quot;平成&quot;##&quot;年度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70272"/>
        <c:crossesAt val="0"/>
        <c:auto val="1"/>
        <c:lblAlgn val="ctr"/>
        <c:lblOffset val="100"/>
        <c:tickLblSkip val="1"/>
        <c:tickMarkSkip val="1"/>
      </c:catAx>
      <c:valAx>
        <c:axId val="139670272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119402985074627"/>
              <c:y val="3.9603960396039611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82464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38805970149753"/>
          <c:y val="0.89603960396039661"/>
          <c:w val="0.4925373134328358"/>
          <c:h val="7.1782178217821804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004833960972262"/>
          <c:y val="0.14180946025159091"/>
          <c:w val="0.83961565673856786"/>
          <c:h val="0.70986247745926623"/>
        </c:manualLayout>
      </c:layout>
      <c:barChart>
        <c:barDir val="col"/>
        <c:grouping val="clustered"/>
        <c:ser>
          <c:idx val="0"/>
          <c:order val="0"/>
          <c:tx>
            <c:strRef>
              <c:f>グラフ!$H$70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グラフ!$I$69:$T$69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グラフ!$I$70:$T$70</c:f>
              <c:numCache>
                <c:formatCode>_ * #,##0_ ;_ * \-#,##0_ ;_ * \-_ ;_ @_ 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9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gapWidth val="30"/>
        <c:axId val="139694848"/>
        <c:axId val="139696384"/>
      </c:barChart>
      <c:catAx>
        <c:axId val="139694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96384"/>
        <c:crossesAt val="0"/>
        <c:auto val="1"/>
        <c:lblAlgn val="ctr"/>
        <c:lblOffset val="100"/>
        <c:tickLblSkip val="1"/>
        <c:tickMarkSkip val="1"/>
      </c:catAx>
      <c:valAx>
        <c:axId val="139696384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9.6618357487922704E-2"/>
              <c:y val="5.623471882640587E-2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9484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2536596190782273"/>
          <c:y val="0.15577889447236434"/>
          <c:w val="0.81632769270410643"/>
          <c:h val="0.70351758793969155"/>
        </c:manualLayout>
      </c:layout>
      <c:doughnutChart>
        <c:varyColors val="1"/>
        <c:ser>
          <c:idx val="0"/>
          <c:order val="0"/>
          <c:tx>
            <c:strRef>
              <c:f>グラフ!$H$75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dot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1.9436345966958223E-2"/>
                  <c:y val="-0.2077051926298157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残火の</a:t>
                    </a:r>
                    <a:endParaRPr lang="en-US" altLang="ja-JP"/>
                  </a:p>
                  <a:p>
                    <a:r>
                      <a:rPr lang="ja-JP" altLang="en-US"/>
                      <a:t>不始末
</a:t>
                    </a:r>
                    <a:r>
                      <a:rPr lang="en-US" altLang="ja-JP"/>
                      <a:t>2.7%</a:t>
                    </a:r>
                    <a:endParaRPr lang="ja-JP" altLang="en-US"/>
                  </a:p>
                </c:rich>
              </c:tx>
              <c:showCatName val="1"/>
              <c:showPercent val="1"/>
            </c:dLbl>
            <c:dLbl>
              <c:idx val="3"/>
              <c:layout>
                <c:manualLayout>
                  <c:x val="7.7745383867832132E-3"/>
                  <c:y val="-1.3400335008375234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5.4421768707482956E-2"/>
                  <c:y val="-6.7001675041876178E-3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"/>
                  <c:y val="-5.3601340033500776E-2"/>
                </c:manualLayout>
              </c:layout>
              <c:showCatName val="1"/>
              <c:showPercent val="1"/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グラフ!$I$74:$N$74</c:f>
              <c:strCache>
                <c:ptCount val="6"/>
                <c:pt idx="0">
                  <c:v>子供の火遊び</c:v>
                </c:pt>
                <c:pt idx="1">
                  <c:v>タバコ吸殻不始末</c:v>
                </c:pt>
                <c:pt idx="2">
                  <c:v>残火の不始末</c:v>
                </c:pt>
                <c:pt idx="3">
                  <c:v>放火</c:v>
                </c:pt>
                <c:pt idx="4">
                  <c:v>漏電</c:v>
                </c:pt>
                <c:pt idx="5">
                  <c:v>その他</c:v>
                </c:pt>
              </c:strCache>
            </c:strRef>
          </c:cat>
          <c:val>
            <c:numRef>
              <c:f>グラフ!$I$75:$N$75</c:f>
              <c:numCache>
                <c:formatCode>0"件"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28</c:v>
                </c:pt>
              </c:numCache>
            </c:numRef>
          </c:val>
        </c:ser>
        <c:dLbls>
          <c:showVal val="1"/>
          <c:showCatName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firstPageNumber="0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4929597999557109"/>
          <c:y val="9.9119049334743026E-2"/>
          <c:w val="0.72112775243144511"/>
          <c:h val="0.72687302845479185"/>
        </c:manualLayout>
      </c:layout>
      <c:barChart>
        <c:barDir val="col"/>
        <c:grouping val="clustered"/>
        <c:ser>
          <c:idx val="0"/>
          <c:order val="0"/>
          <c:tx>
            <c:strRef>
              <c:f>グラフ!$I$103</c:f>
              <c:strCache>
                <c:ptCount val="1"/>
                <c:pt idx="0">
                  <c:v>損害額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0"/>
                  <c:y val="5.02452391688923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Val val="1"/>
            </c:dLbl>
            <c:dLbl>
              <c:idx val="2"/>
              <c:layout>
                <c:manualLayout>
                  <c:x val="1.1307188594014187E-3"/>
                  <c:y val="8.35281198158835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Val val="1"/>
            </c:dLbl>
            <c:dLbl>
              <c:idx val="3"/>
              <c:layout>
                <c:manualLayout>
                  <c:x val="2.0790358951609992E-4"/>
                  <c:y val="5.854243990426312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800"/>
                      <a:t>7,219</a:t>
                    </a:r>
                    <a:r>
                      <a:rPr lang="en-US" altLang="en-US"/>
                      <a:t> </a:t>
                    </a:r>
                  </a:p>
                </c:rich>
              </c:tx>
              <c:dLblPos val="outEnd"/>
              <c:showVal val="1"/>
            </c:dLbl>
            <c:dLbl>
              <c:idx val="4"/>
              <c:layout>
                <c:manualLayout>
                  <c:x val="3.7493192142540491E-3"/>
                  <c:y val="4.133297506951110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800"/>
                      <a:t>2,964 </a:t>
                    </a:r>
                  </a:p>
                </c:rich>
              </c:tx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strRef>
              <c:f>グラフ!$H$104:$H$108</c:f>
              <c:strCache>
                <c:ptCount val="5"/>
                <c:pt idx="0">
                  <c:v>平成21年</c:v>
                </c:pt>
                <c:pt idx="1">
                  <c:v>22年</c:v>
                </c:pt>
                <c:pt idx="2">
                  <c:v>23年</c:v>
                </c:pt>
                <c:pt idx="3">
                  <c:v>24年</c:v>
                </c:pt>
                <c:pt idx="4">
                  <c:v>25年</c:v>
                </c:pt>
              </c:strCache>
            </c:strRef>
          </c:cat>
          <c:val>
            <c:numRef>
              <c:f>グラフ!$I$104:$I$108</c:f>
              <c:numCache>
                <c:formatCode>#,##0_ </c:formatCode>
                <c:ptCount val="5"/>
                <c:pt idx="0">
                  <c:v>84116</c:v>
                </c:pt>
                <c:pt idx="1">
                  <c:v>5494</c:v>
                </c:pt>
                <c:pt idx="2">
                  <c:v>19651</c:v>
                </c:pt>
                <c:pt idx="3">
                  <c:v>7219</c:v>
                </c:pt>
                <c:pt idx="4">
                  <c:v>2964</c:v>
                </c:pt>
              </c:numCache>
            </c:numRef>
          </c:val>
        </c:ser>
        <c:gapWidth val="30"/>
        <c:axId val="139879168"/>
        <c:axId val="139881088"/>
      </c:barChart>
      <c:lineChart>
        <c:grouping val="standard"/>
        <c:ser>
          <c:idx val="0"/>
          <c:order val="1"/>
          <c:tx>
            <c:strRef>
              <c:f>グラフ!$J$103</c:f>
              <c:strCache>
                <c:ptCount val="1"/>
                <c:pt idx="0">
                  <c:v>１件当り損害額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76698425315559E-2"/>
                  <c:y val="-3.8137806958106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268449182657289E-2"/>
                  <c:y val="-3.813056379821959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1945396170739E-2"/>
                  <c:y val="-3.813056379821959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51945396170677E-2"/>
                  <c:y val="-3.81305637982195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9162951158453753E-2"/>
                  <c:y val="-4.0582022944461345E-2"/>
                </c:manualLayout>
              </c:layout>
              <c:dLblPos val="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Val val="1"/>
          </c:dLbls>
          <c:cat>
            <c:strRef>
              <c:f>グラフ!$H$104:$H$108</c:f>
              <c:strCache>
                <c:ptCount val="5"/>
                <c:pt idx="0">
                  <c:v>平成21年</c:v>
                </c:pt>
                <c:pt idx="1">
                  <c:v>22年</c:v>
                </c:pt>
                <c:pt idx="2">
                  <c:v>23年</c:v>
                </c:pt>
                <c:pt idx="3">
                  <c:v>24年</c:v>
                </c:pt>
                <c:pt idx="4">
                  <c:v>25年</c:v>
                </c:pt>
              </c:strCache>
            </c:strRef>
          </c:cat>
          <c:val>
            <c:numRef>
              <c:f>グラフ!$J$104:$J$108</c:f>
              <c:numCache>
                <c:formatCode>#,##0_ </c:formatCode>
                <c:ptCount val="5"/>
                <c:pt idx="0">
                  <c:v>1450.2758620689656</c:v>
                </c:pt>
                <c:pt idx="1">
                  <c:v>144.57894736842104</c:v>
                </c:pt>
                <c:pt idx="2">
                  <c:v>427.19565217391306</c:v>
                </c:pt>
                <c:pt idx="3">
                  <c:v>248.93103448275863</c:v>
                </c:pt>
                <c:pt idx="4">
                  <c:v>80.108108108108112</c:v>
                </c:pt>
              </c:numCache>
            </c:numRef>
          </c:val>
        </c:ser>
        <c:marker val="1"/>
        <c:axId val="139723520"/>
        <c:axId val="139725440"/>
      </c:lineChart>
      <c:catAx>
        <c:axId val="139879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損害額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9.0140845070424275E-2"/>
              <c:y val="1.2738793113415888E-2"/>
            </c:manualLayout>
          </c:layout>
          <c:spPr>
            <a:noFill/>
            <a:ln w="25400">
              <a:noFill/>
            </a:ln>
          </c:spPr>
        </c:title>
        <c:numFmt formatCode="&quot;平成&quot;##&quot;年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81088"/>
        <c:crossesAt val="0"/>
        <c:auto val="1"/>
        <c:lblAlgn val="ctr"/>
        <c:lblOffset val="100"/>
        <c:tickLblSkip val="1"/>
        <c:tickMarkSkip val="1"/>
      </c:catAx>
      <c:valAx>
        <c:axId val="139881088"/>
        <c:scaling>
          <c:orientation val="minMax"/>
          <c:max val="9000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112692716622028"/>
              <c:y val="5.0660847437757485E-2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79168"/>
        <c:crosses val="autoZero"/>
        <c:crossBetween val="between"/>
        <c:majorUnit val="10000"/>
      </c:valAx>
      <c:catAx>
        <c:axId val="1397235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(1</a:t>
                </a:r>
                <a:r>
                  <a:rPr lang="ja-JP" altLang="en-US"/>
                  <a:t>件当り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76619823695841782"/>
              <c:y val="1.1013227703860345E-2"/>
            </c:manualLayout>
          </c:layout>
          <c:spPr>
            <a:noFill/>
            <a:ln w="25400">
              <a:noFill/>
            </a:ln>
          </c:spPr>
        </c:title>
        <c:numFmt formatCode="&quot;平成&quot;##&quot;年&quot;" sourceLinked="1"/>
        <c:tickLblPos val="none"/>
        <c:crossAx val="139725440"/>
        <c:crossesAt val="0"/>
        <c:auto val="1"/>
        <c:lblAlgn val="ctr"/>
        <c:lblOffset val="100"/>
      </c:catAx>
      <c:valAx>
        <c:axId val="139725440"/>
        <c:scaling>
          <c:orientation val="minMax"/>
          <c:max val="2100"/>
          <c:min val="0"/>
        </c:scaling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79436728978774052"/>
              <c:y val="4.8458201896985513E-2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7235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6414676746"/>
          <c:y val="0.90748996279809113"/>
          <c:w val="0.68450798375327859"/>
          <c:h val="6.607936622316197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</a:t>
            </a:r>
            <a:r>
              <a:rPr lang="en-US" altLang="ja-JP"/>
              <a:t>25</a:t>
            </a:r>
            <a:r>
              <a:rPr lang="ja-JP" altLang="en-US"/>
              <a:t>年
（年間）  </a:t>
            </a:r>
            <a:r>
              <a:rPr lang="en-US" altLang="ja-JP"/>
              <a:t>4,223</a:t>
            </a:r>
            <a:r>
              <a:rPr lang="ja-JP" altLang="en-US"/>
              <a:t> 人</a:t>
            </a:r>
          </a:p>
        </c:rich>
      </c:tx>
      <c:layout>
        <c:manualLayout>
          <c:xMode val="edge"/>
          <c:yMode val="edge"/>
          <c:x val="0.39655283695009075"/>
          <c:y val="3.539823008849559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5473828702447057"/>
          <c:y val="0.13808468631686541"/>
          <c:w val="0.74617069418048043"/>
          <c:h val="0.69042316258352165"/>
        </c:manualLayout>
      </c:layout>
      <c:barChart>
        <c:barDir val="col"/>
        <c:grouping val="clustered"/>
        <c:ser>
          <c:idx val="0"/>
          <c:order val="0"/>
          <c:tx>
            <c:strRef>
              <c:f>グラフ!$H$114</c:f>
              <c:strCache>
                <c:ptCount val="1"/>
                <c:pt idx="0">
                  <c:v>4223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"/>
                  <c:y val="1.4749262536873134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1.4749262536873134E-2"/>
                </c:manualLayout>
              </c:layout>
              <c:showVal val="1"/>
            </c:dLbl>
            <c:numFmt formatCode="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グラフ!$I$113:$R$113</c:f>
              <c:strCache>
                <c:ptCount val="10"/>
                <c:pt idx="0">
                  <c:v>火災</c:v>
                </c:pt>
                <c:pt idx="1">
                  <c:v>水難事故</c:v>
                </c:pt>
                <c:pt idx="2">
                  <c:v>交通事故</c:v>
                </c:pt>
                <c:pt idx="3">
                  <c:v>労働災害</c:v>
                </c:pt>
                <c:pt idx="4">
                  <c:v>運動競技</c:v>
                </c:pt>
                <c:pt idx="5">
                  <c:v>一般負傷</c:v>
                </c:pt>
                <c:pt idx="6">
                  <c:v>加害</c:v>
                </c:pt>
                <c:pt idx="7">
                  <c:v>自損行為</c:v>
                </c:pt>
                <c:pt idx="8">
                  <c:v>急病</c:v>
                </c:pt>
                <c:pt idx="9">
                  <c:v>その他</c:v>
                </c:pt>
              </c:strCache>
            </c:strRef>
          </c:cat>
          <c:val>
            <c:numRef>
              <c:f>グラフ!$I$114:$R$114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511</c:v>
                </c:pt>
                <c:pt idx="3">
                  <c:v>31</c:v>
                </c:pt>
                <c:pt idx="4">
                  <c:v>30</c:v>
                </c:pt>
                <c:pt idx="5">
                  <c:v>565</c:v>
                </c:pt>
                <c:pt idx="6">
                  <c:v>31</c:v>
                </c:pt>
                <c:pt idx="7">
                  <c:v>47</c:v>
                </c:pt>
                <c:pt idx="8">
                  <c:v>2458</c:v>
                </c:pt>
                <c:pt idx="9">
                  <c:v>543</c:v>
                </c:pt>
              </c:numCache>
            </c:numRef>
          </c:val>
        </c:ser>
        <c:gapWidth val="30"/>
        <c:axId val="139754112"/>
        <c:axId val="139768192"/>
      </c:barChart>
      <c:catAx>
        <c:axId val="13975411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768192"/>
        <c:crossesAt val="0"/>
        <c:auto val="1"/>
        <c:lblAlgn val="ctr"/>
        <c:lblOffset val="100"/>
        <c:tickLblSkip val="1"/>
        <c:tickMarkSkip val="1"/>
      </c:catAx>
      <c:valAx>
        <c:axId val="139768192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551728492413379"/>
              <c:y val="9.0707964601770025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7541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3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4" name="Line 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5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6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7" name="Line 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8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36</xdr:row>
      <xdr:rowOff>28575</xdr:rowOff>
    </xdr:from>
    <xdr:to>
      <xdr:col>5</xdr:col>
      <xdr:colOff>838200</xdr:colOff>
      <xdr:row>64</xdr:row>
      <xdr:rowOff>104775</xdr:rowOff>
    </xdr:to>
    <xdr:graphicFrame macro="">
      <xdr:nvGraphicFramePr>
        <xdr:cNvPr id="76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77" name="Line 3"/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0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82" name="Line 8"/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3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0" name="Text Box 11"/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1" name="Text Box 12"/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</xdr:txBody>
    </xdr:sp>
    <xdr:clientData/>
  </xdr:twoCellAnchor>
  <xdr:twoCellAnchor>
    <xdr:from>
      <xdr:col>0</xdr:col>
      <xdr:colOff>9526</xdr:colOff>
      <xdr:row>6</xdr:row>
      <xdr:rowOff>123825</xdr:rowOff>
    </xdr:from>
    <xdr:to>
      <xdr:col>3</xdr:col>
      <xdr:colOff>161926</xdr:colOff>
      <xdr:row>32</xdr:row>
      <xdr:rowOff>76200</xdr:rowOff>
    </xdr:to>
    <xdr:graphicFrame macro="">
      <xdr:nvGraphicFramePr>
        <xdr:cNvPr id="768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6</xdr:row>
      <xdr:rowOff>114300</xdr:rowOff>
    </xdr:from>
    <xdr:to>
      <xdr:col>6</xdr:col>
      <xdr:colOff>19050</xdr:colOff>
      <xdr:row>32</xdr:row>
      <xdr:rowOff>0</xdr:rowOff>
    </xdr:to>
    <xdr:graphicFrame macro="">
      <xdr:nvGraphicFramePr>
        <xdr:cNvPr id="768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38100</xdr:rowOff>
    </xdr:from>
    <xdr:to>
      <xdr:col>2</xdr:col>
      <xdr:colOff>1076325</xdr:colOff>
      <xdr:row>97</xdr:row>
      <xdr:rowOff>123825</xdr:rowOff>
    </xdr:to>
    <xdr:graphicFrame macro="">
      <xdr:nvGraphicFramePr>
        <xdr:cNvPr id="768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</xdr:colOff>
      <xdr:row>72</xdr:row>
      <xdr:rowOff>85725</xdr:rowOff>
    </xdr:from>
    <xdr:to>
      <xdr:col>5</xdr:col>
      <xdr:colOff>1085850</xdr:colOff>
      <xdr:row>97</xdr:row>
      <xdr:rowOff>66675</xdr:rowOff>
    </xdr:to>
    <xdr:graphicFrame macro="">
      <xdr:nvGraphicFramePr>
        <xdr:cNvPr id="769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103</xdr:row>
      <xdr:rowOff>19050</xdr:rowOff>
    </xdr:from>
    <xdr:to>
      <xdr:col>3</xdr:col>
      <xdr:colOff>76200</xdr:colOff>
      <xdr:row>131</xdr:row>
      <xdr:rowOff>76200</xdr:rowOff>
    </xdr:to>
    <xdr:graphicFrame macro="">
      <xdr:nvGraphicFramePr>
        <xdr:cNvPr id="7691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38100</xdr:colOff>
      <xdr:row>103</xdr:row>
      <xdr:rowOff>28574</xdr:rowOff>
    </xdr:from>
    <xdr:to>
      <xdr:col>6</xdr:col>
      <xdr:colOff>219076</xdr:colOff>
      <xdr:row>131</xdr:row>
      <xdr:rowOff>57149</xdr:rowOff>
    </xdr:to>
    <xdr:graphicFrame macro="">
      <xdr:nvGraphicFramePr>
        <xdr:cNvPr id="769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171450</xdr:colOff>
      <xdr:row>70</xdr:row>
      <xdr:rowOff>0</xdr:rowOff>
    </xdr:from>
    <xdr:to>
      <xdr:col>1</xdr:col>
      <xdr:colOff>971550</xdr:colOff>
      <xdr:row>71</xdr:row>
      <xdr:rowOff>104775</xdr:rowOff>
    </xdr:to>
    <xdr:sp macro="" textlink="" fLocksText="0">
      <xdr:nvSpPr>
        <xdr:cNvPr id="7693" name="Text Box 22"/>
        <xdr:cNvSpPr txBox="1">
          <a:spLocks noChangeArrowheads="1"/>
        </xdr:cNvSpPr>
      </xdr:nvSpPr>
      <xdr:spPr bwMode="auto">
        <a:xfrm>
          <a:off x="1276350" y="10763250"/>
          <a:ext cx="8001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4</xdr:col>
      <xdr:colOff>200025</xdr:colOff>
      <xdr:row>70</xdr:row>
      <xdr:rowOff>9525</xdr:rowOff>
    </xdr:from>
    <xdr:to>
      <xdr:col>4</xdr:col>
      <xdr:colOff>1009650</xdr:colOff>
      <xdr:row>71</xdr:row>
      <xdr:rowOff>114300</xdr:rowOff>
    </xdr:to>
    <xdr:sp macro="" textlink="" fLocksText="0">
      <xdr:nvSpPr>
        <xdr:cNvPr id="7694" name="Text Box 23"/>
        <xdr:cNvSpPr txBox="1">
          <a:spLocks noChangeArrowheads="1"/>
        </xdr:cNvSpPr>
      </xdr:nvSpPr>
      <xdr:spPr bwMode="auto">
        <a:xfrm>
          <a:off x="4619625" y="10772775"/>
          <a:ext cx="8096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4</xdr:col>
      <xdr:colOff>466725</xdr:colOff>
      <xdr:row>83</xdr:row>
      <xdr:rowOff>104774</xdr:rowOff>
    </xdr:from>
    <xdr:to>
      <xdr:col>4</xdr:col>
      <xdr:colOff>876300</xdr:colOff>
      <xdr:row>86</xdr:row>
      <xdr:rowOff>85725</xdr:rowOff>
    </xdr:to>
    <xdr:sp macro="" textlink="">
      <xdr:nvSpPr>
        <xdr:cNvPr id="7695" name="Rectangle 379"/>
        <xdr:cNvSpPr>
          <a:spLocks noChangeArrowheads="1"/>
        </xdr:cNvSpPr>
      </xdr:nvSpPr>
      <xdr:spPr bwMode="auto">
        <a:xfrm>
          <a:off x="4886325" y="12849224"/>
          <a:ext cx="4095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37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4</xdr:col>
      <xdr:colOff>762000</xdr:colOff>
      <xdr:row>75</xdr:row>
      <xdr:rowOff>142875</xdr:rowOff>
    </xdr:from>
    <xdr:to>
      <xdr:col>4</xdr:col>
      <xdr:colOff>762000</xdr:colOff>
      <xdr:row>77</xdr:row>
      <xdr:rowOff>142875</xdr:rowOff>
    </xdr:to>
    <xdr:cxnSp macro="">
      <xdr:nvCxnSpPr>
        <xdr:cNvPr id="21" name="直線コネクタ 20"/>
        <xdr:cNvCxnSpPr/>
      </xdr:nvCxnSpPr>
      <xdr:spPr bwMode="auto">
        <a:xfrm>
          <a:off x="5181600" y="11668125"/>
          <a:ext cx="0" cy="304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view="pageBreakPreview" zoomScaleNormal="100" workbookViewId="0">
      <selection activeCell="A7" sqref="A7"/>
    </sheetView>
  </sheetViews>
  <sheetFormatPr defaultRowHeight="17.45" customHeight="1"/>
  <cols>
    <col min="1" max="1" width="11.85546875" style="12" customWidth="1"/>
    <col min="2" max="3" width="7.42578125" style="12" customWidth="1"/>
    <col min="4" max="4" width="9.85546875" style="12" customWidth="1"/>
    <col min="5" max="5" width="5.140625" style="12" customWidth="1"/>
    <col min="6" max="6" width="8.85546875" style="12" customWidth="1"/>
    <col min="7" max="7" width="5.85546875" style="12" customWidth="1"/>
    <col min="8" max="13" width="7.42578125" style="12" customWidth="1"/>
    <col min="14" max="16384" width="9.140625" style="12"/>
  </cols>
  <sheetData>
    <row r="1" spans="1:13" ht="17.45" customHeight="1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ht="15" customHeight="1"/>
    <row r="3" spans="1:13" ht="15" customHeight="1">
      <c r="A3" s="12" t="s">
        <v>204</v>
      </c>
      <c r="M3" s="11" t="s">
        <v>1</v>
      </c>
    </row>
    <row r="4" spans="1:13" ht="30" customHeight="1">
      <c r="A4" s="129" t="s">
        <v>2</v>
      </c>
      <c r="B4" s="257" t="s">
        <v>219</v>
      </c>
      <c r="C4" s="257"/>
      <c r="D4" s="257" t="s">
        <v>4</v>
      </c>
      <c r="E4" s="257"/>
      <c r="F4" s="257" t="s">
        <v>220</v>
      </c>
      <c r="G4" s="257"/>
      <c r="H4" s="257" t="s">
        <v>230</v>
      </c>
      <c r="I4" s="257"/>
      <c r="J4" s="258" t="s">
        <v>231</v>
      </c>
      <c r="K4" s="259"/>
      <c r="L4" s="258" t="s">
        <v>232</v>
      </c>
      <c r="M4" s="260"/>
    </row>
    <row r="5" spans="1:13" ht="18.95" customHeight="1">
      <c r="A5" s="164" t="s">
        <v>302</v>
      </c>
      <c r="B5" s="48">
        <v>823</v>
      </c>
      <c r="C5" s="49">
        <v>598</v>
      </c>
      <c r="D5" s="50">
        <v>2</v>
      </c>
      <c r="E5" s="136">
        <v>0</v>
      </c>
      <c r="F5" s="50">
        <v>63</v>
      </c>
      <c r="G5" s="51">
        <v>45</v>
      </c>
      <c r="H5" s="50">
        <v>868</v>
      </c>
      <c r="I5" s="49">
        <v>628</v>
      </c>
      <c r="J5" s="53">
        <v>2.2999999999999998</v>
      </c>
      <c r="K5" s="79">
        <v>1.6</v>
      </c>
      <c r="L5" s="50">
        <v>2.6</v>
      </c>
      <c r="M5" s="80">
        <v>1.8</v>
      </c>
    </row>
    <row r="6" spans="1:13" ht="18.95" customHeight="1">
      <c r="A6" s="54"/>
      <c r="B6" s="48"/>
      <c r="C6" s="49"/>
      <c r="D6" s="50"/>
      <c r="E6" s="49"/>
      <c r="F6" s="50"/>
      <c r="G6" s="51"/>
      <c r="H6" s="50"/>
      <c r="I6" s="49"/>
      <c r="J6" s="50"/>
      <c r="K6" s="79"/>
      <c r="L6" s="50"/>
      <c r="M6" s="80"/>
    </row>
    <row r="7" spans="1:13" ht="18.95" customHeight="1">
      <c r="A7" s="81">
        <v>21</v>
      </c>
      <c r="B7" s="48">
        <v>834</v>
      </c>
      <c r="C7" s="49">
        <v>620</v>
      </c>
      <c r="D7" s="50">
        <v>4</v>
      </c>
      <c r="E7" s="56">
        <v>4</v>
      </c>
      <c r="F7" s="50">
        <v>92</v>
      </c>
      <c r="G7" s="51">
        <v>73</v>
      </c>
      <c r="H7" s="50">
        <v>738</v>
      </c>
      <c r="I7" s="49">
        <v>543</v>
      </c>
      <c r="J7" s="53">
        <v>2.2999999999999998</v>
      </c>
      <c r="K7" s="79">
        <v>1.7</v>
      </c>
      <c r="L7" s="50">
        <v>2.2999999999999998</v>
      </c>
      <c r="M7" s="80">
        <v>1.6</v>
      </c>
    </row>
    <row r="8" spans="1:13" ht="18.95" customHeight="1">
      <c r="A8" s="82"/>
      <c r="B8" s="48"/>
      <c r="C8" s="50"/>
      <c r="D8" s="50"/>
      <c r="E8" s="50"/>
      <c r="F8" s="50"/>
      <c r="G8" s="50"/>
      <c r="H8" s="50"/>
      <c r="I8" s="49"/>
      <c r="J8" s="50"/>
      <c r="K8" s="79"/>
      <c r="L8" s="50"/>
      <c r="M8" s="80"/>
    </row>
    <row r="9" spans="1:13" ht="18.95" customHeight="1">
      <c r="A9" s="83">
        <v>22</v>
      </c>
      <c r="B9" s="48">
        <v>859</v>
      </c>
      <c r="C9" s="49">
        <v>679</v>
      </c>
      <c r="D9" s="50">
        <v>3</v>
      </c>
      <c r="E9" s="49">
        <v>3</v>
      </c>
      <c r="F9" s="50">
        <v>108</v>
      </c>
      <c r="G9" s="49">
        <v>76</v>
      </c>
      <c r="H9" s="50">
        <v>860</v>
      </c>
      <c r="I9" s="49">
        <v>632</v>
      </c>
      <c r="J9" s="53">
        <v>2.4</v>
      </c>
      <c r="K9" s="79">
        <v>1.9</v>
      </c>
      <c r="L9" s="50">
        <v>2.7</v>
      </c>
      <c r="M9" s="80">
        <v>1.9</v>
      </c>
    </row>
    <row r="10" spans="1:13" ht="18.95" customHeight="1">
      <c r="A10" s="82"/>
      <c r="B10" s="48"/>
      <c r="C10" s="58"/>
      <c r="D10" s="50"/>
      <c r="E10" s="59"/>
      <c r="F10" s="50"/>
      <c r="G10" s="52"/>
      <c r="H10" s="50"/>
      <c r="I10" s="49"/>
      <c r="J10" s="53"/>
      <c r="K10" s="79"/>
      <c r="L10" s="50"/>
      <c r="M10" s="80"/>
    </row>
    <row r="11" spans="1:13" s="57" customFormat="1" ht="18.95" customHeight="1">
      <c r="A11" s="83">
        <v>23</v>
      </c>
      <c r="B11" s="48">
        <v>857</v>
      </c>
      <c r="C11" s="49">
        <v>671</v>
      </c>
      <c r="D11" s="50">
        <v>3</v>
      </c>
      <c r="E11" s="49">
        <v>3</v>
      </c>
      <c r="F11" s="50">
        <v>117</v>
      </c>
      <c r="G11" s="49">
        <v>86</v>
      </c>
      <c r="H11" s="50">
        <v>864</v>
      </c>
      <c r="I11" s="49">
        <v>675</v>
      </c>
      <c r="J11" s="53">
        <v>2.2999999999999998</v>
      </c>
      <c r="K11" s="79">
        <v>1.8</v>
      </c>
      <c r="L11" s="97">
        <v>2.6</v>
      </c>
      <c r="M11" s="80">
        <v>2</v>
      </c>
    </row>
    <row r="12" spans="1:13" ht="18.95" customHeight="1">
      <c r="A12" s="83"/>
      <c r="B12" s="48"/>
      <c r="C12" s="58"/>
      <c r="D12" s="50"/>
      <c r="E12" s="59"/>
      <c r="F12" s="50"/>
      <c r="G12" s="52"/>
      <c r="H12" s="50"/>
      <c r="I12" s="49"/>
      <c r="J12" s="53"/>
      <c r="K12" s="79"/>
      <c r="L12" s="50"/>
      <c r="M12" s="80"/>
    </row>
    <row r="13" spans="1:13" ht="18.95" customHeight="1">
      <c r="A13" s="83">
        <v>24</v>
      </c>
      <c r="B13" s="48">
        <v>850</v>
      </c>
      <c r="C13" s="49">
        <v>674</v>
      </c>
      <c r="D13" s="50">
        <v>5</v>
      </c>
      <c r="E13" s="49">
        <v>4</v>
      </c>
      <c r="F13" s="50">
        <v>86</v>
      </c>
      <c r="G13" s="49">
        <v>73</v>
      </c>
      <c r="H13" s="50">
        <v>902</v>
      </c>
      <c r="I13" s="49">
        <v>714</v>
      </c>
      <c r="J13" s="53">
        <v>2.2999999999999998</v>
      </c>
      <c r="K13" s="79">
        <v>1.8</v>
      </c>
      <c r="L13" s="97">
        <v>2.7</v>
      </c>
      <c r="M13" s="80">
        <v>2.2000000000000002</v>
      </c>
    </row>
    <row r="14" spans="1:13" ht="18.95" customHeight="1">
      <c r="A14" s="83"/>
      <c r="B14" s="48"/>
      <c r="C14" s="58"/>
      <c r="D14" s="50"/>
      <c r="E14" s="59"/>
      <c r="F14" s="50"/>
      <c r="G14" s="52"/>
      <c r="H14" s="50"/>
      <c r="I14" s="49"/>
      <c r="J14" s="53"/>
      <c r="K14" s="79"/>
      <c r="L14" s="50"/>
      <c r="M14" s="80"/>
    </row>
    <row r="15" spans="1:13" ht="18.95" customHeight="1" thickBot="1">
      <c r="A15" s="177">
        <v>25</v>
      </c>
      <c r="B15" s="178">
        <v>923</v>
      </c>
      <c r="C15" s="179">
        <v>750</v>
      </c>
      <c r="D15" s="180">
        <v>4</v>
      </c>
      <c r="E15" s="179">
        <v>4</v>
      </c>
      <c r="F15" s="180">
        <v>103</v>
      </c>
      <c r="G15" s="179">
        <v>86</v>
      </c>
      <c r="H15" s="180">
        <v>952</v>
      </c>
      <c r="I15" s="179">
        <v>782</v>
      </c>
      <c r="J15" s="181">
        <v>2.5</v>
      </c>
      <c r="K15" s="182">
        <v>2.1</v>
      </c>
      <c r="L15" s="183">
        <v>2.9</v>
      </c>
      <c r="M15" s="184">
        <v>2.4</v>
      </c>
    </row>
    <row r="16" spans="1:13" ht="15" customHeight="1">
      <c r="A16" s="12" t="s">
        <v>5</v>
      </c>
      <c r="M16" s="11" t="s">
        <v>6</v>
      </c>
    </row>
    <row r="17" spans="1:13" ht="15" customHeight="1">
      <c r="A17" s="12" t="s">
        <v>7</v>
      </c>
    </row>
    <row r="18" spans="1:13" ht="15" customHeight="1">
      <c r="A18" s="12" t="s">
        <v>8</v>
      </c>
    </row>
    <row r="19" spans="1:13" ht="15" customHeight="1"/>
    <row r="20" spans="1:13" ht="15" customHeight="1" thickBot="1">
      <c r="A20" s="12" t="s">
        <v>233</v>
      </c>
      <c r="M20" s="11" t="s">
        <v>9</v>
      </c>
    </row>
    <row r="21" spans="1:13" ht="30" customHeight="1">
      <c r="A21" s="263" t="s">
        <v>10</v>
      </c>
      <c r="B21" s="263"/>
      <c r="C21" s="264"/>
      <c r="D21" s="265" t="s">
        <v>313</v>
      </c>
      <c r="E21" s="266"/>
      <c r="F21" s="267" t="s">
        <v>330</v>
      </c>
      <c r="G21" s="257"/>
      <c r="H21" s="267" t="s">
        <v>331</v>
      </c>
      <c r="I21" s="257"/>
      <c r="J21" s="267" t="s">
        <v>332</v>
      </c>
      <c r="K21" s="257"/>
      <c r="L21" s="272" t="s">
        <v>333</v>
      </c>
      <c r="M21" s="273"/>
    </row>
    <row r="22" spans="1:13" s="98" customFormat="1" ht="20.100000000000001" customHeight="1">
      <c r="A22" s="268" t="s">
        <v>11</v>
      </c>
      <c r="B22" s="269"/>
      <c r="C22" s="270"/>
      <c r="D22" s="261">
        <f>SUM(D24:E42)</f>
        <v>5568</v>
      </c>
      <c r="E22" s="261"/>
      <c r="F22" s="261">
        <f>SUM(F24:G42)</f>
        <v>4633</v>
      </c>
      <c r="G22" s="261"/>
      <c r="H22" s="271">
        <f>SUM(H24:I42)</f>
        <v>4229</v>
      </c>
      <c r="I22" s="271"/>
      <c r="J22" s="261">
        <f>SUM(J24:K42)</f>
        <v>4953</v>
      </c>
      <c r="K22" s="261"/>
      <c r="L22" s="261">
        <f>SUM(L24:M42)</f>
        <v>4477</v>
      </c>
      <c r="M22" s="262"/>
    </row>
    <row r="23" spans="1:13" ht="18.95" customHeight="1">
      <c r="A23" s="99"/>
      <c r="B23" s="100"/>
      <c r="C23" s="195"/>
      <c r="D23" s="160"/>
      <c r="E23" s="160"/>
      <c r="F23" s="160"/>
      <c r="G23" s="160"/>
      <c r="H23" s="160"/>
      <c r="I23" s="160"/>
      <c r="J23" s="160"/>
      <c r="K23" s="160"/>
      <c r="L23" s="176"/>
      <c r="M23" s="47"/>
    </row>
    <row r="24" spans="1:13" ht="18.95" customHeight="1">
      <c r="A24" s="274" t="s">
        <v>12</v>
      </c>
      <c r="B24" s="274"/>
      <c r="C24" s="275"/>
      <c r="D24" s="278">
        <v>114</v>
      </c>
      <c r="E24" s="278"/>
      <c r="F24" s="278">
        <v>96</v>
      </c>
      <c r="G24" s="278"/>
      <c r="H24" s="276">
        <v>109</v>
      </c>
      <c r="I24" s="276"/>
      <c r="J24" s="276">
        <v>104</v>
      </c>
      <c r="K24" s="276"/>
      <c r="L24" s="276">
        <v>73</v>
      </c>
      <c r="M24" s="277"/>
    </row>
    <row r="25" spans="1:13" ht="18.95" customHeight="1">
      <c r="A25" s="99"/>
      <c r="B25" s="100"/>
      <c r="C25" s="195"/>
      <c r="D25" s="165"/>
      <c r="E25" s="165"/>
      <c r="F25" s="165"/>
      <c r="G25" s="165"/>
      <c r="H25" s="160"/>
      <c r="I25" s="160"/>
      <c r="J25" s="160"/>
      <c r="K25" s="160"/>
      <c r="L25" s="176"/>
      <c r="M25" s="47"/>
    </row>
    <row r="26" spans="1:13" ht="18.95" customHeight="1">
      <c r="A26" s="274" t="s">
        <v>234</v>
      </c>
      <c r="B26" s="274"/>
      <c r="C26" s="275"/>
      <c r="D26" s="278">
        <v>147</v>
      </c>
      <c r="E26" s="278"/>
      <c r="F26" s="278">
        <v>154</v>
      </c>
      <c r="G26" s="278"/>
      <c r="H26" s="276">
        <v>177</v>
      </c>
      <c r="I26" s="276"/>
      <c r="J26" s="276">
        <v>113</v>
      </c>
      <c r="K26" s="276"/>
      <c r="L26" s="276">
        <v>74</v>
      </c>
      <c r="M26" s="277"/>
    </row>
    <row r="27" spans="1:13" ht="18.95" customHeight="1">
      <c r="A27" s="99"/>
      <c r="B27" s="100"/>
      <c r="C27" s="195"/>
      <c r="D27" s="165"/>
      <c r="E27" s="165"/>
      <c r="F27" s="165"/>
      <c r="G27" s="165"/>
      <c r="H27" s="160"/>
      <c r="I27" s="160"/>
      <c r="J27" s="160"/>
      <c r="K27" s="160"/>
      <c r="L27" s="176"/>
      <c r="M27" s="47"/>
    </row>
    <row r="28" spans="1:13" ht="18.95" customHeight="1">
      <c r="A28" s="274" t="s">
        <v>13</v>
      </c>
      <c r="B28" s="274"/>
      <c r="C28" s="275"/>
      <c r="D28" s="278">
        <v>282</v>
      </c>
      <c r="E28" s="278"/>
      <c r="F28" s="278">
        <v>6</v>
      </c>
      <c r="G28" s="278"/>
      <c r="H28" s="276">
        <v>4</v>
      </c>
      <c r="I28" s="276"/>
      <c r="J28" s="276">
        <v>217</v>
      </c>
      <c r="K28" s="276"/>
      <c r="L28" s="276">
        <v>98</v>
      </c>
      <c r="M28" s="277"/>
    </row>
    <row r="29" spans="1:13" ht="18.95" customHeight="1">
      <c r="A29" s="99"/>
      <c r="B29" s="100"/>
      <c r="C29" s="195"/>
      <c r="D29" s="165"/>
      <c r="E29" s="165"/>
      <c r="F29" s="165"/>
      <c r="G29" s="165"/>
      <c r="H29" s="160"/>
      <c r="I29" s="160"/>
      <c r="J29" s="160"/>
      <c r="K29" s="160"/>
      <c r="L29" s="176"/>
      <c r="M29" s="47"/>
    </row>
    <row r="30" spans="1:13" ht="18.95" customHeight="1">
      <c r="A30" s="274" t="s">
        <v>235</v>
      </c>
      <c r="B30" s="274"/>
      <c r="C30" s="275"/>
      <c r="D30" s="278">
        <v>156</v>
      </c>
      <c r="E30" s="278"/>
      <c r="F30" s="278">
        <v>92</v>
      </c>
      <c r="G30" s="278"/>
      <c r="H30" s="276">
        <v>106</v>
      </c>
      <c r="I30" s="276"/>
      <c r="J30" s="276">
        <v>149</v>
      </c>
      <c r="K30" s="276"/>
      <c r="L30" s="276">
        <v>107</v>
      </c>
      <c r="M30" s="277"/>
    </row>
    <row r="31" spans="1:13" ht="18.95" customHeight="1">
      <c r="A31" s="99"/>
      <c r="B31" s="100"/>
      <c r="C31" s="195"/>
      <c r="D31" s="165"/>
      <c r="E31" s="165"/>
      <c r="F31" s="165"/>
      <c r="G31" s="165"/>
      <c r="H31" s="160"/>
      <c r="I31" s="160"/>
      <c r="J31" s="160"/>
      <c r="K31" s="160"/>
      <c r="L31" s="176"/>
      <c r="M31" s="47"/>
    </row>
    <row r="32" spans="1:13" ht="18.95" customHeight="1">
      <c r="A32" s="274" t="s">
        <v>236</v>
      </c>
      <c r="B32" s="274"/>
      <c r="C32" s="275"/>
      <c r="D32" s="278">
        <v>941</v>
      </c>
      <c r="E32" s="278"/>
      <c r="F32" s="278">
        <v>1261</v>
      </c>
      <c r="G32" s="278"/>
      <c r="H32" s="276">
        <v>1476</v>
      </c>
      <c r="I32" s="276"/>
      <c r="J32" s="276">
        <v>1503</v>
      </c>
      <c r="K32" s="276"/>
      <c r="L32" s="276">
        <v>1441</v>
      </c>
      <c r="M32" s="277"/>
    </row>
    <row r="33" spans="1:13" ht="18.95" customHeight="1">
      <c r="A33" s="99"/>
      <c r="B33" s="100"/>
      <c r="C33" s="195"/>
      <c r="D33" s="165"/>
      <c r="E33" s="165"/>
      <c r="F33" s="165"/>
      <c r="G33" s="165"/>
      <c r="H33" s="160"/>
      <c r="I33" s="160"/>
      <c r="J33" s="160"/>
      <c r="K33" s="160"/>
      <c r="L33" s="176"/>
      <c r="M33" s="47"/>
    </row>
    <row r="34" spans="1:13" ht="18.95" customHeight="1">
      <c r="A34" s="274" t="s">
        <v>237</v>
      </c>
      <c r="B34" s="274"/>
      <c r="C34" s="275"/>
      <c r="D34" s="278">
        <v>207</v>
      </c>
      <c r="E34" s="278"/>
      <c r="F34" s="278">
        <v>57</v>
      </c>
      <c r="G34" s="278"/>
      <c r="H34" s="276">
        <v>38</v>
      </c>
      <c r="I34" s="276"/>
      <c r="J34" s="276">
        <v>63</v>
      </c>
      <c r="K34" s="276"/>
      <c r="L34" s="276">
        <v>49</v>
      </c>
      <c r="M34" s="277"/>
    </row>
    <row r="35" spans="1:13" ht="18.95" customHeight="1">
      <c r="A35" s="99"/>
      <c r="B35" s="100"/>
      <c r="C35" s="195"/>
      <c r="D35" s="165"/>
      <c r="E35" s="165"/>
      <c r="F35" s="165"/>
      <c r="G35" s="165"/>
      <c r="H35" s="160"/>
      <c r="I35" s="160"/>
      <c r="J35" s="160"/>
      <c r="K35" s="160"/>
      <c r="L35" s="176"/>
      <c r="M35" s="47"/>
    </row>
    <row r="36" spans="1:13" ht="18.95" customHeight="1">
      <c r="A36" s="274" t="s">
        <v>14</v>
      </c>
      <c r="B36" s="274"/>
      <c r="C36" s="275"/>
      <c r="D36" s="278">
        <v>1246</v>
      </c>
      <c r="E36" s="278"/>
      <c r="F36" s="278">
        <v>1064</v>
      </c>
      <c r="G36" s="278"/>
      <c r="H36" s="276">
        <v>336</v>
      </c>
      <c r="I36" s="276"/>
      <c r="J36" s="276">
        <v>552</v>
      </c>
      <c r="K36" s="276"/>
      <c r="L36" s="276">
        <v>291</v>
      </c>
      <c r="M36" s="277"/>
    </row>
    <row r="37" spans="1:13" ht="18.95" customHeight="1">
      <c r="A37" s="99"/>
      <c r="B37" s="100"/>
      <c r="C37" s="195"/>
      <c r="D37" s="165"/>
      <c r="E37" s="165"/>
      <c r="F37" s="165"/>
      <c r="G37" s="165"/>
      <c r="H37" s="160"/>
      <c r="I37" s="160"/>
      <c r="J37" s="160"/>
      <c r="K37" s="160"/>
      <c r="L37" s="176"/>
      <c r="M37" s="47"/>
    </row>
    <row r="38" spans="1:13" ht="18.95" customHeight="1">
      <c r="A38" s="274" t="s">
        <v>15</v>
      </c>
      <c r="B38" s="274"/>
      <c r="C38" s="275"/>
      <c r="D38" s="278">
        <v>6</v>
      </c>
      <c r="E38" s="278"/>
      <c r="F38" s="278">
        <v>0</v>
      </c>
      <c r="G38" s="278"/>
      <c r="H38" s="276">
        <v>0</v>
      </c>
      <c r="I38" s="276"/>
      <c r="J38" s="276">
        <v>8</v>
      </c>
      <c r="K38" s="276"/>
      <c r="L38" s="276">
        <v>7</v>
      </c>
      <c r="M38" s="277"/>
    </row>
    <row r="39" spans="1:13" ht="18.95" customHeight="1">
      <c r="A39" s="99"/>
      <c r="B39" s="100"/>
      <c r="C39" s="195"/>
      <c r="D39" s="165"/>
      <c r="E39" s="165"/>
      <c r="F39" s="165"/>
      <c r="G39" s="165"/>
      <c r="H39" s="160"/>
      <c r="I39" s="160"/>
      <c r="J39" s="160"/>
      <c r="K39" s="160"/>
      <c r="L39" s="176"/>
      <c r="M39" s="47"/>
    </row>
    <row r="40" spans="1:13" ht="18.95" customHeight="1">
      <c r="A40" s="274" t="s">
        <v>238</v>
      </c>
      <c r="B40" s="274"/>
      <c r="C40" s="275"/>
      <c r="D40" s="278">
        <v>35</v>
      </c>
      <c r="E40" s="278"/>
      <c r="F40" s="278">
        <v>41</v>
      </c>
      <c r="G40" s="278"/>
      <c r="H40" s="276">
        <v>33</v>
      </c>
      <c r="I40" s="276"/>
      <c r="J40" s="276">
        <v>40</v>
      </c>
      <c r="K40" s="276"/>
      <c r="L40" s="276">
        <v>47</v>
      </c>
      <c r="M40" s="277"/>
    </row>
    <row r="41" spans="1:13" ht="18.95" customHeight="1">
      <c r="A41" s="99"/>
      <c r="B41" s="100"/>
      <c r="C41" s="195"/>
      <c r="D41" s="165"/>
      <c r="E41" s="165"/>
      <c r="F41" s="165"/>
      <c r="G41" s="165"/>
      <c r="H41" s="160"/>
      <c r="I41" s="160"/>
      <c r="J41" s="160"/>
      <c r="K41" s="160"/>
      <c r="L41" s="176"/>
      <c r="M41" s="47"/>
    </row>
    <row r="42" spans="1:13" s="62" customFormat="1" ht="18.95" customHeight="1" thickBot="1">
      <c r="A42" s="281" t="s">
        <v>16</v>
      </c>
      <c r="B42" s="281"/>
      <c r="C42" s="282"/>
      <c r="D42" s="283">
        <v>2434</v>
      </c>
      <c r="E42" s="283"/>
      <c r="F42" s="284">
        <v>1862</v>
      </c>
      <c r="G42" s="284"/>
      <c r="H42" s="279">
        <v>1950</v>
      </c>
      <c r="I42" s="279"/>
      <c r="J42" s="279">
        <v>2204</v>
      </c>
      <c r="K42" s="279"/>
      <c r="L42" s="279">
        <v>2290</v>
      </c>
      <c r="M42" s="280"/>
    </row>
    <row r="43" spans="1:13" ht="15" customHeight="1">
      <c r="M43" s="11" t="s">
        <v>6</v>
      </c>
    </row>
  </sheetData>
  <sheetProtection selectLockedCells="1" selectUnlockedCells="1"/>
  <mergeCells count="79">
    <mergeCell ref="A36:C36"/>
    <mergeCell ref="H38:I38"/>
    <mergeCell ref="D36:E36"/>
    <mergeCell ref="F36:G36"/>
    <mergeCell ref="A42:C42"/>
    <mergeCell ref="D42:E42"/>
    <mergeCell ref="F42:G42"/>
    <mergeCell ref="H40:I40"/>
    <mergeCell ref="A40:C40"/>
    <mergeCell ref="H42:I42"/>
    <mergeCell ref="A38:C38"/>
    <mergeCell ref="D38:E38"/>
    <mergeCell ref="D34:E34"/>
    <mergeCell ref="F34:G34"/>
    <mergeCell ref="L36:M36"/>
    <mergeCell ref="L40:M40"/>
    <mergeCell ref="L42:M42"/>
    <mergeCell ref="H36:I36"/>
    <mergeCell ref="L38:M38"/>
    <mergeCell ref="J42:K42"/>
    <mergeCell ref="D40:E40"/>
    <mergeCell ref="F40:G40"/>
    <mergeCell ref="F38:G38"/>
    <mergeCell ref="J36:K36"/>
    <mergeCell ref="H32:I32"/>
    <mergeCell ref="J40:K40"/>
    <mergeCell ref="A32:C32"/>
    <mergeCell ref="H34:I34"/>
    <mergeCell ref="L30:M30"/>
    <mergeCell ref="J32:K32"/>
    <mergeCell ref="L32:M32"/>
    <mergeCell ref="D32:E32"/>
    <mergeCell ref="F32:G32"/>
    <mergeCell ref="J34:K34"/>
    <mergeCell ref="L34:M34"/>
    <mergeCell ref="A30:C30"/>
    <mergeCell ref="D30:E30"/>
    <mergeCell ref="F30:G30"/>
    <mergeCell ref="J38:K38"/>
    <mergeCell ref="A34:C34"/>
    <mergeCell ref="J28:K28"/>
    <mergeCell ref="H30:I30"/>
    <mergeCell ref="J30:K30"/>
    <mergeCell ref="D28:E28"/>
    <mergeCell ref="F28:G28"/>
    <mergeCell ref="A24:C24"/>
    <mergeCell ref="H26:I26"/>
    <mergeCell ref="J24:K24"/>
    <mergeCell ref="J22:K22"/>
    <mergeCell ref="L28:M28"/>
    <mergeCell ref="A26:C26"/>
    <mergeCell ref="D26:E26"/>
    <mergeCell ref="F26:G26"/>
    <mergeCell ref="H28:I28"/>
    <mergeCell ref="A28:C28"/>
    <mergeCell ref="L24:M24"/>
    <mergeCell ref="D24:E24"/>
    <mergeCell ref="F24:G24"/>
    <mergeCell ref="J26:K26"/>
    <mergeCell ref="L26:M26"/>
    <mergeCell ref="H24:I24"/>
    <mergeCell ref="L22:M22"/>
    <mergeCell ref="A21:C21"/>
    <mergeCell ref="D21:E21"/>
    <mergeCell ref="F21:G21"/>
    <mergeCell ref="A22:C22"/>
    <mergeCell ref="D22:E22"/>
    <mergeCell ref="F22:G22"/>
    <mergeCell ref="H22:I22"/>
    <mergeCell ref="H21:I21"/>
    <mergeCell ref="J21:K21"/>
    <mergeCell ref="L21:M21"/>
    <mergeCell ref="A1:M1"/>
    <mergeCell ref="B4:C4"/>
    <mergeCell ref="D4:E4"/>
    <mergeCell ref="F4:G4"/>
    <mergeCell ref="H4:I4"/>
    <mergeCell ref="J4:K4"/>
    <mergeCell ref="L4:M4"/>
  </mergeCells>
  <phoneticPr fontId="22"/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scaleWithDoc="0" alignWithMargins="0">
    <oddHeader>&amp;L警察及び消防</oddHead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view="pageBreakPreview" zoomScaleNormal="100" workbookViewId="0">
      <selection activeCell="M36" sqref="M36"/>
    </sheetView>
  </sheetViews>
  <sheetFormatPr defaultRowHeight="18" customHeight="1"/>
  <cols>
    <col min="1" max="1" width="12.140625" style="12" customWidth="1"/>
    <col min="2" max="2" width="11.42578125" style="12" customWidth="1"/>
    <col min="3" max="10" width="9.5703125" style="12" customWidth="1"/>
    <col min="11" max="16384" width="9.140625" style="12"/>
  </cols>
  <sheetData>
    <row r="1" spans="1:13" ht="5.0999999999999996" customHeight="1">
      <c r="J1" s="11"/>
    </row>
    <row r="2" spans="1:13" ht="15" customHeight="1">
      <c r="A2" s="12" t="s">
        <v>221</v>
      </c>
      <c r="J2" s="11" t="s">
        <v>17</v>
      </c>
    </row>
    <row r="3" spans="1:13" ht="24.95" customHeight="1">
      <c r="A3" s="264" t="s">
        <v>18</v>
      </c>
      <c r="B3" s="264"/>
      <c r="C3" s="288" t="s">
        <v>19</v>
      </c>
      <c r="D3" s="288"/>
      <c r="E3" s="288"/>
      <c r="F3" s="288"/>
      <c r="G3" s="288"/>
      <c r="H3" s="288"/>
      <c r="I3" s="288"/>
      <c r="J3" s="288"/>
    </row>
    <row r="4" spans="1:13" ht="24.95" customHeight="1">
      <c r="A4" s="264"/>
      <c r="B4" s="264"/>
      <c r="C4" s="289" t="s">
        <v>20</v>
      </c>
      <c r="D4" s="289"/>
      <c r="E4" s="60" t="s">
        <v>21</v>
      </c>
      <c r="F4" s="60" t="s">
        <v>22</v>
      </c>
      <c r="G4" s="60" t="s">
        <v>23</v>
      </c>
      <c r="H4" s="60" t="s">
        <v>24</v>
      </c>
      <c r="I4" s="60" t="s">
        <v>25</v>
      </c>
      <c r="J4" s="61" t="s">
        <v>26</v>
      </c>
      <c r="M4" s="11"/>
    </row>
    <row r="5" spans="1:13" ht="18" customHeight="1">
      <c r="A5" s="290">
        <v>18</v>
      </c>
      <c r="B5" s="290"/>
      <c r="C5" s="287">
        <f>SUM(E5:J5)</f>
        <v>116</v>
      </c>
      <c r="D5" s="287"/>
      <c r="E5" s="160">
        <v>1</v>
      </c>
      <c r="F5" s="160">
        <v>17</v>
      </c>
      <c r="G5" s="160">
        <v>86</v>
      </c>
      <c r="H5" s="160">
        <v>2</v>
      </c>
      <c r="I5" s="161" t="s">
        <v>27</v>
      </c>
      <c r="J5" s="47">
        <v>10</v>
      </c>
    </row>
    <row r="6" spans="1:13" ht="18" customHeight="1">
      <c r="A6" s="55"/>
      <c r="B6" s="100"/>
      <c r="C6" s="162"/>
      <c r="D6" s="160"/>
      <c r="E6" s="160"/>
      <c r="F6" s="160"/>
      <c r="G6" s="160"/>
      <c r="H6" s="160"/>
      <c r="I6" s="161"/>
      <c r="J6" s="47"/>
    </row>
    <row r="7" spans="1:13" ht="18" customHeight="1">
      <c r="A7" s="285">
        <v>19</v>
      </c>
      <c r="B7" s="286"/>
      <c r="C7" s="287">
        <f>SUM(E7:J7)</f>
        <v>114</v>
      </c>
      <c r="D7" s="287"/>
      <c r="E7" s="160">
        <v>1</v>
      </c>
      <c r="F7" s="160">
        <v>17</v>
      </c>
      <c r="G7" s="160">
        <v>77</v>
      </c>
      <c r="H7" s="160">
        <v>1</v>
      </c>
      <c r="I7" s="161">
        <v>2</v>
      </c>
      <c r="J7" s="47">
        <v>16</v>
      </c>
    </row>
    <row r="8" spans="1:13" ht="18" customHeight="1">
      <c r="A8" s="84"/>
      <c r="B8" s="75"/>
      <c r="C8" s="162"/>
      <c r="D8" s="160"/>
      <c r="E8" s="160"/>
      <c r="F8" s="160"/>
      <c r="G8" s="160"/>
      <c r="H8" s="160"/>
      <c r="I8" s="160"/>
      <c r="J8" s="47"/>
    </row>
    <row r="9" spans="1:13" ht="18" customHeight="1">
      <c r="A9" s="285">
        <v>20</v>
      </c>
      <c r="B9" s="286"/>
      <c r="C9" s="287">
        <f>SUM(E9:J9)</f>
        <v>124</v>
      </c>
      <c r="D9" s="287"/>
      <c r="E9" s="9">
        <v>0</v>
      </c>
      <c r="F9" s="160">
        <v>23</v>
      </c>
      <c r="G9" s="160">
        <v>88</v>
      </c>
      <c r="H9" s="9">
        <v>0</v>
      </c>
      <c r="I9" s="160">
        <v>1</v>
      </c>
      <c r="J9" s="47">
        <v>12</v>
      </c>
    </row>
    <row r="10" spans="1:13" ht="18" customHeight="1">
      <c r="A10" s="84"/>
      <c r="B10" s="75"/>
      <c r="C10" s="162"/>
      <c r="D10" s="160"/>
      <c r="E10" s="160"/>
      <c r="F10" s="160"/>
      <c r="G10" s="160"/>
      <c r="H10" s="160"/>
      <c r="I10" s="160"/>
      <c r="J10" s="47"/>
    </row>
    <row r="11" spans="1:13" ht="18" customHeight="1">
      <c r="A11" s="285">
        <v>21</v>
      </c>
      <c r="B11" s="286"/>
      <c r="C11" s="287">
        <f>SUM(E11:J11)</f>
        <v>108</v>
      </c>
      <c r="D11" s="287"/>
      <c r="E11" s="161" t="s">
        <v>27</v>
      </c>
      <c r="F11" s="160">
        <v>18</v>
      </c>
      <c r="G11" s="160">
        <v>62</v>
      </c>
      <c r="H11" s="161">
        <v>1</v>
      </c>
      <c r="I11" s="9">
        <v>0</v>
      </c>
      <c r="J11" s="47">
        <v>27</v>
      </c>
    </row>
    <row r="12" spans="1:13" ht="18" customHeight="1">
      <c r="A12" s="84"/>
      <c r="B12" s="75"/>
      <c r="C12" s="162"/>
      <c r="D12" s="160"/>
      <c r="E12" s="161"/>
      <c r="F12" s="160"/>
      <c r="G12" s="160"/>
      <c r="H12" s="160"/>
      <c r="I12" s="160"/>
      <c r="J12" s="47"/>
    </row>
    <row r="13" spans="1:13" s="62" customFormat="1" ht="18" customHeight="1">
      <c r="A13" s="285">
        <v>22</v>
      </c>
      <c r="B13" s="286"/>
      <c r="C13" s="287">
        <f>SUM(E13:J13)</f>
        <v>107</v>
      </c>
      <c r="D13" s="287"/>
      <c r="E13" s="161">
        <v>0</v>
      </c>
      <c r="F13" s="160">
        <v>36</v>
      </c>
      <c r="G13" s="160">
        <v>55</v>
      </c>
      <c r="H13" s="160">
        <v>3</v>
      </c>
      <c r="I13" s="161">
        <v>1</v>
      </c>
      <c r="J13" s="47">
        <v>12</v>
      </c>
    </row>
    <row r="14" spans="1:13" ht="18" customHeight="1">
      <c r="A14" s="84"/>
      <c r="B14" s="75"/>
      <c r="C14" s="162"/>
      <c r="D14" s="160"/>
      <c r="E14" s="160"/>
      <c r="F14" s="160"/>
      <c r="G14" s="160"/>
      <c r="H14" s="160"/>
      <c r="I14" s="160"/>
      <c r="J14" s="47"/>
    </row>
    <row r="15" spans="1:13" s="62" customFormat="1" ht="18" customHeight="1">
      <c r="A15" s="285">
        <v>23</v>
      </c>
      <c r="B15" s="286"/>
      <c r="C15" s="287">
        <f>SUM(E15:J15)</f>
        <v>104</v>
      </c>
      <c r="D15" s="287"/>
      <c r="E15" s="161">
        <v>0</v>
      </c>
      <c r="F15" s="160">
        <v>14</v>
      </c>
      <c r="G15" s="160">
        <v>70</v>
      </c>
      <c r="H15" s="160">
        <v>1</v>
      </c>
      <c r="I15" s="160">
        <v>1</v>
      </c>
      <c r="J15" s="47">
        <v>18</v>
      </c>
    </row>
    <row r="16" spans="1:13" ht="18" customHeight="1">
      <c r="A16" s="131"/>
      <c r="B16" s="85"/>
      <c r="C16" s="162"/>
      <c r="D16" s="160"/>
      <c r="E16" s="160"/>
      <c r="F16" s="160"/>
      <c r="G16" s="160"/>
      <c r="H16" s="160"/>
      <c r="I16" s="160"/>
      <c r="J16" s="47"/>
    </row>
    <row r="17" spans="1:13" s="62" customFormat="1" ht="18" customHeight="1">
      <c r="A17" s="293">
        <v>24</v>
      </c>
      <c r="B17" s="293"/>
      <c r="C17" s="287">
        <f>SUM(E17:J17)</f>
        <v>119</v>
      </c>
      <c r="D17" s="287"/>
      <c r="E17" s="161">
        <v>1</v>
      </c>
      <c r="F17" s="160">
        <v>8</v>
      </c>
      <c r="G17" s="160">
        <v>86</v>
      </c>
      <c r="H17" s="160">
        <v>1</v>
      </c>
      <c r="I17" s="9">
        <v>0</v>
      </c>
      <c r="J17" s="47">
        <v>23</v>
      </c>
    </row>
    <row r="18" spans="1:13" s="62" customFormat="1" ht="18" customHeight="1">
      <c r="A18" s="131"/>
      <c r="B18" s="85"/>
      <c r="C18" s="132"/>
      <c r="D18" s="130"/>
      <c r="E18" s="130"/>
      <c r="F18" s="130"/>
      <c r="G18" s="130"/>
      <c r="H18" s="130"/>
      <c r="I18" s="130"/>
      <c r="J18" s="47"/>
    </row>
    <row r="19" spans="1:13" s="62" customFormat="1" ht="18" customHeight="1" thickBot="1">
      <c r="A19" s="291">
        <v>25</v>
      </c>
      <c r="B19" s="291"/>
      <c r="C19" s="292">
        <f>SUM(E19:J19)</f>
        <v>100</v>
      </c>
      <c r="D19" s="292"/>
      <c r="E19" s="185">
        <v>0</v>
      </c>
      <c r="F19" s="186">
        <v>14</v>
      </c>
      <c r="G19" s="186">
        <v>74</v>
      </c>
      <c r="H19" s="185">
        <v>0</v>
      </c>
      <c r="I19" s="187">
        <v>0</v>
      </c>
      <c r="J19" s="188">
        <v>12</v>
      </c>
    </row>
    <row r="20" spans="1:13" ht="15" customHeight="1">
      <c r="A20" s="12" t="s">
        <v>28</v>
      </c>
      <c r="B20" s="57"/>
      <c r="J20" s="11" t="s">
        <v>29</v>
      </c>
    </row>
    <row r="21" spans="1:13" ht="15" customHeight="1">
      <c r="B21" s="57"/>
      <c r="J21" s="11"/>
    </row>
    <row r="22" spans="1:13" ht="15" customHeight="1">
      <c r="M22" s="11"/>
    </row>
    <row r="23" spans="1:13" ht="15" customHeight="1">
      <c r="A23" s="12" t="s">
        <v>239</v>
      </c>
      <c r="J23" s="11" t="s">
        <v>30</v>
      </c>
    </row>
    <row r="24" spans="1:13" ht="20.100000000000001" customHeight="1">
      <c r="A24" s="101"/>
      <c r="B24" s="102"/>
      <c r="C24" s="103"/>
      <c r="D24" s="103"/>
      <c r="E24" s="103"/>
      <c r="F24" s="103"/>
      <c r="G24" s="103"/>
      <c r="H24" s="103"/>
      <c r="I24" s="102"/>
      <c r="J24" s="104"/>
    </row>
    <row r="25" spans="1:13" ht="20.100000000000001" customHeight="1">
      <c r="A25" s="99" t="s">
        <v>31</v>
      </c>
      <c r="B25" s="63" t="s">
        <v>32</v>
      </c>
      <c r="C25" s="289" t="s">
        <v>21</v>
      </c>
      <c r="D25" s="289" t="s">
        <v>22</v>
      </c>
      <c r="E25" s="289" t="s">
        <v>23</v>
      </c>
      <c r="F25" s="289" t="s">
        <v>24</v>
      </c>
      <c r="G25" s="289" t="s">
        <v>25</v>
      </c>
      <c r="H25" s="64" t="s">
        <v>33</v>
      </c>
      <c r="I25" s="63" t="s">
        <v>34</v>
      </c>
      <c r="J25" s="65" t="s">
        <v>35</v>
      </c>
    </row>
    <row r="26" spans="1:13" ht="20.100000000000001" customHeight="1">
      <c r="A26" s="105"/>
      <c r="B26" s="106"/>
      <c r="C26" s="289"/>
      <c r="D26" s="289"/>
      <c r="E26" s="289"/>
      <c r="F26" s="289"/>
      <c r="G26" s="289"/>
      <c r="H26" s="106" t="s">
        <v>36</v>
      </c>
      <c r="I26" s="106"/>
      <c r="J26" s="107"/>
      <c r="K26" s="57"/>
    </row>
    <row r="27" spans="1:13" ht="18" customHeight="1">
      <c r="A27" s="86">
        <v>19</v>
      </c>
      <c r="B27" s="43">
        <f>SUM(C27:H27)</f>
        <v>1129</v>
      </c>
      <c r="C27" s="44">
        <v>10</v>
      </c>
      <c r="D27" s="44">
        <v>78</v>
      </c>
      <c r="E27" s="44">
        <v>795</v>
      </c>
      <c r="F27" s="44">
        <v>74</v>
      </c>
      <c r="G27" s="44">
        <v>1</v>
      </c>
      <c r="H27" s="44">
        <v>171</v>
      </c>
      <c r="I27" s="44">
        <v>259</v>
      </c>
      <c r="J27" s="45">
        <v>22.9</v>
      </c>
      <c r="K27" s="57"/>
    </row>
    <row r="28" spans="1:13" ht="18" customHeight="1">
      <c r="A28" s="131"/>
      <c r="B28" s="43"/>
      <c r="C28" s="44"/>
      <c r="D28" s="44"/>
      <c r="E28" s="44"/>
      <c r="F28" s="44"/>
      <c r="G28" s="44"/>
      <c r="H28" s="44"/>
      <c r="I28" s="44"/>
      <c r="J28" s="45"/>
      <c r="K28" s="57"/>
    </row>
    <row r="29" spans="1:13" ht="18" customHeight="1">
      <c r="A29" s="131">
        <v>20</v>
      </c>
      <c r="B29" s="43">
        <f>SUM(C29:H29)</f>
        <v>1519</v>
      </c>
      <c r="C29" s="44">
        <v>4</v>
      </c>
      <c r="D29" s="44">
        <v>100</v>
      </c>
      <c r="E29" s="44">
        <v>1146</v>
      </c>
      <c r="F29" s="44">
        <v>45</v>
      </c>
      <c r="G29" s="44">
        <v>7</v>
      </c>
      <c r="H29" s="44">
        <v>217</v>
      </c>
      <c r="I29" s="44">
        <v>561</v>
      </c>
      <c r="J29" s="45">
        <v>36.9</v>
      </c>
      <c r="K29" s="57"/>
    </row>
    <row r="30" spans="1:13" ht="18" customHeight="1">
      <c r="A30" s="131"/>
      <c r="B30" s="43"/>
      <c r="C30" s="44"/>
      <c r="D30" s="44"/>
      <c r="E30" s="44"/>
      <c r="F30" s="44"/>
      <c r="G30" s="44"/>
      <c r="H30" s="44"/>
      <c r="I30" s="44"/>
      <c r="J30" s="45"/>
      <c r="K30" s="57"/>
    </row>
    <row r="31" spans="1:13" ht="18" customHeight="1">
      <c r="A31" s="131">
        <v>21</v>
      </c>
      <c r="B31" s="43">
        <f>SUM(C31:H31)</f>
        <v>1351</v>
      </c>
      <c r="C31" s="44">
        <v>12</v>
      </c>
      <c r="D31" s="44">
        <v>91</v>
      </c>
      <c r="E31" s="44">
        <v>966</v>
      </c>
      <c r="F31" s="44">
        <v>60</v>
      </c>
      <c r="G31" s="44">
        <v>11</v>
      </c>
      <c r="H31" s="44">
        <v>211</v>
      </c>
      <c r="I31" s="44">
        <v>465</v>
      </c>
      <c r="J31" s="45">
        <v>34.4</v>
      </c>
      <c r="K31" s="57"/>
    </row>
    <row r="32" spans="1:13" ht="18" customHeight="1">
      <c r="A32" s="131"/>
      <c r="B32" s="43"/>
      <c r="C32" s="57"/>
      <c r="D32" s="57"/>
      <c r="E32" s="57"/>
      <c r="F32" s="57"/>
      <c r="G32" s="57"/>
      <c r="H32" s="57"/>
      <c r="I32" s="57"/>
      <c r="J32" s="66"/>
      <c r="K32" s="57"/>
    </row>
    <row r="33" spans="1:11" s="62" customFormat="1" ht="18" customHeight="1">
      <c r="A33" s="131">
        <v>22</v>
      </c>
      <c r="B33" s="43">
        <f>SUM(C33:H33)</f>
        <v>1054</v>
      </c>
      <c r="C33" s="44">
        <v>2</v>
      </c>
      <c r="D33" s="44">
        <v>76</v>
      </c>
      <c r="E33" s="44">
        <v>761</v>
      </c>
      <c r="F33" s="44">
        <v>41</v>
      </c>
      <c r="G33" s="44">
        <v>7</v>
      </c>
      <c r="H33" s="44">
        <v>167</v>
      </c>
      <c r="I33" s="44">
        <v>367</v>
      </c>
      <c r="J33" s="45">
        <v>34.799999999999997</v>
      </c>
      <c r="K33" s="67"/>
    </row>
    <row r="34" spans="1:11" ht="18" customHeight="1">
      <c r="A34" s="131"/>
      <c r="B34" s="43"/>
      <c r="C34" s="44"/>
      <c r="D34" s="44"/>
      <c r="E34" s="44"/>
      <c r="F34" s="44"/>
      <c r="G34" s="44"/>
      <c r="H34" s="44"/>
      <c r="I34" s="44"/>
      <c r="J34" s="45"/>
      <c r="K34" s="57"/>
    </row>
    <row r="35" spans="1:11" s="62" customFormat="1" ht="18" customHeight="1">
      <c r="A35" s="131">
        <v>23</v>
      </c>
      <c r="B35" s="43">
        <f>SUM(C35:H35)</f>
        <v>1008</v>
      </c>
      <c r="C35" s="44">
        <v>4</v>
      </c>
      <c r="D35" s="44">
        <v>74</v>
      </c>
      <c r="E35" s="44">
        <v>729</v>
      </c>
      <c r="F35" s="44">
        <v>35</v>
      </c>
      <c r="G35" s="44">
        <v>9</v>
      </c>
      <c r="H35" s="44">
        <v>157</v>
      </c>
      <c r="I35" s="44">
        <v>400</v>
      </c>
      <c r="J35" s="45">
        <v>39.700000000000003</v>
      </c>
      <c r="K35" s="67"/>
    </row>
    <row r="36" spans="1:11" ht="18" customHeight="1">
      <c r="A36" s="131"/>
      <c r="B36" s="68"/>
      <c r="C36" s="44"/>
      <c r="D36" s="44"/>
      <c r="E36" s="44"/>
      <c r="F36" s="44"/>
      <c r="G36" s="44"/>
      <c r="H36" s="44"/>
      <c r="I36" s="44"/>
      <c r="J36" s="45"/>
      <c r="K36" s="57"/>
    </row>
    <row r="37" spans="1:11" s="62" customFormat="1" ht="18" customHeight="1">
      <c r="A37" s="131">
        <v>24</v>
      </c>
      <c r="B37" s="43">
        <f>SUM(C37:H37)</f>
        <v>835</v>
      </c>
      <c r="C37" s="44">
        <v>4</v>
      </c>
      <c r="D37" s="44">
        <v>58</v>
      </c>
      <c r="E37" s="44">
        <v>624</v>
      </c>
      <c r="F37" s="44">
        <v>30</v>
      </c>
      <c r="G37" s="44">
        <v>4</v>
      </c>
      <c r="H37" s="44">
        <v>115</v>
      </c>
      <c r="I37" s="44">
        <v>347</v>
      </c>
      <c r="J37" s="166">
        <f>ROUND(I37/B37,3)*100</f>
        <v>41.6</v>
      </c>
      <c r="K37" s="67"/>
    </row>
    <row r="38" spans="1:11" s="62" customFormat="1" ht="18" customHeight="1">
      <c r="A38" s="131"/>
      <c r="B38" s="43"/>
      <c r="C38" s="44"/>
      <c r="D38" s="44"/>
      <c r="E38" s="44"/>
      <c r="F38" s="44"/>
      <c r="G38" s="44"/>
      <c r="H38" s="44"/>
      <c r="I38" s="44"/>
      <c r="J38" s="45"/>
      <c r="K38" s="67"/>
    </row>
    <row r="39" spans="1:11" s="62" customFormat="1" ht="18" customHeight="1" thickBot="1">
      <c r="A39" s="189">
        <v>25</v>
      </c>
      <c r="B39" s="190">
        <f>SUM(C39:H39)</f>
        <v>736</v>
      </c>
      <c r="C39" s="191">
        <v>3</v>
      </c>
      <c r="D39" s="191">
        <v>57</v>
      </c>
      <c r="E39" s="191">
        <v>544</v>
      </c>
      <c r="F39" s="191">
        <v>24</v>
      </c>
      <c r="G39" s="191">
        <v>10</v>
      </c>
      <c r="H39" s="191">
        <v>98</v>
      </c>
      <c r="I39" s="191">
        <v>286</v>
      </c>
      <c r="J39" s="192">
        <f>ROUND(I39/B39,3)*100</f>
        <v>38.9</v>
      </c>
      <c r="K39" s="67"/>
    </row>
    <row r="40" spans="1:11" ht="15" customHeight="1">
      <c r="A40" s="12" t="s">
        <v>37</v>
      </c>
      <c r="J40" s="90" t="s">
        <v>29</v>
      </c>
      <c r="K40" s="57"/>
    </row>
    <row r="41" spans="1:11" s="62" customFormat="1" ht="15" customHeight="1">
      <c r="A41" s="294" t="s">
        <v>240</v>
      </c>
      <c r="B41" s="294"/>
      <c r="C41" s="294"/>
      <c r="D41" s="294"/>
      <c r="E41" s="294"/>
      <c r="F41" s="294"/>
      <c r="G41" s="12"/>
      <c r="H41" s="12"/>
      <c r="I41" s="12"/>
      <c r="J41" s="11"/>
      <c r="K41" s="67"/>
    </row>
    <row r="42" spans="1:11" ht="15" customHeight="1">
      <c r="A42" s="294" t="s">
        <v>241</v>
      </c>
      <c r="B42" s="294"/>
      <c r="C42" s="294"/>
      <c r="D42" s="294"/>
      <c r="E42" s="294"/>
      <c r="F42" s="294"/>
      <c r="G42" s="294"/>
      <c r="I42" s="108"/>
      <c r="J42" s="11"/>
    </row>
    <row r="43" spans="1:11" ht="15" customHeight="1">
      <c r="A43" s="294" t="s">
        <v>242</v>
      </c>
      <c r="B43" s="294"/>
      <c r="C43" s="294"/>
      <c r="D43" s="294"/>
      <c r="E43" s="294"/>
      <c r="F43" s="294"/>
      <c r="G43" s="294"/>
      <c r="I43" s="108"/>
    </row>
    <row r="44" spans="1:11" ht="15" customHeight="1">
      <c r="A44" s="294" t="s">
        <v>243</v>
      </c>
      <c r="B44" s="294"/>
      <c r="C44" s="294"/>
      <c r="D44" s="294"/>
      <c r="E44" s="294"/>
    </row>
    <row r="45" spans="1:11" ht="15" customHeight="1">
      <c r="A45" s="294" t="s">
        <v>244</v>
      </c>
      <c r="B45" s="294"/>
      <c r="C45" s="294"/>
      <c r="D45" s="294"/>
      <c r="E45" s="294"/>
      <c r="F45" s="294"/>
      <c r="G45" s="294"/>
      <c r="H45" s="294"/>
    </row>
    <row r="46" spans="1:11" ht="15.75" customHeight="1"/>
    <row r="47" spans="1:11" ht="15.75" customHeight="1"/>
  </sheetData>
  <sheetProtection selectLockedCells="1" selectUnlockedCells="1"/>
  <mergeCells count="29">
    <mergeCell ref="G25:G26"/>
    <mergeCell ref="E25:E26"/>
    <mergeCell ref="F25:F26"/>
    <mergeCell ref="A45:H45"/>
    <mergeCell ref="A41:F41"/>
    <mergeCell ref="A42:G42"/>
    <mergeCell ref="A43:G43"/>
    <mergeCell ref="A44:E44"/>
    <mergeCell ref="A19:B19"/>
    <mergeCell ref="C25:C26"/>
    <mergeCell ref="D25:D26"/>
    <mergeCell ref="C19:D19"/>
    <mergeCell ref="A15:B15"/>
    <mergeCell ref="C15:D15"/>
    <mergeCell ref="A17:B17"/>
    <mergeCell ref="A3:B4"/>
    <mergeCell ref="C3:J3"/>
    <mergeCell ref="C4:D4"/>
    <mergeCell ref="A5:B5"/>
    <mergeCell ref="C5:D5"/>
    <mergeCell ref="A7:B7"/>
    <mergeCell ref="C7:D7"/>
    <mergeCell ref="C17:D17"/>
    <mergeCell ref="A9:B9"/>
    <mergeCell ref="C9:D9"/>
    <mergeCell ref="A11:B11"/>
    <mergeCell ref="C11:D11"/>
    <mergeCell ref="A13:B13"/>
    <mergeCell ref="C13:D13"/>
  </mergeCells>
  <phoneticPr fontId="22"/>
  <printOptions horizontalCentered="1"/>
  <pageMargins left="0.59055118110236227" right="0.59055118110236227" top="0.59055118110236227" bottom="0.59055118110236227" header="0.39370078740157483" footer="0.39370078740157483"/>
  <pageSetup paperSize="9" firstPageNumber="127" orientation="portrait" useFirstPageNumber="1" verticalDpi="300" r:id="rId1"/>
  <headerFooter scaleWithDoc="0" alignWithMargins="0">
    <oddHeader>&amp;R警察及び消防</oddHeader>
    <oddFooter>&amp;C&amp;12&amp;A</oddFooter>
  </headerFooter>
  <ignoredErrors>
    <ignoredError sqref="B27:B3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zoomScaleNormal="100" workbookViewId="0">
      <selection activeCell="B5" sqref="B5"/>
    </sheetView>
  </sheetViews>
  <sheetFormatPr defaultRowHeight="20.100000000000001" customHeight="1"/>
  <cols>
    <col min="1" max="2" width="9.140625" style="25"/>
    <col min="3" max="14" width="6.85546875" style="25" customWidth="1"/>
    <col min="15" max="16384" width="9.140625" style="25"/>
  </cols>
  <sheetData>
    <row r="1" spans="1:14" ht="5.099999999999999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</row>
    <row r="2" spans="1:14" ht="15" customHeight="1" thickBot="1">
      <c r="A2" s="92" t="s">
        <v>222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109" t="s">
        <v>9</v>
      </c>
    </row>
    <row r="3" spans="1:14" ht="30" customHeight="1">
      <c r="A3" s="110" t="s">
        <v>2</v>
      </c>
      <c r="B3" s="111" t="s">
        <v>206</v>
      </c>
      <c r="C3" s="111" t="s">
        <v>38</v>
      </c>
      <c r="D3" s="111" t="s">
        <v>39</v>
      </c>
      <c r="E3" s="111" t="s">
        <v>40</v>
      </c>
      <c r="F3" s="111" t="s">
        <v>41</v>
      </c>
      <c r="G3" s="111" t="s">
        <v>42</v>
      </c>
      <c r="H3" s="111" t="s">
        <v>43</v>
      </c>
      <c r="I3" s="111" t="s">
        <v>44</v>
      </c>
      <c r="J3" s="111" t="s">
        <v>45</v>
      </c>
      <c r="K3" s="111" t="s">
        <v>46</v>
      </c>
      <c r="L3" s="111" t="s">
        <v>47</v>
      </c>
      <c r="M3" s="111" t="s">
        <v>48</v>
      </c>
      <c r="N3" s="133" t="s">
        <v>49</v>
      </c>
    </row>
    <row r="4" spans="1:14" ht="21.95" customHeight="1">
      <c r="A4" s="93" t="s">
        <v>304</v>
      </c>
      <c r="B4" s="134">
        <f>SUM(C4:N4)</f>
        <v>58</v>
      </c>
      <c r="C4" s="113">
        <v>7</v>
      </c>
      <c r="D4" s="113">
        <v>5</v>
      </c>
      <c r="E4" s="113">
        <v>5</v>
      </c>
      <c r="F4" s="113">
        <v>7</v>
      </c>
      <c r="G4" s="113">
        <v>8</v>
      </c>
      <c r="H4" s="113">
        <v>1</v>
      </c>
      <c r="I4" s="113">
        <v>2</v>
      </c>
      <c r="J4" s="113">
        <v>5</v>
      </c>
      <c r="K4" s="113">
        <v>2</v>
      </c>
      <c r="L4" s="113">
        <v>6</v>
      </c>
      <c r="M4" s="113">
        <v>4</v>
      </c>
      <c r="N4" s="114">
        <v>6</v>
      </c>
    </row>
    <row r="5" spans="1:14" ht="21.95" customHeight="1">
      <c r="A5" s="112">
        <v>22</v>
      </c>
      <c r="B5" s="135">
        <f>SUM(C5:N5)</f>
        <v>38</v>
      </c>
      <c r="C5" s="113">
        <v>2</v>
      </c>
      <c r="D5" s="113">
        <v>3</v>
      </c>
      <c r="E5" s="113">
        <v>5</v>
      </c>
      <c r="F5" s="113">
        <v>3</v>
      </c>
      <c r="G5" s="113">
        <v>6</v>
      </c>
      <c r="H5" s="113">
        <v>1</v>
      </c>
      <c r="I5" s="113">
        <v>4</v>
      </c>
      <c r="J5" s="113">
        <v>1</v>
      </c>
      <c r="K5" s="113">
        <v>4</v>
      </c>
      <c r="L5" s="113">
        <v>3</v>
      </c>
      <c r="M5" s="113">
        <v>5</v>
      </c>
      <c r="N5" s="114">
        <v>1</v>
      </c>
    </row>
    <row r="6" spans="1:14" ht="21.95" customHeight="1">
      <c r="A6" s="93">
        <v>23</v>
      </c>
      <c r="B6" s="134">
        <f>SUM(C6:N6)</f>
        <v>46</v>
      </c>
      <c r="C6" s="113">
        <v>4</v>
      </c>
      <c r="D6" s="113">
        <v>5</v>
      </c>
      <c r="E6" s="113">
        <v>6</v>
      </c>
      <c r="F6" s="113">
        <v>3</v>
      </c>
      <c r="G6" s="113">
        <v>4</v>
      </c>
      <c r="H6" s="113">
        <v>6</v>
      </c>
      <c r="I6" s="113">
        <v>3</v>
      </c>
      <c r="J6" s="113">
        <v>5</v>
      </c>
      <c r="K6" s="113">
        <v>3</v>
      </c>
      <c r="L6" s="113">
        <v>3</v>
      </c>
      <c r="M6" s="113">
        <v>4</v>
      </c>
      <c r="N6" s="114">
        <v>0</v>
      </c>
    </row>
    <row r="7" spans="1:14" s="69" customFormat="1" ht="21.95" customHeight="1">
      <c r="A7" s="112">
        <v>24</v>
      </c>
      <c r="B7" s="134">
        <f>SUM(C7:N7)</f>
        <v>29</v>
      </c>
      <c r="C7" s="168">
        <v>4</v>
      </c>
      <c r="D7" s="168">
        <v>3</v>
      </c>
      <c r="E7" s="168">
        <v>3</v>
      </c>
      <c r="F7" s="168">
        <v>3</v>
      </c>
      <c r="G7" s="168">
        <v>3</v>
      </c>
      <c r="H7" s="168">
        <v>1</v>
      </c>
      <c r="I7" s="168">
        <v>4</v>
      </c>
      <c r="J7" s="168">
        <v>4</v>
      </c>
      <c r="K7" s="168">
        <v>1</v>
      </c>
      <c r="L7" s="168">
        <v>3</v>
      </c>
      <c r="M7" s="168" t="s">
        <v>303</v>
      </c>
      <c r="N7" s="169" t="s">
        <v>303</v>
      </c>
    </row>
    <row r="8" spans="1:14" s="69" customFormat="1" ht="21.95" customHeight="1" thickBot="1">
      <c r="A8" s="218">
        <v>25</v>
      </c>
      <c r="B8" s="219">
        <f>SUM(C8:N8)</f>
        <v>37</v>
      </c>
      <c r="C8" s="220">
        <v>4</v>
      </c>
      <c r="D8" s="220">
        <v>0</v>
      </c>
      <c r="E8" s="220">
        <v>7</v>
      </c>
      <c r="F8" s="220">
        <v>1</v>
      </c>
      <c r="G8" s="220">
        <v>2</v>
      </c>
      <c r="H8" s="220">
        <v>1</v>
      </c>
      <c r="I8" s="220">
        <v>9</v>
      </c>
      <c r="J8" s="220">
        <v>5</v>
      </c>
      <c r="K8" s="220">
        <v>2</v>
      </c>
      <c r="L8" s="220">
        <v>3</v>
      </c>
      <c r="M8" s="220">
        <v>2</v>
      </c>
      <c r="N8" s="221">
        <v>1</v>
      </c>
    </row>
    <row r="9" spans="1:14" ht="15" customHeight="1">
      <c r="A9" s="7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1" t="s">
        <v>50</v>
      </c>
    </row>
    <row r="10" spans="1:14" ht="15" customHeight="1">
      <c r="A10" s="7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/>
    </row>
    <row r="11" spans="1:14" ht="15" customHeight="1">
      <c r="A11" s="7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" customHeight="1" thickBot="1">
      <c r="A12" s="222" t="s">
        <v>245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115" t="s">
        <v>9</v>
      </c>
    </row>
    <row r="13" spans="1:14" ht="30" customHeight="1">
      <c r="A13" s="295" t="s">
        <v>2</v>
      </c>
      <c r="B13" s="295"/>
      <c r="C13" s="296" t="s">
        <v>20</v>
      </c>
      <c r="D13" s="296"/>
      <c r="E13" s="296" t="s">
        <v>51</v>
      </c>
      <c r="F13" s="296" t="s">
        <v>52</v>
      </c>
      <c r="G13" s="296" t="s">
        <v>53</v>
      </c>
      <c r="H13" s="296" t="s">
        <v>52</v>
      </c>
      <c r="I13" s="296" t="s">
        <v>54</v>
      </c>
      <c r="J13" s="296" t="s">
        <v>52</v>
      </c>
      <c r="K13" s="296" t="s">
        <v>55</v>
      </c>
      <c r="L13" s="296"/>
      <c r="M13" s="297" t="s">
        <v>56</v>
      </c>
      <c r="N13" s="297"/>
    </row>
    <row r="14" spans="1:14" ht="21.95" customHeight="1">
      <c r="A14" s="298" t="s">
        <v>304</v>
      </c>
      <c r="B14" s="298"/>
      <c r="C14" s="306">
        <f>SUM(E14:N14)</f>
        <v>58</v>
      </c>
      <c r="D14" s="307"/>
      <c r="E14" s="300">
        <v>35</v>
      </c>
      <c r="F14" s="300"/>
      <c r="G14" s="299" t="s">
        <v>27</v>
      </c>
      <c r="H14" s="299"/>
      <c r="I14" s="300">
        <v>2</v>
      </c>
      <c r="J14" s="300"/>
      <c r="K14" s="299" t="s">
        <v>27</v>
      </c>
      <c r="L14" s="299"/>
      <c r="M14" s="310">
        <v>21</v>
      </c>
      <c r="N14" s="311"/>
    </row>
    <row r="15" spans="1:14" ht="21.95" customHeight="1">
      <c r="A15" s="303" t="s">
        <v>264</v>
      </c>
      <c r="B15" s="304"/>
      <c r="C15" s="305">
        <f>SUM(E15:N15)</f>
        <v>38</v>
      </c>
      <c r="D15" s="301"/>
      <c r="E15" s="301">
        <v>31</v>
      </c>
      <c r="F15" s="301"/>
      <c r="G15" s="302">
        <v>0</v>
      </c>
      <c r="H15" s="302"/>
      <c r="I15" s="301">
        <v>2</v>
      </c>
      <c r="J15" s="301"/>
      <c r="K15" s="302">
        <v>0</v>
      </c>
      <c r="L15" s="302"/>
      <c r="M15" s="308">
        <v>5</v>
      </c>
      <c r="N15" s="309"/>
    </row>
    <row r="16" spans="1:14" ht="21.95" customHeight="1">
      <c r="A16" s="303" t="s">
        <v>265</v>
      </c>
      <c r="B16" s="304"/>
      <c r="C16" s="306">
        <f>SUM(E16:N16)</f>
        <v>46</v>
      </c>
      <c r="D16" s="306"/>
      <c r="E16" s="301">
        <v>25</v>
      </c>
      <c r="F16" s="301"/>
      <c r="G16" s="302">
        <v>0</v>
      </c>
      <c r="H16" s="302"/>
      <c r="I16" s="301">
        <v>5</v>
      </c>
      <c r="J16" s="301"/>
      <c r="K16" s="302">
        <v>0</v>
      </c>
      <c r="L16" s="302"/>
      <c r="M16" s="308">
        <v>16</v>
      </c>
      <c r="N16" s="309"/>
    </row>
    <row r="17" spans="1:16" ht="21.95" customHeight="1">
      <c r="A17" s="315" t="s">
        <v>305</v>
      </c>
      <c r="B17" s="315"/>
      <c r="C17" s="306">
        <f>SUM(E17:N17)</f>
        <v>29</v>
      </c>
      <c r="D17" s="306"/>
      <c r="E17" s="313">
        <v>12</v>
      </c>
      <c r="F17" s="313"/>
      <c r="G17" s="312" t="s">
        <v>303</v>
      </c>
      <c r="H17" s="312"/>
      <c r="I17" s="313">
        <v>7</v>
      </c>
      <c r="J17" s="313"/>
      <c r="K17" s="312">
        <v>0</v>
      </c>
      <c r="L17" s="312"/>
      <c r="M17" s="314">
        <v>10</v>
      </c>
      <c r="N17" s="314"/>
    </row>
    <row r="18" spans="1:16" ht="21.95" customHeight="1" thickBot="1">
      <c r="A18" s="324" t="s">
        <v>306</v>
      </c>
      <c r="B18" s="325"/>
      <c r="C18" s="326">
        <f>SUM(E18:N18)</f>
        <v>37</v>
      </c>
      <c r="D18" s="326"/>
      <c r="E18" s="327">
        <v>16</v>
      </c>
      <c r="F18" s="327"/>
      <c r="G18" s="320">
        <v>0</v>
      </c>
      <c r="H18" s="320"/>
      <c r="I18" s="327">
        <v>3</v>
      </c>
      <c r="J18" s="327"/>
      <c r="K18" s="320">
        <v>0</v>
      </c>
      <c r="L18" s="320"/>
      <c r="M18" s="316">
        <v>18</v>
      </c>
      <c r="N18" s="316"/>
    </row>
    <row r="19" spans="1:16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1" t="s">
        <v>50</v>
      </c>
    </row>
    <row r="20" spans="1:16" ht="1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/>
    </row>
    <row r="21" spans="1:16" ht="1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6" ht="15" customHeight="1" thickBot="1">
      <c r="A22" s="223" t="s">
        <v>246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115" t="s">
        <v>9</v>
      </c>
    </row>
    <row r="23" spans="1:16" ht="20.100000000000001" customHeight="1" thickBot="1">
      <c r="A23" s="330" t="s">
        <v>2</v>
      </c>
      <c r="B23" s="331"/>
      <c r="C23" s="317" t="s">
        <v>57</v>
      </c>
      <c r="D23" s="317"/>
      <c r="E23" s="317" t="s">
        <v>58</v>
      </c>
      <c r="F23" s="317"/>
      <c r="G23" s="334" t="s">
        <v>59</v>
      </c>
      <c r="H23" s="334"/>
      <c r="I23" s="224" t="s">
        <v>60</v>
      </c>
      <c r="J23" s="317" t="s">
        <v>61</v>
      </c>
      <c r="K23" s="317" t="s">
        <v>62</v>
      </c>
      <c r="L23" s="317" t="s">
        <v>26</v>
      </c>
      <c r="M23" s="318" t="s">
        <v>63</v>
      </c>
      <c r="N23" s="319"/>
      <c r="O23" s="12"/>
      <c r="P23" s="12"/>
    </row>
    <row r="24" spans="1:16" ht="20.100000000000001" customHeight="1">
      <c r="A24" s="332"/>
      <c r="B24" s="333"/>
      <c r="C24" s="296"/>
      <c r="D24" s="296"/>
      <c r="E24" s="296"/>
      <c r="F24" s="296"/>
      <c r="G24" s="323" t="s">
        <v>64</v>
      </c>
      <c r="H24" s="323"/>
      <c r="I24" s="225" t="s">
        <v>65</v>
      </c>
      <c r="J24" s="296"/>
      <c r="K24" s="296"/>
      <c r="L24" s="296"/>
      <c r="M24" s="321" t="s">
        <v>66</v>
      </c>
      <c r="N24" s="322"/>
      <c r="O24" s="12"/>
      <c r="P24" s="12"/>
    </row>
    <row r="25" spans="1:16" s="71" customFormat="1" ht="21.95" customHeight="1">
      <c r="A25" s="335" t="s">
        <v>307</v>
      </c>
      <c r="B25" s="298"/>
      <c r="C25" s="336">
        <f>SUM(E25:L25)</f>
        <v>58</v>
      </c>
      <c r="D25" s="336"/>
      <c r="E25" s="328">
        <v>4</v>
      </c>
      <c r="F25" s="328"/>
      <c r="G25" s="299" t="s">
        <v>27</v>
      </c>
      <c r="H25" s="299"/>
      <c r="I25" s="197">
        <v>5</v>
      </c>
      <c r="J25" s="197">
        <v>12</v>
      </c>
      <c r="K25" s="197">
        <v>2</v>
      </c>
      <c r="L25" s="197">
        <v>35</v>
      </c>
      <c r="M25" s="328">
        <v>84116</v>
      </c>
      <c r="N25" s="329"/>
      <c r="O25" s="70"/>
      <c r="P25" s="70"/>
    </row>
    <row r="26" spans="1:16" ht="21.95" customHeight="1">
      <c r="A26" s="339" t="s">
        <v>308</v>
      </c>
      <c r="B26" s="304"/>
      <c r="C26" s="336">
        <f>SUM(E26:L26)</f>
        <v>38</v>
      </c>
      <c r="D26" s="336"/>
      <c r="E26" s="302">
        <v>0</v>
      </c>
      <c r="F26" s="302"/>
      <c r="G26" s="302">
        <v>0</v>
      </c>
      <c r="H26" s="302"/>
      <c r="I26" s="197">
        <v>4</v>
      </c>
      <c r="J26" s="197">
        <v>2</v>
      </c>
      <c r="K26" s="197">
        <v>5</v>
      </c>
      <c r="L26" s="197">
        <v>27</v>
      </c>
      <c r="M26" s="337">
        <v>5494</v>
      </c>
      <c r="N26" s="338"/>
      <c r="O26" s="12"/>
      <c r="P26" s="12"/>
    </row>
    <row r="27" spans="1:16" ht="21.95" customHeight="1">
      <c r="A27" s="339" t="s">
        <v>309</v>
      </c>
      <c r="B27" s="304"/>
      <c r="C27" s="336">
        <f>SUM(E27:L27)</f>
        <v>46</v>
      </c>
      <c r="D27" s="336"/>
      <c r="E27" s="301">
        <v>4</v>
      </c>
      <c r="F27" s="301"/>
      <c r="G27" s="302">
        <v>2</v>
      </c>
      <c r="H27" s="302"/>
      <c r="I27" s="197">
        <v>4</v>
      </c>
      <c r="J27" s="196">
        <v>1</v>
      </c>
      <c r="K27" s="196">
        <v>6</v>
      </c>
      <c r="L27" s="196">
        <v>29</v>
      </c>
      <c r="M27" s="337">
        <v>19651</v>
      </c>
      <c r="N27" s="338"/>
      <c r="O27" s="12"/>
      <c r="P27" s="12"/>
    </row>
    <row r="28" spans="1:16" s="69" customFormat="1" ht="21.95" customHeight="1">
      <c r="A28" s="345" t="s">
        <v>310</v>
      </c>
      <c r="B28" s="315"/>
      <c r="C28" s="336">
        <f>SUM(E28:L28)</f>
        <v>29</v>
      </c>
      <c r="D28" s="336"/>
      <c r="E28" s="312" t="s">
        <v>303</v>
      </c>
      <c r="F28" s="312"/>
      <c r="G28" s="312">
        <v>1</v>
      </c>
      <c r="H28" s="312"/>
      <c r="I28" s="167">
        <v>3</v>
      </c>
      <c r="J28" s="167">
        <v>3</v>
      </c>
      <c r="K28" s="167">
        <v>2</v>
      </c>
      <c r="L28" s="167">
        <v>20</v>
      </c>
      <c r="M28" s="340">
        <v>7219</v>
      </c>
      <c r="N28" s="341"/>
      <c r="O28" s="57"/>
      <c r="P28" s="57"/>
    </row>
    <row r="29" spans="1:16" s="69" customFormat="1" ht="21.95" customHeight="1" thickBot="1">
      <c r="A29" s="346" t="s">
        <v>311</v>
      </c>
      <c r="B29" s="347"/>
      <c r="C29" s="348">
        <f>SUM(E29:L29)</f>
        <v>37</v>
      </c>
      <c r="D29" s="348"/>
      <c r="E29" s="349">
        <v>0</v>
      </c>
      <c r="F29" s="349"/>
      <c r="G29" s="349">
        <v>0</v>
      </c>
      <c r="H29" s="349"/>
      <c r="I29" s="226">
        <v>1</v>
      </c>
      <c r="J29" s="226">
        <v>5</v>
      </c>
      <c r="K29" s="226">
        <v>3</v>
      </c>
      <c r="L29" s="226">
        <v>28</v>
      </c>
      <c r="M29" s="342">
        <v>2964</v>
      </c>
      <c r="N29" s="343"/>
      <c r="O29" s="57"/>
      <c r="P29" s="57"/>
    </row>
    <row r="30" spans="1:16" ht="1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 t="s">
        <v>50</v>
      </c>
    </row>
    <row r="31" spans="1:16" ht="1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/>
    </row>
    <row r="32" spans="1:16" ht="1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15" customHeight="1" thickBot="1">
      <c r="A33" s="223" t="s">
        <v>247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115" t="s">
        <v>67</v>
      </c>
    </row>
    <row r="34" spans="1:14" ht="20.100000000000001" customHeight="1" thickBot="1">
      <c r="A34" s="333" t="s">
        <v>2</v>
      </c>
      <c r="B34" s="333"/>
      <c r="C34" s="296" t="s">
        <v>68</v>
      </c>
      <c r="D34" s="296"/>
      <c r="E34" s="296" t="s">
        <v>69</v>
      </c>
      <c r="F34" s="296"/>
      <c r="G34" s="296" t="s">
        <v>70</v>
      </c>
      <c r="H34" s="296"/>
      <c r="I34" s="296" t="s">
        <v>71</v>
      </c>
      <c r="J34" s="296"/>
      <c r="K34" s="296"/>
      <c r="L34" s="344" t="s">
        <v>72</v>
      </c>
      <c r="M34" s="344"/>
      <c r="N34" s="344"/>
    </row>
    <row r="35" spans="1:14" ht="20.100000000000001" customHeight="1">
      <c r="A35" s="333"/>
      <c r="B35" s="333"/>
      <c r="C35" s="296"/>
      <c r="D35" s="296"/>
      <c r="E35" s="296"/>
      <c r="F35" s="296"/>
      <c r="G35" s="296"/>
      <c r="H35" s="296"/>
      <c r="I35" s="296"/>
      <c r="J35" s="296"/>
      <c r="K35" s="296"/>
      <c r="L35" s="321" t="s">
        <v>73</v>
      </c>
      <c r="M35" s="321"/>
      <c r="N35" s="321"/>
    </row>
    <row r="36" spans="1:14" ht="21.95" customHeight="1">
      <c r="A36" s="298" t="s">
        <v>307</v>
      </c>
      <c r="B36" s="298"/>
      <c r="C36" s="350">
        <v>58</v>
      </c>
      <c r="D36" s="351"/>
      <c r="E36" s="351">
        <v>191</v>
      </c>
      <c r="F36" s="351"/>
      <c r="G36" s="351">
        <v>551</v>
      </c>
      <c r="H36" s="351"/>
      <c r="I36" s="351">
        <v>151436</v>
      </c>
      <c r="J36" s="351"/>
      <c r="K36" s="351"/>
      <c r="L36" s="354">
        <v>6.3</v>
      </c>
      <c r="M36" s="354"/>
      <c r="N36" s="355"/>
    </row>
    <row r="37" spans="1:14" ht="21.95" customHeight="1">
      <c r="A37" s="303" t="s">
        <v>312</v>
      </c>
      <c r="B37" s="304"/>
      <c r="C37" s="352">
        <v>38</v>
      </c>
      <c r="D37" s="353"/>
      <c r="E37" s="353">
        <v>157</v>
      </c>
      <c r="F37" s="353"/>
      <c r="G37" s="353">
        <v>418</v>
      </c>
      <c r="H37" s="353"/>
      <c r="I37" s="353">
        <v>30200</v>
      </c>
      <c r="J37" s="353"/>
      <c r="K37" s="353"/>
      <c r="L37" s="356">
        <v>9.6</v>
      </c>
      <c r="M37" s="356"/>
      <c r="N37" s="357"/>
    </row>
    <row r="38" spans="1:14" ht="21.95" customHeight="1">
      <c r="A38" s="303" t="s">
        <v>309</v>
      </c>
      <c r="B38" s="304"/>
      <c r="C38" s="352">
        <v>46</v>
      </c>
      <c r="D38" s="353"/>
      <c r="E38" s="353">
        <v>161</v>
      </c>
      <c r="F38" s="353"/>
      <c r="G38" s="353">
        <v>449</v>
      </c>
      <c r="H38" s="353"/>
      <c r="I38" s="353">
        <v>47850</v>
      </c>
      <c r="J38" s="353"/>
      <c r="K38" s="353"/>
      <c r="L38" s="356">
        <v>7.9</v>
      </c>
      <c r="M38" s="356"/>
      <c r="N38" s="357"/>
    </row>
    <row r="39" spans="1:14" s="69" customFormat="1" ht="21.95" customHeight="1">
      <c r="A39" s="315" t="s">
        <v>310</v>
      </c>
      <c r="B39" s="315"/>
      <c r="C39" s="358">
        <v>29</v>
      </c>
      <c r="D39" s="358"/>
      <c r="E39" s="359">
        <v>100</v>
      </c>
      <c r="F39" s="359"/>
      <c r="G39" s="359">
        <v>259</v>
      </c>
      <c r="H39" s="359"/>
      <c r="I39" s="359">
        <v>86610</v>
      </c>
      <c r="J39" s="359"/>
      <c r="K39" s="359"/>
      <c r="L39" s="363">
        <v>12.5</v>
      </c>
      <c r="M39" s="363"/>
      <c r="N39" s="363"/>
    </row>
    <row r="40" spans="1:14" s="69" customFormat="1" ht="21.95" customHeight="1" thickBot="1">
      <c r="A40" s="324" t="s">
        <v>311</v>
      </c>
      <c r="B40" s="324"/>
      <c r="C40" s="362">
        <v>37</v>
      </c>
      <c r="D40" s="362"/>
      <c r="E40" s="360">
        <v>126</v>
      </c>
      <c r="F40" s="360"/>
      <c r="G40" s="360">
        <v>352</v>
      </c>
      <c r="H40" s="360"/>
      <c r="I40" s="360">
        <v>146350</v>
      </c>
      <c r="J40" s="360"/>
      <c r="K40" s="360"/>
      <c r="L40" s="361">
        <v>9.9</v>
      </c>
      <c r="M40" s="361"/>
      <c r="N40" s="361"/>
    </row>
    <row r="41" spans="1:14" ht="1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1" t="s">
        <v>50</v>
      </c>
    </row>
    <row r="42" spans="1:14" ht="20.100000000000001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ht="20.100000000000001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</sheetData>
  <sheetProtection selectLockedCells="1" selectUnlockedCells="1"/>
  <mergeCells count="114">
    <mergeCell ref="A39:B39"/>
    <mergeCell ref="C39:D39"/>
    <mergeCell ref="E39:F39"/>
    <mergeCell ref="G39:H39"/>
    <mergeCell ref="I40:K40"/>
    <mergeCell ref="L40:N40"/>
    <mergeCell ref="A40:B40"/>
    <mergeCell ref="C40:D40"/>
    <mergeCell ref="E40:F40"/>
    <mergeCell ref="G40:H40"/>
    <mergeCell ref="I39:K39"/>
    <mergeCell ref="L39:N39"/>
    <mergeCell ref="I36:K36"/>
    <mergeCell ref="L36:N36"/>
    <mergeCell ref="I37:K37"/>
    <mergeCell ref="L37:N37"/>
    <mergeCell ref="I38:K38"/>
    <mergeCell ref="L38:N38"/>
    <mergeCell ref="E38:F38"/>
    <mergeCell ref="G38:H38"/>
    <mergeCell ref="G37:H37"/>
    <mergeCell ref="A36:B36"/>
    <mergeCell ref="C36:D36"/>
    <mergeCell ref="E36:F36"/>
    <mergeCell ref="G36:H36"/>
    <mergeCell ref="A38:B38"/>
    <mergeCell ref="C38:D38"/>
    <mergeCell ref="A34:B35"/>
    <mergeCell ref="A37:B37"/>
    <mergeCell ref="C37:D37"/>
    <mergeCell ref="E37:F37"/>
    <mergeCell ref="C34:D35"/>
    <mergeCell ref="E34:F35"/>
    <mergeCell ref="G34:H35"/>
    <mergeCell ref="M28:N28"/>
    <mergeCell ref="M29:N29"/>
    <mergeCell ref="I34:K35"/>
    <mergeCell ref="L34:N34"/>
    <mergeCell ref="L35:N35"/>
    <mergeCell ref="A28:B28"/>
    <mergeCell ref="C28:D28"/>
    <mergeCell ref="E28:F28"/>
    <mergeCell ref="G28:H28"/>
    <mergeCell ref="A29:B29"/>
    <mergeCell ref="C29:D29"/>
    <mergeCell ref="E29:F29"/>
    <mergeCell ref="G29:H29"/>
    <mergeCell ref="M26:N26"/>
    <mergeCell ref="A27:B27"/>
    <mergeCell ref="C27:D27"/>
    <mergeCell ref="E27:F27"/>
    <mergeCell ref="G27:H27"/>
    <mergeCell ref="M27:N27"/>
    <mergeCell ref="A26:B26"/>
    <mergeCell ref="C26:D26"/>
    <mergeCell ref="E26:F26"/>
    <mergeCell ref="G26:H26"/>
    <mergeCell ref="M25:N25"/>
    <mergeCell ref="A23:B24"/>
    <mergeCell ref="C23:D24"/>
    <mergeCell ref="E23:F24"/>
    <mergeCell ref="G23:H23"/>
    <mergeCell ref="K23:K24"/>
    <mergeCell ref="A25:B25"/>
    <mergeCell ref="C25:D25"/>
    <mergeCell ref="E25:F25"/>
    <mergeCell ref="G25:H25"/>
    <mergeCell ref="M18:N18"/>
    <mergeCell ref="L23:L24"/>
    <mergeCell ref="M23:N23"/>
    <mergeCell ref="K18:L18"/>
    <mergeCell ref="M24:N24"/>
    <mergeCell ref="G24:H24"/>
    <mergeCell ref="A18:B18"/>
    <mergeCell ref="C18:D18"/>
    <mergeCell ref="E18:F18"/>
    <mergeCell ref="G18:H18"/>
    <mergeCell ref="I18:J18"/>
    <mergeCell ref="J23:J24"/>
    <mergeCell ref="K17:L17"/>
    <mergeCell ref="I17:J17"/>
    <mergeCell ref="M17:N17"/>
    <mergeCell ref="A16:B16"/>
    <mergeCell ref="C16:D16"/>
    <mergeCell ref="E16:F16"/>
    <mergeCell ref="G16:H16"/>
    <mergeCell ref="C17:D17"/>
    <mergeCell ref="E17:F17"/>
    <mergeCell ref="G17:H17"/>
    <mergeCell ref="A17:B17"/>
    <mergeCell ref="E15:F15"/>
    <mergeCell ref="G15:H15"/>
    <mergeCell ref="I15:J15"/>
    <mergeCell ref="A15:B15"/>
    <mergeCell ref="C15:D15"/>
    <mergeCell ref="C14:D14"/>
    <mergeCell ref="E14:F14"/>
    <mergeCell ref="M15:N15"/>
    <mergeCell ref="I16:J16"/>
    <mergeCell ref="K16:L16"/>
    <mergeCell ref="M16:N16"/>
    <mergeCell ref="K15:L15"/>
    <mergeCell ref="K14:L14"/>
    <mergeCell ref="M14:N14"/>
    <mergeCell ref="A13:B13"/>
    <mergeCell ref="C13:D13"/>
    <mergeCell ref="E13:F13"/>
    <mergeCell ref="G13:H13"/>
    <mergeCell ref="I13:J13"/>
    <mergeCell ref="K13:L13"/>
    <mergeCell ref="M13:N13"/>
    <mergeCell ref="A14:B14"/>
    <mergeCell ref="G14:H14"/>
    <mergeCell ref="I14:J14"/>
  </mergeCells>
  <phoneticPr fontId="22"/>
  <printOptions horizontalCentered="1"/>
  <pageMargins left="0.59055118110236227" right="0.59055118110236227" top="0.59055118110236227" bottom="0.59055118110236227" header="0.39370078740157483" footer="0.39370078740157483"/>
  <pageSetup paperSize="9" firstPageNumber="128" orientation="portrait" useFirstPageNumber="1" verticalDpi="300" r:id="rId1"/>
  <headerFooter scaleWithDoc="0" alignWithMargins="0">
    <oddHeader>&amp;L警察及び消防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52"/>
  <sheetViews>
    <sheetView view="pageBreakPreview" zoomScaleNormal="100" zoomScaleSheetLayoutView="100" workbookViewId="0">
      <selection activeCell="N13" sqref="N13:O13"/>
    </sheetView>
  </sheetViews>
  <sheetFormatPr defaultRowHeight="15.95" customHeight="1"/>
  <cols>
    <col min="1" max="1" width="4.140625" style="25" customWidth="1"/>
    <col min="2" max="2" width="5.85546875" style="25" customWidth="1"/>
    <col min="3" max="3" width="8.7109375" style="25" customWidth="1"/>
    <col min="4" max="17" width="6.85546875" style="25" customWidth="1"/>
    <col min="18" max="16384" width="9.140625" style="25"/>
  </cols>
  <sheetData>
    <row r="1" spans="1:17" ht="5.099999999999999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N1" s="12"/>
      <c r="O1" s="11"/>
      <c r="P1" s="11"/>
      <c r="Q1" s="11"/>
    </row>
    <row r="2" spans="1:17" ht="15" customHeight="1" thickBot="1">
      <c r="A2" s="91" t="s">
        <v>248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116"/>
      <c r="N2" s="91"/>
      <c r="O2" s="117" t="s">
        <v>9</v>
      </c>
      <c r="P2" s="11"/>
      <c r="Q2" s="11"/>
    </row>
    <row r="3" spans="1:17" ht="30" customHeight="1">
      <c r="A3" s="371" t="s">
        <v>207</v>
      </c>
      <c r="B3" s="372"/>
      <c r="C3" s="372"/>
      <c r="D3" s="372"/>
      <c r="E3" s="373"/>
      <c r="F3" s="374" t="s">
        <v>313</v>
      </c>
      <c r="G3" s="373"/>
      <c r="H3" s="374" t="s">
        <v>314</v>
      </c>
      <c r="I3" s="373"/>
      <c r="J3" s="370" t="s">
        <v>315</v>
      </c>
      <c r="K3" s="370"/>
      <c r="L3" s="370" t="s">
        <v>316</v>
      </c>
      <c r="M3" s="370"/>
      <c r="N3" s="364" t="s">
        <v>317</v>
      </c>
      <c r="O3" s="365"/>
    </row>
    <row r="4" spans="1:17" ht="20.100000000000001" customHeight="1">
      <c r="A4" s="375" t="s">
        <v>74</v>
      </c>
      <c r="B4" s="376"/>
      <c r="C4" s="376"/>
      <c r="D4" s="376"/>
      <c r="E4" s="377"/>
      <c r="F4" s="366">
        <f>SUM(F5:G24)</f>
        <v>58</v>
      </c>
      <c r="G4" s="366"/>
      <c r="H4" s="367">
        <f>SUM(H5:I24)</f>
        <v>38</v>
      </c>
      <c r="I4" s="367"/>
      <c r="J4" s="366">
        <f>SUM(J5:K24)</f>
        <v>46</v>
      </c>
      <c r="K4" s="366"/>
      <c r="L4" s="366">
        <f>SUM(L5:M24)</f>
        <v>29</v>
      </c>
      <c r="M4" s="366"/>
      <c r="N4" s="368">
        <f>SUM(N5:O24)</f>
        <v>37</v>
      </c>
      <c r="O4" s="368"/>
    </row>
    <row r="5" spans="1:17" ht="15" customHeight="1">
      <c r="A5" s="227"/>
      <c r="B5" s="378" t="s">
        <v>75</v>
      </c>
      <c r="C5" s="378"/>
      <c r="D5" s="378"/>
      <c r="E5" s="379"/>
      <c r="F5" s="383">
        <v>4</v>
      </c>
      <c r="G5" s="384"/>
      <c r="H5" s="369">
        <v>1</v>
      </c>
      <c r="I5" s="369"/>
      <c r="J5" s="369">
        <v>2</v>
      </c>
      <c r="K5" s="369"/>
      <c r="L5" s="380">
        <v>0</v>
      </c>
      <c r="M5" s="380"/>
      <c r="N5" s="381">
        <v>1</v>
      </c>
      <c r="O5" s="382"/>
    </row>
    <row r="6" spans="1:17" ht="15" customHeight="1">
      <c r="A6" s="227"/>
      <c r="B6" s="378" t="s">
        <v>76</v>
      </c>
      <c r="C6" s="378"/>
      <c r="D6" s="378"/>
      <c r="E6" s="379"/>
      <c r="F6" s="383">
        <v>4</v>
      </c>
      <c r="G6" s="384"/>
      <c r="H6" s="369">
        <v>1</v>
      </c>
      <c r="I6" s="369"/>
      <c r="J6" s="369">
        <v>2</v>
      </c>
      <c r="K6" s="369"/>
      <c r="L6" s="380">
        <v>1</v>
      </c>
      <c r="M6" s="380"/>
      <c r="N6" s="381">
        <v>1</v>
      </c>
      <c r="O6" s="382"/>
    </row>
    <row r="7" spans="1:17" ht="15" customHeight="1">
      <c r="A7" s="227"/>
      <c r="B7" s="378" t="s">
        <v>77</v>
      </c>
      <c r="C7" s="378"/>
      <c r="D7" s="378"/>
      <c r="E7" s="379"/>
      <c r="F7" s="383">
        <v>3</v>
      </c>
      <c r="G7" s="384"/>
      <c r="H7" s="369">
        <v>2</v>
      </c>
      <c r="I7" s="369"/>
      <c r="J7" s="369">
        <v>1</v>
      </c>
      <c r="K7" s="369"/>
      <c r="L7" s="385">
        <v>2</v>
      </c>
      <c r="M7" s="385"/>
      <c r="N7" s="386">
        <v>1</v>
      </c>
      <c r="O7" s="387"/>
    </row>
    <row r="8" spans="1:17" ht="15" customHeight="1">
      <c r="A8" s="227"/>
      <c r="B8" s="416" t="s">
        <v>78</v>
      </c>
      <c r="C8" s="416"/>
      <c r="D8" s="416"/>
      <c r="E8" s="417"/>
      <c r="F8" s="383">
        <v>2</v>
      </c>
      <c r="G8" s="384"/>
      <c r="H8" s="369">
        <v>3</v>
      </c>
      <c r="I8" s="369"/>
      <c r="J8" s="369">
        <v>5</v>
      </c>
      <c r="K8" s="369"/>
      <c r="L8" s="385">
        <v>3</v>
      </c>
      <c r="M8" s="385"/>
      <c r="N8" s="386">
        <v>3</v>
      </c>
      <c r="O8" s="387"/>
    </row>
    <row r="9" spans="1:17" ht="15" customHeight="1">
      <c r="A9" s="227"/>
      <c r="B9" s="416" t="s">
        <v>79</v>
      </c>
      <c r="C9" s="416"/>
      <c r="D9" s="416"/>
      <c r="E9" s="417"/>
      <c r="F9" s="383">
        <v>3</v>
      </c>
      <c r="G9" s="384"/>
      <c r="H9" s="369">
        <v>5</v>
      </c>
      <c r="I9" s="369"/>
      <c r="J9" s="369">
        <v>2</v>
      </c>
      <c r="K9" s="369"/>
      <c r="L9" s="380">
        <v>0</v>
      </c>
      <c r="M9" s="380"/>
      <c r="N9" s="381">
        <v>2</v>
      </c>
      <c r="O9" s="382"/>
    </row>
    <row r="10" spans="1:17" ht="15" customHeight="1">
      <c r="A10" s="227"/>
      <c r="B10" s="416" t="s">
        <v>80</v>
      </c>
      <c r="C10" s="416"/>
      <c r="D10" s="416"/>
      <c r="E10" s="417"/>
      <c r="F10" s="383">
        <v>5</v>
      </c>
      <c r="G10" s="384"/>
      <c r="H10" s="369">
        <v>5</v>
      </c>
      <c r="I10" s="369"/>
      <c r="J10" s="369">
        <v>6</v>
      </c>
      <c r="K10" s="369"/>
      <c r="L10" s="385">
        <v>2</v>
      </c>
      <c r="M10" s="385"/>
      <c r="N10" s="386">
        <v>1</v>
      </c>
      <c r="O10" s="387"/>
    </row>
    <row r="11" spans="1:17" ht="15" customHeight="1">
      <c r="A11" s="227"/>
      <c r="B11" s="416" t="s">
        <v>81</v>
      </c>
      <c r="C11" s="416"/>
      <c r="D11" s="416"/>
      <c r="E11" s="417"/>
      <c r="F11" s="383">
        <v>6</v>
      </c>
      <c r="G11" s="384"/>
      <c r="H11" s="369">
        <v>1</v>
      </c>
      <c r="I11" s="369"/>
      <c r="J11" s="369">
        <v>2</v>
      </c>
      <c r="K11" s="369"/>
      <c r="L11" s="385">
        <v>1</v>
      </c>
      <c r="M11" s="385"/>
      <c r="N11" s="386">
        <v>3</v>
      </c>
      <c r="O11" s="387"/>
    </row>
    <row r="12" spans="1:17" ht="15" customHeight="1">
      <c r="A12" s="227"/>
      <c r="B12" s="416" t="s">
        <v>82</v>
      </c>
      <c r="C12" s="416"/>
      <c r="D12" s="416"/>
      <c r="E12" s="417"/>
      <c r="F12" s="383">
        <v>8</v>
      </c>
      <c r="G12" s="384"/>
      <c r="H12" s="369">
        <v>4</v>
      </c>
      <c r="I12" s="369"/>
      <c r="J12" s="369">
        <v>2</v>
      </c>
      <c r="K12" s="369"/>
      <c r="L12" s="385">
        <v>1</v>
      </c>
      <c r="M12" s="385"/>
      <c r="N12" s="386">
        <v>6</v>
      </c>
      <c r="O12" s="387"/>
    </row>
    <row r="13" spans="1:17" ht="15" customHeight="1">
      <c r="A13" s="227"/>
      <c r="B13" s="416" t="s">
        <v>83</v>
      </c>
      <c r="C13" s="416"/>
      <c r="D13" s="416"/>
      <c r="E13" s="417"/>
      <c r="F13" s="383">
        <v>1</v>
      </c>
      <c r="G13" s="384"/>
      <c r="H13" s="369">
        <v>1</v>
      </c>
      <c r="I13" s="369"/>
      <c r="J13" s="380">
        <v>0</v>
      </c>
      <c r="K13" s="380"/>
      <c r="L13" s="385">
        <v>1</v>
      </c>
      <c r="M13" s="385"/>
      <c r="N13" s="388">
        <v>0</v>
      </c>
      <c r="O13" s="389"/>
    </row>
    <row r="14" spans="1:17" ht="15" customHeight="1">
      <c r="A14" s="227"/>
      <c r="B14" s="416" t="s">
        <v>84</v>
      </c>
      <c r="C14" s="416"/>
      <c r="D14" s="416"/>
      <c r="E14" s="417"/>
      <c r="F14" s="383">
        <v>1</v>
      </c>
      <c r="G14" s="384"/>
      <c r="H14" s="369">
        <v>2</v>
      </c>
      <c r="I14" s="369"/>
      <c r="J14" s="380">
        <v>0</v>
      </c>
      <c r="K14" s="380"/>
      <c r="L14" s="390">
        <v>0</v>
      </c>
      <c r="M14" s="390"/>
      <c r="N14" s="388">
        <v>1</v>
      </c>
      <c r="O14" s="389"/>
    </row>
    <row r="15" spans="1:17" ht="15" customHeight="1">
      <c r="A15" s="227"/>
      <c r="B15" s="416" t="s">
        <v>85</v>
      </c>
      <c r="C15" s="416"/>
      <c r="D15" s="416"/>
      <c r="E15" s="417"/>
      <c r="F15" s="383">
        <v>5</v>
      </c>
      <c r="G15" s="384"/>
      <c r="H15" s="380">
        <v>0</v>
      </c>
      <c r="I15" s="380"/>
      <c r="J15" s="369">
        <v>2</v>
      </c>
      <c r="K15" s="369"/>
      <c r="L15" s="380">
        <v>1</v>
      </c>
      <c r="M15" s="380"/>
      <c r="N15" s="381">
        <v>3</v>
      </c>
      <c r="O15" s="382"/>
    </row>
    <row r="16" spans="1:17" ht="15" customHeight="1">
      <c r="A16" s="227"/>
      <c r="B16" s="416" t="s">
        <v>86</v>
      </c>
      <c r="C16" s="416"/>
      <c r="D16" s="416"/>
      <c r="E16" s="417"/>
      <c r="F16" s="383">
        <v>4</v>
      </c>
      <c r="G16" s="384"/>
      <c r="H16" s="369">
        <v>2</v>
      </c>
      <c r="I16" s="369"/>
      <c r="J16" s="369">
        <v>4</v>
      </c>
      <c r="K16" s="369"/>
      <c r="L16" s="385">
        <v>4</v>
      </c>
      <c r="M16" s="385"/>
      <c r="N16" s="386">
        <v>4</v>
      </c>
      <c r="O16" s="387"/>
    </row>
    <row r="17" spans="1:17" ht="15" customHeight="1">
      <c r="A17" s="227"/>
      <c r="B17" s="378" t="s">
        <v>87</v>
      </c>
      <c r="C17" s="378"/>
      <c r="D17" s="378"/>
      <c r="E17" s="379"/>
      <c r="F17" s="380">
        <v>0</v>
      </c>
      <c r="G17" s="380"/>
      <c r="H17" s="369">
        <v>1</v>
      </c>
      <c r="I17" s="369"/>
      <c r="J17" s="369">
        <v>3</v>
      </c>
      <c r="K17" s="369"/>
      <c r="L17" s="380">
        <v>0</v>
      </c>
      <c r="M17" s="380"/>
      <c r="N17" s="381">
        <v>0</v>
      </c>
      <c r="O17" s="382"/>
    </row>
    <row r="18" spans="1:17" ht="15" customHeight="1">
      <c r="A18" s="227"/>
      <c r="B18" s="378" t="s">
        <v>88</v>
      </c>
      <c r="C18" s="378"/>
      <c r="D18" s="378"/>
      <c r="E18" s="379"/>
      <c r="F18" s="383">
        <v>1</v>
      </c>
      <c r="G18" s="384"/>
      <c r="H18" s="380">
        <v>0</v>
      </c>
      <c r="I18" s="380"/>
      <c r="J18" s="369">
        <v>1</v>
      </c>
      <c r="K18" s="369"/>
      <c r="L18" s="380">
        <v>4</v>
      </c>
      <c r="M18" s="380"/>
      <c r="N18" s="381">
        <v>1</v>
      </c>
      <c r="O18" s="382"/>
    </row>
    <row r="19" spans="1:17" ht="15" customHeight="1">
      <c r="A19" s="227"/>
      <c r="B19" s="378" t="s">
        <v>89</v>
      </c>
      <c r="C19" s="378"/>
      <c r="D19" s="378"/>
      <c r="E19" s="379"/>
      <c r="F19" s="383">
        <v>4</v>
      </c>
      <c r="G19" s="384"/>
      <c r="H19" s="369">
        <v>5</v>
      </c>
      <c r="I19" s="369"/>
      <c r="J19" s="369">
        <v>2</v>
      </c>
      <c r="K19" s="369"/>
      <c r="L19" s="380">
        <v>3</v>
      </c>
      <c r="M19" s="380"/>
      <c r="N19" s="381">
        <v>3</v>
      </c>
      <c r="O19" s="382"/>
    </row>
    <row r="20" spans="1:17" ht="15" customHeight="1">
      <c r="A20" s="227"/>
      <c r="B20" s="378" t="s">
        <v>90</v>
      </c>
      <c r="C20" s="378"/>
      <c r="D20" s="378"/>
      <c r="E20" s="379"/>
      <c r="F20" s="383">
        <v>1</v>
      </c>
      <c r="G20" s="384"/>
      <c r="H20" s="369">
        <v>2</v>
      </c>
      <c r="I20" s="369"/>
      <c r="J20" s="369">
        <v>5</v>
      </c>
      <c r="K20" s="369"/>
      <c r="L20" s="380">
        <v>2</v>
      </c>
      <c r="M20" s="380"/>
      <c r="N20" s="381">
        <v>1</v>
      </c>
      <c r="O20" s="382"/>
    </row>
    <row r="21" spans="1:17" ht="15" customHeight="1">
      <c r="A21" s="227"/>
      <c r="B21" s="378" t="s">
        <v>91</v>
      </c>
      <c r="C21" s="378"/>
      <c r="D21" s="378"/>
      <c r="E21" s="379"/>
      <c r="F21" s="383">
        <v>2</v>
      </c>
      <c r="G21" s="384"/>
      <c r="H21" s="380">
        <v>0</v>
      </c>
      <c r="I21" s="380"/>
      <c r="J21" s="369">
        <v>1</v>
      </c>
      <c r="K21" s="369"/>
      <c r="L21" s="380">
        <v>1</v>
      </c>
      <c r="M21" s="380"/>
      <c r="N21" s="381">
        <v>0</v>
      </c>
      <c r="O21" s="382"/>
    </row>
    <row r="22" spans="1:17" ht="15" customHeight="1">
      <c r="A22" s="227"/>
      <c r="B22" s="378" t="s">
        <v>92</v>
      </c>
      <c r="C22" s="378"/>
      <c r="D22" s="378"/>
      <c r="E22" s="379"/>
      <c r="F22" s="383">
        <v>2</v>
      </c>
      <c r="G22" s="384"/>
      <c r="H22" s="369">
        <v>3</v>
      </c>
      <c r="I22" s="369"/>
      <c r="J22" s="369">
        <v>3</v>
      </c>
      <c r="K22" s="369"/>
      <c r="L22" s="380">
        <v>0</v>
      </c>
      <c r="M22" s="380"/>
      <c r="N22" s="381">
        <v>2</v>
      </c>
      <c r="O22" s="382"/>
    </row>
    <row r="23" spans="1:17" ht="15" customHeight="1">
      <c r="A23" s="227"/>
      <c r="B23" s="378" t="s">
        <v>93</v>
      </c>
      <c r="C23" s="378"/>
      <c r="D23" s="378"/>
      <c r="E23" s="379"/>
      <c r="F23" s="383">
        <v>1</v>
      </c>
      <c r="G23" s="384"/>
      <c r="H23" s="380">
        <v>0</v>
      </c>
      <c r="I23" s="380"/>
      <c r="J23" s="380">
        <v>0</v>
      </c>
      <c r="K23" s="380"/>
      <c r="L23" s="380">
        <v>3</v>
      </c>
      <c r="M23" s="380"/>
      <c r="N23" s="381">
        <v>2</v>
      </c>
      <c r="O23" s="382"/>
    </row>
    <row r="24" spans="1:17" ht="15" customHeight="1" thickBot="1">
      <c r="A24" s="228"/>
      <c r="B24" s="414" t="s">
        <v>94</v>
      </c>
      <c r="C24" s="414"/>
      <c r="D24" s="414"/>
      <c r="E24" s="415"/>
      <c r="F24" s="391">
        <v>1</v>
      </c>
      <c r="G24" s="392"/>
      <c r="H24" s="393">
        <v>0</v>
      </c>
      <c r="I24" s="393"/>
      <c r="J24" s="392">
        <v>3</v>
      </c>
      <c r="K24" s="392"/>
      <c r="L24" s="393">
        <v>0</v>
      </c>
      <c r="M24" s="393"/>
      <c r="N24" s="394">
        <v>2</v>
      </c>
      <c r="O24" s="395"/>
    </row>
    <row r="25" spans="1:17" ht="15" customHeight="1">
      <c r="A25" s="12"/>
      <c r="B25" s="12"/>
      <c r="C25" s="12"/>
      <c r="F25" s="12"/>
      <c r="G25" s="12"/>
      <c r="H25" s="12"/>
      <c r="J25" s="12"/>
      <c r="K25" s="12"/>
      <c r="L25" s="12"/>
      <c r="M25" s="12"/>
      <c r="N25" s="12"/>
      <c r="O25" s="11" t="s">
        <v>50</v>
      </c>
      <c r="P25" s="11"/>
      <c r="Q25" s="11"/>
    </row>
    <row r="26" spans="1:17" ht="1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15" customHeight="1" thickBot="1">
      <c r="A27" s="229" t="s">
        <v>249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155"/>
      <c r="N27" s="156"/>
      <c r="O27" s="156" t="s">
        <v>9</v>
      </c>
      <c r="P27" s="11"/>
      <c r="Q27" s="11"/>
    </row>
    <row r="28" spans="1:17" ht="30" customHeight="1">
      <c r="A28" s="371" t="s">
        <v>208</v>
      </c>
      <c r="B28" s="372"/>
      <c r="C28" s="372"/>
      <c r="D28" s="372"/>
      <c r="E28" s="373"/>
      <c r="F28" s="374" t="s">
        <v>313</v>
      </c>
      <c r="G28" s="373"/>
      <c r="H28" s="374" t="s">
        <v>314</v>
      </c>
      <c r="I28" s="373"/>
      <c r="J28" s="370" t="s">
        <v>315</v>
      </c>
      <c r="K28" s="370"/>
      <c r="L28" s="370" t="s">
        <v>316</v>
      </c>
      <c r="M28" s="397"/>
      <c r="N28" s="396" t="s">
        <v>317</v>
      </c>
      <c r="O28" s="365"/>
    </row>
    <row r="29" spans="1:17" ht="20.100000000000001" customHeight="1">
      <c r="A29" s="375" t="s">
        <v>250</v>
      </c>
      <c r="B29" s="376"/>
      <c r="C29" s="376"/>
      <c r="D29" s="376"/>
      <c r="E29" s="377"/>
      <c r="F29" s="400">
        <f>SUM(F30:G41)</f>
        <v>58</v>
      </c>
      <c r="G29" s="400"/>
      <c r="H29" s="367">
        <f>SUM(H30:I41)</f>
        <v>38</v>
      </c>
      <c r="I29" s="367"/>
      <c r="J29" s="400">
        <f>SUM(J30:K41)</f>
        <v>46</v>
      </c>
      <c r="K29" s="400"/>
      <c r="L29" s="400">
        <f>SUM(L30:M41)</f>
        <v>29</v>
      </c>
      <c r="M29" s="400"/>
      <c r="N29" s="401">
        <f>SUM(N30:O41)</f>
        <v>37</v>
      </c>
      <c r="O29" s="401"/>
    </row>
    <row r="30" spans="1:17" ht="15" customHeight="1">
      <c r="A30" s="227"/>
      <c r="B30" s="420" t="s">
        <v>251</v>
      </c>
      <c r="C30" s="420"/>
      <c r="D30" s="420"/>
      <c r="E30" s="421"/>
      <c r="F30" s="383">
        <v>7</v>
      </c>
      <c r="G30" s="384"/>
      <c r="H30" s="369">
        <v>2</v>
      </c>
      <c r="I30" s="369"/>
      <c r="J30" s="369">
        <v>7</v>
      </c>
      <c r="K30" s="369"/>
      <c r="L30" s="402">
        <v>2</v>
      </c>
      <c r="M30" s="402"/>
      <c r="N30" s="398">
        <v>2</v>
      </c>
      <c r="O30" s="399"/>
    </row>
    <row r="31" spans="1:17" ht="15" customHeight="1">
      <c r="A31" s="227"/>
      <c r="B31" s="420" t="s">
        <v>252</v>
      </c>
      <c r="C31" s="420"/>
      <c r="D31" s="420"/>
      <c r="E31" s="421"/>
      <c r="F31" s="383">
        <v>4</v>
      </c>
      <c r="G31" s="384"/>
      <c r="H31" s="369">
        <v>2</v>
      </c>
      <c r="I31" s="369"/>
      <c r="J31" s="369">
        <v>2</v>
      </c>
      <c r="K31" s="369"/>
      <c r="L31" s="390">
        <v>0</v>
      </c>
      <c r="M31" s="390"/>
      <c r="N31" s="388">
        <v>4</v>
      </c>
      <c r="O31" s="389"/>
    </row>
    <row r="32" spans="1:17" ht="15" customHeight="1">
      <c r="A32" s="227"/>
      <c r="B32" s="420" t="s">
        <v>253</v>
      </c>
      <c r="C32" s="420"/>
      <c r="D32" s="420"/>
      <c r="E32" s="421"/>
      <c r="F32" s="383">
        <v>4</v>
      </c>
      <c r="G32" s="384"/>
      <c r="H32" s="380">
        <v>2</v>
      </c>
      <c r="I32" s="380"/>
      <c r="J32" s="380">
        <v>2</v>
      </c>
      <c r="K32" s="380"/>
      <c r="L32" s="402">
        <v>1</v>
      </c>
      <c r="M32" s="402"/>
      <c r="N32" s="398">
        <v>2</v>
      </c>
      <c r="O32" s="399"/>
    </row>
    <row r="33" spans="1:17" ht="15" customHeight="1">
      <c r="A33" s="227"/>
      <c r="B33" s="420" t="s">
        <v>254</v>
      </c>
      <c r="C33" s="420"/>
      <c r="D33" s="420"/>
      <c r="E33" s="421"/>
      <c r="F33" s="380">
        <v>3</v>
      </c>
      <c r="G33" s="380"/>
      <c r="H33" s="369">
        <v>2</v>
      </c>
      <c r="I33" s="369"/>
      <c r="J33" s="369">
        <v>1</v>
      </c>
      <c r="K33" s="369"/>
      <c r="L33" s="390">
        <v>0</v>
      </c>
      <c r="M33" s="390"/>
      <c r="N33" s="388">
        <v>2</v>
      </c>
      <c r="O33" s="389"/>
    </row>
    <row r="34" spans="1:17" ht="15" customHeight="1">
      <c r="A34" s="227"/>
      <c r="B34" s="420" t="s">
        <v>255</v>
      </c>
      <c r="C34" s="420"/>
      <c r="D34" s="420"/>
      <c r="E34" s="421"/>
      <c r="F34" s="383">
        <v>4</v>
      </c>
      <c r="G34" s="384"/>
      <c r="H34" s="369">
        <v>2</v>
      </c>
      <c r="I34" s="369"/>
      <c r="J34" s="369">
        <v>2</v>
      </c>
      <c r="K34" s="369"/>
      <c r="L34" s="390">
        <v>0</v>
      </c>
      <c r="M34" s="390"/>
      <c r="N34" s="388">
        <v>2</v>
      </c>
      <c r="O34" s="389"/>
    </row>
    <row r="35" spans="1:17" ht="15" customHeight="1">
      <c r="A35" s="227"/>
      <c r="B35" s="420" t="s">
        <v>256</v>
      </c>
      <c r="C35" s="420"/>
      <c r="D35" s="420"/>
      <c r="E35" s="421"/>
      <c r="F35" s="383">
        <v>1</v>
      </c>
      <c r="G35" s="384"/>
      <c r="H35" s="380">
        <v>3</v>
      </c>
      <c r="I35" s="380"/>
      <c r="J35" s="380">
        <v>3</v>
      </c>
      <c r="K35" s="380"/>
      <c r="L35" s="402">
        <v>6</v>
      </c>
      <c r="M35" s="402"/>
      <c r="N35" s="398">
        <v>5</v>
      </c>
      <c r="O35" s="399"/>
    </row>
    <row r="36" spans="1:17" ht="15" customHeight="1">
      <c r="A36" s="227"/>
      <c r="B36" s="420" t="s">
        <v>257</v>
      </c>
      <c r="C36" s="420"/>
      <c r="D36" s="420"/>
      <c r="E36" s="421"/>
      <c r="F36" s="383">
        <v>5</v>
      </c>
      <c r="G36" s="384"/>
      <c r="H36" s="369">
        <v>3</v>
      </c>
      <c r="I36" s="369"/>
      <c r="J36" s="369">
        <v>5</v>
      </c>
      <c r="K36" s="369"/>
      <c r="L36" s="402">
        <v>3</v>
      </c>
      <c r="M36" s="402"/>
      <c r="N36" s="398">
        <v>1</v>
      </c>
      <c r="O36" s="399"/>
    </row>
    <row r="37" spans="1:17" ht="15" customHeight="1">
      <c r="A37" s="227"/>
      <c r="B37" s="420" t="s">
        <v>258</v>
      </c>
      <c r="C37" s="420"/>
      <c r="D37" s="420"/>
      <c r="E37" s="421"/>
      <c r="F37" s="383">
        <v>5</v>
      </c>
      <c r="G37" s="384"/>
      <c r="H37" s="369">
        <v>8</v>
      </c>
      <c r="I37" s="369"/>
      <c r="J37" s="369">
        <v>2</v>
      </c>
      <c r="K37" s="369"/>
      <c r="L37" s="402">
        <v>4</v>
      </c>
      <c r="M37" s="402"/>
      <c r="N37" s="398">
        <v>2</v>
      </c>
      <c r="O37" s="399"/>
    </row>
    <row r="38" spans="1:17" ht="15" customHeight="1">
      <c r="A38" s="227"/>
      <c r="B38" s="420" t="s">
        <v>259</v>
      </c>
      <c r="C38" s="420"/>
      <c r="D38" s="420"/>
      <c r="E38" s="421"/>
      <c r="F38" s="383">
        <v>8</v>
      </c>
      <c r="G38" s="384"/>
      <c r="H38" s="380">
        <v>4</v>
      </c>
      <c r="I38" s="380"/>
      <c r="J38" s="380">
        <v>7</v>
      </c>
      <c r="K38" s="380"/>
      <c r="L38" s="402">
        <v>4</v>
      </c>
      <c r="M38" s="402"/>
      <c r="N38" s="398">
        <v>3</v>
      </c>
      <c r="O38" s="399"/>
    </row>
    <row r="39" spans="1:17" ht="15" customHeight="1">
      <c r="A39" s="227"/>
      <c r="B39" s="420" t="s">
        <v>260</v>
      </c>
      <c r="C39" s="420"/>
      <c r="D39" s="420"/>
      <c r="E39" s="421"/>
      <c r="F39" s="383">
        <v>5</v>
      </c>
      <c r="G39" s="384"/>
      <c r="H39" s="369">
        <v>6</v>
      </c>
      <c r="I39" s="369"/>
      <c r="J39" s="369">
        <v>4</v>
      </c>
      <c r="K39" s="369"/>
      <c r="L39" s="402">
        <v>4</v>
      </c>
      <c r="M39" s="402"/>
      <c r="N39" s="398">
        <v>8</v>
      </c>
      <c r="O39" s="399"/>
    </row>
    <row r="40" spans="1:17" ht="15" customHeight="1">
      <c r="A40" s="227"/>
      <c r="B40" s="420" t="s">
        <v>261</v>
      </c>
      <c r="C40" s="420"/>
      <c r="D40" s="420"/>
      <c r="E40" s="421"/>
      <c r="F40" s="383">
        <v>7</v>
      </c>
      <c r="G40" s="384"/>
      <c r="H40" s="380">
        <v>1</v>
      </c>
      <c r="I40" s="380"/>
      <c r="J40" s="380">
        <v>6</v>
      </c>
      <c r="K40" s="380"/>
      <c r="L40" s="402">
        <v>3</v>
      </c>
      <c r="M40" s="402"/>
      <c r="N40" s="398">
        <v>3</v>
      </c>
      <c r="O40" s="399"/>
    </row>
    <row r="41" spans="1:17" ht="15" customHeight="1" thickBot="1">
      <c r="A41" s="228"/>
      <c r="B41" s="418" t="s">
        <v>262</v>
      </c>
      <c r="C41" s="418"/>
      <c r="D41" s="418"/>
      <c r="E41" s="419"/>
      <c r="F41" s="411">
        <v>5</v>
      </c>
      <c r="G41" s="412"/>
      <c r="H41" s="392">
        <v>3</v>
      </c>
      <c r="I41" s="392"/>
      <c r="J41" s="392">
        <v>5</v>
      </c>
      <c r="K41" s="392"/>
      <c r="L41" s="413">
        <v>2</v>
      </c>
      <c r="M41" s="413"/>
      <c r="N41" s="409">
        <v>3</v>
      </c>
      <c r="O41" s="410"/>
    </row>
    <row r="42" spans="1:17" ht="15" customHeight="1">
      <c r="A42" s="12"/>
      <c r="B42" s="12"/>
      <c r="C42" s="12"/>
      <c r="F42" s="12"/>
      <c r="G42" s="12"/>
      <c r="H42" s="12"/>
      <c r="I42" s="12"/>
      <c r="J42" s="12"/>
      <c r="K42" s="12"/>
      <c r="L42" s="12"/>
      <c r="M42" s="12"/>
      <c r="N42" s="193"/>
      <c r="O42" s="194" t="s">
        <v>50</v>
      </c>
      <c r="P42" s="11"/>
      <c r="Q42" s="11"/>
    </row>
    <row r="43" spans="1:17" ht="1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15" customHeight="1" thickBot="1">
      <c r="A44" s="229" t="s">
        <v>263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156" t="s">
        <v>17</v>
      </c>
      <c r="P44" s="11"/>
      <c r="Q44" s="11"/>
    </row>
    <row r="45" spans="1:17" ht="30" customHeight="1">
      <c r="A45" s="371" t="s">
        <v>95</v>
      </c>
      <c r="B45" s="373"/>
      <c r="C45" s="230" t="s">
        <v>96</v>
      </c>
      <c r="D45" s="230" t="s">
        <v>38</v>
      </c>
      <c r="E45" s="230" t="s">
        <v>39</v>
      </c>
      <c r="F45" s="230" t="s">
        <v>40</v>
      </c>
      <c r="G45" s="230" t="s">
        <v>41</v>
      </c>
      <c r="H45" s="230" t="s">
        <v>42</v>
      </c>
      <c r="I45" s="230" t="s">
        <v>43</v>
      </c>
      <c r="J45" s="230" t="s">
        <v>44</v>
      </c>
      <c r="K45" s="230" t="s">
        <v>45</v>
      </c>
      <c r="L45" s="230" t="s">
        <v>46</v>
      </c>
      <c r="M45" s="230" t="s">
        <v>47</v>
      </c>
      <c r="N45" s="230" t="s">
        <v>48</v>
      </c>
      <c r="O45" s="231" t="s">
        <v>49</v>
      </c>
      <c r="P45" s="100"/>
      <c r="Q45" s="100"/>
    </row>
    <row r="46" spans="1:17" ht="15" customHeight="1">
      <c r="A46" s="407" t="s">
        <v>307</v>
      </c>
      <c r="B46" s="408"/>
      <c r="C46" s="118">
        <f>SUM(D46,E46,F46,G46,H46,I46,J46,K46,L46,M46,N46,O46,)</f>
        <v>551</v>
      </c>
      <c r="D46" s="163">
        <v>68</v>
      </c>
      <c r="E46" s="163">
        <v>56</v>
      </c>
      <c r="F46" s="163">
        <v>27</v>
      </c>
      <c r="G46" s="163">
        <v>96</v>
      </c>
      <c r="H46" s="163">
        <v>115</v>
      </c>
      <c r="I46" s="163">
        <v>21</v>
      </c>
      <c r="J46" s="163">
        <v>38</v>
      </c>
      <c r="K46" s="163">
        <v>32</v>
      </c>
      <c r="L46" s="163">
        <v>10</v>
      </c>
      <c r="M46" s="163">
        <v>29</v>
      </c>
      <c r="N46" s="163">
        <v>32</v>
      </c>
      <c r="O46" s="119">
        <v>27</v>
      </c>
      <c r="P46" s="9"/>
      <c r="Q46" s="9"/>
    </row>
    <row r="47" spans="1:17" ht="15" customHeight="1">
      <c r="A47" s="405" t="s">
        <v>312</v>
      </c>
      <c r="B47" s="406"/>
      <c r="C47" s="118">
        <f>SUM(D47,E47,F47,G47,H47,I47,J47,K47,L47,M47,N47,O47,)</f>
        <v>418</v>
      </c>
      <c r="D47" s="163">
        <v>30</v>
      </c>
      <c r="E47" s="163">
        <v>58</v>
      </c>
      <c r="F47" s="163">
        <v>51</v>
      </c>
      <c r="G47" s="163">
        <v>54</v>
      </c>
      <c r="H47" s="163">
        <v>52</v>
      </c>
      <c r="I47" s="163">
        <v>2</v>
      </c>
      <c r="J47" s="163">
        <v>25</v>
      </c>
      <c r="K47" s="163">
        <v>12</v>
      </c>
      <c r="L47" s="163">
        <v>43</v>
      </c>
      <c r="M47" s="163">
        <v>41</v>
      </c>
      <c r="N47" s="163">
        <v>43</v>
      </c>
      <c r="O47" s="119">
        <v>7</v>
      </c>
      <c r="P47" s="9"/>
      <c r="Q47" s="9"/>
    </row>
    <row r="48" spans="1:17" ht="15" customHeight="1">
      <c r="A48" s="405" t="s">
        <v>309</v>
      </c>
      <c r="B48" s="406"/>
      <c r="C48" s="118">
        <f>SUM(D48,E48,F48,G48,H48,I48,J48,K48,L48,M48,N48,O48,)</f>
        <v>439</v>
      </c>
      <c r="D48" s="163">
        <v>63</v>
      </c>
      <c r="E48" s="163">
        <v>57</v>
      </c>
      <c r="F48" s="163">
        <v>52</v>
      </c>
      <c r="G48" s="163">
        <v>27</v>
      </c>
      <c r="H48" s="163">
        <v>30</v>
      </c>
      <c r="I48" s="163">
        <v>48</v>
      </c>
      <c r="J48" s="163">
        <v>23</v>
      </c>
      <c r="K48" s="163">
        <v>47</v>
      </c>
      <c r="L48" s="163">
        <v>51</v>
      </c>
      <c r="M48" s="163">
        <v>7</v>
      </c>
      <c r="N48" s="163">
        <v>34</v>
      </c>
      <c r="O48" s="119">
        <v>0</v>
      </c>
      <c r="P48" s="9"/>
      <c r="Q48" s="9"/>
    </row>
    <row r="49" spans="1:17" ht="15" customHeight="1">
      <c r="A49" s="405" t="s">
        <v>310</v>
      </c>
      <c r="B49" s="406"/>
      <c r="C49" s="118">
        <f>SUM(D49,E49,F49,G49,H49,I49,J49,K49,L49,M49,N49,O49,)</f>
        <v>259</v>
      </c>
      <c r="D49" s="198">
        <v>18</v>
      </c>
      <c r="E49" s="198">
        <v>27</v>
      </c>
      <c r="F49" s="198">
        <v>48</v>
      </c>
      <c r="G49" s="198">
        <v>31</v>
      </c>
      <c r="H49" s="198">
        <v>31</v>
      </c>
      <c r="I49" s="198">
        <v>19</v>
      </c>
      <c r="J49" s="198">
        <v>23</v>
      </c>
      <c r="K49" s="198">
        <v>42</v>
      </c>
      <c r="L49" s="198">
        <v>3</v>
      </c>
      <c r="M49" s="198">
        <v>17</v>
      </c>
      <c r="N49" s="198">
        <v>0</v>
      </c>
      <c r="O49" s="170">
        <v>0</v>
      </c>
      <c r="P49" s="9"/>
      <c r="Q49" s="9"/>
    </row>
    <row r="50" spans="1:17" ht="15" customHeight="1" thickBot="1">
      <c r="A50" s="403" t="s">
        <v>311</v>
      </c>
      <c r="B50" s="404"/>
      <c r="C50" s="232">
        <f>SUM(D50,E50,F50,G50,H50,I50,J50,K50,L50,M50,N50,O50,)</f>
        <v>352</v>
      </c>
      <c r="D50" s="233">
        <v>60</v>
      </c>
      <c r="E50" s="233">
        <v>0</v>
      </c>
      <c r="F50" s="233">
        <v>58</v>
      </c>
      <c r="G50" s="233">
        <v>40</v>
      </c>
      <c r="H50" s="233">
        <v>23</v>
      </c>
      <c r="I50" s="233">
        <v>20</v>
      </c>
      <c r="J50" s="233">
        <v>60</v>
      </c>
      <c r="K50" s="233">
        <v>33</v>
      </c>
      <c r="L50" s="233">
        <v>6</v>
      </c>
      <c r="M50" s="233">
        <v>25</v>
      </c>
      <c r="N50" s="233">
        <v>25</v>
      </c>
      <c r="O50" s="234">
        <v>2</v>
      </c>
      <c r="P50" s="9"/>
      <c r="Q50" s="9"/>
    </row>
    <row r="51" spans="1:17" ht="15" customHeight="1">
      <c r="A51" s="72"/>
      <c r="B51" s="7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 t="s">
        <v>50</v>
      </c>
      <c r="O51" s="12"/>
      <c r="P51" s="12"/>
      <c r="Q51" s="12"/>
    </row>
    <row r="52" spans="1:17" ht="15.95" customHeight="1">
      <c r="A52" s="69"/>
      <c r="B52" s="69"/>
    </row>
  </sheetData>
  <sheetProtection selectLockedCells="1" selectUnlockedCells="1"/>
  <mergeCells count="222">
    <mergeCell ref="B7:E7"/>
    <mergeCell ref="B41:E41"/>
    <mergeCell ref="B40:E40"/>
    <mergeCell ref="B39:E39"/>
    <mergeCell ref="B38:E38"/>
    <mergeCell ref="B6:E6"/>
    <mergeCell ref="B11:E11"/>
    <mergeCell ref="B14:E14"/>
    <mergeCell ref="B13:E13"/>
    <mergeCell ref="B12:E12"/>
    <mergeCell ref="B8:E8"/>
    <mergeCell ref="B37:E37"/>
    <mergeCell ref="B36:E36"/>
    <mergeCell ref="B18:E18"/>
    <mergeCell ref="B32:E32"/>
    <mergeCell ref="B34:E34"/>
    <mergeCell ref="B33:E33"/>
    <mergeCell ref="B30:E30"/>
    <mergeCell ref="B35:E35"/>
    <mergeCell ref="B31:E31"/>
    <mergeCell ref="B22:E22"/>
    <mergeCell ref="B10:E10"/>
    <mergeCell ref="B9:E9"/>
    <mergeCell ref="B21:E21"/>
    <mergeCell ref="B20:E20"/>
    <mergeCell ref="B19:E19"/>
    <mergeCell ref="B17:E17"/>
    <mergeCell ref="A29:E29"/>
    <mergeCell ref="B24:E24"/>
    <mergeCell ref="B23:E23"/>
    <mergeCell ref="A28:E28"/>
    <mergeCell ref="B16:E16"/>
    <mergeCell ref="B15:E15"/>
    <mergeCell ref="F40:G40"/>
    <mergeCell ref="H40:I40"/>
    <mergeCell ref="J40:K40"/>
    <mergeCell ref="L40:M40"/>
    <mergeCell ref="N38:O38"/>
    <mergeCell ref="A45:B45"/>
    <mergeCell ref="A50:B50"/>
    <mergeCell ref="A49:B49"/>
    <mergeCell ref="A48:B48"/>
    <mergeCell ref="A47:B47"/>
    <mergeCell ref="A46:B46"/>
    <mergeCell ref="N41:O41"/>
    <mergeCell ref="F39:G39"/>
    <mergeCell ref="H39:I39"/>
    <mergeCell ref="J39:K39"/>
    <mergeCell ref="L39:M39"/>
    <mergeCell ref="N39:O39"/>
    <mergeCell ref="F41:G41"/>
    <mergeCell ref="H41:I41"/>
    <mergeCell ref="J41:K41"/>
    <mergeCell ref="L41:M41"/>
    <mergeCell ref="N40:O40"/>
    <mergeCell ref="F38:G38"/>
    <mergeCell ref="H38:I38"/>
    <mergeCell ref="J38:K38"/>
    <mergeCell ref="L38:M38"/>
    <mergeCell ref="N36:O36"/>
    <mergeCell ref="F37:G37"/>
    <mergeCell ref="H37:I37"/>
    <mergeCell ref="J37:K37"/>
    <mergeCell ref="L37:M37"/>
    <mergeCell ref="N37:O37"/>
    <mergeCell ref="F36:G36"/>
    <mergeCell ref="H36:I36"/>
    <mergeCell ref="J36:K36"/>
    <mergeCell ref="L36:M36"/>
    <mergeCell ref="N34:O34"/>
    <mergeCell ref="F35:G35"/>
    <mergeCell ref="H35:I35"/>
    <mergeCell ref="J35:K35"/>
    <mergeCell ref="L35:M35"/>
    <mergeCell ref="N35:O35"/>
    <mergeCell ref="N31:O31"/>
    <mergeCell ref="F34:G34"/>
    <mergeCell ref="H34:I34"/>
    <mergeCell ref="J34:K34"/>
    <mergeCell ref="L34:M34"/>
    <mergeCell ref="N32:O32"/>
    <mergeCell ref="F33:G33"/>
    <mergeCell ref="H33:I33"/>
    <mergeCell ref="J33:K33"/>
    <mergeCell ref="L33:M33"/>
    <mergeCell ref="N33:O33"/>
    <mergeCell ref="F32:G32"/>
    <mergeCell ref="H32:I32"/>
    <mergeCell ref="J32:K32"/>
    <mergeCell ref="L32:M32"/>
    <mergeCell ref="F31:G31"/>
    <mergeCell ref="H31:I31"/>
    <mergeCell ref="J31:K31"/>
    <mergeCell ref="L31:M31"/>
    <mergeCell ref="N30:O30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F24:G24"/>
    <mergeCell ref="H24:I24"/>
    <mergeCell ref="J24:K24"/>
    <mergeCell ref="L24:M24"/>
    <mergeCell ref="N24:O24"/>
    <mergeCell ref="F23:G23"/>
    <mergeCell ref="H23:I23"/>
    <mergeCell ref="J23:K23"/>
    <mergeCell ref="N28:O28"/>
    <mergeCell ref="L28:M28"/>
    <mergeCell ref="F28:G28"/>
    <mergeCell ref="H28:I28"/>
    <mergeCell ref="J28:K28"/>
    <mergeCell ref="F22:G22"/>
    <mergeCell ref="H22:I22"/>
    <mergeCell ref="J22:K22"/>
    <mergeCell ref="L22:M22"/>
    <mergeCell ref="N22:O22"/>
    <mergeCell ref="F21:G21"/>
    <mergeCell ref="H21:I21"/>
    <mergeCell ref="J21:K21"/>
    <mergeCell ref="L23:M23"/>
    <mergeCell ref="N23:O23"/>
    <mergeCell ref="F20:G20"/>
    <mergeCell ref="H20:I20"/>
    <mergeCell ref="J20:K20"/>
    <mergeCell ref="L20:M20"/>
    <mergeCell ref="N20:O20"/>
    <mergeCell ref="F19:G19"/>
    <mergeCell ref="H19:I19"/>
    <mergeCell ref="J19:K19"/>
    <mergeCell ref="L21:M21"/>
    <mergeCell ref="N21:O21"/>
    <mergeCell ref="F18:G18"/>
    <mergeCell ref="H18:I18"/>
    <mergeCell ref="J18:K18"/>
    <mergeCell ref="L18:M18"/>
    <mergeCell ref="N18:O18"/>
    <mergeCell ref="F17:G17"/>
    <mergeCell ref="H17:I17"/>
    <mergeCell ref="J17:K17"/>
    <mergeCell ref="L19:M19"/>
    <mergeCell ref="N19:O19"/>
    <mergeCell ref="F16:G16"/>
    <mergeCell ref="H16:I16"/>
    <mergeCell ref="J16:K16"/>
    <mergeCell ref="L16:M16"/>
    <mergeCell ref="N16:O16"/>
    <mergeCell ref="F15:G15"/>
    <mergeCell ref="H15:I15"/>
    <mergeCell ref="J15:K15"/>
    <mergeCell ref="L17:M17"/>
    <mergeCell ref="N17:O17"/>
    <mergeCell ref="F14:G14"/>
    <mergeCell ref="H14:I14"/>
    <mergeCell ref="J14:K14"/>
    <mergeCell ref="L14:M14"/>
    <mergeCell ref="N14:O14"/>
    <mergeCell ref="F13:G13"/>
    <mergeCell ref="H13:I13"/>
    <mergeCell ref="J13:K13"/>
    <mergeCell ref="L15:M15"/>
    <mergeCell ref="N15:O15"/>
    <mergeCell ref="F12:G12"/>
    <mergeCell ref="H12:I12"/>
    <mergeCell ref="J12:K12"/>
    <mergeCell ref="L12:M12"/>
    <mergeCell ref="N12:O12"/>
    <mergeCell ref="F11:G11"/>
    <mergeCell ref="H11:I11"/>
    <mergeCell ref="J11:K11"/>
    <mergeCell ref="L13:M13"/>
    <mergeCell ref="N13:O13"/>
    <mergeCell ref="F10:G10"/>
    <mergeCell ref="H10:I10"/>
    <mergeCell ref="J10:K10"/>
    <mergeCell ref="L10:M10"/>
    <mergeCell ref="N10:O10"/>
    <mergeCell ref="F9:G9"/>
    <mergeCell ref="H9:I9"/>
    <mergeCell ref="J9:K9"/>
    <mergeCell ref="L11:M11"/>
    <mergeCell ref="N11:O11"/>
    <mergeCell ref="F8:G8"/>
    <mergeCell ref="H8:I8"/>
    <mergeCell ref="J8:K8"/>
    <mergeCell ref="L8:M8"/>
    <mergeCell ref="N8:O8"/>
    <mergeCell ref="F7:G7"/>
    <mergeCell ref="H7:I7"/>
    <mergeCell ref="J7:K7"/>
    <mergeCell ref="L9:M9"/>
    <mergeCell ref="N9:O9"/>
    <mergeCell ref="F6:G6"/>
    <mergeCell ref="H6:I6"/>
    <mergeCell ref="J6:K6"/>
    <mergeCell ref="L6:M6"/>
    <mergeCell ref="N6:O6"/>
    <mergeCell ref="F5:G5"/>
    <mergeCell ref="H5:I5"/>
    <mergeCell ref="L7:M7"/>
    <mergeCell ref="N7:O7"/>
    <mergeCell ref="N3:O3"/>
    <mergeCell ref="F4:G4"/>
    <mergeCell ref="H4:I4"/>
    <mergeCell ref="J4:K4"/>
    <mergeCell ref="L4:M4"/>
    <mergeCell ref="N4:O4"/>
    <mergeCell ref="J5:K5"/>
    <mergeCell ref="L3:M3"/>
    <mergeCell ref="A3:E3"/>
    <mergeCell ref="F3:G3"/>
    <mergeCell ref="H3:I3"/>
    <mergeCell ref="J3:K3"/>
    <mergeCell ref="A4:E4"/>
    <mergeCell ref="B5:E5"/>
    <mergeCell ref="L5:M5"/>
    <mergeCell ref="N5:O5"/>
  </mergeCells>
  <phoneticPr fontId="22"/>
  <printOptions horizontalCentered="1"/>
  <pageMargins left="0.59055118110236227" right="0.59055118110236227" top="0.59055118110236227" bottom="0.59055118110236227" header="0.39370078740157483" footer="0.39370078740157483"/>
  <pageSetup paperSize="9" firstPageNumber="129" orientation="portrait" useFirstPageNumber="1" verticalDpi="300" r:id="rId1"/>
  <headerFooter scaleWithDoc="0" alignWithMargins="0">
    <oddHeader>&amp;R警察及び消防</oddHead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41"/>
  <sheetViews>
    <sheetView view="pageBreakPreview" zoomScaleNormal="100" zoomScaleSheetLayoutView="100" workbookViewId="0">
      <selection activeCell="P13" sqref="P13"/>
    </sheetView>
  </sheetViews>
  <sheetFormatPr defaultRowHeight="18.95" customHeight="1"/>
  <cols>
    <col min="1" max="1" width="13.7109375" style="12" customWidth="1"/>
    <col min="2" max="2" width="9.28515625" style="12" customWidth="1"/>
    <col min="3" max="5" width="6.7109375" style="12" customWidth="1"/>
    <col min="6" max="6" width="7" style="12" customWidth="1"/>
    <col min="7" max="8" width="6.7109375" style="12" customWidth="1"/>
    <col min="9" max="9" width="7" style="12" customWidth="1"/>
    <col min="10" max="11" width="6.7109375" style="12" customWidth="1"/>
    <col min="12" max="12" width="9.7109375" style="12" bestFit="1" customWidth="1"/>
    <col min="13" max="13" width="7" style="12" customWidth="1"/>
    <col min="14" max="16384" width="9.140625" style="12"/>
  </cols>
  <sheetData>
    <row r="1" spans="1:13" ht="5.0999999999999996" customHeight="1">
      <c r="A1" s="57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1"/>
    </row>
    <row r="2" spans="1:13" ht="15" customHeight="1" thickBot="1">
      <c r="A2" s="12" t="s">
        <v>205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11" t="s">
        <v>17</v>
      </c>
    </row>
    <row r="3" spans="1:13" ht="20.100000000000001" customHeight="1" thickBot="1">
      <c r="A3" s="333" t="s">
        <v>97</v>
      </c>
      <c r="B3" s="296" t="s">
        <v>98</v>
      </c>
      <c r="C3" s="296" t="s">
        <v>99</v>
      </c>
      <c r="D3" s="137" t="s">
        <v>100</v>
      </c>
      <c r="E3" s="137" t="s">
        <v>101</v>
      </c>
      <c r="F3" s="137" t="s">
        <v>102</v>
      </c>
      <c r="G3" s="137" t="s">
        <v>103</v>
      </c>
      <c r="H3" s="137" t="s">
        <v>104</v>
      </c>
      <c r="I3" s="137" t="s">
        <v>105</v>
      </c>
      <c r="J3" s="296" t="s">
        <v>106</v>
      </c>
      <c r="K3" s="137" t="s">
        <v>107</v>
      </c>
      <c r="L3" s="296" t="s">
        <v>108</v>
      </c>
      <c r="M3" s="297" t="s">
        <v>26</v>
      </c>
    </row>
    <row r="4" spans="1:13" ht="20.100000000000001" customHeight="1">
      <c r="A4" s="333"/>
      <c r="B4" s="296"/>
      <c r="C4" s="296"/>
      <c r="D4" s="138" t="s">
        <v>109</v>
      </c>
      <c r="E4" s="138" t="s">
        <v>110</v>
      </c>
      <c r="F4" s="138" t="s">
        <v>110</v>
      </c>
      <c r="G4" s="138" t="s">
        <v>109</v>
      </c>
      <c r="H4" s="138" t="s">
        <v>111</v>
      </c>
      <c r="I4" s="138" t="s">
        <v>112</v>
      </c>
      <c r="J4" s="296"/>
      <c r="K4" s="138" t="s">
        <v>113</v>
      </c>
      <c r="L4" s="296"/>
      <c r="M4" s="297"/>
    </row>
    <row r="5" spans="1:13" ht="20.100000000000001" customHeight="1">
      <c r="A5" s="139" t="s">
        <v>304</v>
      </c>
      <c r="B5" s="120">
        <f>SUM(C5:M5)</f>
        <v>3961</v>
      </c>
      <c r="C5" s="121">
        <v>4</v>
      </c>
      <c r="D5" s="121">
        <v>0</v>
      </c>
      <c r="E5" s="121">
        <v>2</v>
      </c>
      <c r="F5" s="121">
        <v>463</v>
      </c>
      <c r="G5" s="121">
        <v>20</v>
      </c>
      <c r="H5" s="121">
        <v>22</v>
      </c>
      <c r="I5" s="121">
        <v>472</v>
      </c>
      <c r="J5" s="121">
        <v>39</v>
      </c>
      <c r="K5" s="121">
        <v>57</v>
      </c>
      <c r="L5" s="121">
        <v>2197</v>
      </c>
      <c r="M5" s="122">
        <v>685</v>
      </c>
    </row>
    <row r="6" spans="1:13" ht="20.100000000000001" customHeight="1">
      <c r="A6" s="142" t="s">
        <v>318</v>
      </c>
      <c r="B6" s="120">
        <f>SUM(C6:M6)</f>
        <v>4052</v>
      </c>
      <c r="C6" s="121">
        <v>4</v>
      </c>
      <c r="D6" s="121">
        <v>0</v>
      </c>
      <c r="E6" s="121">
        <v>2</v>
      </c>
      <c r="F6" s="121">
        <v>417</v>
      </c>
      <c r="G6" s="121">
        <v>19</v>
      </c>
      <c r="H6" s="121">
        <v>19</v>
      </c>
      <c r="I6" s="121">
        <v>535</v>
      </c>
      <c r="J6" s="121">
        <v>31</v>
      </c>
      <c r="K6" s="121">
        <v>63</v>
      </c>
      <c r="L6" s="121">
        <v>2338</v>
      </c>
      <c r="M6" s="122">
        <v>624</v>
      </c>
    </row>
    <row r="7" spans="1:13" ht="20.100000000000001" customHeight="1">
      <c r="A7" s="142" t="s">
        <v>319</v>
      </c>
      <c r="B7" s="120">
        <f>SUM(C7:M7)</f>
        <v>4245</v>
      </c>
      <c r="C7" s="121">
        <v>4</v>
      </c>
      <c r="D7" s="121">
        <v>3</v>
      </c>
      <c r="E7" s="121">
        <v>3</v>
      </c>
      <c r="F7" s="121">
        <v>445</v>
      </c>
      <c r="G7" s="121">
        <v>23</v>
      </c>
      <c r="H7" s="121">
        <v>35</v>
      </c>
      <c r="I7" s="121">
        <v>545</v>
      </c>
      <c r="J7" s="121">
        <v>31</v>
      </c>
      <c r="K7" s="121">
        <v>52</v>
      </c>
      <c r="L7" s="121">
        <v>2527</v>
      </c>
      <c r="M7" s="122">
        <v>577</v>
      </c>
    </row>
    <row r="8" spans="1:13" ht="20.100000000000001" customHeight="1">
      <c r="A8" s="142" t="s">
        <v>320</v>
      </c>
      <c r="B8" s="120">
        <f>SUM(C8:M8)</f>
        <v>4179</v>
      </c>
      <c r="C8" s="171">
        <v>0</v>
      </c>
      <c r="D8" s="171">
        <v>7</v>
      </c>
      <c r="E8" s="171">
        <v>2</v>
      </c>
      <c r="F8" s="171">
        <v>474</v>
      </c>
      <c r="G8" s="171">
        <v>25</v>
      </c>
      <c r="H8" s="171">
        <v>25</v>
      </c>
      <c r="I8" s="171">
        <v>559</v>
      </c>
      <c r="J8" s="171">
        <v>28</v>
      </c>
      <c r="K8" s="171">
        <v>37</v>
      </c>
      <c r="L8" s="171">
        <v>2480</v>
      </c>
      <c r="M8" s="172">
        <v>542</v>
      </c>
    </row>
    <row r="9" spans="1:13" ht="20.100000000000001" customHeight="1" thickBot="1">
      <c r="A9" s="199" t="s">
        <v>337</v>
      </c>
      <c r="B9" s="200">
        <f>SUM(C9:M9)</f>
        <v>4223</v>
      </c>
      <c r="C9" s="201">
        <v>4</v>
      </c>
      <c r="D9" s="201">
        <v>0</v>
      </c>
      <c r="E9" s="201">
        <v>3</v>
      </c>
      <c r="F9" s="201">
        <v>511</v>
      </c>
      <c r="G9" s="201">
        <v>31</v>
      </c>
      <c r="H9" s="201">
        <v>30</v>
      </c>
      <c r="I9" s="201">
        <v>565</v>
      </c>
      <c r="J9" s="201">
        <v>31</v>
      </c>
      <c r="K9" s="201">
        <v>47</v>
      </c>
      <c r="L9" s="201">
        <v>2458</v>
      </c>
      <c r="M9" s="202">
        <v>543</v>
      </c>
    </row>
    <row r="10" spans="1:13" ht="15" customHeight="1">
      <c r="A10" s="74"/>
      <c r="J10" s="422" t="s">
        <v>114</v>
      </c>
      <c r="K10" s="422"/>
      <c r="L10" s="422"/>
      <c r="M10" s="422"/>
    </row>
    <row r="11" spans="1:13" ht="15" customHeight="1">
      <c r="A11" s="74"/>
    </row>
    <row r="12" spans="1:13" ht="15" customHeight="1" thickBot="1">
      <c r="A12" s="173" t="s">
        <v>321</v>
      </c>
      <c r="M12" s="11" t="s">
        <v>17</v>
      </c>
    </row>
    <row r="13" spans="1:13" ht="20.100000000000001" customHeight="1" thickBot="1">
      <c r="A13" s="295" t="s">
        <v>115</v>
      </c>
      <c r="B13" s="296" t="s">
        <v>98</v>
      </c>
      <c r="C13" s="296" t="s">
        <v>99</v>
      </c>
      <c r="D13" s="140" t="s">
        <v>100</v>
      </c>
      <c r="E13" s="140" t="s">
        <v>101</v>
      </c>
      <c r="F13" s="140" t="s">
        <v>102</v>
      </c>
      <c r="G13" s="140" t="s">
        <v>103</v>
      </c>
      <c r="H13" s="140" t="s">
        <v>104</v>
      </c>
      <c r="I13" s="140" t="s">
        <v>105</v>
      </c>
      <c r="J13" s="296" t="s">
        <v>106</v>
      </c>
      <c r="K13" s="140" t="s">
        <v>107</v>
      </c>
      <c r="L13" s="296" t="s">
        <v>108</v>
      </c>
      <c r="M13" s="297" t="s">
        <v>26</v>
      </c>
    </row>
    <row r="14" spans="1:13" ht="20.100000000000001" customHeight="1">
      <c r="A14" s="295"/>
      <c r="B14" s="296"/>
      <c r="C14" s="296"/>
      <c r="D14" s="141" t="s">
        <v>109</v>
      </c>
      <c r="E14" s="141" t="s">
        <v>110</v>
      </c>
      <c r="F14" s="141" t="s">
        <v>110</v>
      </c>
      <c r="G14" s="141" t="s">
        <v>109</v>
      </c>
      <c r="H14" s="141" t="s">
        <v>111</v>
      </c>
      <c r="I14" s="141" t="s">
        <v>112</v>
      </c>
      <c r="J14" s="296"/>
      <c r="K14" s="141" t="s">
        <v>113</v>
      </c>
      <c r="L14" s="296"/>
      <c r="M14" s="297"/>
    </row>
    <row r="15" spans="1:13" ht="20.100000000000001" customHeight="1">
      <c r="A15" s="203" t="s">
        <v>57</v>
      </c>
      <c r="B15" s="204">
        <f t="shared" ref="B15:B27" si="0">SUM(C15:M15)</f>
        <v>4223</v>
      </c>
      <c r="C15" s="205">
        <f t="shared" ref="C15:M15" si="1">SUM(C16:C27)</f>
        <v>4</v>
      </c>
      <c r="D15" s="205">
        <f t="shared" si="1"/>
        <v>0</v>
      </c>
      <c r="E15" s="205">
        <f t="shared" si="1"/>
        <v>3</v>
      </c>
      <c r="F15" s="205">
        <f>SUM(F16:F27)</f>
        <v>511</v>
      </c>
      <c r="G15" s="205">
        <f t="shared" si="1"/>
        <v>31</v>
      </c>
      <c r="H15" s="205">
        <f t="shared" si="1"/>
        <v>30</v>
      </c>
      <c r="I15" s="205">
        <f t="shared" si="1"/>
        <v>565</v>
      </c>
      <c r="J15" s="205">
        <f t="shared" si="1"/>
        <v>31</v>
      </c>
      <c r="K15" s="205">
        <f t="shared" si="1"/>
        <v>47</v>
      </c>
      <c r="L15" s="205">
        <f t="shared" si="1"/>
        <v>2458</v>
      </c>
      <c r="M15" s="206">
        <f t="shared" si="1"/>
        <v>543</v>
      </c>
    </row>
    <row r="16" spans="1:13" ht="20.100000000000001" customHeight="1">
      <c r="A16" s="207" t="s">
        <v>116</v>
      </c>
      <c r="B16" s="120">
        <f t="shared" si="0"/>
        <v>212</v>
      </c>
      <c r="C16" s="171">
        <v>0</v>
      </c>
      <c r="D16" s="171">
        <v>0</v>
      </c>
      <c r="E16" s="171">
        <v>0</v>
      </c>
      <c r="F16" s="171">
        <v>14</v>
      </c>
      <c r="G16" s="171">
        <v>0</v>
      </c>
      <c r="H16" s="171">
        <v>0</v>
      </c>
      <c r="I16" s="171">
        <v>38</v>
      </c>
      <c r="J16" s="171">
        <v>3</v>
      </c>
      <c r="K16" s="171">
        <v>2</v>
      </c>
      <c r="L16" s="171">
        <v>150</v>
      </c>
      <c r="M16" s="172">
        <v>5</v>
      </c>
    </row>
    <row r="17" spans="1:13" ht="20.100000000000001" customHeight="1">
      <c r="A17" s="208" t="s">
        <v>117</v>
      </c>
      <c r="B17" s="120">
        <f t="shared" si="0"/>
        <v>190</v>
      </c>
      <c r="C17" s="171">
        <v>3</v>
      </c>
      <c r="D17" s="171">
        <v>0</v>
      </c>
      <c r="E17" s="171">
        <v>0</v>
      </c>
      <c r="F17" s="171">
        <v>15</v>
      </c>
      <c r="G17" s="171">
        <v>0</v>
      </c>
      <c r="H17" s="171">
        <v>0</v>
      </c>
      <c r="I17" s="171">
        <v>25</v>
      </c>
      <c r="J17" s="171">
        <v>3</v>
      </c>
      <c r="K17" s="171">
        <v>6</v>
      </c>
      <c r="L17" s="171">
        <v>135</v>
      </c>
      <c r="M17" s="172">
        <v>3</v>
      </c>
    </row>
    <row r="18" spans="1:13" ht="20.100000000000001" customHeight="1">
      <c r="A18" s="208" t="s">
        <v>118</v>
      </c>
      <c r="B18" s="120">
        <f t="shared" si="0"/>
        <v>167</v>
      </c>
      <c r="C18" s="171">
        <v>1</v>
      </c>
      <c r="D18" s="171">
        <v>0</v>
      </c>
      <c r="E18" s="171">
        <v>0</v>
      </c>
      <c r="F18" s="171">
        <v>15</v>
      </c>
      <c r="G18" s="171">
        <v>0</v>
      </c>
      <c r="H18" s="171">
        <v>0</v>
      </c>
      <c r="I18" s="171">
        <v>24</v>
      </c>
      <c r="J18" s="171">
        <v>4</v>
      </c>
      <c r="K18" s="171">
        <v>2</v>
      </c>
      <c r="L18" s="171">
        <v>116</v>
      </c>
      <c r="M18" s="172">
        <v>5</v>
      </c>
    </row>
    <row r="19" spans="1:13" ht="20.100000000000001" customHeight="1">
      <c r="A19" s="208" t="s">
        <v>119</v>
      </c>
      <c r="B19" s="120">
        <f t="shared" si="0"/>
        <v>280</v>
      </c>
      <c r="C19" s="171">
        <v>0</v>
      </c>
      <c r="D19" s="171">
        <v>0</v>
      </c>
      <c r="E19" s="171">
        <v>0</v>
      </c>
      <c r="F19" s="171">
        <v>43</v>
      </c>
      <c r="G19" s="171">
        <v>2</v>
      </c>
      <c r="H19" s="171">
        <v>1</v>
      </c>
      <c r="I19" s="171">
        <v>29</v>
      </c>
      <c r="J19" s="171">
        <v>9</v>
      </c>
      <c r="K19" s="171">
        <v>5</v>
      </c>
      <c r="L19" s="171">
        <v>175</v>
      </c>
      <c r="M19" s="172">
        <v>16</v>
      </c>
    </row>
    <row r="20" spans="1:13" ht="20.100000000000001" customHeight="1">
      <c r="A20" s="208" t="s">
        <v>120</v>
      </c>
      <c r="B20" s="120">
        <f t="shared" si="0"/>
        <v>462</v>
      </c>
      <c r="C20" s="171">
        <v>0</v>
      </c>
      <c r="D20" s="171">
        <v>0</v>
      </c>
      <c r="E20" s="171">
        <v>1</v>
      </c>
      <c r="F20" s="171">
        <v>74</v>
      </c>
      <c r="G20" s="171">
        <v>4</v>
      </c>
      <c r="H20" s="171">
        <v>2</v>
      </c>
      <c r="I20" s="171">
        <v>62</v>
      </c>
      <c r="J20" s="171">
        <v>1</v>
      </c>
      <c r="K20" s="171">
        <v>1</v>
      </c>
      <c r="L20" s="171">
        <v>264</v>
      </c>
      <c r="M20" s="172">
        <v>53</v>
      </c>
    </row>
    <row r="21" spans="1:13" ht="20.100000000000001" customHeight="1">
      <c r="A21" s="208" t="s">
        <v>121</v>
      </c>
      <c r="B21" s="120">
        <f t="shared" si="0"/>
        <v>442</v>
      </c>
      <c r="C21" s="171">
        <v>0</v>
      </c>
      <c r="D21" s="171">
        <v>0</v>
      </c>
      <c r="E21" s="171">
        <v>0</v>
      </c>
      <c r="F21" s="171">
        <v>32</v>
      </c>
      <c r="G21" s="171">
        <v>7</v>
      </c>
      <c r="H21" s="171">
        <v>5</v>
      </c>
      <c r="I21" s="171">
        <v>59</v>
      </c>
      <c r="J21" s="171">
        <v>3</v>
      </c>
      <c r="K21" s="171">
        <v>5</v>
      </c>
      <c r="L21" s="171">
        <v>221</v>
      </c>
      <c r="M21" s="172">
        <v>110</v>
      </c>
    </row>
    <row r="22" spans="1:13" ht="20.100000000000001" customHeight="1">
      <c r="A22" s="208" t="s">
        <v>122</v>
      </c>
      <c r="B22" s="120">
        <f t="shared" si="0"/>
        <v>453</v>
      </c>
      <c r="C22" s="171">
        <v>0</v>
      </c>
      <c r="D22" s="171">
        <v>0</v>
      </c>
      <c r="E22" s="171">
        <v>0</v>
      </c>
      <c r="F22" s="171">
        <v>36</v>
      </c>
      <c r="G22" s="171">
        <v>4</v>
      </c>
      <c r="H22" s="171">
        <v>9</v>
      </c>
      <c r="I22" s="171">
        <v>47</v>
      </c>
      <c r="J22" s="171">
        <v>1</v>
      </c>
      <c r="K22" s="171">
        <v>3</v>
      </c>
      <c r="L22" s="171">
        <v>243</v>
      </c>
      <c r="M22" s="172">
        <v>110</v>
      </c>
    </row>
    <row r="23" spans="1:13" ht="20.100000000000001" customHeight="1">
      <c r="A23" s="208" t="s">
        <v>123</v>
      </c>
      <c r="B23" s="120">
        <f t="shared" si="0"/>
        <v>391</v>
      </c>
      <c r="C23" s="171">
        <v>0</v>
      </c>
      <c r="D23" s="171">
        <v>0</v>
      </c>
      <c r="E23" s="171">
        <v>2</v>
      </c>
      <c r="F23" s="171">
        <v>45</v>
      </c>
      <c r="G23" s="171">
        <v>7</v>
      </c>
      <c r="H23" s="171">
        <v>4</v>
      </c>
      <c r="I23" s="171">
        <v>47</v>
      </c>
      <c r="J23" s="171">
        <v>1</v>
      </c>
      <c r="K23" s="171">
        <v>2</v>
      </c>
      <c r="L23" s="171">
        <v>193</v>
      </c>
      <c r="M23" s="172">
        <v>90</v>
      </c>
    </row>
    <row r="24" spans="1:13" ht="20.100000000000001" customHeight="1">
      <c r="A24" s="208" t="s">
        <v>124</v>
      </c>
      <c r="B24" s="120">
        <f t="shared" si="0"/>
        <v>496</v>
      </c>
      <c r="C24" s="171">
        <v>0</v>
      </c>
      <c r="D24" s="171">
        <v>0</v>
      </c>
      <c r="E24" s="171">
        <v>0</v>
      </c>
      <c r="F24" s="171">
        <v>84</v>
      </c>
      <c r="G24" s="171">
        <v>2</v>
      </c>
      <c r="H24" s="171">
        <v>4</v>
      </c>
      <c r="I24" s="171">
        <v>65</v>
      </c>
      <c r="J24" s="171">
        <v>0</v>
      </c>
      <c r="K24" s="171">
        <v>3</v>
      </c>
      <c r="L24" s="171">
        <v>239</v>
      </c>
      <c r="M24" s="172">
        <v>99</v>
      </c>
    </row>
    <row r="25" spans="1:13" ht="20.100000000000001" customHeight="1">
      <c r="A25" s="208" t="s">
        <v>125</v>
      </c>
      <c r="B25" s="120">
        <f t="shared" si="0"/>
        <v>473</v>
      </c>
      <c r="C25" s="171">
        <v>0</v>
      </c>
      <c r="D25" s="171">
        <v>0</v>
      </c>
      <c r="E25" s="171">
        <v>0</v>
      </c>
      <c r="F25" s="171">
        <v>73</v>
      </c>
      <c r="G25" s="171">
        <v>2</v>
      </c>
      <c r="H25" s="171">
        <v>3</v>
      </c>
      <c r="I25" s="171">
        <v>69</v>
      </c>
      <c r="J25" s="171">
        <v>4</v>
      </c>
      <c r="K25" s="171">
        <v>4</v>
      </c>
      <c r="L25" s="171">
        <v>290</v>
      </c>
      <c r="M25" s="172">
        <v>28</v>
      </c>
    </row>
    <row r="26" spans="1:13" ht="20.100000000000001" customHeight="1">
      <c r="A26" s="208" t="s">
        <v>126</v>
      </c>
      <c r="B26" s="120">
        <f t="shared" si="0"/>
        <v>344</v>
      </c>
      <c r="C26" s="171">
        <v>0</v>
      </c>
      <c r="D26" s="171">
        <v>0</v>
      </c>
      <c r="E26" s="171">
        <v>0</v>
      </c>
      <c r="F26" s="171">
        <v>40</v>
      </c>
      <c r="G26" s="171">
        <v>1</v>
      </c>
      <c r="H26" s="171">
        <v>2</v>
      </c>
      <c r="I26" s="171">
        <v>55</v>
      </c>
      <c r="J26" s="171">
        <v>1</v>
      </c>
      <c r="K26" s="171">
        <v>7</v>
      </c>
      <c r="L26" s="171">
        <v>225</v>
      </c>
      <c r="M26" s="172">
        <v>13</v>
      </c>
    </row>
    <row r="27" spans="1:13" ht="20.100000000000001" customHeight="1" thickBot="1">
      <c r="A27" s="209" t="s">
        <v>127</v>
      </c>
      <c r="B27" s="210">
        <f t="shared" si="0"/>
        <v>313</v>
      </c>
      <c r="C27" s="211">
        <v>0</v>
      </c>
      <c r="D27" s="211">
        <v>0</v>
      </c>
      <c r="E27" s="211">
        <v>0</v>
      </c>
      <c r="F27" s="211">
        <v>40</v>
      </c>
      <c r="G27" s="211">
        <v>2</v>
      </c>
      <c r="H27" s="211">
        <v>0</v>
      </c>
      <c r="I27" s="211">
        <v>45</v>
      </c>
      <c r="J27" s="211">
        <v>1</v>
      </c>
      <c r="K27" s="211">
        <v>7</v>
      </c>
      <c r="L27" s="211">
        <v>207</v>
      </c>
      <c r="M27" s="212">
        <v>11</v>
      </c>
    </row>
    <row r="28" spans="1:13" ht="15" customHeight="1">
      <c r="J28" s="422" t="s">
        <v>114</v>
      </c>
      <c r="K28" s="422"/>
      <c r="L28" s="422"/>
      <c r="M28" s="422"/>
    </row>
    <row r="29" spans="1:13" ht="15" customHeight="1"/>
    <row r="30" spans="1:13" ht="15" customHeight="1" thickBot="1">
      <c r="A30" s="174" t="s">
        <v>322</v>
      </c>
      <c r="M30" s="11" t="s">
        <v>9</v>
      </c>
    </row>
    <row r="31" spans="1:13" ht="20.100000000000001" customHeight="1" thickBot="1">
      <c r="A31" s="333" t="s">
        <v>128</v>
      </c>
      <c r="B31" s="296" t="s">
        <v>98</v>
      </c>
      <c r="C31" s="296" t="s">
        <v>99</v>
      </c>
      <c r="D31" s="140" t="s">
        <v>100</v>
      </c>
      <c r="E31" s="140" t="s">
        <v>101</v>
      </c>
      <c r="F31" s="140" t="s">
        <v>102</v>
      </c>
      <c r="G31" s="140" t="s">
        <v>103</v>
      </c>
      <c r="H31" s="140" t="s">
        <v>104</v>
      </c>
      <c r="I31" s="140" t="s">
        <v>105</v>
      </c>
      <c r="J31" s="296" t="s">
        <v>106</v>
      </c>
      <c r="K31" s="140" t="s">
        <v>107</v>
      </c>
      <c r="L31" s="296" t="s">
        <v>108</v>
      </c>
      <c r="M31" s="297" t="s">
        <v>26</v>
      </c>
    </row>
    <row r="32" spans="1:13" ht="20.100000000000001" customHeight="1">
      <c r="A32" s="333"/>
      <c r="B32" s="296"/>
      <c r="C32" s="296"/>
      <c r="D32" s="141" t="s">
        <v>109</v>
      </c>
      <c r="E32" s="141" t="s">
        <v>110</v>
      </c>
      <c r="F32" s="141" t="s">
        <v>110</v>
      </c>
      <c r="G32" s="141" t="s">
        <v>109</v>
      </c>
      <c r="H32" s="141" t="s">
        <v>111</v>
      </c>
      <c r="I32" s="141" t="s">
        <v>112</v>
      </c>
      <c r="J32" s="296"/>
      <c r="K32" s="141" t="s">
        <v>113</v>
      </c>
      <c r="L32" s="296"/>
      <c r="M32" s="297"/>
    </row>
    <row r="33" spans="1:13" ht="20.100000000000001" customHeight="1">
      <c r="A33" s="203" t="s">
        <v>57</v>
      </c>
      <c r="B33" s="204">
        <f t="shared" ref="B33:B40" si="2">SUM(C33:M33)</f>
        <v>4223</v>
      </c>
      <c r="C33" s="205">
        <f t="shared" ref="C33:M33" si="3">SUM(C34:C40)</f>
        <v>4</v>
      </c>
      <c r="D33" s="205">
        <f t="shared" si="3"/>
        <v>0</v>
      </c>
      <c r="E33" s="205">
        <f t="shared" si="3"/>
        <v>3</v>
      </c>
      <c r="F33" s="205">
        <f t="shared" si="3"/>
        <v>511</v>
      </c>
      <c r="G33" s="205">
        <f t="shared" si="3"/>
        <v>31</v>
      </c>
      <c r="H33" s="205">
        <f t="shared" si="3"/>
        <v>30</v>
      </c>
      <c r="I33" s="205">
        <f t="shared" si="3"/>
        <v>565</v>
      </c>
      <c r="J33" s="205">
        <f t="shared" si="3"/>
        <v>31</v>
      </c>
      <c r="K33" s="205">
        <f t="shared" si="3"/>
        <v>47</v>
      </c>
      <c r="L33" s="205">
        <f t="shared" si="3"/>
        <v>2458</v>
      </c>
      <c r="M33" s="206">
        <f t="shared" si="3"/>
        <v>543</v>
      </c>
    </row>
    <row r="34" spans="1:13" ht="20.100000000000001" customHeight="1">
      <c r="A34" s="208" t="s">
        <v>129</v>
      </c>
      <c r="B34" s="213">
        <f t="shared" si="2"/>
        <v>631</v>
      </c>
      <c r="C34" s="171">
        <v>2</v>
      </c>
      <c r="D34" s="171">
        <v>0</v>
      </c>
      <c r="E34" s="171">
        <v>1</v>
      </c>
      <c r="F34" s="168">
        <v>75</v>
      </c>
      <c r="G34" s="168">
        <v>0</v>
      </c>
      <c r="H34" s="168">
        <v>5</v>
      </c>
      <c r="I34" s="168">
        <v>71</v>
      </c>
      <c r="J34" s="168">
        <v>9</v>
      </c>
      <c r="K34" s="168">
        <v>10</v>
      </c>
      <c r="L34" s="168">
        <v>377</v>
      </c>
      <c r="M34" s="169">
        <v>81</v>
      </c>
    </row>
    <row r="35" spans="1:13" ht="20.100000000000001" customHeight="1">
      <c r="A35" s="208" t="s">
        <v>130</v>
      </c>
      <c r="B35" s="213">
        <f t="shared" si="2"/>
        <v>642</v>
      </c>
      <c r="C35" s="168">
        <v>0</v>
      </c>
      <c r="D35" s="171">
        <v>0</v>
      </c>
      <c r="E35" s="168">
        <v>0</v>
      </c>
      <c r="F35" s="168">
        <v>72</v>
      </c>
      <c r="G35" s="168">
        <v>4</v>
      </c>
      <c r="H35" s="171">
        <v>2</v>
      </c>
      <c r="I35" s="168">
        <v>81</v>
      </c>
      <c r="J35" s="168">
        <v>4</v>
      </c>
      <c r="K35" s="168">
        <v>6</v>
      </c>
      <c r="L35" s="168">
        <v>374</v>
      </c>
      <c r="M35" s="169">
        <v>99</v>
      </c>
    </row>
    <row r="36" spans="1:13" ht="20.100000000000001" customHeight="1">
      <c r="A36" s="208" t="s">
        <v>131</v>
      </c>
      <c r="B36" s="213">
        <f t="shared" si="2"/>
        <v>574</v>
      </c>
      <c r="C36" s="171">
        <v>1</v>
      </c>
      <c r="D36" s="171">
        <v>0</v>
      </c>
      <c r="E36" s="171">
        <v>0</v>
      </c>
      <c r="F36" s="168">
        <v>64</v>
      </c>
      <c r="G36" s="168">
        <v>6</v>
      </c>
      <c r="H36" s="171">
        <v>5</v>
      </c>
      <c r="I36" s="168">
        <v>84</v>
      </c>
      <c r="J36" s="168">
        <v>3</v>
      </c>
      <c r="K36" s="168">
        <v>5</v>
      </c>
      <c r="L36" s="168">
        <v>328</v>
      </c>
      <c r="M36" s="169">
        <v>78</v>
      </c>
    </row>
    <row r="37" spans="1:13" ht="20.100000000000001" customHeight="1">
      <c r="A37" s="208" t="s">
        <v>132</v>
      </c>
      <c r="B37" s="213">
        <f t="shared" si="2"/>
        <v>591</v>
      </c>
      <c r="C37" s="168">
        <v>0</v>
      </c>
      <c r="D37" s="171">
        <v>0</v>
      </c>
      <c r="E37" s="171">
        <v>0</v>
      </c>
      <c r="F37" s="168">
        <v>80</v>
      </c>
      <c r="G37" s="168">
        <v>4</v>
      </c>
      <c r="H37" s="171">
        <v>2</v>
      </c>
      <c r="I37" s="168">
        <v>76</v>
      </c>
      <c r="J37" s="168">
        <v>2</v>
      </c>
      <c r="K37" s="168">
        <v>5</v>
      </c>
      <c r="L37" s="168">
        <v>353</v>
      </c>
      <c r="M37" s="169">
        <v>69</v>
      </c>
    </row>
    <row r="38" spans="1:13" ht="20.100000000000001" customHeight="1">
      <c r="A38" s="208" t="s">
        <v>133</v>
      </c>
      <c r="B38" s="213">
        <f t="shared" si="2"/>
        <v>617</v>
      </c>
      <c r="C38" s="171">
        <v>1</v>
      </c>
      <c r="D38" s="171">
        <v>0</v>
      </c>
      <c r="E38" s="171">
        <v>0</v>
      </c>
      <c r="F38" s="168">
        <v>89</v>
      </c>
      <c r="G38" s="168">
        <v>12</v>
      </c>
      <c r="H38" s="168">
        <v>3</v>
      </c>
      <c r="I38" s="168">
        <v>80</v>
      </c>
      <c r="J38" s="168">
        <v>5</v>
      </c>
      <c r="K38" s="168">
        <v>8</v>
      </c>
      <c r="L38" s="168">
        <v>322</v>
      </c>
      <c r="M38" s="169">
        <v>97</v>
      </c>
    </row>
    <row r="39" spans="1:13" ht="20.100000000000001" customHeight="1">
      <c r="A39" s="208" t="s">
        <v>134</v>
      </c>
      <c r="B39" s="213">
        <f t="shared" si="2"/>
        <v>579</v>
      </c>
      <c r="C39" s="171">
        <v>0</v>
      </c>
      <c r="D39" s="171">
        <v>0</v>
      </c>
      <c r="E39" s="171">
        <v>0</v>
      </c>
      <c r="F39" s="168">
        <v>72</v>
      </c>
      <c r="G39" s="168">
        <v>5</v>
      </c>
      <c r="H39" s="168">
        <v>10</v>
      </c>
      <c r="I39" s="168">
        <v>85</v>
      </c>
      <c r="J39" s="168">
        <v>3</v>
      </c>
      <c r="K39" s="168">
        <v>7</v>
      </c>
      <c r="L39" s="168">
        <v>332</v>
      </c>
      <c r="M39" s="169">
        <v>65</v>
      </c>
    </row>
    <row r="40" spans="1:13" ht="20.100000000000001" customHeight="1" thickBot="1">
      <c r="A40" s="209" t="s">
        <v>135</v>
      </c>
      <c r="B40" s="214">
        <f t="shared" si="2"/>
        <v>589</v>
      </c>
      <c r="C40" s="215">
        <v>0</v>
      </c>
      <c r="D40" s="211">
        <v>0</v>
      </c>
      <c r="E40" s="211">
        <v>2</v>
      </c>
      <c r="F40" s="215">
        <v>59</v>
      </c>
      <c r="G40" s="215">
        <v>0</v>
      </c>
      <c r="H40" s="215">
        <v>3</v>
      </c>
      <c r="I40" s="215">
        <v>88</v>
      </c>
      <c r="J40" s="215">
        <v>5</v>
      </c>
      <c r="K40" s="215">
        <v>6</v>
      </c>
      <c r="L40" s="215">
        <v>372</v>
      </c>
      <c r="M40" s="216">
        <v>54</v>
      </c>
    </row>
    <row r="41" spans="1:13" ht="18" customHeight="1">
      <c r="J41" s="422" t="s">
        <v>114</v>
      </c>
      <c r="K41" s="422"/>
      <c r="L41" s="422"/>
      <c r="M41" s="422"/>
    </row>
  </sheetData>
  <sheetProtection selectLockedCells="1" selectUnlockedCells="1"/>
  <mergeCells count="21">
    <mergeCell ref="C31:C32"/>
    <mergeCell ref="J31:J32"/>
    <mergeCell ref="J41:M41"/>
    <mergeCell ref="L31:L32"/>
    <mergeCell ref="M31:M32"/>
    <mergeCell ref="A31:A32"/>
    <mergeCell ref="B31:B32"/>
    <mergeCell ref="L3:L4"/>
    <mergeCell ref="M3:M4"/>
    <mergeCell ref="C13:C14"/>
    <mergeCell ref="J13:J14"/>
    <mergeCell ref="C3:C4"/>
    <mergeCell ref="J3:J4"/>
    <mergeCell ref="J10:M10"/>
    <mergeCell ref="J28:M28"/>
    <mergeCell ref="L13:L14"/>
    <mergeCell ref="M13:M14"/>
    <mergeCell ref="A3:A4"/>
    <mergeCell ref="B3:B4"/>
    <mergeCell ref="A13:A14"/>
    <mergeCell ref="B13:B14"/>
  </mergeCells>
  <phoneticPr fontId="22"/>
  <printOptions horizontalCentered="1"/>
  <pageMargins left="0.59055118110236227" right="0.59055118110236227" top="0.59055118110236227" bottom="0.59055118110236227" header="0.39370078740157483" footer="0.39370078740157483"/>
  <pageSetup paperSize="9" firstPageNumber="130" orientation="portrait" useFirstPageNumber="1" verticalDpi="300" r:id="rId1"/>
  <headerFooter scaleWithDoc="0" alignWithMargins="0">
    <oddHeader>&amp;L警察及び消防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K46"/>
  <sheetViews>
    <sheetView view="pageBreakPreview" zoomScaleNormal="100" zoomScaleSheetLayoutView="100" workbookViewId="0">
      <selection activeCell="AI35" sqref="AI35:AI38"/>
    </sheetView>
  </sheetViews>
  <sheetFormatPr defaultRowHeight="17.45" customHeight="1"/>
  <cols>
    <col min="1" max="1" width="9" style="25" customWidth="1"/>
    <col min="2" max="2" width="4.5703125" style="25" customWidth="1"/>
    <col min="3" max="3" width="4.42578125" style="25" customWidth="1"/>
    <col min="4" max="4" width="4.140625" style="25" customWidth="1"/>
    <col min="5" max="5" width="4.28515625" style="25" customWidth="1"/>
    <col min="6" max="6" width="3.85546875" style="25" customWidth="1"/>
    <col min="7" max="7" width="5" style="25" customWidth="1"/>
    <col min="8" max="8" width="2.140625" style="25" customWidth="1"/>
    <col min="9" max="9" width="2.28515625" style="25" customWidth="1"/>
    <col min="10" max="10" width="1.28515625" style="25" customWidth="1"/>
    <col min="11" max="11" width="3.140625" style="25" customWidth="1"/>
    <col min="12" max="12" width="4.28515625" style="25" customWidth="1"/>
    <col min="13" max="13" width="3.28515625" style="25" customWidth="1"/>
    <col min="14" max="14" width="1.28515625" style="25" customWidth="1"/>
    <col min="15" max="15" width="1.140625" style="25" customWidth="1"/>
    <col min="16" max="16" width="3.42578125" style="25" customWidth="1"/>
    <col min="17" max="17" width="2.42578125" style="25" customWidth="1"/>
    <col min="18" max="18" width="2" style="25" customWidth="1"/>
    <col min="19" max="20" width="2.28515625" style="25" customWidth="1"/>
    <col min="21" max="23" width="1.5703125" style="25" customWidth="1"/>
    <col min="24" max="24" width="1" style="25" customWidth="1"/>
    <col min="25" max="25" width="3.5703125" style="25" customWidth="1"/>
    <col min="26" max="26" width="1.85546875" style="25" customWidth="1"/>
    <col min="27" max="27" width="2.42578125" style="25" customWidth="1"/>
    <col min="28" max="28" width="2" style="25" customWidth="1"/>
    <col min="29" max="29" width="2.28515625" style="25" customWidth="1"/>
    <col min="30" max="30" width="2.5703125" style="25" customWidth="1"/>
    <col min="31" max="31" width="2.140625" style="25" customWidth="1"/>
    <col min="32" max="33" width="2.28515625" style="25" customWidth="1"/>
    <col min="34" max="34" width="1.85546875" style="25" customWidth="1"/>
    <col min="35" max="35" width="5.28515625" style="25" customWidth="1"/>
    <col min="36" max="16384" width="9.140625" style="25"/>
  </cols>
  <sheetData>
    <row r="1" spans="1:37" ht="5.099999999999999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1"/>
      <c r="AJ1" s="69"/>
      <c r="AK1" s="69"/>
    </row>
    <row r="2" spans="1:37" ht="15" customHeight="1" thickBot="1">
      <c r="A2" s="175" t="s">
        <v>323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 t="s">
        <v>17</v>
      </c>
      <c r="AJ2" s="69"/>
      <c r="AK2" s="69"/>
    </row>
    <row r="3" spans="1:37" ht="15" customHeight="1">
      <c r="A3" s="143"/>
      <c r="B3" s="144"/>
      <c r="C3" s="144"/>
      <c r="D3" s="144"/>
      <c r="E3" s="144"/>
      <c r="F3" s="456" t="s">
        <v>209</v>
      </c>
      <c r="G3" s="457"/>
      <c r="H3" s="441" t="s">
        <v>266</v>
      </c>
      <c r="I3" s="441"/>
      <c r="J3" s="443"/>
      <c r="K3" s="441" t="s">
        <v>267</v>
      </c>
      <c r="L3" s="442"/>
      <c r="M3" s="440" t="s">
        <v>268</v>
      </c>
      <c r="N3" s="441"/>
      <c r="O3" s="441"/>
      <c r="P3" s="440" t="s">
        <v>269</v>
      </c>
      <c r="Q3" s="443"/>
      <c r="R3" s="444" t="s">
        <v>270</v>
      </c>
      <c r="S3" s="441"/>
      <c r="T3" s="442"/>
      <c r="U3" s="440" t="s">
        <v>271</v>
      </c>
      <c r="V3" s="441"/>
      <c r="W3" s="441"/>
      <c r="X3" s="442"/>
      <c r="Y3" s="440" t="s">
        <v>272</v>
      </c>
      <c r="Z3" s="443"/>
      <c r="AA3" s="441" t="s">
        <v>273</v>
      </c>
      <c r="AB3" s="441"/>
      <c r="AC3" s="442"/>
      <c r="AD3" s="440" t="s">
        <v>267</v>
      </c>
      <c r="AE3" s="443"/>
      <c r="AF3" s="441" t="s">
        <v>210</v>
      </c>
      <c r="AG3" s="441"/>
      <c r="AH3" s="443"/>
      <c r="AI3" s="508" t="s">
        <v>274</v>
      </c>
      <c r="AJ3" s="69"/>
      <c r="AK3" s="69"/>
    </row>
    <row r="4" spans="1:37" ht="15" customHeight="1">
      <c r="A4" s="145"/>
      <c r="B4" s="146"/>
      <c r="C4" s="146"/>
      <c r="D4" s="146"/>
      <c r="E4" s="146"/>
      <c r="F4" s="436"/>
      <c r="G4" s="437"/>
      <c r="H4" s="438"/>
      <c r="I4" s="438"/>
      <c r="J4" s="437"/>
      <c r="K4" s="423" t="s">
        <v>275</v>
      </c>
      <c r="L4" s="434"/>
      <c r="M4" s="435" t="s">
        <v>276</v>
      </c>
      <c r="N4" s="423"/>
      <c r="O4" s="423"/>
      <c r="P4" s="435" t="s">
        <v>277</v>
      </c>
      <c r="Q4" s="424"/>
      <c r="R4" s="439" t="s">
        <v>211</v>
      </c>
      <c r="S4" s="423"/>
      <c r="T4" s="434"/>
      <c r="U4" s="435" t="s">
        <v>278</v>
      </c>
      <c r="V4" s="423"/>
      <c r="W4" s="423"/>
      <c r="X4" s="434"/>
      <c r="Y4" s="435" t="s">
        <v>279</v>
      </c>
      <c r="Z4" s="424"/>
      <c r="AA4" s="423"/>
      <c r="AB4" s="423"/>
      <c r="AC4" s="434"/>
      <c r="AD4" s="435" t="s">
        <v>280</v>
      </c>
      <c r="AE4" s="424"/>
      <c r="AF4" s="423"/>
      <c r="AG4" s="423"/>
      <c r="AH4" s="424"/>
      <c r="AI4" s="509"/>
    </row>
    <row r="5" spans="1:37" ht="15" customHeight="1">
      <c r="A5" s="445" t="s">
        <v>136</v>
      </c>
      <c r="B5" s="446"/>
      <c r="C5" s="446"/>
      <c r="D5" s="446"/>
      <c r="E5" s="446"/>
      <c r="F5" s="436"/>
      <c r="G5" s="437"/>
      <c r="H5" s="438"/>
      <c r="I5" s="438"/>
      <c r="J5" s="437"/>
      <c r="K5" s="423" t="s">
        <v>281</v>
      </c>
      <c r="L5" s="434"/>
      <c r="M5" s="435" t="s">
        <v>282</v>
      </c>
      <c r="N5" s="423"/>
      <c r="O5" s="423"/>
      <c r="P5" s="435" t="s">
        <v>282</v>
      </c>
      <c r="Q5" s="424"/>
      <c r="R5" s="439" t="s">
        <v>281</v>
      </c>
      <c r="S5" s="423"/>
      <c r="T5" s="434"/>
      <c r="U5" s="435" t="s">
        <v>283</v>
      </c>
      <c r="V5" s="423"/>
      <c r="W5" s="423"/>
      <c r="X5" s="434"/>
      <c r="Y5" s="435" t="s">
        <v>284</v>
      </c>
      <c r="Z5" s="424"/>
      <c r="AA5" s="423"/>
      <c r="AB5" s="423"/>
      <c r="AC5" s="434"/>
      <c r="AD5" s="435" t="s">
        <v>285</v>
      </c>
      <c r="AE5" s="424"/>
      <c r="AF5" s="423"/>
      <c r="AG5" s="423"/>
      <c r="AH5" s="424"/>
      <c r="AI5" s="509"/>
      <c r="AJ5" s="69"/>
    </row>
    <row r="6" spans="1:37" ht="15" customHeight="1">
      <c r="A6" s="147"/>
      <c r="B6" s="146"/>
      <c r="C6" s="146"/>
      <c r="D6" s="146"/>
      <c r="E6" s="146"/>
      <c r="F6" s="425" t="s">
        <v>212</v>
      </c>
      <c r="G6" s="426"/>
      <c r="H6" s="427" t="s">
        <v>281</v>
      </c>
      <c r="I6" s="427"/>
      <c r="J6" s="428"/>
      <c r="K6" s="427" t="s">
        <v>286</v>
      </c>
      <c r="L6" s="429"/>
      <c r="M6" s="430" t="s">
        <v>287</v>
      </c>
      <c r="N6" s="427"/>
      <c r="O6" s="427"/>
      <c r="P6" s="430" t="s">
        <v>287</v>
      </c>
      <c r="Q6" s="428"/>
      <c r="R6" s="431" t="s">
        <v>286</v>
      </c>
      <c r="S6" s="427"/>
      <c r="T6" s="429"/>
      <c r="U6" s="430" t="s">
        <v>288</v>
      </c>
      <c r="V6" s="427"/>
      <c r="W6" s="427"/>
      <c r="X6" s="429"/>
      <c r="Y6" s="432" t="s">
        <v>289</v>
      </c>
      <c r="Z6" s="433"/>
      <c r="AA6" s="423" t="s">
        <v>286</v>
      </c>
      <c r="AB6" s="423"/>
      <c r="AC6" s="434"/>
      <c r="AD6" s="435" t="s">
        <v>290</v>
      </c>
      <c r="AE6" s="434"/>
      <c r="AF6" s="430" t="s">
        <v>213</v>
      </c>
      <c r="AG6" s="427"/>
      <c r="AH6" s="428"/>
      <c r="AI6" s="510"/>
    </row>
    <row r="7" spans="1:37" ht="24.95" customHeight="1">
      <c r="A7" s="451" t="s">
        <v>291</v>
      </c>
      <c r="B7" s="452"/>
      <c r="C7" s="452"/>
      <c r="D7" s="452"/>
      <c r="E7" s="453"/>
      <c r="F7" s="501">
        <f>SUM(H7:AI7)</f>
        <v>4223</v>
      </c>
      <c r="G7" s="502"/>
      <c r="H7" s="455">
        <f>SUM(H8:J17)</f>
        <v>4</v>
      </c>
      <c r="I7" s="455"/>
      <c r="J7" s="455"/>
      <c r="K7" s="455">
        <f>SUM(K8:L17)</f>
        <v>0</v>
      </c>
      <c r="L7" s="455"/>
      <c r="M7" s="455">
        <f>SUM(M8:O17)</f>
        <v>3</v>
      </c>
      <c r="N7" s="455"/>
      <c r="O7" s="455"/>
      <c r="P7" s="454">
        <f>SUM(P8:Q17)</f>
        <v>511</v>
      </c>
      <c r="Q7" s="454"/>
      <c r="R7" s="454">
        <f>SUM(R8:T17)</f>
        <v>31</v>
      </c>
      <c r="S7" s="454"/>
      <c r="T7" s="454"/>
      <c r="U7" s="454">
        <f>SUM(U8:X17)</f>
        <v>30</v>
      </c>
      <c r="V7" s="454"/>
      <c r="W7" s="454"/>
      <c r="X7" s="454"/>
      <c r="Y7" s="513">
        <f>SUM(Y8:Z17)</f>
        <v>565</v>
      </c>
      <c r="Z7" s="513"/>
      <c r="AA7" s="455">
        <f>SUM(AA8:AC17)</f>
        <v>31</v>
      </c>
      <c r="AB7" s="455"/>
      <c r="AC7" s="455"/>
      <c r="AD7" s="513">
        <f>SUM(AD8:AE17)</f>
        <v>47</v>
      </c>
      <c r="AE7" s="513"/>
      <c r="AF7" s="454">
        <f>SUM(AF8:AH17)</f>
        <v>2458</v>
      </c>
      <c r="AG7" s="454"/>
      <c r="AH7" s="454"/>
      <c r="AI7" s="235">
        <f>SUM(AI8:AI17)</f>
        <v>543</v>
      </c>
    </row>
    <row r="8" spans="1:37" ht="20.100000000000001" customHeight="1">
      <c r="A8" s="458" t="s">
        <v>137</v>
      </c>
      <c r="B8" s="459"/>
      <c r="C8" s="459"/>
      <c r="D8" s="459"/>
      <c r="E8" s="459"/>
      <c r="F8" s="460">
        <f>SUM(H8:AI9)</f>
        <v>23</v>
      </c>
      <c r="G8" s="461"/>
      <c r="H8" s="450">
        <v>0</v>
      </c>
      <c r="I8" s="450"/>
      <c r="J8" s="450"/>
      <c r="K8" s="450">
        <v>0</v>
      </c>
      <c r="L8" s="450"/>
      <c r="M8" s="450">
        <v>0</v>
      </c>
      <c r="N8" s="450"/>
      <c r="O8" s="450"/>
      <c r="P8" s="450">
        <v>1</v>
      </c>
      <c r="Q8" s="450"/>
      <c r="R8" s="450">
        <v>0</v>
      </c>
      <c r="S8" s="450"/>
      <c r="T8" s="450"/>
      <c r="U8" s="450">
        <v>0</v>
      </c>
      <c r="V8" s="450"/>
      <c r="W8" s="450"/>
      <c r="X8" s="450"/>
      <c r="Y8" s="450">
        <v>0</v>
      </c>
      <c r="Z8" s="450"/>
      <c r="AA8" s="450">
        <v>0</v>
      </c>
      <c r="AB8" s="450"/>
      <c r="AC8" s="450"/>
      <c r="AD8" s="450">
        <v>0</v>
      </c>
      <c r="AE8" s="450"/>
      <c r="AF8" s="447">
        <v>2</v>
      </c>
      <c r="AG8" s="447"/>
      <c r="AH8" s="447"/>
      <c r="AI8" s="511">
        <v>20</v>
      </c>
    </row>
    <row r="9" spans="1:37" ht="20.100000000000001" customHeight="1">
      <c r="A9" s="462" t="s">
        <v>138</v>
      </c>
      <c r="B9" s="463"/>
      <c r="C9" s="463"/>
      <c r="D9" s="463"/>
      <c r="E9" s="463"/>
      <c r="F9" s="460"/>
      <c r="G9" s="461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447"/>
      <c r="AG9" s="447"/>
      <c r="AH9" s="447"/>
      <c r="AI9" s="511"/>
    </row>
    <row r="10" spans="1:37" ht="20.100000000000001" customHeight="1">
      <c r="A10" s="458" t="s">
        <v>292</v>
      </c>
      <c r="B10" s="459"/>
      <c r="C10" s="459"/>
      <c r="D10" s="459"/>
      <c r="E10" s="459"/>
      <c r="F10" s="460">
        <f>SUM(H10:AI11)</f>
        <v>232</v>
      </c>
      <c r="G10" s="461"/>
      <c r="H10" s="450">
        <v>0</v>
      </c>
      <c r="I10" s="450"/>
      <c r="J10" s="450"/>
      <c r="K10" s="450">
        <v>0</v>
      </c>
      <c r="L10" s="450"/>
      <c r="M10" s="450">
        <v>0</v>
      </c>
      <c r="N10" s="450"/>
      <c r="O10" s="450"/>
      <c r="P10" s="447">
        <v>18</v>
      </c>
      <c r="Q10" s="447"/>
      <c r="R10" s="450">
        <v>0</v>
      </c>
      <c r="S10" s="450"/>
      <c r="T10" s="450"/>
      <c r="U10" s="450">
        <v>0</v>
      </c>
      <c r="V10" s="450"/>
      <c r="W10" s="450"/>
      <c r="X10" s="450"/>
      <c r="Y10" s="447">
        <v>38</v>
      </c>
      <c r="Z10" s="447"/>
      <c r="AA10" s="450">
        <v>1</v>
      </c>
      <c r="AB10" s="450"/>
      <c r="AC10" s="450"/>
      <c r="AD10" s="450">
        <v>0</v>
      </c>
      <c r="AE10" s="450"/>
      <c r="AF10" s="447">
        <v>163</v>
      </c>
      <c r="AG10" s="447"/>
      <c r="AH10" s="447"/>
      <c r="AI10" s="511">
        <v>12</v>
      </c>
    </row>
    <row r="11" spans="1:37" ht="20.100000000000001" customHeight="1">
      <c r="A11" s="448" t="s">
        <v>139</v>
      </c>
      <c r="B11" s="449"/>
      <c r="C11" s="449"/>
      <c r="D11" s="449"/>
      <c r="E11" s="449"/>
      <c r="F11" s="460"/>
      <c r="G11" s="461"/>
      <c r="H11" s="450"/>
      <c r="I11" s="450"/>
      <c r="J11" s="450"/>
      <c r="K11" s="450"/>
      <c r="L11" s="450"/>
      <c r="M11" s="450"/>
      <c r="N11" s="450"/>
      <c r="O11" s="450"/>
      <c r="P11" s="447"/>
      <c r="Q11" s="447"/>
      <c r="R11" s="450"/>
      <c r="S11" s="450"/>
      <c r="T11" s="450"/>
      <c r="U11" s="450"/>
      <c r="V11" s="450"/>
      <c r="W11" s="450"/>
      <c r="X11" s="450"/>
      <c r="Y11" s="447"/>
      <c r="Z11" s="447"/>
      <c r="AA11" s="450"/>
      <c r="AB11" s="450"/>
      <c r="AC11" s="450"/>
      <c r="AD11" s="450"/>
      <c r="AE11" s="450"/>
      <c r="AF11" s="447"/>
      <c r="AG11" s="447"/>
      <c r="AH11" s="447"/>
      <c r="AI11" s="511"/>
    </row>
    <row r="12" spans="1:37" ht="20.100000000000001" customHeight="1">
      <c r="A12" s="458" t="s">
        <v>293</v>
      </c>
      <c r="B12" s="459"/>
      <c r="C12" s="459"/>
      <c r="D12" s="459"/>
      <c r="E12" s="459"/>
      <c r="F12" s="460">
        <f>SUM(H12:AI13)</f>
        <v>253</v>
      </c>
      <c r="G12" s="461"/>
      <c r="H12" s="450">
        <v>1</v>
      </c>
      <c r="I12" s="450"/>
      <c r="J12" s="450"/>
      <c r="K12" s="450">
        <v>0</v>
      </c>
      <c r="L12" s="450"/>
      <c r="M12" s="450">
        <v>0</v>
      </c>
      <c r="N12" s="450"/>
      <c r="O12" s="450"/>
      <c r="P12" s="447">
        <v>70</v>
      </c>
      <c r="Q12" s="447"/>
      <c r="R12" s="450">
        <v>0</v>
      </c>
      <c r="S12" s="450"/>
      <c r="T12" s="450"/>
      <c r="U12" s="447">
        <v>22</v>
      </c>
      <c r="V12" s="447"/>
      <c r="W12" s="447"/>
      <c r="X12" s="447"/>
      <c r="Y12" s="447">
        <v>49</v>
      </c>
      <c r="Z12" s="447"/>
      <c r="AA12" s="450">
        <v>3</v>
      </c>
      <c r="AB12" s="450"/>
      <c r="AC12" s="450"/>
      <c r="AD12" s="447">
        <v>3</v>
      </c>
      <c r="AE12" s="447"/>
      <c r="AF12" s="447">
        <v>96</v>
      </c>
      <c r="AG12" s="447"/>
      <c r="AH12" s="447"/>
      <c r="AI12" s="511">
        <v>9</v>
      </c>
    </row>
    <row r="13" spans="1:37" ht="20.100000000000001" customHeight="1">
      <c r="A13" s="448" t="s">
        <v>140</v>
      </c>
      <c r="B13" s="449"/>
      <c r="C13" s="449"/>
      <c r="D13" s="449"/>
      <c r="E13" s="449"/>
      <c r="F13" s="460"/>
      <c r="G13" s="461"/>
      <c r="H13" s="450"/>
      <c r="I13" s="450"/>
      <c r="J13" s="450"/>
      <c r="K13" s="450"/>
      <c r="L13" s="450"/>
      <c r="M13" s="450"/>
      <c r="N13" s="450"/>
      <c r="O13" s="450"/>
      <c r="P13" s="447"/>
      <c r="Q13" s="447"/>
      <c r="R13" s="450"/>
      <c r="S13" s="450"/>
      <c r="T13" s="450"/>
      <c r="U13" s="447"/>
      <c r="V13" s="447"/>
      <c r="W13" s="447"/>
      <c r="X13" s="447"/>
      <c r="Y13" s="447"/>
      <c r="Z13" s="447"/>
      <c r="AA13" s="450"/>
      <c r="AB13" s="450"/>
      <c r="AC13" s="450"/>
      <c r="AD13" s="447"/>
      <c r="AE13" s="447"/>
      <c r="AF13" s="447"/>
      <c r="AG13" s="447"/>
      <c r="AH13" s="447"/>
      <c r="AI13" s="511"/>
    </row>
    <row r="14" spans="1:37" ht="20.100000000000001" customHeight="1">
      <c r="A14" s="458" t="s">
        <v>294</v>
      </c>
      <c r="B14" s="459"/>
      <c r="C14" s="459"/>
      <c r="D14" s="459"/>
      <c r="E14" s="459"/>
      <c r="F14" s="460">
        <f>SUM(H14:AI15)</f>
        <v>1841</v>
      </c>
      <c r="G14" s="461"/>
      <c r="H14" s="450">
        <v>3</v>
      </c>
      <c r="I14" s="450"/>
      <c r="J14" s="450"/>
      <c r="K14" s="450">
        <v>0</v>
      </c>
      <c r="L14" s="450"/>
      <c r="M14" s="450">
        <v>3</v>
      </c>
      <c r="N14" s="450"/>
      <c r="O14" s="450"/>
      <c r="P14" s="466">
        <v>354</v>
      </c>
      <c r="Q14" s="466"/>
      <c r="R14" s="447">
        <v>29</v>
      </c>
      <c r="S14" s="447"/>
      <c r="T14" s="447"/>
      <c r="U14" s="447">
        <v>8</v>
      </c>
      <c r="V14" s="447"/>
      <c r="W14" s="447"/>
      <c r="X14" s="447"/>
      <c r="Y14" s="447">
        <v>191</v>
      </c>
      <c r="Z14" s="447"/>
      <c r="AA14" s="450">
        <v>24</v>
      </c>
      <c r="AB14" s="450"/>
      <c r="AC14" s="450"/>
      <c r="AD14" s="447">
        <v>40</v>
      </c>
      <c r="AE14" s="447"/>
      <c r="AF14" s="447">
        <v>974</v>
      </c>
      <c r="AG14" s="447"/>
      <c r="AH14" s="447"/>
      <c r="AI14" s="511">
        <v>215</v>
      </c>
    </row>
    <row r="15" spans="1:37" ht="20.100000000000001" customHeight="1">
      <c r="A15" s="448" t="s">
        <v>141</v>
      </c>
      <c r="B15" s="449"/>
      <c r="C15" s="449"/>
      <c r="D15" s="449"/>
      <c r="E15" s="449"/>
      <c r="F15" s="460"/>
      <c r="G15" s="461"/>
      <c r="H15" s="450"/>
      <c r="I15" s="450"/>
      <c r="J15" s="450"/>
      <c r="K15" s="450"/>
      <c r="L15" s="450"/>
      <c r="M15" s="450"/>
      <c r="N15" s="450"/>
      <c r="O15" s="450"/>
      <c r="P15" s="466"/>
      <c r="Q15" s="466"/>
      <c r="R15" s="447"/>
      <c r="S15" s="447"/>
      <c r="T15" s="447"/>
      <c r="U15" s="447"/>
      <c r="V15" s="447"/>
      <c r="W15" s="447"/>
      <c r="X15" s="447"/>
      <c r="Y15" s="447"/>
      <c r="Z15" s="447"/>
      <c r="AA15" s="450"/>
      <c r="AB15" s="450"/>
      <c r="AC15" s="450"/>
      <c r="AD15" s="447"/>
      <c r="AE15" s="447"/>
      <c r="AF15" s="447"/>
      <c r="AG15" s="447"/>
      <c r="AH15" s="447"/>
      <c r="AI15" s="511"/>
    </row>
    <row r="16" spans="1:37" ht="20.100000000000001" customHeight="1">
      <c r="A16" s="458" t="s">
        <v>295</v>
      </c>
      <c r="B16" s="459"/>
      <c r="C16" s="459"/>
      <c r="D16" s="459"/>
      <c r="E16" s="459"/>
      <c r="F16" s="460">
        <f>SUM(H16:AI17)</f>
        <v>1874</v>
      </c>
      <c r="G16" s="461"/>
      <c r="H16" s="450">
        <v>0</v>
      </c>
      <c r="I16" s="450"/>
      <c r="J16" s="450"/>
      <c r="K16" s="450">
        <v>0</v>
      </c>
      <c r="L16" s="450"/>
      <c r="M16" s="450">
        <v>0</v>
      </c>
      <c r="N16" s="450"/>
      <c r="O16" s="450"/>
      <c r="P16" s="447">
        <v>68</v>
      </c>
      <c r="Q16" s="447"/>
      <c r="R16" s="447">
        <v>2</v>
      </c>
      <c r="S16" s="447"/>
      <c r="T16" s="447"/>
      <c r="U16" s="450">
        <v>0</v>
      </c>
      <c r="V16" s="450"/>
      <c r="W16" s="450"/>
      <c r="X16" s="450"/>
      <c r="Y16" s="447">
        <v>287</v>
      </c>
      <c r="Z16" s="447"/>
      <c r="AA16" s="450">
        <v>3</v>
      </c>
      <c r="AB16" s="450"/>
      <c r="AC16" s="450"/>
      <c r="AD16" s="447">
        <v>4</v>
      </c>
      <c r="AE16" s="447"/>
      <c r="AF16" s="447">
        <v>1223</v>
      </c>
      <c r="AG16" s="447"/>
      <c r="AH16" s="447"/>
      <c r="AI16" s="511">
        <v>287</v>
      </c>
    </row>
    <row r="17" spans="1:35" ht="20.100000000000001" customHeight="1" thickBot="1">
      <c r="A17" s="467" t="s">
        <v>142</v>
      </c>
      <c r="B17" s="468"/>
      <c r="C17" s="468"/>
      <c r="D17" s="468"/>
      <c r="E17" s="468"/>
      <c r="F17" s="476"/>
      <c r="G17" s="477"/>
      <c r="H17" s="465"/>
      <c r="I17" s="465"/>
      <c r="J17" s="465"/>
      <c r="K17" s="465"/>
      <c r="L17" s="465"/>
      <c r="M17" s="465"/>
      <c r="N17" s="465"/>
      <c r="O17" s="465"/>
      <c r="P17" s="464"/>
      <c r="Q17" s="464"/>
      <c r="R17" s="464"/>
      <c r="S17" s="464"/>
      <c r="T17" s="464"/>
      <c r="U17" s="465"/>
      <c r="V17" s="465"/>
      <c r="W17" s="465"/>
      <c r="X17" s="465"/>
      <c r="Y17" s="464"/>
      <c r="Z17" s="464"/>
      <c r="AA17" s="465"/>
      <c r="AB17" s="465"/>
      <c r="AC17" s="465"/>
      <c r="AD17" s="464"/>
      <c r="AE17" s="464"/>
      <c r="AF17" s="464"/>
      <c r="AG17" s="464"/>
      <c r="AH17" s="464"/>
      <c r="AI17" s="512"/>
    </row>
    <row r="18" spans="1:35" ht="1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AC18" s="12"/>
      <c r="AD18" s="12"/>
      <c r="AE18" s="12"/>
      <c r="AF18" s="12"/>
      <c r="AG18" s="12"/>
      <c r="AH18" s="12"/>
      <c r="AI18" s="11" t="s">
        <v>143</v>
      </c>
    </row>
    <row r="19" spans="1:35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5" customHeight="1" thickBot="1">
      <c r="A20" s="12" t="s">
        <v>296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1" t="s">
        <v>17</v>
      </c>
    </row>
    <row r="21" spans="1:35" ht="20.100000000000001" customHeight="1">
      <c r="A21" s="143"/>
      <c r="B21" s="148"/>
      <c r="C21" s="149"/>
      <c r="D21" s="144"/>
      <c r="E21" s="148"/>
      <c r="F21" s="144"/>
      <c r="G21" s="148"/>
      <c r="H21" s="150"/>
      <c r="I21" s="441"/>
      <c r="J21" s="441"/>
      <c r="K21" s="442"/>
      <c r="L21" s="148"/>
      <c r="M21" s="150"/>
      <c r="N21" s="444"/>
      <c r="O21" s="441"/>
      <c r="P21" s="441"/>
      <c r="Q21" s="443"/>
      <c r="R21" s="444"/>
      <c r="S21" s="441"/>
      <c r="T21" s="441"/>
      <c r="U21" s="443"/>
      <c r="V21" s="444"/>
      <c r="W21" s="441"/>
      <c r="X21" s="441"/>
      <c r="Y21" s="443"/>
      <c r="Z21" s="441"/>
      <c r="AA21" s="441"/>
      <c r="AB21" s="441"/>
      <c r="AC21" s="443"/>
      <c r="AD21" s="441" t="s">
        <v>144</v>
      </c>
      <c r="AE21" s="441"/>
      <c r="AF21" s="441"/>
      <c r="AG21" s="442"/>
      <c r="AH21" s="514" t="s">
        <v>297</v>
      </c>
      <c r="AI21" s="515"/>
    </row>
    <row r="22" spans="1:35" ht="20.100000000000001" customHeight="1">
      <c r="A22" s="151" t="s">
        <v>95</v>
      </c>
      <c r="B22" s="472" t="s">
        <v>145</v>
      </c>
      <c r="C22" s="472"/>
      <c r="D22" s="472"/>
      <c r="E22" s="472" t="s">
        <v>146</v>
      </c>
      <c r="F22" s="472"/>
      <c r="G22" s="472" t="s">
        <v>147</v>
      </c>
      <c r="H22" s="478"/>
      <c r="I22" s="423" t="s">
        <v>148</v>
      </c>
      <c r="J22" s="423"/>
      <c r="K22" s="434"/>
      <c r="L22" s="472" t="s">
        <v>149</v>
      </c>
      <c r="M22" s="478"/>
      <c r="N22" s="439" t="s">
        <v>150</v>
      </c>
      <c r="O22" s="423"/>
      <c r="P22" s="423"/>
      <c r="Q22" s="424"/>
      <c r="R22" s="439" t="s">
        <v>151</v>
      </c>
      <c r="S22" s="423"/>
      <c r="T22" s="423"/>
      <c r="U22" s="424"/>
      <c r="V22" s="439" t="s">
        <v>152</v>
      </c>
      <c r="W22" s="423"/>
      <c r="X22" s="423"/>
      <c r="Y22" s="424"/>
      <c r="Z22" s="423" t="s">
        <v>26</v>
      </c>
      <c r="AA22" s="423"/>
      <c r="AB22" s="423"/>
      <c r="AC22" s="424"/>
      <c r="AD22" s="423" t="s">
        <v>153</v>
      </c>
      <c r="AE22" s="423"/>
      <c r="AF22" s="423"/>
      <c r="AG22" s="434"/>
      <c r="AH22" s="516"/>
      <c r="AI22" s="517"/>
    </row>
    <row r="23" spans="1:35" ht="20.100000000000001" customHeight="1">
      <c r="A23" s="147"/>
      <c r="B23" s="471"/>
      <c r="C23" s="471"/>
      <c r="D23" s="471"/>
      <c r="E23" s="471"/>
      <c r="F23" s="471"/>
      <c r="G23" s="471"/>
      <c r="H23" s="471"/>
      <c r="I23" s="430"/>
      <c r="J23" s="427"/>
      <c r="K23" s="429"/>
      <c r="L23" s="471"/>
      <c r="M23" s="471"/>
      <c r="N23" s="430"/>
      <c r="O23" s="427"/>
      <c r="P23" s="427"/>
      <c r="Q23" s="428"/>
      <c r="R23" s="431"/>
      <c r="S23" s="427"/>
      <c r="T23" s="427"/>
      <c r="U23" s="428"/>
      <c r="V23" s="431"/>
      <c r="W23" s="427"/>
      <c r="X23" s="427"/>
      <c r="Y23" s="428"/>
      <c r="Z23" s="427"/>
      <c r="AA23" s="427"/>
      <c r="AB23" s="427"/>
      <c r="AC23" s="428"/>
      <c r="AD23" s="427" t="s">
        <v>154</v>
      </c>
      <c r="AE23" s="427"/>
      <c r="AF23" s="427"/>
      <c r="AG23" s="429"/>
      <c r="AH23" s="518"/>
      <c r="AI23" s="519"/>
    </row>
    <row r="24" spans="1:35" ht="20.100000000000001" customHeight="1">
      <c r="A24" s="152" t="s">
        <v>324</v>
      </c>
      <c r="B24" s="469">
        <f>SUM(E24:AC24)</f>
        <v>96</v>
      </c>
      <c r="C24" s="469"/>
      <c r="D24" s="469"/>
      <c r="E24" s="470">
        <v>1</v>
      </c>
      <c r="F24" s="470"/>
      <c r="G24" s="475" t="s">
        <v>27</v>
      </c>
      <c r="H24" s="475"/>
      <c r="I24" s="470">
        <v>15</v>
      </c>
      <c r="J24" s="470"/>
      <c r="K24" s="470"/>
      <c r="L24" s="470">
        <v>30</v>
      </c>
      <c r="M24" s="470"/>
      <c r="N24" s="470">
        <v>11</v>
      </c>
      <c r="O24" s="470"/>
      <c r="P24" s="470"/>
      <c r="Q24" s="470"/>
      <c r="R24" s="470">
        <v>18</v>
      </c>
      <c r="S24" s="470"/>
      <c r="T24" s="470"/>
      <c r="U24" s="470"/>
      <c r="V24" s="470">
        <v>19</v>
      </c>
      <c r="W24" s="470"/>
      <c r="X24" s="470"/>
      <c r="Y24" s="470"/>
      <c r="Z24" s="470">
        <v>2</v>
      </c>
      <c r="AA24" s="470"/>
      <c r="AB24" s="470"/>
      <c r="AC24" s="470"/>
      <c r="AD24" s="470">
        <v>1148</v>
      </c>
      <c r="AE24" s="470"/>
      <c r="AF24" s="470"/>
      <c r="AG24" s="470"/>
      <c r="AH24" s="470">
        <v>30</v>
      </c>
      <c r="AI24" s="520"/>
    </row>
    <row r="25" spans="1:35" ht="20.100000000000001" customHeight="1">
      <c r="A25" s="152" t="s">
        <v>214</v>
      </c>
      <c r="B25" s="473">
        <f>SUM(E25:AC25)</f>
        <v>96</v>
      </c>
      <c r="C25" s="473"/>
      <c r="D25" s="473"/>
      <c r="E25" s="474">
        <v>1</v>
      </c>
      <c r="F25" s="474"/>
      <c r="G25" s="480" t="s">
        <v>298</v>
      </c>
      <c r="H25" s="480"/>
      <c r="I25" s="474">
        <v>23</v>
      </c>
      <c r="J25" s="474"/>
      <c r="K25" s="474"/>
      <c r="L25" s="474">
        <v>26</v>
      </c>
      <c r="M25" s="474"/>
      <c r="N25" s="503">
        <v>17</v>
      </c>
      <c r="O25" s="503"/>
      <c r="P25" s="503"/>
      <c r="Q25" s="503"/>
      <c r="R25" s="474">
        <v>8</v>
      </c>
      <c r="S25" s="474"/>
      <c r="T25" s="474"/>
      <c r="U25" s="474"/>
      <c r="V25" s="474">
        <v>19</v>
      </c>
      <c r="W25" s="474"/>
      <c r="X25" s="474"/>
      <c r="Y25" s="474"/>
      <c r="Z25" s="474">
        <v>2</v>
      </c>
      <c r="AA25" s="474"/>
      <c r="AB25" s="474"/>
      <c r="AC25" s="474"/>
      <c r="AD25" s="474">
        <v>1162</v>
      </c>
      <c r="AE25" s="474"/>
      <c r="AF25" s="474"/>
      <c r="AG25" s="474"/>
      <c r="AH25" s="474">
        <v>37</v>
      </c>
      <c r="AI25" s="529"/>
    </row>
    <row r="26" spans="1:35" ht="20.100000000000001" customHeight="1">
      <c r="A26" s="152" t="s">
        <v>325</v>
      </c>
      <c r="B26" s="479">
        <f>SUM(E26:AC26)</f>
        <v>97</v>
      </c>
      <c r="C26" s="479"/>
      <c r="D26" s="479"/>
      <c r="E26" s="474">
        <v>1</v>
      </c>
      <c r="F26" s="474"/>
      <c r="G26" s="480" t="s">
        <v>298</v>
      </c>
      <c r="H26" s="480"/>
      <c r="I26" s="474">
        <v>17</v>
      </c>
      <c r="J26" s="474"/>
      <c r="K26" s="474"/>
      <c r="L26" s="474">
        <v>27</v>
      </c>
      <c r="M26" s="474"/>
      <c r="N26" s="474">
        <v>20</v>
      </c>
      <c r="O26" s="474"/>
      <c r="P26" s="474"/>
      <c r="Q26" s="474"/>
      <c r="R26" s="474">
        <v>4</v>
      </c>
      <c r="S26" s="474"/>
      <c r="T26" s="474"/>
      <c r="U26" s="474"/>
      <c r="V26" s="474">
        <v>26</v>
      </c>
      <c r="W26" s="474"/>
      <c r="X26" s="474"/>
      <c r="Y26" s="474"/>
      <c r="Z26" s="474">
        <v>2</v>
      </c>
      <c r="AA26" s="474"/>
      <c r="AB26" s="474"/>
      <c r="AC26" s="474"/>
      <c r="AD26" s="474">
        <v>1115</v>
      </c>
      <c r="AE26" s="474"/>
      <c r="AF26" s="474"/>
      <c r="AG26" s="474"/>
      <c r="AH26" s="474">
        <v>37</v>
      </c>
      <c r="AI26" s="529"/>
    </row>
    <row r="27" spans="1:35" ht="20.100000000000001" customHeight="1">
      <c r="A27" s="152" t="s">
        <v>326</v>
      </c>
      <c r="B27" s="479">
        <f>SUM(E27:AC27)</f>
        <v>96</v>
      </c>
      <c r="C27" s="479"/>
      <c r="D27" s="479"/>
      <c r="E27" s="481">
        <v>1</v>
      </c>
      <c r="F27" s="481"/>
      <c r="G27" s="384" t="s">
        <v>334</v>
      </c>
      <c r="H27" s="402"/>
      <c r="I27" s="481">
        <v>16</v>
      </c>
      <c r="J27" s="481"/>
      <c r="K27" s="481"/>
      <c r="L27" s="481">
        <v>31</v>
      </c>
      <c r="M27" s="481"/>
      <c r="N27" s="481">
        <v>15</v>
      </c>
      <c r="O27" s="481"/>
      <c r="P27" s="481"/>
      <c r="Q27" s="481"/>
      <c r="R27" s="481">
        <v>5</v>
      </c>
      <c r="S27" s="481"/>
      <c r="T27" s="481"/>
      <c r="U27" s="481"/>
      <c r="V27" s="481">
        <v>27</v>
      </c>
      <c r="W27" s="481"/>
      <c r="X27" s="481"/>
      <c r="Y27" s="481"/>
      <c r="Z27" s="481">
        <v>1</v>
      </c>
      <c r="AA27" s="481"/>
      <c r="AB27" s="481"/>
      <c r="AC27" s="481"/>
      <c r="AD27" s="481">
        <v>1185</v>
      </c>
      <c r="AE27" s="481"/>
      <c r="AF27" s="481"/>
      <c r="AG27" s="481"/>
      <c r="AH27" s="481">
        <v>43</v>
      </c>
      <c r="AI27" s="528"/>
    </row>
    <row r="28" spans="1:35" ht="20.100000000000001" customHeight="1" thickBot="1">
      <c r="A28" s="249" t="s">
        <v>339</v>
      </c>
      <c r="B28" s="482">
        <f>SUM(E28:AC28)</f>
        <v>96</v>
      </c>
      <c r="C28" s="482"/>
      <c r="D28" s="482"/>
      <c r="E28" s="483">
        <v>1</v>
      </c>
      <c r="F28" s="483"/>
      <c r="G28" s="504" t="s">
        <v>338</v>
      </c>
      <c r="H28" s="504"/>
      <c r="I28" s="483">
        <v>16</v>
      </c>
      <c r="J28" s="483"/>
      <c r="K28" s="483"/>
      <c r="L28" s="483">
        <v>31</v>
      </c>
      <c r="M28" s="483"/>
      <c r="N28" s="483">
        <v>18</v>
      </c>
      <c r="O28" s="483"/>
      <c r="P28" s="483"/>
      <c r="Q28" s="483"/>
      <c r="R28" s="483">
        <v>5</v>
      </c>
      <c r="S28" s="483"/>
      <c r="T28" s="483"/>
      <c r="U28" s="483"/>
      <c r="V28" s="483">
        <v>24</v>
      </c>
      <c r="W28" s="483"/>
      <c r="X28" s="483"/>
      <c r="Y28" s="483"/>
      <c r="Z28" s="483">
        <v>1</v>
      </c>
      <c r="AA28" s="483"/>
      <c r="AB28" s="483"/>
      <c r="AC28" s="483"/>
      <c r="AD28" s="483">
        <v>1190</v>
      </c>
      <c r="AE28" s="483"/>
      <c r="AF28" s="483"/>
      <c r="AG28" s="483"/>
      <c r="AH28" s="483">
        <v>41</v>
      </c>
      <c r="AI28" s="527"/>
    </row>
    <row r="29" spans="1:35" ht="15" customHeight="1">
      <c r="A29" s="153" t="s">
        <v>155</v>
      </c>
      <c r="B29" s="153"/>
      <c r="C29" s="153"/>
      <c r="D29" s="153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6" t="s">
        <v>143</v>
      </c>
    </row>
    <row r="30" spans="1:35" ht="1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15" customHeight="1" thickBot="1">
      <c r="A31" s="12" t="s">
        <v>299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1" t="s">
        <v>156</v>
      </c>
    </row>
    <row r="32" spans="1:35" ht="15" customHeight="1">
      <c r="A32" s="143"/>
      <c r="B32" s="148" t="s">
        <v>215</v>
      </c>
      <c r="C32" s="484" t="s">
        <v>202</v>
      </c>
      <c r="D32" s="484" t="s">
        <v>184</v>
      </c>
      <c r="E32" s="484" t="s">
        <v>185</v>
      </c>
      <c r="F32" s="484" t="s">
        <v>186</v>
      </c>
      <c r="G32" s="484" t="s">
        <v>187</v>
      </c>
      <c r="H32" s="490" t="s">
        <v>188</v>
      </c>
      <c r="I32" s="491"/>
      <c r="J32" s="490" t="s">
        <v>189</v>
      </c>
      <c r="K32" s="491"/>
      <c r="L32" s="484" t="s">
        <v>190</v>
      </c>
      <c r="M32" s="490" t="s">
        <v>191</v>
      </c>
      <c r="N32" s="505"/>
      <c r="O32" s="490" t="s">
        <v>192</v>
      </c>
      <c r="P32" s="491"/>
      <c r="Q32" s="490" t="s">
        <v>193</v>
      </c>
      <c r="R32" s="491"/>
      <c r="S32" s="490" t="s">
        <v>194</v>
      </c>
      <c r="T32" s="491"/>
      <c r="U32" s="490" t="s">
        <v>195</v>
      </c>
      <c r="V32" s="505"/>
      <c r="W32" s="491"/>
      <c r="X32" s="490" t="s">
        <v>196</v>
      </c>
      <c r="Y32" s="491"/>
      <c r="Z32" s="490" t="s">
        <v>197</v>
      </c>
      <c r="AA32" s="491"/>
      <c r="AB32" s="490" t="s">
        <v>198</v>
      </c>
      <c r="AC32" s="491"/>
      <c r="AD32" s="490" t="s">
        <v>199</v>
      </c>
      <c r="AE32" s="521"/>
      <c r="AF32" s="441"/>
      <c r="AG32" s="441"/>
      <c r="AH32" s="441"/>
      <c r="AI32" s="537"/>
    </row>
    <row r="33" spans="1:35" ht="15" customHeight="1">
      <c r="A33" s="145"/>
      <c r="B33" s="157"/>
      <c r="C33" s="485"/>
      <c r="D33" s="485"/>
      <c r="E33" s="485"/>
      <c r="F33" s="485"/>
      <c r="G33" s="485"/>
      <c r="H33" s="492"/>
      <c r="I33" s="493"/>
      <c r="J33" s="492"/>
      <c r="K33" s="493"/>
      <c r="L33" s="485"/>
      <c r="M33" s="492"/>
      <c r="N33" s="506"/>
      <c r="O33" s="492"/>
      <c r="P33" s="493"/>
      <c r="Q33" s="492"/>
      <c r="R33" s="493"/>
      <c r="S33" s="492"/>
      <c r="T33" s="493"/>
      <c r="U33" s="492"/>
      <c r="V33" s="506"/>
      <c r="W33" s="493"/>
      <c r="X33" s="492"/>
      <c r="Y33" s="493"/>
      <c r="Z33" s="492"/>
      <c r="AA33" s="493"/>
      <c r="AB33" s="492"/>
      <c r="AC33" s="493"/>
      <c r="AD33" s="492"/>
      <c r="AE33" s="522"/>
      <c r="AF33" s="423" t="s">
        <v>157</v>
      </c>
      <c r="AG33" s="423"/>
      <c r="AH33" s="423"/>
      <c r="AI33" s="530"/>
    </row>
    <row r="34" spans="1:35" ht="15" customHeight="1">
      <c r="A34" s="145"/>
      <c r="B34" s="157"/>
      <c r="C34" s="485"/>
      <c r="D34" s="485"/>
      <c r="E34" s="485"/>
      <c r="F34" s="485"/>
      <c r="G34" s="485"/>
      <c r="H34" s="492"/>
      <c r="I34" s="493"/>
      <c r="J34" s="492"/>
      <c r="K34" s="493"/>
      <c r="L34" s="485"/>
      <c r="M34" s="492"/>
      <c r="N34" s="506"/>
      <c r="O34" s="492"/>
      <c r="P34" s="493"/>
      <c r="Q34" s="492"/>
      <c r="R34" s="493"/>
      <c r="S34" s="492"/>
      <c r="T34" s="493"/>
      <c r="U34" s="492"/>
      <c r="V34" s="506"/>
      <c r="W34" s="493"/>
      <c r="X34" s="492"/>
      <c r="Y34" s="493"/>
      <c r="Z34" s="492"/>
      <c r="AA34" s="493"/>
      <c r="AB34" s="492"/>
      <c r="AC34" s="493"/>
      <c r="AD34" s="492"/>
      <c r="AE34" s="522"/>
      <c r="AF34" s="423"/>
      <c r="AG34" s="423"/>
      <c r="AH34" s="423"/>
      <c r="AI34" s="530"/>
    </row>
    <row r="35" spans="1:35" ht="15" customHeight="1">
      <c r="A35" s="151" t="s">
        <v>95</v>
      </c>
      <c r="B35" s="157"/>
      <c r="C35" s="485"/>
      <c r="D35" s="485"/>
      <c r="E35" s="485"/>
      <c r="F35" s="485"/>
      <c r="G35" s="485"/>
      <c r="H35" s="492"/>
      <c r="I35" s="493"/>
      <c r="J35" s="492"/>
      <c r="K35" s="493"/>
      <c r="L35" s="485"/>
      <c r="M35" s="492"/>
      <c r="N35" s="506"/>
      <c r="O35" s="492"/>
      <c r="P35" s="493"/>
      <c r="Q35" s="492"/>
      <c r="R35" s="493"/>
      <c r="S35" s="492"/>
      <c r="T35" s="493"/>
      <c r="U35" s="492"/>
      <c r="V35" s="506"/>
      <c r="W35" s="493"/>
      <c r="X35" s="492"/>
      <c r="Y35" s="493"/>
      <c r="Z35" s="492"/>
      <c r="AA35" s="493"/>
      <c r="AB35" s="492"/>
      <c r="AC35" s="493"/>
      <c r="AD35" s="492"/>
      <c r="AE35" s="522"/>
      <c r="AF35" s="531" t="s">
        <v>200</v>
      </c>
      <c r="AG35" s="532"/>
      <c r="AH35" s="533"/>
      <c r="AI35" s="497" t="s">
        <v>201</v>
      </c>
    </row>
    <row r="36" spans="1:35" ht="15" customHeight="1">
      <c r="A36" s="145"/>
      <c r="B36" s="157"/>
      <c r="C36" s="485"/>
      <c r="D36" s="485"/>
      <c r="E36" s="485"/>
      <c r="F36" s="485"/>
      <c r="G36" s="485"/>
      <c r="H36" s="492"/>
      <c r="I36" s="493"/>
      <c r="J36" s="492"/>
      <c r="K36" s="493"/>
      <c r="L36" s="485"/>
      <c r="M36" s="492"/>
      <c r="N36" s="506"/>
      <c r="O36" s="492"/>
      <c r="P36" s="493"/>
      <c r="Q36" s="492"/>
      <c r="R36" s="493"/>
      <c r="S36" s="492"/>
      <c r="T36" s="493"/>
      <c r="U36" s="492"/>
      <c r="V36" s="506"/>
      <c r="W36" s="493"/>
      <c r="X36" s="492"/>
      <c r="Y36" s="493"/>
      <c r="Z36" s="492"/>
      <c r="AA36" s="493"/>
      <c r="AB36" s="492"/>
      <c r="AC36" s="493"/>
      <c r="AD36" s="492"/>
      <c r="AE36" s="522"/>
      <c r="AF36" s="534"/>
      <c r="AG36" s="506"/>
      <c r="AH36" s="522"/>
      <c r="AI36" s="498"/>
    </row>
    <row r="37" spans="1:35" ht="15" customHeight="1">
      <c r="A37" s="145"/>
      <c r="B37" s="157"/>
      <c r="C37" s="485"/>
      <c r="D37" s="485"/>
      <c r="E37" s="485"/>
      <c r="F37" s="485"/>
      <c r="G37" s="485"/>
      <c r="H37" s="492"/>
      <c r="I37" s="493"/>
      <c r="J37" s="492"/>
      <c r="K37" s="493"/>
      <c r="L37" s="485"/>
      <c r="M37" s="492"/>
      <c r="N37" s="506"/>
      <c r="O37" s="492"/>
      <c r="P37" s="493"/>
      <c r="Q37" s="492"/>
      <c r="R37" s="493"/>
      <c r="S37" s="492"/>
      <c r="T37" s="493"/>
      <c r="U37" s="492"/>
      <c r="V37" s="506"/>
      <c r="W37" s="493"/>
      <c r="X37" s="492"/>
      <c r="Y37" s="493"/>
      <c r="Z37" s="492"/>
      <c r="AA37" s="493"/>
      <c r="AB37" s="492"/>
      <c r="AC37" s="493"/>
      <c r="AD37" s="492"/>
      <c r="AE37" s="522"/>
      <c r="AF37" s="534"/>
      <c r="AG37" s="506"/>
      <c r="AH37" s="522"/>
      <c r="AI37" s="498"/>
    </row>
    <row r="38" spans="1:35" ht="15" customHeight="1">
      <c r="A38" s="147"/>
      <c r="B38" s="158" t="s">
        <v>216</v>
      </c>
      <c r="C38" s="486"/>
      <c r="D38" s="486"/>
      <c r="E38" s="486"/>
      <c r="F38" s="486"/>
      <c r="G38" s="486"/>
      <c r="H38" s="494"/>
      <c r="I38" s="495"/>
      <c r="J38" s="494"/>
      <c r="K38" s="495"/>
      <c r="L38" s="486"/>
      <c r="M38" s="494"/>
      <c r="N38" s="507"/>
      <c r="O38" s="494"/>
      <c r="P38" s="495"/>
      <c r="Q38" s="494"/>
      <c r="R38" s="495"/>
      <c r="S38" s="494"/>
      <c r="T38" s="495"/>
      <c r="U38" s="524"/>
      <c r="V38" s="525"/>
      <c r="W38" s="526"/>
      <c r="X38" s="494"/>
      <c r="Y38" s="495"/>
      <c r="Z38" s="494"/>
      <c r="AA38" s="495"/>
      <c r="AB38" s="494"/>
      <c r="AC38" s="495"/>
      <c r="AD38" s="494"/>
      <c r="AE38" s="523"/>
      <c r="AF38" s="535"/>
      <c r="AG38" s="525"/>
      <c r="AH38" s="536"/>
      <c r="AI38" s="499"/>
    </row>
    <row r="39" spans="1:35" ht="20.100000000000001" customHeight="1">
      <c r="A39" s="159" t="s">
        <v>304</v>
      </c>
      <c r="B39" s="236">
        <f>SUM(C39:AE39)</f>
        <v>29</v>
      </c>
      <c r="C39" s="237">
        <v>1</v>
      </c>
      <c r="D39" s="237">
        <v>1</v>
      </c>
      <c r="E39" s="237">
        <v>2</v>
      </c>
      <c r="F39" s="237">
        <v>1</v>
      </c>
      <c r="G39" s="237">
        <v>1</v>
      </c>
      <c r="H39" s="489">
        <v>6</v>
      </c>
      <c r="I39" s="489"/>
      <c r="J39" s="489">
        <v>1</v>
      </c>
      <c r="K39" s="489"/>
      <c r="L39" s="238" t="s">
        <v>336</v>
      </c>
      <c r="M39" s="489">
        <v>1</v>
      </c>
      <c r="N39" s="489"/>
      <c r="O39" s="489">
        <v>3</v>
      </c>
      <c r="P39" s="489"/>
      <c r="Q39" s="489">
        <v>2</v>
      </c>
      <c r="R39" s="489"/>
      <c r="S39" s="489">
        <v>2</v>
      </c>
      <c r="T39" s="489"/>
      <c r="U39" s="542">
        <v>0</v>
      </c>
      <c r="V39" s="542"/>
      <c r="W39" s="542"/>
      <c r="X39" s="489">
        <v>4</v>
      </c>
      <c r="Y39" s="489"/>
      <c r="Z39" s="489">
        <v>2</v>
      </c>
      <c r="AA39" s="489"/>
      <c r="AB39" s="489">
        <v>1</v>
      </c>
      <c r="AC39" s="489"/>
      <c r="AD39" s="489">
        <v>1</v>
      </c>
      <c r="AE39" s="489"/>
      <c r="AF39" s="500">
        <v>599</v>
      </c>
      <c r="AG39" s="500"/>
      <c r="AH39" s="500"/>
      <c r="AI39" s="239">
        <v>21</v>
      </c>
    </row>
    <row r="40" spans="1:35" ht="20.100000000000001" customHeight="1">
      <c r="A40" s="159" t="s">
        <v>301</v>
      </c>
      <c r="B40" s="236">
        <f>SUM(C40:AE40)</f>
        <v>28</v>
      </c>
      <c r="C40" s="237">
        <v>1</v>
      </c>
      <c r="D40" s="237">
        <v>1</v>
      </c>
      <c r="E40" s="237">
        <v>2</v>
      </c>
      <c r="F40" s="237">
        <v>1</v>
      </c>
      <c r="G40" s="237">
        <v>1</v>
      </c>
      <c r="H40" s="496">
        <v>5</v>
      </c>
      <c r="I40" s="496"/>
      <c r="J40" s="496">
        <v>1</v>
      </c>
      <c r="K40" s="496"/>
      <c r="L40" s="238" t="s">
        <v>335</v>
      </c>
      <c r="M40" s="496">
        <v>1</v>
      </c>
      <c r="N40" s="496"/>
      <c r="O40" s="496">
        <v>3</v>
      </c>
      <c r="P40" s="496"/>
      <c r="Q40" s="496">
        <v>2</v>
      </c>
      <c r="R40" s="496"/>
      <c r="S40" s="496">
        <v>2</v>
      </c>
      <c r="T40" s="496"/>
      <c r="U40" s="450">
        <v>0</v>
      </c>
      <c r="V40" s="450"/>
      <c r="W40" s="450"/>
      <c r="X40" s="496">
        <v>4</v>
      </c>
      <c r="Y40" s="496"/>
      <c r="Z40" s="496">
        <v>2</v>
      </c>
      <c r="AA40" s="496"/>
      <c r="AB40" s="496">
        <v>1</v>
      </c>
      <c r="AC40" s="496"/>
      <c r="AD40" s="496">
        <v>1</v>
      </c>
      <c r="AE40" s="496"/>
      <c r="AF40" s="540">
        <v>599</v>
      </c>
      <c r="AG40" s="540"/>
      <c r="AH40" s="540"/>
      <c r="AI40" s="239">
        <v>21</v>
      </c>
    </row>
    <row r="41" spans="1:35" ht="20.100000000000001" customHeight="1">
      <c r="A41" s="159" t="s">
        <v>327</v>
      </c>
      <c r="B41" s="240">
        <f>SUM(C41:AE41)</f>
        <v>28</v>
      </c>
      <c r="C41" s="241">
        <v>1</v>
      </c>
      <c r="D41" s="241">
        <v>1</v>
      </c>
      <c r="E41" s="241">
        <v>2</v>
      </c>
      <c r="F41" s="241">
        <v>1</v>
      </c>
      <c r="G41" s="241">
        <v>1</v>
      </c>
      <c r="H41" s="488">
        <v>5</v>
      </c>
      <c r="I41" s="488"/>
      <c r="J41" s="488">
        <v>1</v>
      </c>
      <c r="K41" s="488"/>
      <c r="L41" s="238" t="s">
        <v>300</v>
      </c>
      <c r="M41" s="488">
        <v>1</v>
      </c>
      <c r="N41" s="488"/>
      <c r="O41" s="488">
        <v>3</v>
      </c>
      <c r="P41" s="488"/>
      <c r="Q41" s="488">
        <v>2</v>
      </c>
      <c r="R41" s="488"/>
      <c r="S41" s="488">
        <v>2</v>
      </c>
      <c r="T41" s="488"/>
      <c r="U41" s="450">
        <v>0</v>
      </c>
      <c r="V41" s="450"/>
      <c r="W41" s="450"/>
      <c r="X41" s="488">
        <v>4</v>
      </c>
      <c r="Y41" s="488"/>
      <c r="Z41" s="488">
        <v>2</v>
      </c>
      <c r="AA41" s="488"/>
      <c r="AB41" s="488">
        <v>1</v>
      </c>
      <c r="AC41" s="488"/>
      <c r="AD41" s="488">
        <v>1</v>
      </c>
      <c r="AE41" s="488"/>
      <c r="AF41" s="539">
        <v>662</v>
      </c>
      <c r="AG41" s="539"/>
      <c r="AH41" s="539"/>
      <c r="AI41" s="239">
        <v>23</v>
      </c>
    </row>
    <row r="42" spans="1:35" ht="20.100000000000001" customHeight="1">
      <c r="A42" s="159" t="s">
        <v>328</v>
      </c>
      <c r="B42" s="242">
        <f>SUM(C42:AE42)</f>
        <v>28</v>
      </c>
      <c r="C42" s="243">
        <v>1</v>
      </c>
      <c r="D42" s="243">
        <v>1</v>
      </c>
      <c r="E42" s="243">
        <v>2</v>
      </c>
      <c r="F42" s="243">
        <v>1</v>
      </c>
      <c r="G42" s="243">
        <v>1</v>
      </c>
      <c r="H42" s="447">
        <v>5</v>
      </c>
      <c r="I42" s="447"/>
      <c r="J42" s="447">
        <v>1</v>
      </c>
      <c r="K42" s="447"/>
      <c r="L42" s="238">
        <v>0</v>
      </c>
      <c r="M42" s="447">
        <v>1</v>
      </c>
      <c r="N42" s="447"/>
      <c r="O42" s="447">
        <v>3</v>
      </c>
      <c r="P42" s="447"/>
      <c r="Q42" s="447">
        <v>2</v>
      </c>
      <c r="R42" s="447"/>
      <c r="S42" s="447">
        <v>2</v>
      </c>
      <c r="T42" s="447"/>
      <c r="U42" s="450">
        <v>0</v>
      </c>
      <c r="V42" s="450"/>
      <c r="W42" s="450"/>
      <c r="X42" s="447">
        <v>4</v>
      </c>
      <c r="Y42" s="447"/>
      <c r="Z42" s="447">
        <v>2</v>
      </c>
      <c r="AA42" s="447"/>
      <c r="AB42" s="447">
        <v>1</v>
      </c>
      <c r="AC42" s="447"/>
      <c r="AD42" s="447">
        <v>1</v>
      </c>
      <c r="AE42" s="447"/>
      <c r="AF42" s="466">
        <v>626</v>
      </c>
      <c r="AG42" s="466"/>
      <c r="AH42" s="466"/>
      <c r="AI42" s="244">
        <v>22</v>
      </c>
    </row>
    <row r="43" spans="1:35" ht="20.100000000000001" customHeight="1" thickBot="1">
      <c r="A43" s="217" t="s">
        <v>329</v>
      </c>
      <c r="B43" s="245">
        <f>SUM(C43:AE43)</f>
        <v>29</v>
      </c>
      <c r="C43" s="246">
        <v>2</v>
      </c>
      <c r="D43" s="246">
        <v>1</v>
      </c>
      <c r="E43" s="246">
        <v>2</v>
      </c>
      <c r="F43" s="246">
        <v>1</v>
      </c>
      <c r="G43" s="246">
        <v>1</v>
      </c>
      <c r="H43" s="487">
        <v>5</v>
      </c>
      <c r="I43" s="487"/>
      <c r="J43" s="487">
        <v>1</v>
      </c>
      <c r="K43" s="487"/>
      <c r="L43" s="247">
        <v>0</v>
      </c>
      <c r="M43" s="487">
        <v>1</v>
      </c>
      <c r="N43" s="487"/>
      <c r="O43" s="487">
        <v>3</v>
      </c>
      <c r="P43" s="487"/>
      <c r="Q43" s="487">
        <v>2</v>
      </c>
      <c r="R43" s="487"/>
      <c r="S43" s="487">
        <v>2</v>
      </c>
      <c r="T43" s="487"/>
      <c r="U43" s="541">
        <v>0</v>
      </c>
      <c r="V43" s="541"/>
      <c r="W43" s="541"/>
      <c r="X43" s="487">
        <v>4</v>
      </c>
      <c r="Y43" s="487"/>
      <c r="Z43" s="487">
        <v>2</v>
      </c>
      <c r="AA43" s="487"/>
      <c r="AB43" s="487">
        <v>1</v>
      </c>
      <c r="AC43" s="487"/>
      <c r="AD43" s="487">
        <v>1</v>
      </c>
      <c r="AE43" s="487"/>
      <c r="AF43" s="538">
        <v>626</v>
      </c>
      <c r="AG43" s="538"/>
      <c r="AH43" s="538"/>
      <c r="AI43" s="248">
        <v>22</v>
      </c>
    </row>
    <row r="44" spans="1:35" ht="1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AC44" s="12"/>
      <c r="AD44" s="12"/>
      <c r="AE44" s="12"/>
      <c r="AF44" s="12"/>
      <c r="AG44" s="12"/>
      <c r="AH44" s="12"/>
      <c r="AI44" s="11" t="s">
        <v>143</v>
      </c>
    </row>
    <row r="45" spans="1:35" ht="17.45" customHeight="1">
      <c r="A45" s="12"/>
      <c r="B45" s="12"/>
      <c r="C45" s="12"/>
      <c r="D45" s="57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ht="17.45" customHeight="1">
      <c r="D46" s="69"/>
    </row>
  </sheetData>
  <sheetProtection selectLockedCells="1" selectUnlockedCells="1"/>
  <mergeCells count="292">
    <mergeCell ref="AF43:AH43"/>
    <mergeCell ref="AF42:AH42"/>
    <mergeCell ref="AF41:AH41"/>
    <mergeCell ref="AD40:AE40"/>
    <mergeCell ref="V22:Y22"/>
    <mergeCell ref="AD25:AG25"/>
    <mergeCell ref="AD24:AG24"/>
    <mergeCell ref="AD23:AG23"/>
    <mergeCell ref="V23:Y23"/>
    <mergeCell ref="AF40:AH40"/>
    <mergeCell ref="AF34:AI34"/>
    <mergeCell ref="Z40:AA40"/>
    <mergeCell ref="U43:W43"/>
    <mergeCell ref="X43:Y43"/>
    <mergeCell ref="AD43:AE43"/>
    <mergeCell ref="AD42:AE42"/>
    <mergeCell ref="AD41:AE41"/>
    <mergeCell ref="Z43:AA43"/>
    <mergeCell ref="Z39:AA39"/>
    <mergeCell ref="U39:W39"/>
    <mergeCell ref="AD39:AE39"/>
    <mergeCell ref="AB39:AC39"/>
    <mergeCell ref="X39:Y39"/>
    <mergeCell ref="Z42:AA42"/>
    <mergeCell ref="AB43:AC43"/>
    <mergeCell ref="AB42:AC42"/>
    <mergeCell ref="AB41:AC41"/>
    <mergeCell ref="Z41:AA41"/>
    <mergeCell ref="AB40:AC40"/>
    <mergeCell ref="S40:T40"/>
    <mergeCell ref="U42:W42"/>
    <mergeCell ref="AF7:AH7"/>
    <mergeCell ref="V21:Y21"/>
    <mergeCell ref="Z23:AC23"/>
    <mergeCell ref="Z22:AC22"/>
    <mergeCell ref="Z21:AC21"/>
    <mergeCell ref="X40:Y40"/>
    <mergeCell ref="X32:Y38"/>
    <mergeCell ref="AH28:AI28"/>
    <mergeCell ref="AH27:AI27"/>
    <mergeCell ref="AH26:AI26"/>
    <mergeCell ref="AH25:AI25"/>
    <mergeCell ref="AF33:AI33"/>
    <mergeCell ref="AF35:AH38"/>
    <mergeCell ref="AB32:AC38"/>
    <mergeCell ref="AF32:AI32"/>
    <mergeCell ref="Z32:AA38"/>
    <mergeCell ref="X42:Y42"/>
    <mergeCell ref="AD28:AG28"/>
    <mergeCell ref="AD27:AG27"/>
    <mergeCell ref="Z28:AC28"/>
    <mergeCell ref="AD7:AE7"/>
    <mergeCell ref="AD26:AG26"/>
    <mergeCell ref="AD32:AE38"/>
    <mergeCell ref="U32:W38"/>
    <mergeCell ref="R26:U26"/>
    <mergeCell ref="R24:U24"/>
    <mergeCell ref="V24:Y24"/>
    <mergeCell ref="Z26:AC26"/>
    <mergeCell ref="Z25:AC25"/>
    <mergeCell ref="Z27:AC27"/>
    <mergeCell ref="U8:X9"/>
    <mergeCell ref="U7:X7"/>
    <mergeCell ref="U12:X13"/>
    <mergeCell ref="V28:Y28"/>
    <mergeCell ref="R28:U28"/>
    <mergeCell ref="AI3:AI6"/>
    <mergeCell ref="AI16:AI17"/>
    <mergeCell ref="AI14:AI15"/>
    <mergeCell ref="AI12:AI13"/>
    <mergeCell ref="AI10:AI11"/>
    <mergeCell ref="AI8:AI9"/>
    <mergeCell ref="AD8:AE9"/>
    <mergeCell ref="Z24:AC24"/>
    <mergeCell ref="AD12:AE13"/>
    <mergeCell ref="AD22:AG22"/>
    <mergeCell ref="AD21:AG21"/>
    <mergeCell ref="AD16:AE17"/>
    <mergeCell ref="AD14:AE15"/>
    <mergeCell ref="AF12:AH13"/>
    <mergeCell ref="AD10:AE11"/>
    <mergeCell ref="Y12:Z13"/>
    <mergeCell ref="AA7:AC7"/>
    <mergeCell ref="Y7:Z7"/>
    <mergeCell ref="Y8:Z9"/>
    <mergeCell ref="AH21:AI23"/>
    <mergeCell ref="AH24:AI24"/>
    <mergeCell ref="AF8:AH9"/>
    <mergeCell ref="AF10:AH11"/>
    <mergeCell ref="AD5:AE5"/>
    <mergeCell ref="S39:T39"/>
    <mergeCell ref="N24:Q24"/>
    <mergeCell ref="N22:Q22"/>
    <mergeCell ref="N23:Q23"/>
    <mergeCell ref="R25:U25"/>
    <mergeCell ref="I24:K24"/>
    <mergeCell ref="M7:O7"/>
    <mergeCell ref="N21:Q21"/>
    <mergeCell ref="R27:U27"/>
    <mergeCell ref="R22:U22"/>
    <mergeCell ref="L23:M23"/>
    <mergeCell ref="R21:U21"/>
    <mergeCell ref="U16:X17"/>
    <mergeCell ref="U14:X15"/>
    <mergeCell ref="R23:U23"/>
    <mergeCell ref="R7:T7"/>
    <mergeCell ref="N26:Q26"/>
    <mergeCell ref="V27:Y27"/>
    <mergeCell ref="V26:Y26"/>
    <mergeCell ref="V25:Y25"/>
    <mergeCell ref="P16:Q17"/>
    <mergeCell ref="Y10:Z11"/>
    <mergeCell ref="L32:L38"/>
    <mergeCell ref="M32:N38"/>
    <mergeCell ref="O32:P38"/>
    <mergeCell ref="S32:T38"/>
    <mergeCell ref="F8:G9"/>
    <mergeCell ref="F7:G7"/>
    <mergeCell ref="L22:M22"/>
    <mergeCell ref="M10:O11"/>
    <mergeCell ref="K16:L17"/>
    <mergeCell ref="M16:O17"/>
    <mergeCell ref="M12:O13"/>
    <mergeCell ref="M14:O15"/>
    <mergeCell ref="H12:J13"/>
    <mergeCell ref="H10:J11"/>
    <mergeCell ref="H8:J9"/>
    <mergeCell ref="I21:K21"/>
    <mergeCell ref="J32:K38"/>
    <mergeCell ref="H16:J17"/>
    <mergeCell ref="H14:J15"/>
    <mergeCell ref="N28:Q28"/>
    <mergeCell ref="N27:Q27"/>
    <mergeCell ref="N25:Q25"/>
    <mergeCell ref="G28:H28"/>
    <mergeCell ref="L28:M28"/>
    <mergeCell ref="M43:N43"/>
    <mergeCell ref="M42:N42"/>
    <mergeCell ref="M41:N41"/>
    <mergeCell ref="M39:N39"/>
    <mergeCell ref="M40:N40"/>
    <mergeCell ref="AI35:AI38"/>
    <mergeCell ref="O43:P43"/>
    <mergeCell ref="O42:P42"/>
    <mergeCell ref="O41:P41"/>
    <mergeCell ref="U40:W40"/>
    <mergeCell ref="O40:P40"/>
    <mergeCell ref="O39:P39"/>
    <mergeCell ref="Q39:R39"/>
    <mergeCell ref="Q32:R38"/>
    <mergeCell ref="Q43:R43"/>
    <mergeCell ref="Q42:R42"/>
    <mergeCell ref="Q41:R41"/>
    <mergeCell ref="Q40:R40"/>
    <mergeCell ref="AF39:AH39"/>
    <mergeCell ref="U41:W41"/>
    <mergeCell ref="X41:Y41"/>
    <mergeCell ref="S43:T43"/>
    <mergeCell ref="S42:T42"/>
    <mergeCell ref="S41:T41"/>
    <mergeCell ref="B28:D28"/>
    <mergeCell ref="E28:F28"/>
    <mergeCell ref="G32:G38"/>
    <mergeCell ref="H43:I43"/>
    <mergeCell ref="D32:D38"/>
    <mergeCell ref="C32:C38"/>
    <mergeCell ref="F32:F38"/>
    <mergeCell ref="E32:E38"/>
    <mergeCell ref="I28:K28"/>
    <mergeCell ref="J41:K41"/>
    <mergeCell ref="H39:I39"/>
    <mergeCell ref="H32:I38"/>
    <mergeCell ref="J43:K43"/>
    <mergeCell ref="J42:K42"/>
    <mergeCell ref="J39:K39"/>
    <mergeCell ref="H42:I42"/>
    <mergeCell ref="H41:I41"/>
    <mergeCell ref="H40:I40"/>
    <mergeCell ref="J40:K40"/>
    <mergeCell ref="B26:D26"/>
    <mergeCell ref="E26:F26"/>
    <mergeCell ref="G26:H26"/>
    <mergeCell ref="L26:M26"/>
    <mergeCell ref="I26:K26"/>
    <mergeCell ref="B27:D27"/>
    <mergeCell ref="E27:F27"/>
    <mergeCell ref="G25:H25"/>
    <mergeCell ref="L25:M25"/>
    <mergeCell ref="I25:K25"/>
    <mergeCell ref="G27:H27"/>
    <mergeCell ref="L27:M27"/>
    <mergeCell ref="I27:K27"/>
    <mergeCell ref="B24:D24"/>
    <mergeCell ref="E24:F24"/>
    <mergeCell ref="B23:D23"/>
    <mergeCell ref="B22:D22"/>
    <mergeCell ref="B25:D25"/>
    <mergeCell ref="E25:F25"/>
    <mergeCell ref="G24:H24"/>
    <mergeCell ref="L24:M24"/>
    <mergeCell ref="F16:G17"/>
    <mergeCell ref="I23:K23"/>
    <mergeCell ref="I22:K22"/>
    <mergeCell ref="E23:F23"/>
    <mergeCell ref="G23:H23"/>
    <mergeCell ref="E22:F22"/>
    <mergeCell ref="G22:H22"/>
    <mergeCell ref="A16:E16"/>
    <mergeCell ref="A15:E15"/>
    <mergeCell ref="A14:E14"/>
    <mergeCell ref="AF16:AH17"/>
    <mergeCell ref="AF14:AH15"/>
    <mergeCell ref="AA14:AC15"/>
    <mergeCell ref="R14:T15"/>
    <mergeCell ref="AA16:AC17"/>
    <mergeCell ref="R16:T17"/>
    <mergeCell ref="Y16:Z17"/>
    <mergeCell ref="Y14:Z15"/>
    <mergeCell ref="P14:Q15"/>
    <mergeCell ref="F14:G15"/>
    <mergeCell ref="A17:E17"/>
    <mergeCell ref="K14:L15"/>
    <mergeCell ref="A12:E12"/>
    <mergeCell ref="A13:E13"/>
    <mergeCell ref="F10:G11"/>
    <mergeCell ref="U10:X11"/>
    <mergeCell ref="R12:T13"/>
    <mergeCell ref="P12:Q13"/>
    <mergeCell ref="AA12:AC13"/>
    <mergeCell ref="A9:E9"/>
    <mergeCell ref="A10:E10"/>
    <mergeCell ref="AA8:AC9"/>
    <mergeCell ref="R8:T9"/>
    <mergeCell ref="P8:Q9"/>
    <mergeCell ref="A8:E8"/>
    <mergeCell ref="R10:T11"/>
    <mergeCell ref="AA10:AC11"/>
    <mergeCell ref="F12:G13"/>
    <mergeCell ref="K10:L11"/>
    <mergeCell ref="K12:L13"/>
    <mergeCell ref="K8:L9"/>
    <mergeCell ref="A5:E5"/>
    <mergeCell ref="P10:Q11"/>
    <mergeCell ref="A11:E11"/>
    <mergeCell ref="M8:O9"/>
    <mergeCell ref="A7:E7"/>
    <mergeCell ref="P7:Q7"/>
    <mergeCell ref="H7:J7"/>
    <mergeCell ref="K7:L7"/>
    <mergeCell ref="F3:G3"/>
    <mergeCell ref="H3:J3"/>
    <mergeCell ref="K3:L3"/>
    <mergeCell ref="M3:O3"/>
    <mergeCell ref="P3:Q3"/>
    <mergeCell ref="U3:X3"/>
    <mergeCell ref="Y3:Z3"/>
    <mergeCell ref="AA3:AC3"/>
    <mergeCell ref="AD3:AE3"/>
    <mergeCell ref="AF3:AH3"/>
    <mergeCell ref="F4:G4"/>
    <mergeCell ref="H4:J4"/>
    <mergeCell ref="K4:L4"/>
    <mergeCell ref="M4:O4"/>
    <mergeCell ref="P4:Q4"/>
    <mergeCell ref="R4:T4"/>
    <mergeCell ref="U4:X4"/>
    <mergeCell ref="Y4:Z4"/>
    <mergeCell ref="AA4:AC4"/>
    <mergeCell ref="AD4:AE4"/>
    <mergeCell ref="AF4:AH4"/>
    <mergeCell ref="R3:T3"/>
    <mergeCell ref="AF5:AH5"/>
    <mergeCell ref="F6:G6"/>
    <mergeCell ref="H6:J6"/>
    <mergeCell ref="K6:L6"/>
    <mergeCell ref="M6:O6"/>
    <mergeCell ref="P6:Q6"/>
    <mergeCell ref="R6:T6"/>
    <mergeCell ref="U6:X6"/>
    <mergeCell ref="Y6:Z6"/>
    <mergeCell ref="AA6:AC6"/>
    <mergeCell ref="AD6:AE6"/>
    <mergeCell ref="AF6:AH6"/>
    <mergeCell ref="F5:G5"/>
    <mergeCell ref="H5:J5"/>
    <mergeCell ref="K5:L5"/>
    <mergeCell ref="M5:O5"/>
    <mergeCell ref="P5:Q5"/>
    <mergeCell ref="R5:T5"/>
    <mergeCell ref="U5:X5"/>
    <mergeCell ref="Y5:Z5"/>
    <mergeCell ref="AA5:AC5"/>
  </mergeCells>
  <phoneticPr fontId="22"/>
  <printOptions horizontalCentered="1"/>
  <pageMargins left="0.59055118110236227" right="0.59055118110236227" top="0.59055118110236227" bottom="0.59055118110236227" header="0.39370078740157483" footer="0.39370078740157483"/>
  <pageSetup paperSize="9" firstPageNumber="131" orientation="portrait" useFirstPageNumber="1" verticalDpi="300" r:id="rId1"/>
  <headerFooter scaleWithDoc="0" alignWithMargins="0">
    <oddHeader>&amp;R警察及び消防</oddHead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Y117"/>
  <sheetViews>
    <sheetView view="pageBreakPreview" topLeftCell="A7" zoomScaleNormal="100" zoomScaleSheetLayoutView="100" workbookViewId="0">
      <selection activeCell="G74" sqref="G74:G75"/>
    </sheetView>
  </sheetViews>
  <sheetFormatPr defaultRowHeight="12" customHeight="1"/>
  <cols>
    <col min="1" max="6" width="16.5703125" style="8" customWidth="1"/>
    <col min="7" max="7" width="16.42578125" style="8" customWidth="1"/>
    <col min="8" max="8" width="8.28515625" style="8" customWidth="1"/>
    <col min="9" max="9" width="11.85546875" style="8" customWidth="1"/>
    <col min="10" max="12" width="9.85546875" style="8" customWidth="1"/>
    <col min="13" max="14" width="9.28515625" style="8" customWidth="1"/>
    <col min="15" max="15" width="9.7109375" style="8" customWidth="1"/>
    <col min="16" max="16" width="9.28515625" style="8" customWidth="1"/>
    <col min="17" max="17" width="9.7109375" style="8" customWidth="1"/>
    <col min="18" max="18" width="9.28515625" style="8" customWidth="1"/>
    <col min="19" max="16384" width="9.140625" style="8"/>
  </cols>
  <sheetData>
    <row r="1" spans="1:13" ht="20.100000000000001" customHeight="1">
      <c r="A1" s="543" t="s">
        <v>158</v>
      </c>
      <c r="B1" s="543"/>
      <c r="C1" s="543"/>
      <c r="D1" s="543"/>
      <c r="E1" s="543"/>
      <c r="F1" s="543"/>
      <c r="G1" s="14"/>
      <c r="H1" s="14"/>
      <c r="I1" s="14"/>
      <c r="J1" s="14"/>
      <c r="K1" s="14"/>
      <c r="L1" s="14"/>
      <c r="M1" s="14"/>
    </row>
    <row r="3" spans="1:13" ht="12" customHeight="1">
      <c r="M3" s="1" t="s">
        <v>1</v>
      </c>
    </row>
    <row r="4" spans="1:13" ht="12" customHeight="1">
      <c r="A4" s="15"/>
      <c r="H4" s="16" t="s">
        <v>159</v>
      </c>
      <c r="I4" s="250"/>
    </row>
    <row r="5" spans="1:13" ht="12" customHeight="1">
      <c r="A5" s="124"/>
      <c r="B5" s="15" t="s">
        <v>223</v>
      </c>
      <c r="C5" s="124"/>
      <c r="D5" s="124"/>
      <c r="E5" s="15" t="s">
        <v>203</v>
      </c>
      <c r="F5" s="124"/>
      <c r="H5" s="17"/>
      <c r="I5" s="17" t="s">
        <v>3</v>
      </c>
      <c r="J5" s="17" t="s">
        <v>160</v>
      </c>
      <c r="K5" s="17" t="s">
        <v>161</v>
      </c>
      <c r="L5" s="17" t="s">
        <v>162</v>
      </c>
    </row>
    <row r="6" spans="1:13" ht="12" customHeight="1">
      <c r="A6" s="124"/>
      <c r="D6" s="124"/>
      <c r="E6" s="15" t="s">
        <v>224</v>
      </c>
      <c r="F6" s="124"/>
      <c r="H6" s="76" t="str">
        <f>‐126‐!A5</f>
        <v>平成20年度</v>
      </c>
      <c r="I6" s="77">
        <f>+‐126‐!C5</f>
        <v>598</v>
      </c>
      <c r="J6" s="77">
        <f>+‐126‐!E5</f>
        <v>0</v>
      </c>
      <c r="K6" s="77">
        <f>+‐126‐!G5</f>
        <v>45</v>
      </c>
      <c r="L6" s="77">
        <f>‐126‐!I5</f>
        <v>628</v>
      </c>
    </row>
    <row r="7" spans="1:13" ht="12" customHeight="1">
      <c r="A7" s="13"/>
      <c r="H7" s="125">
        <f>‐126‐!A7</f>
        <v>21</v>
      </c>
      <c r="I7" s="77">
        <f>+‐126‐!C7</f>
        <v>620</v>
      </c>
      <c r="J7" s="77">
        <f>+‐126‐!E7</f>
        <v>4</v>
      </c>
      <c r="K7" s="77">
        <f>+‐126‐!G7</f>
        <v>73</v>
      </c>
      <c r="L7" s="77">
        <f>‐126‐!I7</f>
        <v>543</v>
      </c>
    </row>
    <row r="8" spans="1:13" ht="12" customHeight="1">
      <c r="A8" s="13"/>
      <c r="H8" s="125">
        <f>‐126‐!A9</f>
        <v>22</v>
      </c>
      <c r="I8" s="77">
        <f>+‐126‐!C9</f>
        <v>679</v>
      </c>
      <c r="J8" s="77">
        <f>+‐126‐!E9</f>
        <v>3</v>
      </c>
      <c r="K8" s="77">
        <f>+‐126‐!G9</f>
        <v>76</v>
      </c>
      <c r="L8" s="77">
        <f>‐126‐!I9</f>
        <v>632</v>
      </c>
    </row>
    <row r="9" spans="1:13" ht="12" customHeight="1">
      <c r="A9" s="13"/>
      <c r="H9" s="125">
        <f>‐126‐!A11</f>
        <v>23</v>
      </c>
      <c r="I9" s="77">
        <f>+‐126‐!C11</f>
        <v>671</v>
      </c>
      <c r="J9" s="78">
        <f>+‐126‐!E11</f>
        <v>3</v>
      </c>
      <c r="K9" s="77">
        <f>+‐126‐!G11</f>
        <v>86</v>
      </c>
      <c r="L9" s="78">
        <f>‐126‐!I11</f>
        <v>675</v>
      </c>
    </row>
    <row r="10" spans="1:13" ht="12" customHeight="1">
      <c r="A10" s="13"/>
      <c r="H10" s="125">
        <f>‐126‐!A13</f>
        <v>24</v>
      </c>
      <c r="I10" s="77">
        <f>+‐126‐!C13</f>
        <v>674</v>
      </c>
      <c r="J10" s="77">
        <f>+‐126‐!E13</f>
        <v>4</v>
      </c>
      <c r="K10" s="77">
        <f>+‐126‐!G13</f>
        <v>73</v>
      </c>
      <c r="L10" s="77">
        <f>‐126‐!I13</f>
        <v>714</v>
      </c>
    </row>
    <row r="11" spans="1:13" ht="12" customHeight="1">
      <c r="A11" s="13"/>
      <c r="H11" s="125">
        <f>‐126‐!A15</f>
        <v>25</v>
      </c>
      <c r="I11" s="77">
        <f>+‐126‐!C15</f>
        <v>750</v>
      </c>
      <c r="J11" s="77">
        <f>+‐126‐!E15</f>
        <v>4</v>
      </c>
      <c r="K11" s="77">
        <f>+‐126‐!G15</f>
        <v>86</v>
      </c>
      <c r="L11" s="77">
        <f>‐126‐!I15</f>
        <v>782</v>
      </c>
    </row>
    <row r="12" spans="1:13" ht="12" customHeight="1">
      <c r="A12" s="13"/>
      <c r="H12" s="16" t="s">
        <v>163</v>
      </c>
      <c r="I12" s="250"/>
    </row>
    <row r="13" spans="1:13" ht="12" customHeight="1">
      <c r="A13" s="13"/>
      <c r="H13" s="17"/>
      <c r="I13" s="17" t="s">
        <v>164</v>
      </c>
      <c r="J13" s="17" t="s">
        <v>165</v>
      </c>
      <c r="K13" s="17"/>
    </row>
    <row r="14" spans="1:13" ht="12" customHeight="1">
      <c r="A14" s="13"/>
      <c r="H14" s="251">
        <v>21</v>
      </c>
      <c r="I14" s="17">
        <f>‐126‐!C7</f>
        <v>620</v>
      </c>
      <c r="J14" s="18">
        <f>+‐126‐!B7-‐126‐!C7</f>
        <v>214</v>
      </c>
      <c r="K14" s="123">
        <f>I14+J14</f>
        <v>834</v>
      </c>
    </row>
    <row r="15" spans="1:13" ht="12" customHeight="1">
      <c r="A15" s="19"/>
      <c r="H15" s="125">
        <v>22</v>
      </c>
      <c r="I15" s="17">
        <f>‐126‐!C9</f>
        <v>679</v>
      </c>
      <c r="J15" s="18">
        <f>+‐126‐!B9-‐126‐!C9</f>
        <v>180</v>
      </c>
      <c r="K15" s="123">
        <f>SUM(I15:J15)</f>
        <v>859</v>
      </c>
    </row>
    <row r="16" spans="1:13" ht="12" customHeight="1">
      <c r="A16" s="124"/>
      <c r="H16" s="125">
        <v>23</v>
      </c>
      <c r="I16" s="17">
        <f>‐126‐!C11</f>
        <v>671</v>
      </c>
      <c r="J16" s="18">
        <f>+‐126‐!B11-‐126‐!C11</f>
        <v>186</v>
      </c>
      <c r="K16" s="123">
        <f>SUM(I16:J16)</f>
        <v>857</v>
      </c>
    </row>
    <row r="17" spans="1:13" ht="12" customHeight="1">
      <c r="A17" s="124"/>
      <c r="H17" s="125">
        <v>24</v>
      </c>
      <c r="I17" s="17">
        <f>‐126‐!C13</f>
        <v>674</v>
      </c>
      <c r="J17" s="18">
        <f>+‐126‐!B13-‐126‐!C13</f>
        <v>176</v>
      </c>
      <c r="K17" s="123">
        <f>SUM(I17:J17)</f>
        <v>850</v>
      </c>
    </row>
    <row r="18" spans="1:13" ht="12" customHeight="1">
      <c r="A18" s="124"/>
      <c r="H18" s="125">
        <v>25</v>
      </c>
      <c r="I18" s="17">
        <f>‐126‐!C15</f>
        <v>750</v>
      </c>
      <c r="J18" s="18">
        <f>+‐126‐!B15-‐126‐!C15</f>
        <v>173</v>
      </c>
      <c r="K18" s="123">
        <f>SUM(I18:J18)</f>
        <v>923</v>
      </c>
    </row>
    <row r="19" spans="1:13" ht="12" customHeight="1">
      <c r="A19" s="124"/>
    </row>
    <row r="20" spans="1:13" ht="12" customHeight="1">
      <c r="A20" s="124"/>
      <c r="M20" s="1" t="s">
        <v>9</v>
      </c>
    </row>
    <row r="21" spans="1:13" ht="12" customHeight="1">
      <c r="A21" s="124"/>
    </row>
    <row r="22" spans="1:13" ht="12" customHeight="1">
      <c r="A22" s="124"/>
    </row>
    <row r="23" spans="1:13" ht="12" customHeight="1">
      <c r="A23" s="124"/>
    </row>
    <row r="24" spans="1:13" ht="12" customHeight="1">
      <c r="A24" s="124"/>
    </row>
    <row r="25" spans="1:13" ht="12" customHeight="1">
      <c r="A25" s="124"/>
    </row>
    <row r="26" spans="1:13" ht="12" customHeight="1">
      <c r="A26" s="124"/>
    </row>
    <row r="27" spans="1:13" ht="12" customHeight="1">
      <c r="A27" s="124"/>
    </row>
    <row r="28" spans="1:13" ht="12" customHeight="1">
      <c r="A28" s="124"/>
    </row>
    <row r="29" spans="1:13" ht="12" customHeight="1">
      <c r="A29" s="124"/>
    </row>
    <row r="30" spans="1:13" ht="12" customHeight="1">
      <c r="A30" s="124"/>
    </row>
    <row r="31" spans="1:13" ht="12" customHeight="1">
      <c r="A31" s="124"/>
    </row>
    <row r="32" spans="1:13" ht="12" customHeight="1">
      <c r="A32" s="124"/>
    </row>
    <row r="33" spans="1:25" ht="12" customHeight="1">
      <c r="A33" s="124"/>
      <c r="P33" s="20"/>
      <c r="Q33" s="6"/>
      <c r="R33" s="6"/>
      <c r="S33" s="6"/>
      <c r="T33" s="6"/>
      <c r="U33" s="6"/>
      <c r="V33" s="6"/>
      <c r="W33" s="6"/>
      <c r="X33" s="6"/>
      <c r="Y33" s="21"/>
    </row>
    <row r="34" spans="1:25" ht="12" customHeight="1">
      <c r="A34" s="124"/>
      <c r="P34" s="20"/>
      <c r="Q34" s="6"/>
      <c r="R34" s="6"/>
      <c r="S34" s="6"/>
      <c r="T34" s="6"/>
      <c r="U34" s="6"/>
      <c r="V34" s="6"/>
      <c r="W34" s="6"/>
      <c r="X34" s="6"/>
      <c r="Y34" s="21"/>
    </row>
    <row r="35" spans="1:25" ht="12" customHeight="1">
      <c r="A35" s="124"/>
      <c r="H35" s="253"/>
      <c r="I35" s="2"/>
      <c r="J35" s="2"/>
      <c r="K35" s="2"/>
      <c r="L35" s="2"/>
      <c r="M35" s="2"/>
      <c r="N35" s="2"/>
      <c r="O35" s="2"/>
      <c r="P35" s="20"/>
      <c r="Q35" s="7"/>
      <c r="R35" s="5"/>
      <c r="S35" s="5"/>
      <c r="T35" s="5"/>
      <c r="U35" s="5"/>
      <c r="V35" s="5"/>
      <c r="W35" s="5"/>
      <c r="X35" s="5"/>
      <c r="Y35" s="22"/>
    </row>
    <row r="36" spans="1:25" ht="12" customHeight="1">
      <c r="A36" s="546" t="s">
        <v>225</v>
      </c>
      <c r="B36" s="546"/>
      <c r="C36" s="546"/>
      <c r="D36" s="546"/>
      <c r="E36" s="546"/>
      <c r="F36" s="546"/>
      <c r="H36" s="16" t="s">
        <v>166</v>
      </c>
      <c r="I36" s="10"/>
      <c r="J36" s="4"/>
      <c r="K36" s="4"/>
      <c r="L36" s="4"/>
      <c r="M36" s="10" t="s">
        <v>183</v>
      </c>
      <c r="N36" s="10"/>
      <c r="O36" s="10"/>
      <c r="P36" s="20"/>
      <c r="Q36" s="6"/>
      <c r="R36" s="6"/>
      <c r="S36" s="6"/>
      <c r="T36" s="6"/>
      <c r="U36" s="6"/>
      <c r="V36" s="6"/>
      <c r="W36" s="6"/>
      <c r="X36" s="6"/>
      <c r="Y36" s="21"/>
    </row>
    <row r="37" spans="1:25" ht="12" customHeight="1">
      <c r="A37" s="124"/>
      <c r="H37" s="17"/>
      <c r="I37" s="3" t="s">
        <v>35</v>
      </c>
      <c r="J37" s="3" t="s">
        <v>22</v>
      </c>
      <c r="K37" s="3" t="s">
        <v>23</v>
      </c>
      <c r="L37" s="3" t="s">
        <v>24</v>
      </c>
      <c r="M37" s="3" t="s">
        <v>33</v>
      </c>
      <c r="N37" s="3" t="s">
        <v>34</v>
      </c>
    </row>
    <row r="38" spans="1:25" ht="12" customHeight="1">
      <c r="A38" s="124"/>
      <c r="H38" s="252">
        <f>‐127‐!A27</f>
        <v>19</v>
      </c>
      <c r="I38" s="23">
        <f>‐127‐!J27</f>
        <v>22.9</v>
      </c>
      <c r="J38" s="24">
        <f>‐127‐!D27</f>
        <v>78</v>
      </c>
      <c r="K38" s="24">
        <f>+‐127‐!E27</f>
        <v>795</v>
      </c>
      <c r="L38" s="24">
        <f>+‐127‐!F27</f>
        <v>74</v>
      </c>
      <c r="M38" s="24">
        <f>+‐127‐!G27+‐127‐!H27+‐127‐!C27</f>
        <v>182</v>
      </c>
      <c r="N38" s="24">
        <f>+‐127‐!I27</f>
        <v>259</v>
      </c>
      <c r="O38" s="8">
        <f>SUM(J38:N38)</f>
        <v>1388</v>
      </c>
    </row>
    <row r="39" spans="1:25" ht="12" customHeight="1">
      <c r="A39" s="124"/>
      <c r="H39" s="126">
        <f>‐127‐!A9</f>
        <v>20</v>
      </c>
      <c r="I39" s="23">
        <f>‐127‐!J29</f>
        <v>36.9</v>
      </c>
      <c r="J39" s="24">
        <f>‐127‐!D29</f>
        <v>100</v>
      </c>
      <c r="K39" s="24">
        <f>+‐127‐!E29</f>
        <v>1146</v>
      </c>
      <c r="L39" s="24">
        <f>+‐127‐!F29</f>
        <v>45</v>
      </c>
      <c r="M39" s="24">
        <f>+‐127‐!C29+‐127‐!G29+‐127‐!H29</f>
        <v>228</v>
      </c>
      <c r="N39" s="24">
        <f>+‐127‐!I29</f>
        <v>561</v>
      </c>
      <c r="O39" s="8">
        <f t="shared" ref="O39:O44" si="0">SUM(J39:N39)</f>
        <v>2080</v>
      </c>
    </row>
    <row r="40" spans="1:25" ht="12" customHeight="1">
      <c r="A40" s="124"/>
      <c r="H40" s="126">
        <f>‐127‐!A11</f>
        <v>21</v>
      </c>
      <c r="I40" s="23">
        <f>‐127‐!J31</f>
        <v>34.4</v>
      </c>
      <c r="J40" s="24">
        <f>‐127‐!D31</f>
        <v>91</v>
      </c>
      <c r="K40" s="24">
        <f>+‐127‐!E31</f>
        <v>966</v>
      </c>
      <c r="L40" s="24">
        <f>+‐127‐!F31</f>
        <v>60</v>
      </c>
      <c r="M40" s="24">
        <f>+‐127‐!C31+‐127‐!G31+‐127‐!H31</f>
        <v>234</v>
      </c>
      <c r="N40" s="24">
        <f>+‐127‐!I31</f>
        <v>465</v>
      </c>
      <c r="O40" s="8">
        <f t="shared" si="0"/>
        <v>1816</v>
      </c>
    </row>
    <row r="41" spans="1:25" ht="12" customHeight="1">
      <c r="A41" s="124"/>
      <c r="H41" s="126">
        <f>‐127‐!A13</f>
        <v>22</v>
      </c>
      <c r="I41" s="23">
        <f>‐127‐!J33</f>
        <v>34.799999999999997</v>
      </c>
      <c r="J41" s="24">
        <f>‐127‐!D33</f>
        <v>76</v>
      </c>
      <c r="K41" s="24">
        <f>+‐127‐!E33</f>
        <v>761</v>
      </c>
      <c r="L41" s="24">
        <f>+‐127‐!F33</f>
        <v>41</v>
      </c>
      <c r="M41" s="24">
        <f>+‐127‐!C33+‐127‐!G33+‐127‐!H33</f>
        <v>176</v>
      </c>
      <c r="N41" s="24">
        <f>+‐127‐!I33</f>
        <v>367</v>
      </c>
      <c r="O41" s="8">
        <f t="shared" si="0"/>
        <v>1421</v>
      </c>
    </row>
    <row r="42" spans="1:25" ht="12" customHeight="1">
      <c r="A42" s="124"/>
      <c r="H42" s="126">
        <f>‐127‐!A15</f>
        <v>23</v>
      </c>
      <c r="I42" s="23">
        <f>‐127‐!J35</f>
        <v>39.700000000000003</v>
      </c>
      <c r="J42" s="24">
        <f>‐127‐!D35</f>
        <v>74</v>
      </c>
      <c r="K42" s="24">
        <f>+‐127‐!E35</f>
        <v>729</v>
      </c>
      <c r="L42" s="24">
        <f>+‐127‐!F35</f>
        <v>35</v>
      </c>
      <c r="M42" s="24">
        <f>+‐127‐!C35+‐127‐!G35+‐127‐!H35</f>
        <v>170</v>
      </c>
      <c r="N42" s="24">
        <f>+‐127‐!I35</f>
        <v>400</v>
      </c>
      <c r="O42" s="8">
        <f t="shared" si="0"/>
        <v>1408</v>
      </c>
    </row>
    <row r="43" spans="1:25" ht="12" customHeight="1">
      <c r="A43" s="124"/>
      <c r="H43" s="126">
        <f>‐127‐!A17</f>
        <v>24</v>
      </c>
      <c r="I43" s="23">
        <f>‐127‐!J37</f>
        <v>41.6</v>
      </c>
      <c r="J43" s="24">
        <f>‐127‐!D37</f>
        <v>58</v>
      </c>
      <c r="K43" s="24">
        <f>+‐127‐!E37</f>
        <v>624</v>
      </c>
      <c r="L43" s="24">
        <f>+‐127‐!F37</f>
        <v>30</v>
      </c>
      <c r="M43" s="24">
        <f>+‐127‐!C37+‐127‐!G37+‐127‐!H37</f>
        <v>123</v>
      </c>
      <c r="N43" s="24">
        <f>+‐127‐!I37</f>
        <v>347</v>
      </c>
      <c r="O43" s="8">
        <f t="shared" si="0"/>
        <v>1182</v>
      </c>
    </row>
    <row r="44" spans="1:25" ht="12" customHeight="1">
      <c r="A44" s="124"/>
      <c r="H44" s="126">
        <f>‐127‐!A19</f>
        <v>25</v>
      </c>
      <c r="I44" s="23">
        <f>‐127‐!J39</f>
        <v>38.9</v>
      </c>
      <c r="J44" s="24">
        <f>‐127‐!D39</f>
        <v>57</v>
      </c>
      <c r="K44" s="24">
        <f>+‐127‐!E39</f>
        <v>544</v>
      </c>
      <c r="L44" s="24">
        <f>+‐127‐!F39</f>
        <v>24</v>
      </c>
      <c r="M44" s="24">
        <f>+‐127‐!C39+‐127‐!G39+‐127‐!H39</f>
        <v>111</v>
      </c>
      <c r="N44" s="24">
        <f>+‐127‐!I39</f>
        <v>286</v>
      </c>
      <c r="O44" s="8">
        <f t="shared" si="0"/>
        <v>1022</v>
      </c>
    </row>
    <row r="45" spans="1:25" ht="12" customHeight="1">
      <c r="A45" s="124"/>
      <c r="M45" s="25"/>
    </row>
    <row r="46" spans="1:25" ht="12" customHeight="1">
      <c r="A46" s="12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5" ht="12" customHeight="1">
      <c r="A47" s="124"/>
      <c r="H47" s="4"/>
      <c r="I47" s="4"/>
      <c r="J47" s="4"/>
      <c r="K47" s="4"/>
      <c r="L47" s="4"/>
      <c r="M47" s="4"/>
      <c r="N47" s="4"/>
      <c r="O47" s="4"/>
      <c r="P47" s="4"/>
      <c r="Q47" s="4"/>
      <c r="R47" s="2"/>
      <c r="S47" s="10"/>
      <c r="T47" s="10"/>
    </row>
    <row r="48" spans="1:25" ht="12" customHeight="1">
      <c r="A48" s="124"/>
      <c r="H48" s="2"/>
      <c r="I48" s="4"/>
      <c r="J48" s="4"/>
      <c r="K48" s="4"/>
      <c r="L48" s="4"/>
      <c r="M48" s="4"/>
      <c r="N48" s="4"/>
      <c r="O48" s="4"/>
      <c r="P48" s="4"/>
      <c r="Q48" s="4"/>
      <c r="R48" s="2"/>
    </row>
    <row r="49" spans="1:18" ht="12" customHeight="1">
      <c r="A49" s="124"/>
      <c r="H49" s="26"/>
      <c r="I49" s="7"/>
      <c r="J49" s="5"/>
      <c r="K49" s="5"/>
      <c r="L49" s="5"/>
      <c r="M49" s="5"/>
      <c r="N49" s="5"/>
      <c r="O49" s="5"/>
      <c r="P49" s="5"/>
      <c r="Q49" s="22"/>
      <c r="R49" s="6"/>
    </row>
    <row r="50" spans="1:18" ht="12" customHeight="1">
      <c r="A50" s="124"/>
      <c r="H50" s="20"/>
      <c r="I50" s="7"/>
      <c r="J50" s="5"/>
      <c r="K50" s="5"/>
      <c r="L50" s="5"/>
      <c r="M50" s="5"/>
      <c r="N50" s="5"/>
      <c r="O50" s="5"/>
      <c r="P50" s="5"/>
      <c r="Q50" s="22"/>
      <c r="R50" s="6"/>
    </row>
    <row r="51" spans="1:18" ht="12" customHeight="1">
      <c r="A51" s="124"/>
      <c r="H51" s="20"/>
      <c r="I51" s="7"/>
      <c r="J51" s="5"/>
      <c r="K51" s="5"/>
      <c r="L51" s="5"/>
      <c r="M51" s="5"/>
      <c r="N51" s="5"/>
      <c r="O51" s="5"/>
      <c r="P51" s="5"/>
      <c r="Q51" s="22"/>
      <c r="R51" s="6"/>
    </row>
    <row r="52" spans="1:18" ht="12" customHeight="1">
      <c r="A52" s="124"/>
      <c r="H52" s="20"/>
      <c r="I52" s="7"/>
      <c r="J52" s="5"/>
      <c r="K52" s="5"/>
      <c r="L52" s="5"/>
      <c r="M52" s="5"/>
      <c r="N52" s="5"/>
      <c r="O52" s="5"/>
      <c r="P52" s="5"/>
      <c r="Q52" s="22"/>
      <c r="R52" s="6"/>
    </row>
    <row r="53" spans="1:18" ht="12" customHeight="1">
      <c r="A53" s="124"/>
      <c r="H53" s="20"/>
      <c r="I53" s="7"/>
      <c r="J53" s="5"/>
      <c r="K53" s="5"/>
      <c r="L53" s="5"/>
      <c r="M53" s="5"/>
      <c r="N53" s="5"/>
      <c r="O53" s="5"/>
      <c r="P53" s="5"/>
      <c r="Q53" s="22"/>
      <c r="R53" s="6"/>
    </row>
    <row r="54" spans="1:18" ht="12" customHeight="1">
      <c r="A54" s="124"/>
      <c r="H54" s="20"/>
      <c r="I54" s="7"/>
      <c r="J54" s="5"/>
      <c r="K54" s="5"/>
      <c r="L54" s="5"/>
      <c r="M54" s="5"/>
      <c r="N54" s="5"/>
      <c r="O54" s="5"/>
      <c r="P54" s="5"/>
      <c r="Q54" s="22"/>
      <c r="R54" s="6"/>
    </row>
    <row r="55" spans="1:18" ht="12" customHeight="1">
      <c r="A55" s="124"/>
      <c r="H55" s="27"/>
      <c r="I55" s="28"/>
      <c r="J55" s="29"/>
      <c r="K55" s="29"/>
      <c r="L55" s="29"/>
      <c r="M55" s="29"/>
      <c r="N55" s="29"/>
      <c r="O55" s="29"/>
      <c r="P55" s="29"/>
      <c r="Q55" s="30"/>
      <c r="R55" s="6"/>
    </row>
    <row r="56" spans="1:18" ht="12" customHeight="1">
      <c r="A56" s="12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" customHeight="1">
      <c r="A57" s="124"/>
    </row>
    <row r="58" spans="1:18" ht="12" customHeight="1">
      <c r="A58" s="124"/>
    </row>
    <row r="59" spans="1:18" ht="12" customHeight="1">
      <c r="A59" s="124"/>
    </row>
    <row r="60" spans="1:18" ht="12" customHeight="1">
      <c r="A60" s="124"/>
    </row>
    <row r="61" spans="1:18" ht="12" customHeight="1">
      <c r="A61" s="124"/>
    </row>
    <row r="62" spans="1:18" ht="12" customHeight="1">
      <c r="A62" s="124"/>
    </row>
    <row r="63" spans="1:18" ht="12" customHeight="1">
      <c r="A63" s="124"/>
    </row>
    <row r="64" spans="1:18" ht="12" customHeight="1">
      <c r="A64" s="124"/>
    </row>
    <row r="65" spans="1:21" ht="12" customHeight="1">
      <c r="A65" s="124"/>
    </row>
    <row r="66" spans="1:21" ht="12" customHeight="1">
      <c r="A66" s="124"/>
    </row>
    <row r="67" spans="1:21" ht="12" customHeight="1">
      <c r="A67" s="124"/>
      <c r="H67" s="250"/>
    </row>
    <row r="68" spans="1:21" ht="12" customHeight="1">
      <c r="A68" s="124"/>
      <c r="H68" s="16" t="s">
        <v>167</v>
      </c>
      <c r="I68" s="87">
        <f>‐128‐!A8</f>
        <v>25</v>
      </c>
    </row>
    <row r="69" spans="1:21" ht="12" customHeight="1">
      <c r="A69" s="124"/>
      <c r="B69" s="15" t="s">
        <v>226</v>
      </c>
      <c r="E69" s="15" t="s">
        <v>227</v>
      </c>
      <c r="H69" s="17"/>
      <c r="I69" s="3" t="s">
        <v>38</v>
      </c>
      <c r="J69" s="3" t="s">
        <v>39</v>
      </c>
      <c r="K69" s="3" t="s">
        <v>40</v>
      </c>
      <c r="L69" s="3" t="s">
        <v>41</v>
      </c>
      <c r="M69" s="3" t="s">
        <v>42</v>
      </c>
      <c r="N69" s="3" t="s">
        <v>43</v>
      </c>
      <c r="O69" s="3" t="s">
        <v>44</v>
      </c>
      <c r="P69" s="3" t="s">
        <v>45</v>
      </c>
      <c r="Q69" s="3" t="s">
        <v>46</v>
      </c>
      <c r="R69" s="3" t="s">
        <v>47</v>
      </c>
      <c r="S69" s="3" t="s">
        <v>48</v>
      </c>
      <c r="T69" s="3" t="s">
        <v>49</v>
      </c>
    </row>
    <row r="70" spans="1:21" ht="12" customHeight="1">
      <c r="A70" s="124"/>
      <c r="H70" s="17" t="s">
        <v>3</v>
      </c>
      <c r="I70" s="94">
        <f>‐128‐!C8</f>
        <v>4</v>
      </c>
      <c r="J70" s="94">
        <f>+‐128‐!D8</f>
        <v>0</v>
      </c>
      <c r="K70" s="94">
        <f>+‐128‐!E8</f>
        <v>7</v>
      </c>
      <c r="L70" s="94">
        <f>+‐128‐!F8</f>
        <v>1</v>
      </c>
      <c r="M70" s="94">
        <f>+‐128‐!G8</f>
        <v>2</v>
      </c>
      <c r="N70" s="94">
        <f>+‐128‐!H8</f>
        <v>1</v>
      </c>
      <c r="O70" s="94">
        <f>+‐128‐!I8</f>
        <v>9</v>
      </c>
      <c r="P70" s="94">
        <f>+‐128‐!J8</f>
        <v>5</v>
      </c>
      <c r="Q70" s="94">
        <f>+‐128‐!K8</f>
        <v>2</v>
      </c>
      <c r="R70" s="94">
        <f>+‐128‐!L8</f>
        <v>3</v>
      </c>
      <c r="S70" s="94">
        <f>+‐128‐!M8</f>
        <v>2</v>
      </c>
      <c r="T70" s="94">
        <f>+‐128‐!N8</f>
        <v>1</v>
      </c>
      <c r="U70" s="31">
        <f>SUM(I70:T70)</f>
        <v>37</v>
      </c>
    </row>
    <row r="71" spans="1:21" ht="12" customHeight="1">
      <c r="A71" s="124"/>
    </row>
    <row r="72" spans="1:21" ht="12" customHeight="1">
      <c r="A72" s="124"/>
      <c r="B72" s="4"/>
      <c r="E72" s="4"/>
      <c r="G72" s="254"/>
      <c r="H72" s="16" t="s">
        <v>168</v>
      </c>
    </row>
    <row r="73" spans="1:21" ht="12" customHeight="1">
      <c r="A73" s="124"/>
      <c r="H73" s="8" t="s">
        <v>169</v>
      </c>
      <c r="R73" s="10"/>
      <c r="S73" s="10"/>
      <c r="T73" s="10"/>
    </row>
    <row r="74" spans="1:21" ht="12" customHeight="1">
      <c r="A74" s="124"/>
      <c r="G74" s="255" t="s">
        <v>217</v>
      </c>
      <c r="H74" s="32"/>
      <c r="I74" s="32" t="s">
        <v>58</v>
      </c>
      <c r="J74" s="32" t="s">
        <v>170</v>
      </c>
      <c r="K74" s="33" t="s">
        <v>171</v>
      </c>
      <c r="L74" s="33" t="s">
        <v>61</v>
      </c>
      <c r="M74" s="33" t="s">
        <v>62</v>
      </c>
      <c r="N74" s="32" t="s">
        <v>26</v>
      </c>
      <c r="O74" s="34"/>
      <c r="P74" s="10"/>
      <c r="R74" s="10"/>
      <c r="S74" s="10"/>
      <c r="T74" s="10"/>
    </row>
    <row r="75" spans="1:21" ht="12" customHeight="1">
      <c r="A75" s="124"/>
      <c r="G75" s="548">
        <f>SUM(I75:N75)</f>
        <v>37</v>
      </c>
      <c r="H75" s="32" t="s">
        <v>172</v>
      </c>
      <c r="I75" s="35">
        <f>+‐128‐!E29</f>
        <v>0</v>
      </c>
      <c r="J75" s="35">
        <f>+‐128‐!G29</f>
        <v>0</v>
      </c>
      <c r="K75" s="35">
        <f>+‐128‐!I29</f>
        <v>1</v>
      </c>
      <c r="L75" s="35">
        <f>+‐128‐!J29</f>
        <v>5</v>
      </c>
      <c r="M75" s="35">
        <f>+‐128‐!K29</f>
        <v>3</v>
      </c>
      <c r="N75" s="35">
        <f>+‐128‐!L29</f>
        <v>28</v>
      </c>
      <c r="O75" s="36">
        <f>SUM(I75:N75)</f>
        <v>37</v>
      </c>
      <c r="P75" s="10"/>
      <c r="R75" s="37"/>
      <c r="S75" s="10"/>
      <c r="T75" s="10"/>
    </row>
    <row r="76" spans="1:21" ht="12" customHeight="1">
      <c r="A76" s="124"/>
      <c r="H76" s="95">
        <f>SUM(I76:N76)</f>
        <v>1</v>
      </c>
      <c r="J76" s="96">
        <f>+J75/G75</f>
        <v>0</v>
      </c>
      <c r="K76" s="96">
        <f>+K75/G75</f>
        <v>2.7027027027027029E-2</v>
      </c>
      <c r="L76" s="96">
        <f>+L75/G75</f>
        <v>0.13513513513513514</v>
      </c>
      <c r="M76" s="96">
        <f>+M75/G75</f>
        <v>8.1081081081081086E-2</v>
      </c>
      <c r="N76" s="96">
        <f>+N75/G75</f>
        <v>0.7567567567567568</v>
      </c>
      <c r="R76" s="10"/>
      <c r="S76" s="10"/>
      <c r="T76" s="10"/>
    </row>
    <row r="77" spans="1:21" ht="12" customHeight="1">
      <c r="A77" s="124"/>
      <c r="R77" s="10"/>
      <c r="S77" s="10"/>
      <c r="T77" s="10"/>
    </row>
    <row r="78" spans="1:21" ht="12" customHeight="1">
      <c r="A78" s="124"/>
    </row>
    <row r="79" spans="1:21" ht="12" customHeight="1">
      <c r="A79" s="124"/>
    </row>
    <row r="80" spans="1:21" ht="12" customHeight="1">
      <c r="A80" s="124"/>
      <c r="H80" s="38"/>
    </row>
    <row r="81" spans="1:1" ht="12" customHeight="1">
      <c r="A81" s="124"/>
    </row>
    <row r="82" spans="1:1" ht="12" customHeight="1">
      <c r="A82" s="124"/>
    </row>
    <row r="83" spans="1:1" ht="12" customHeight="1">
      <c r="A83" s="124"/>
    </row>
    <row r="84" spans="1:1" ht="12" customHeight="1">
      <c r="A84" s="124"/>
    </row>
    <row r="85" spans="1:1" ht="12" customHeight="1">
      <c r="A85" s="124"/>
    </row>
    <row r="86" spans="1:1" ht="12" customHeight="1">
      <c r="A86" s="124"/>
    </row>
    <row r="87" spans="1:1" ht="12" customHeight="1">
      <c r="A87" s="124"/>
    </row>
    <row r="88" spans="1:1" ht="12" customHeight="1">
      <c r="A88" s="124"/>
    </row>
    <row r="89" spans="1:1" ht="12" customHeight="1">
      <c r="A89" s="124"/>
    </row>
    <row r="90" spans="1:1" ht="12" customHeight="1">
      <c r="A90" s="124"/>
    </row>
    <row r="91" spans="1:1" ht="12" customHeight="1">
      <c r="A91" s="124"/>
    </row>
    <row r="92" spans="1:1" ht="12" customHeight="1">
      <c r="A92" s="124"/>
    </row>
    <row r="93" spans="1:1" ht="12" customHeight="1">
      <c r="A93" s="124"/>
    </row>
    <row r="94" spans="1:1" ht="12" customHeight="1">
      <c r="A94" s="124"/>
    </row>
    <row r="95" spans="1:1" ht="12" customHeight="1">
      <c r="A95" s="124"/>
    </row>
    <row r="96" spans="1:1" ht="12" customHeight="1">
      <c r="A96" s="124"/>
    </row>
    <row r="97" spans="1:12" ht="12" customHeight="1">
      <c r="A97" s="124"/>
    </row>
    <row r="98" spans="1:12" ht="12" customHeight="1">
      <c r="A98" s="124"/>
    </row>
    <row r="99" spans="1:12" ht="12" customHeight="1">
      <c r="A99" s="124"/>
    </row>
    <row r="100" spans="1:12" ht="12" customHeight="1">
      <c r="A100" s="124"/>
    </row>
    <row r="101" spans="1:12" ht="12" customHeight="1">
      <c r="A101" s="124"/>
    </row>
    <row r="102" spans="1:12" ht="12" customHeight="1">
      <c r="A102" s="124"/>
      <c r="B102" s="15" t="s">
        <v>228</v>
      </c>
      <c r="E102" s="15" t="s">
        <v>229</v>
      </c>
      <c r="H102" s="250"/>
    </row>
    <row r="103" spans="1:12" ht="12" customHeight="1">
      <c r="A103" s="124"/>
      <c r="H103" s="32"/>
      <c r="I103" s="32" t="s">
        <v>173</v>
      </c>
      <c r="J103" s="32" t="s">
        <v>174</v>
      </c>
      <c r="K103" s="32" t="s">
        <v>172</v>
      </c>
    </row>
    <row r="104" spans="1:12" ht="12" customHeight="1">
      <c r="A104" s="124"/>
      <c r="B104" s="124"/>
      <c r="C104" s="124"/>
      <c r="D104" s="124"/>
      <c r="E104" s="124"/>
      <c r="F104" s="124"/>
      <c r="H104" s="88" t="str">
        <f>‐128‐!A25</f>
        <v>平成21年</v>
      </c>
      <c r="I104" s="39">
        <f>+‐128‐!M25</f>
        <v>84116</v>
      </c>
      <c r="J104" s="39">
        <f>I104/K104</f>
        <v>1450.2758620689656</v>
      </c>
      <c r="K104" s="39">
        <f>+‐128‐!C25</f>
        <v>58</v>
      </c>
      <c r="L104" s="127"/>
    </row>
    <row r="105" spans="1:12" ht="12" customHeight="1">
      <c r="A105" s="124"/>
      <c r="H105" s="89">
        <v>22</v>
      </c>
      <c r="I105" s="39">
        <f>+‐128‐!M26</f>
        <v>5494</v>
      </c>
      <c r="J105" s="39">
        <f>I105/K105</f>
        <v>144.57894736842104</v>
      </c>
      <c r="K105" s="39">
        <f>+‐128‐!C26</f>
        <v>38</v>
      </c>
      <c r="L105" s="127"/>
    </row>
    <row r="106" spans="1:12" ht="12" customHeight="1">
      <c r="A106" s="124"/>
      <c r="H106" s="89">
        <v>23</v>
      </c>
      <c r="I106" s="39">
        <f>+‐128‐!M27</f>
        <v>19651</v>
      </c>
      <c r="J106" s="39">
        <f>I106/K106</f>
        <v>427.19565217391306</v>
      </c>
      <c r="K106" s="39">
        <f>+‐128‐!C27</f>
        <v>46</v>
      </c>
      <c r="L106" s="127"/>
    </row>
    <row r="107" spans="1:12" ht="12" customHeight="1">
      <c r="E107" s="4"/>
      <c r="H107" s="89">
        <v>24</v>
      </c>
      <c r="I107" s="39">
        <f>‐128‐!M28</f>
        <v>7219</v>
      </c>
      <c r="J107" s="39">
        <f>I107/K107</f>
        <v>248.93103448275863</v>
      </c>
      <c r="K107" s="39">
        <f>+‐128‐!C28</f>
        <v>29</v>
      </c>
      <c r="L107" s="40"/>
    </row>
    <row r="108" spans="1:12" ht="12" customHeight="1">
      <c r="H108" s="89">
        <v>25</v>
      </c>
      <c r="I108" s="39">
        <f>+‐128‐!M29</f>
        <v>2964</v>
      </c>
      <c r="J108" s="39">
        <f>I108/K108</f>
        <v>80.108108108108112</v>
      </c>
      <c r="K108" s="39">
        <f>+‐128‐!C29</f>
        <v>37</v>
      </c>
      <c r="L108" s="128"/>
    </row>
    <row r="111" spans="1:12" ht="12" customHeight="1">
      <c r="H111" s="250"/>
    </row>
    <row r="112" spans="1:12" ht="12" customHeight="1">
      <c r="H112" s="16" t="s">
        <v>175</v>
      </c>
    </row>
    <row r="113" spans="8:23" ht="12" customHeight="1">
      <c r="H113" s="547" t="s">
        <v>218</v>
      </c>
      <c r="I113" s="17" t="s">
        <v>99</v>
      </c>
      <c r="J113" s="17" t="s">
        <v>176</v>
      </c>
      <c r="K113" s="17" t="s">
        <v>177</v>
      </c>
      <c r="L113" s="17" t="s">
        <v>178</v>
      </c>
      <c r="M113" s="17" t="s">
        <v>179</v>
      </c>
      <c r="N113" s="17" t="s">
        <v>180</v>
      </c>
      <c r="O113" s="17" t="s">
        <v>106</v>
      </c>
      <c r="P113" s="17" t="s">
        <v>181</v>
      </c>
      <c r="Q113" s="17" t="s">
        <v>182</v>
      </c>
      <c r="R113" s="17" t="s">
        <v>26</v>
      </c>
    </row>
    <row r="114" spans="8:23" ht="12" customHeight="1">
      <c r="H114" s="547">
        <f>SUM(I114:R114)</f>
        <v>4223</v>
      </c>
      <c r="I114" s="46">
        <f>+‐131‐!H7</f>
        <v>4</v>
      </c>
      <c r="J114" s="46">
        <f>‐131‐!M7</f>
        <v>3</v>
      </c>
      <c r="K114" s="46">
        <f>‐131‐!P7</f>
        <v>511</v>
      </c>
      <c r="L114" s="46">
        <f>‐131‐!R7</f>
        <v>31</v>
      </c>
      <c r="M114" s="46">
        <f>‐131‐!U7</f>
        <v>30</v>
      </c>
      <c r="N114" s="46">
        <f>‐131‐!Y7</f>
        <v>565</v>
      </c>
      <c r="O114" s="46">
        <f>‐131‐!AA7</f>
        <v>31</v>
      </c>
      <c r="P114" s="46">
        <f>‐131‐!AD7</f>
        <v>47</v>
      </c>
      <c r="Q114" s="46">
        <f>‐131‐!AF7</f>
        <v>2458</v>
      </c>
      <c r="R114" s="46">
        <f>‐131‐!AI7</f>
        <v>543</v>
      </c>
      <c r="S114" s="41">
        <f>SUM(I114:R114)</f>
        <v>4223</v>
      </c>
    </row>
    <row r="115" spans="8:23" ht="12" customHeight="1"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8:23" ht="12" customHeight="1">
      <c r="H116" s="10"/>
      <c r="I116" s="42"/>
      <c r="J116" s="42"/>
      <c r="K116" s="42"/>
      <c r="L116" s="42"/>
      <c r="M116" s="42"/>
      <c r="N116" s="42"/>
      <c r="O116" s="42"/>
      <c r="P116" s="42"/>
      <c r="Q116" s="42"/>
      <c r="R116" s="544"/>
      <c r="S116" s="544"/>
      <c r="T116" s="545"/>
      <c r="U116" s="545"/>
      <c r="V116" s="10"/>
      <c r="W116" s="10"/>
    </row>
    <row r="117" spans="8:23" ht="12" customHeight="1"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</sheetData>
  <sheetProtection selectLockedCells="1" selectUnlockedCells="1"/>
  <mergeCells count="4">
    <mergeCell ref="A1:F1"/>
    <mergeCell ref="R116:S116"/>
    <mergeCell ref="T116:U116"/>
    <mergeCell ref="A36:F36"/>
  </mergeCells>
  <phoneticPr fontId="22"/>
  <printOptions horizontalCentered="1"/>
  <pageMargins left="0.59055118110236227" right="0.59055118110236227" top="0.59055118110236227" bottom="0.59055118110236227" header="0.51181102362204722" footer="0.39370078740157483"/>
  <pageSetup paperSize="9" scale="97" firstPageNumber="21" orientation="portrait" useFirstPageNumber="1" verticalDpi="300" r:id="rId1"/>
  <headerFooter scaleWithDoc="0" alignWithMargins="0">
    <oddFooter>&amp;C&amp;11－&amp;12&amp;P&amp;11－</oddFooter>
  </headerFooter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‐126‐</vt:lpstr>
      <vt:lpstr>‐127‐</vt:lpstr>
      <vt:lpstr>‐128‐</vt:lpstr>
      <vt:lpstr>‐129‐</vt:lpstr>
      <vt:lpstr>‐130‐</vt:lpstr>
      <vt:lpstr>‐131‐</vt:lpstr>
      <vt:lpstr>グラフ</vt:lpstr>
      <vt:lpstr>‐126‐!Print_Area</vt:lpstr>
      <vt:lpstr>‐127‐!Print_Area</vt:lpstr>
      <vt:lpstr>‐128‐!Print_Area</vt:lpstr>
      <vt:lpstr>‐129‐!Print_Area</vt:lpstr>
      <vt:lpstr>‐130‐!Print_Area</vt:lpstr>
      <vt:lpstr>‐131‐!Print_Area</vt:lpstr>
      <vt:lpstr>グラフ!Print_Area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情報政策課</cp:lastModifiedBy>
  <cp:revision>3</cp:revision>
  <cp:lastPrinted>2015-02-27T04:37:19Z</cp:lastPrinted>
  <dcterms:created xsi:type="dcterms:W3CDTF">2002-03-19T05:03:05Z</dcterms:created>
  <dcterms:modified xsi:type="dcterms:W3CDTF">2015-03-11T02:59:28Z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