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5480" windowHeight="8190"/>
  </bookViews>
  <sheets>
    <sheet name="‐102‐" sheetId="1" r:id="rId1"/>
    <sheet name="‐103‐" sheetId="6" r:id="rId2"/>
    <sheet name="‐104‐" sheetId="2" r:id="rId3"/>
    <sheet name="‐105‐" sheetId="3" r:id="rId4"/>
    <sheet name="‐106‐" sheetId="4" r:id="rId5"/>
    <sheet name="‐107‐" sheetId="7" r:id="rId6"/>
    <sheet name="グラフ" sheetId="5" r:id="rId7"/>
  </sheets>
  <definedNames>
    <definedName name="_xlnm.Print_Area" localSheetId="0">‐102‐!$A$1:$G$44</definedName>
    <definedName name="_xlnm.Print_Area" localSheetId="1">‐103‐!$H$1:$O$44</definedName>
    <definedName name="_xlnm.Print_Area" localSheetId="2">‐104‐!$A$1:$L$61</definedName>
    <definedName name="_xlnm.Print_Area" localSheetId="3">‐105‐!$A$1:$L$40</definedName>
    <definedName name="_xlnm.Print_Area" localSheetId="4">‐106‐!$A$1:$H$48</definedName>
    <definedName name="_xlnm.Print_Area" localSheetId="5">‐107‐!$A$1:$N$28</definedName>
    <definedName name="_xlnm.Print_Area" localSheetId="6">グラフ!$A$1:$F$67</definedName>
  </definedNames>
  <calcPr calcId="125725"/>
</workbook>
</file>

<file path=xl/calcChain.xml><?xml version="1.0" encoding="utf-8"?>
<calcChain xmlns="http://schemas.openxmlformats.org/spreadsheetml/2006/main">
  <c r="K32" i="6"/>
  <c r="G32" i="1"/>
  <c r="C32"/>
  <c r="K40"/>
  <c r="K39"/>
  <c r="K38"/>
  <c r="K37"/>
  <c r="K36"/>
  <c r="K35"/>
  <c r="K34"/>
  <c r="K33"/>
  <c r="K32"/>
  <c r="K31"/>
  <c r="K30"/>
  <c r="K29"/>
  <c r="K28"/>
  <c r="K27"/>
  <c r="K26"/>
  <c r="K25"/>
  <c r="K24"/>
  <c r="N16" i="7"/>
  <c r="N15"/>
  <c r="G13" i="2"/>
  <c r="K13"/>
  <c r="I13"/>
  <c r="C22" i="4"/>
  <c r="C24"/>
  <c r="H24" s="1"/>
  <c r="D24"/>
  <c r="J13" i="2"/>
  <c r="H13"/>
  <c r="E15" i="7"/>
  <c r="E16"/>
  <c r="E17"/>
  <c r="E18"/>
  <c r="E19"/>
  <c r="E21"/>
  <c r="E22"/>
  <c r="E23"/>
  <c r="E26"/>
  <c r="B37" i="3"/>
  <c r="L24"/>
  <c r="F24"/>
  <c r="G24"/>
  <c r="H24"/>
  <c r="I24"/>
  <c r="J24"/>
  <c r="K24"/>
  <c r="E24"/>
  <c r="D24"/>
  <c r="C23"/>
  <c r="C22"/>
  <c r="C24" l="1"/>
  <c r="H22" i="4" l="1"/>
  <c r="H20"/>
  <c r="H18"/>
  <c r="H16"/>
  <c r="H14"/>
  <c r="H12"/>
  <c r="B36" i="3"/>
  <c r="B35"/>
  <c r="B34"/>
  <c r="B33"/>
  <c r="L21"/>
  <c r="K21"/>
  <c r="J21"/>
  <c r="I21"/>
  <c r="H21"/>
  <c r="G21"/>
  <c r="F21"/>
  <c r="E21"/>
  <c r="D21"/>
  <c r="C21"/>
  <c r="C20"/>
  <c r="C19"/>
  <c r="L18"/>
  <c r="K18"/>
  <c r="J18"/>
  <c r="I18"/>
  <c r="H18"/>
  <c r="G18"/>
  <c r="F18"/>
  <c r="E18"/>
  <c r="D18"/>
  <c r="C18"/>
  <c r="C17"/>
  <c r="C16"/>
  <c r="L15"/>
  <c r="K15"/>
  <c r="J15"/>
  <c r="I15"/>
  <c r="H15"/>
  <c r="G15"/>
  <c r="F15"/>
  <c r="E15"/>
  <c r="D15"/>
  <c r="C15"/>
  <c r="C14"/>
  <c r="C13"/>
  <c r="L12"/>
  <c r="C12" s="1"/>
  <c r="K12"/>
  <c r="J12"/>
  <c r="I12"/>
  <c r="H12"/>
  <c r="G12"/>
  <c r="F12"/>
  <c r="E12"/>
  <c r="D12"/>
  <c r="C11"/>
  <c r="C10"/>
  <c r="G12" i="2"/>
  <c r="K40" i="6"/>
  <c r="G40"/>
  <c r="C40"/>
  <c r="K39"/>
  <c r="G39"/>
  <c r="C39"/>
  <c r="K38"/>
  <c r="G38"/>
  <c r="C38"/>
  <c r="K37"/>
  <c r="G37"/>
  <c r="C37"/>
  <c r="K36"/>
  <c r="G36"/>
  <c r="C36"/>
  <c r="K35"/>
  <c r="G35"/>
  <c r="C35"/>
  <c r="K34"/>
  <c r="G34"/>
  <c r="C34"/>
  <c r="K33"/>
  <c r="G33"/>
  <c r="C33"/>
  <c r="G32"/>
  <c r="C32"/>
  <c r="K31"/>
  <c r="G31"/>
  <c r="C31"/>
  <c r="K30"/>
  <c r="G30"/>
  <c r="C30"/>
  <c r="K29"/>
  <c r="G29"/>
  <c r="C29"/>
  <c r="K28"/>
  <c r="G28"/>
  <c r="C28"/>
  <c r="K27"/>
  <c r="G27"/>
  <c r="K26"/>
  <c r="G26"/>
  <c r="C26"/>
  <c r="K25"/>
  <c r="G25"/>
  <c r="C25"/>
  <c r="K24"/>
  <c r="G24"/>
  <c r="C24"/>
  <c r="G40" i="1"/>
  <c r="C40"/>
  <c r="G39"/>
  <c r="C39"/>
  <c r="G38"/>
  <c r="C38"/>
  <c r="G37"/>
  <c r="C37"/>
  <c r="G36"/>
  <c r="C36"/>
  <c r="G35"/>
  <c r="C35"/>
  <c r="G34"/>
  <c r="C34"/>
  <c r="G33"/>
  <c r="C33"/>
  <c r="G31"/>
  <c r="C31"/>
  <c r="G30"/>
  <c r="C30"/>
  <c r="G29"/>
  <c r="C29"/>
  <c r="G28"/>
  <c r="C28"/>
  <c r="G27"/>
  <c r="G26"/>
  <c r="C26"/>
  <c r="G25"/>
  <c r="C25"/>
  <c r="G24"/>
  <c r="C24"/>
  <c r="K26" i="3"/>
  <c r="I26"/>
  <c r="G26"/>
  <c r="D26"/>
  <c r="K49" i="5"/>
  <c r="K50"/>
  <c r="K51"/>
  <c r="K52"/>
  <c r="K53"/>
  <c r="K54"/>
  <c r="K55"/>
  <c r="K56"/>
  <c r="K57"/>
  <c r="K58"/>
  <c r="K48"/>
  <c r="J49"/>
  <c r="J50"/>
  <c r="J51"/>
  <c r="J52"/>
  <c r="J53"/>
  <c r="J54"/>
  <c r="J55"/>
  <c r="J56"/>
  <c r="J57"/>
  <c r="J58"/>
  <c r="J48"/>
  <c r="I49"/>
  <c r="I50"/>
  <c r="I51"/>
  <c r="I52"/>
  <c r="I53"/>
  <c r="I54"/>
  <c r="I55"/>
  <c r="I56"/>
  <c r="I57"/>
  <c r="I58"/>
  <c r="I48"/>
  <c r="N26" i="7" l="1"/>
  <c r="L26"/>
  <c r="J26"/>
  <c r="N25"/>
  <c r="L25"/>
  <c r="E25"/>
  <c r="J25" s="1"/>
  <c r="N24"/>
  <c r="L24"/>
  <c r="E24"/>
  <c r="J24" s="1"/>
  <c r="N23"/>
  <c r="L23"/>
  <c r="J23"/>
  <c r="N22"/>
  <c r="L22"/>
  <c r="J22"/>
  <c r="N21"/>
  <c r="L21"/>
  <c r="J21"/>
  <c r="N20"/>
  <c r="L20"/>
  <c r="E20"/>
  <c r="J20" s="1"/>
  <c r="N19"/>
  <c r="L19"/>
  <c r="J19"/>
  <c r="N18"/>
  <c r="L18"/>
  <c r="J18"/>
  <c r="N17"/>
  <c r="L17"/>
  <c r="J17"/>
  <c r="L16"/>
  <c r="J16"/>
  <c r="L15"/>
  <c r="J15"/>
  <c r="H43" i="5"/>
  <c r="J8"/>
  <c r="J7"/>
  <c r="K6"/>
  <c r="J6"/>
  <c r="J43"/>
  <c r="I43"/>
  <c r="K14"/>
  <c r="I14"/>
  <c r="L8"/>
  <c r="J5"/>
  <c r="I5"/>
  <c r="H10"/>
  <c r="H9"/>
  <c r="H8"/>
  <c r="H7"/>
  <c r="H6"/>
  <c r="J10"/>
  <c r="I6"/>
  <c r="L6"/>
  <c r="I7"/>
  <c r="K7"/>
  <c r="L7"/>
  <c r="I8"/>
  <c r="K8"/>
  <c r="I9"/>
  <c r="J9"/>
  <c r="K9"/>
  <c r="L9"/>
  <c r="K10"/>
  <c r="I10"/>
  <c r="H14"/>
  <c r="J14"/>
  <c r="K43" l="1"/>
  <c r="J44" s="1"/>
  <c r="L10"/>
  <c r="H44" l="1"/>
  <c r="I44"/>
  <c r="K44" l="1"/>
</calcChain>
</file>

<file path=xl/comments1.xml><?xml version="1.0" encoding="utf-8"?>
<comments xmlns="http://schemas.openxmlformats.org/spreadsheetml/2006/main">
  <authors>
    <author>浦添市役所</author>
    <author>情報政策課</author>
  </authors>
  <commentList>
    <comment ref="M10" authorId="0">
      <text>
        <r>
          <rPr>
            <b/>
            <sz val="9"/>
            <color indexed="81"/>
            <rFont val="ＭＳ Ｐゴシック"/>
            <family val="3"/>
            <charset val="128"/>
          </rPr>
          <t>要確認！！</t>
        </r>
      </text>
    </comment>
    <comment ref="H16" authorId="1">
      <text>
        <r>
          <rPr>
            <b/>
            <sz val="9"/>
            <color indexed="81"/>
            <rFont val="ＭＳ Ｐゴシック"/>
            <family val="3"/>
            <charset val="128"/>
          </rPr>
          <t>中部土木事務所に何度か確認したが、今後（112・113）のデータについては市単位の集計を取るか未定（ほぼやらないような回答）。今後データ更新を1年遅らせるか要検討　</t>
        </r>
        <r>
          <rPr>
            <b/>
            <sz val="9"/>
            <color indexed="10"/>
            <rFont val="ＭＳ Ｐゴシック"/>
            <family val="3"/>
            <charset val="128"/>
          </rPr>
          <t>※本来台帳管理は義務なので市分のデータ出せないというのはおかしいと思われるが…。</t>
        </r>
        <r>
          <rPr>
            <b/>
            <sz val="9"/>
            <color indexed="81"/>
            <rFont val="ＭＳ Ｐゴシック"/>
            <family val="3"/>
            <charset val="128"/>
          </rPr>
          <t xml:space="preserve">
※那覇市は南部土木事務所より最新データをもらい掲載．　　　　　　　　　　　　　　　　沖縄市･うるま市は浦添より1年古いデータを掲載している。
</t>
        </r>
      </text>
    </comment>
  </commentList>
</comments>
</file>

<file path=xl/sharedStrings.xml><?xml version="1.0" encoding="utf-8"?>
<sst xmlns="http://schemas.openxmlformats.org/spreadsheetml/2006/main" count="591" uniqueCount="324">
  <si>
    <t>Ⅷ　道路、交通及び通信　　</t>
  </si>
  <si>
    <t>(単位：基、ヶ所)</t>
  </si>
  <si>
    <t>道路反射鏡 　市道　（基）</t>
  </si>
  <si>
    <t>信 号 機 （基）</t>
  </si>
  <si>
    <t>横 断 歩 道 橋 （ヶ所）</t>
  </si>
  <si>
    <t xml:space="preserve">幹線道路網  </t>
  </si>
  <si>
    <t>　本市の西側を縦断している国道58号は、沖縄の主要幹線道路で那覇市から沖縄本島を西海岸に沿って北は国頭</t>
  </si>
  <si>
    <t>村の奥部落まで延びている。本市の東側を通っている県道 241号線は、那覇市首里から西原入り口まで延び、そ</t>
  </si>
  <si>
    <t>のまま国道 330号と連結している。また、本市の中央を縦断する国道330号は、国道58号、県道241号線等の交通</t>
  </si>
  <si>
    <t>牧港を結び、本市を横断している県道38号線は屋富祖と前田を結び、国道58号と県道241号線に連結している。</t>
  </si>
  <si>
    <t xml:space="preserve">  また、国道58号と国道330号の間を通っている県道251号線（旧パイプライン線）は、内間から伊祖、牧港及び</t>
  </si>
  <si>
    <t>宜野湾市を結ぶ幹線となっている。</t>
  </si>
  <si>
    <t>道路概況</t>
  </si>
  <si>
    <t>資料：沖縄県警察本部「交通白書」</t>
  </si>
  <si>
    <t>橋りょう</t>
  </si>
  <si>
    <t>南部国道事務所　　　　　　</t>
  </si>
  <si>
    <t>区  　　　　　分</t>
  </si>
  <si>
    <t>総　　　数</t>
  </si>
  <si>
    <t>国　　道</t>
  </si>
  <si>
    <t>県　　道</t>
  </si>
  <si>
    <t>市　　　道</t>
  </si>
  <si>
    <t>国　　　道</t>
  </si>
  <si>
    <t>県　　　道</t>
  </si>
  <si>
    <t>総    数</t>
  </si>
  <si>
    <t>橋りょう数</t>
  </si>
  <si>
    <t>延長（ｍ）</t>
  </si>
  <si>
    <t>永 久 橋</t>
  </si>
  <si>
    <t>木  　橋</t>
  </si>
  <si>
    <t>ず い 道</t>
  </si>
  <si>
    <t>（ﾄﾝﾈﾙ）</t>
  </si>
  <si>
    <t xml:space="preserve">バ　　ス  </t>
  </si>
  <si>
    <t>　鉄軌道のない本県における公共輸送機関は、バス・タクシーであり、その中でもバスは県民生活に欠くことのできない輸送機関で、県民の足として重要な役割を果たしている。</t>
  </si>
  <si>
    <t>（単位：回）</t>
  </si>
  <si>
    <t>年　　　　　次</t>
  </si>
  <si>
    <t>路 線 数</t>
  </si>
  <si>
    <t>停留所数</t>
  </si>
  <si>
    <t>１　　日　　運　　行　　回　　数</t>
  </si>
  <si>
    <t>総  　数</t>
  </si>
  <si>
    <t>琉球バス交通</t>
  </si>
  <si>
    <t>沖縄バス</t>
  </si>
  <si>
    <t>東陽バス</t>
  </si>
  <si>
    <t>那覇バス</t>
  </si>
  <si>
    <t>資料：琉球バス交通･沖縄バス･東陽バス･那覇バス</t>
  </si>
  <si>
    <t>（単位：分、回）</t>
  </si>
  <si>
    <t>　 路　　　線　　　名</t>
  </si>
  <si>
    <t>会 社 名</t>
  </si>
  <si>
    <t xml:space="preserve">  　市　内　経　由</t>
  </si>
  <si>
    <t>始 点 ←→ 終 点</t>
  </si>
  <si>
    <t>運行間隔　（ 分 ）</t>
  </si>
  <si>
    <t>一日運行　回数</t>
  </si>
  <si>
    <t>地　    　　点</t>
  </si>
  <si>
    <t>屋慶名線</t>
  </si>
  <si>
    <t xml:space="preserve"> 勢理客  ～  牧　港</t>
  </si>
  <si>
    <t xml:space="preserve"> 那覇  ～  屋慶名</t>
  </si>
  <si>
    <t>20～40</t>
  </si>
  <si>
    <t>長田具志川線</t>
  </si>
  <si>
    <t>〃</t>
  </si>
  <si>
    <t xml:space="preserve"> 那覇  ～  具志川</t>
  </si>
  <si>
    <t>30～60</t>
  </si>
  <si>
    <t>謝苅線</t>
  </si>
  <si>
    <t xml:space="preserve"> 那覇  ～  読　谷</t>
  </si>
  <si>
    <t>-</t>
  </si>
  <si>
    <t>10～20</t>
  </si>
  <si>
    <t xml:space="preserve"> 那覇  ～  名　護</t>
  </si>
  <si>
    <t>具志川線</t>
  </si>
  <si>
    <t>知花線</t>
  </si>
  <si>
    <t xml:space="preserve"> 沢　岻  ～  浅野浦</t>
  </si>
  <si>
    <t>15～30</t>
  </si>
  <si>
    <t>琉大線</t>
  </si>
  <si>
    <t xml:space="preserve"> 道の駅豊崎～琉大北口</t>
  </si>
  <si>
    <t>牧港線</t>
  </si>
  <si>
    <t xml:space="preserve"> 内　間  ～  牧　港</t>
  </si>
  <si>
    <t xml:space="preserve"> 道の駅豊崎 ～ 宜野湾</t>
  </si>
  <si>
    <t>30～50</t>
  </si>
  <si>
    <t>国体道路線</t>
  </si>
  <si>
    <t xml:space="preserve"> 沢　岻  ～  牧　港</t>
  </si>
  <si>
    <t xml:space="preserve"> 那覇空港  ～  名　護</t>
  </si>
  <si>
    <t>宜野湾線</t>
  </si>
  <si>
    <t>天久新都心線</t>
  </si>
  <si>
    <t xml:space="preserve"> 那覇空港　～　宜野湾</t>
  </si>
  <si>
    <t>具志川おもろまち線</t>
  </si>
  <si>
    <t xml:space="preserve"> 勢理客　～　牧　港</t>
  </si>
  <si>
    <t xml:space="preserve"> おもろまち～具志川</t>
  </si>
  <si>
    <t>屋慶名おもろまち線</t>
  </si>
  <si>
    <t xml:space="preserve"> おもろまち～読　谷</t>
  </si>
  <si>
    <t>謝苅おもろまち線</t>
  </si>
  <si>
    <t>20～60</t>
  </si>
  <si>
    <t>10～15</t>
  </si>
  <si>
    <t>15～20</t>
  </si>
  <si>
    <t>与勝線</t>
  </si>
  <si>
    <t xml:space="preserve"> 空港  ～  名　護</t>
  </si>
  <si>
    <t>与那城線</t>
  </si>
  <si>
    <t>コンベンションセンター線</t>
  </si>
  <si>
    <t xml:space="preserve"> 那覇  ～  真志喜</t>
  </si>
  <si>
    <t>10～55</t>
  </si>
  <si>
    <t>てだこ線</t>
  </si>
  <si>
    <t xml:space="preserve"> 勢理客  ～  経　塚</t>
  </si>
  <si>
    <t xml:space="preserve"> 那覇  ～  経　塚</t>
  </si>
  <si>
    <t>泡瀬西線</t>
  </si>
  <si>
    <t xml:space="preserve"> 那覇  ～  泡瀬営業所</t>
  </si>
  <si>
    <t>城間線（南風原）</t>
  </si>
  <si>
    <t>第一経塚　～　屋富祖</t>
  </si>
  <si>
    <t xml:space="preserve"> 馬天　～　屋富祖</t>
  </si>
  <si>
    <t>城間線（一日橋）</t>
  </si>
  <si>
    <t>普天間空港線</t>
  </si>
  <si>
    <t>広栄団地入口～幸地入口</t>
  </si>
  <si>
    <t xml:space="preserve"> 空港　～　普天間</t>
  </si>
  <si>
    <t>10～60</t>
  </si>
  <si>
    <t>幸地入口　～　西原入口</t>
  </si>
  <si>
    <t>糸満西原線</t>
  </si>
  <si>
    <t xml:space="preserve"> 糸満　～　西　原</t>
  </si>
  <si>
    <t xml:space="preserve">自　動　車  </t>
  </si>
  <si>
    <t>　本県では、自動車が唯一の陸上交通手段であり、近年における生活水準の向上や生活圏の拡大、モータリーゼーションの進展等によって年々増加してきたが、平成13年度以降、登録自動車総数は減少傾向にある。</t>
  </si>
  <si>
    <t>（単位：台）</t>
  </si>
  <si>
    <t>登　録</t>
  </si>
  <si>
    <t>特種(殊)用途用</t>
  </si>
  <si>
    <t>業　態</t>
  </si>
  <si>
    <t>自動車</t>
  </si>
  <si>
    <t>普通車</t>
  </si>
  <si>
    <t>小型車</t>
  </si>
  <si>
    <t>被けん</t>
  </si>
  <si>
    <t>特　種</t>
  </si>
  <si>
    <t>大　型</t>
  </si>
  <si>
    <t>年　度</t>
  </si>
  <si>
    <t>総　数</t>
  </si>
  <si>
    <t>引　車</t>
  </si>
  <si>
    <t>用途車</t>
  </si>
  <si>
    <t>特殊車</t>
  </si>
  <si>
    <t>自家用</t>
  </si>
  <si>
    <t>事業用</t>
  </si>
  <si>
    <t>合　計</t>
  </si>
  <si>
    <t>資料：沖縄総合事務局陸運事務所「業務概況」</t>
  </si>
  <si>
    <t xml:space="preserve">     区 分</t>
  </si>
  <si>
    <t>総　  数</t>
  </si>
  <si>
    <t>軽自動車（660㏄以下）</t>
  </si>
  <si>
    <t>原動機付自転車</t>
  </si>
  <si>
    <t>二輪車</t>
  </si>
  <si>
    <t>貨物車</t>
  </si>
  <si>
    <t>乗用車</t>
  </si>
  <si>
    <t xml:space="preserve">  50㏄</t>
  </si>
  <si>
    <t xml:space="preserve">  90㏄</t>
  </si>
  <si>
    <t xml:space="preserve"> 125㏄</t>
  </si>
  <si>
    <t xml:space="preserve"> 年 度</t>
  </si>
  <si>
    <t xml:space="preserve"> 250㏄以下</t>
  </si>
  <si>
    <t>　以下</t>
  </si>
  <si>
    <t xml:space="preserve"> 以下</t>
  </si>
  <si>
    <t>（注）50㏄以下には、ミニカーを含む。</t>
  </si>
  <si>
    <t>　　　原動機付自転車には、軍人軍属の所有台数を含まない。</t>
  </si>
  <si>
    <t xml:space="preserve">電　　話  </t>
  </si>
  <si>
    <t xml:space="preserve">郵　　便  </t>
  </si>
  <si>
    <t>（単位：戸、回線数）</t>
  </si>
  <si>
    <t>人　　口</t>
  </si>
  <si>
    <t>窓口機関</t>
  </si>
  <si>
    <t>郵便切手類</t>
  </si>
  <si>
    <t>郵便ポスト</t>
  </si>
  <si>
    <t xml:space="preserve"> 世  帯  数</t>
  </si>
  <si>
    <t xml:space="preserve">  総　　数</t>
  </si>
  <si>
    <t>加　　　入　　　電      話</t>
  </si>
  <si>
    <t>公 衆 電 話</t>
  </si>
  <si>
    <t xml:space="preserve">  普 及 率</t>
  </si>
  <si>
    <t>販  売  所</t>
  </si>
  <si>
    <t xml:space="preserve">  Ｂ</t>
  </si>
  <si>
    <t>一局当り　    　利用人口</t>
  </si>
  <si>
    <t>人口一万人
当り所数</t>
  </si>
  <si>
    <t>箱　  数</t>
  </si>
  <si>
    <t>人口一万人
当り箱数</t>
  </si>
  <si>
    <t xml:space="preserve">   （Ａ）</t>
  </si>
  <si>
    <t xml:space="preserve">    (Ｂ)</t>
  </si>
  <si>
    <t>総 　数</t>
  </si>
  <si>
    <t>住 宅 用</t>
  </si>
  <si>
    <t>事 務 用</t>
  </si>
  <si>
    <t>街 頭 公 衆</t>
  </si>
  <si>
    <t xml:space="preserve">  ― ×100</t>
  </si>
  <si>
    <t>市　別</t>
  </si>
  <si>
    <t xml:space="preserve">  Ａ</t>
  </si>
  <si>
    <t>(万人)</t>
  </si>
  <si>
    <t>沖縄県</t>
  </si>
  <si>
    <t>那覇市</t>
  </si>
  <si>
    <t>うるま市</t>
  </si>
  <si>
    <t>宜野湾市</t>
  </si>
  <si>
    <t>宮古島市</t>
  </si>
  <si>
    <t>石垣市</t>
  </si>
  <si>
    <t>浦添市</t>
  </si>
  <si>
    <t>名護市</t>
  </si>
  <si>
    <t>糸満市</t>
  </si>
  <si>
    <t>沖縄市</t>
  </si>
  <si>
    <t>資料：ＮＴＴ西日本 沖縄支店</t>
  </si>
  <si>
    <t>豊見城市</t>
  </si>
  <si>
    <t>南城市</t>
  </si>
  <si>
    <t>Ⅷ　　道 路、交 通 及 び 通 信　　</t>
  </si>
  <si>
    <t>乗 用</t>
  </si>
  <si>
    <t>小型二輪車</t>
  </si>
  <si>
    <t>軽自動車</t>
  </si>
  <si>
    <t>小型特殊車</t>
  </si>
  <si>
    <t>公衆電話</t>
  </si>
  <si>
    <t>郵便切手販売所</t>
  </si>
  <si>
    <t>浦添線(浦添西原折返)</t>
    <rPh sb="4" eb="6">
      <t>ウラソエ</t>
    </rPh>
    <rPh sb="6" eb="7">
      <t>ニシ</t>
    </rPh>
    <rPh sb="7" eb="8">
      <t>ハラ</t>
    </rPh>
    <rPh sb="8" eb="9">
      <t>オリ</t>
    </rPh>
    <phoneticPr fontId="7"/>
  </si>
  <si>
    <t>浦添線（真栄原折返）</t>
    <rPh sb="4" eb="5">
      <t>マ</t>
    </rPh>
    <rPh sb="5" eb="6">
      <t>エイ</t>
    </rPh>
    <rPh sb="6" eb="7">
      <t>ハラ</t>
    </rPh>
    <phoneticPr fontId="7"/>
  </si>
  <si>
    <t xml:space="preserve"> 道の駅豊崎 ～ 真栄原</t>
    <rPh sb="9" eb="10">
      <t>マ</t>
    </rPh>
    <rPh sb="10" eb="11">
      <t>エイ</t>
    </rPh>
    <rPh sb="11" eb="12">
      <t>ハラ</t>
    </rPh>
    <phoneticPr fontId="7"/>
  </si>
  <si>
    <t>新都心具志川線</t>
    <rPh sb="0" eb="3">
      <t>シントシン</t>
    </rPh>
    <rPh sb="3" eb="6">
      <t>グシカワ</t>
    </rPh>
    <rPh sb="6" eb="7">
      <t>セン</t>
    </rPh>
    <phoneticPr fontId="7"/>
  </si>
  <si>
    <t>宜野湾空港線</t>
    <rPh sb="3" eb="5">
      <t>クウコウ</t>
    </rPh>
    <rPh sb="5" eb="6">
      <t>セン</t>
    </rPh>
    <phoneticPr fontId="7"/>
  </si>
  <si>
    <t>年  度</t>
    <phoneticPr fontId="7"/>
  </si>
  <si>
    <t>路線数</t>
    <phoneticPr fontId="7"/>
  </si>
  <si>
    <t>総延長（ｍ)</t>
    <phoneticPr fontId="7"/>
  </si>
  <si>
    <t xml:space="preserve"> 内　間  ～  広　栄</t>
    <rPh sb="9" eb="10">
      <t>コウ</t>
    </rPh>
    <rPh sb="11" eb="12">
      <t>エイ</t>
    </rPh>
    <phoneticPr fontId="7"/>
  </si>
  <si>
    <t xml:space="preserve">    区 分</t>
    <rPh sb="4" eb="5">
      <t>ク</t>
    </rPh>
    <phoneticPr fontId="7"/>
  </si>
  <si>
    <t>市道実延長距離</t>
    <rPh sb="0" eb="2">
      <t>シドウ</t>
    </rPh>
    <rPh sb="2" eb="3">
      <t>ジツ</t>
    </rPh>
    <rPh sb="3" eb="5">
      <t>エンチョウ</t>
    </rPh>
    <rPh sb="5" eb="7">
      <t>キョリ</t>
    </rPh>
    <phoneticPr fontId="7"/>
  </si>
  <si>
    <t>砂利道延長（ｍ)</t>
    <phoneticPr fontId="7"/>
  </si>
  <si>
    <t>簡易舗装延長(ｍ)</t>
    <phoneticPr fontId="7"/>
  </si>
  <si>
    <t>高級舗装延長（ｍ)</t>
    <phoneticPr fontId="7"/>
  </si>
  <si>
    <t>延長舗装率（％)</t>
    <phoneticPr fontId="7"/>
  </si>
  <si>
    <t>実延長（ｍ)</t>
    <rPh sb="0" eb="1">
      <t>ジツ</t>
    </rPh>
    <phoneticPr fontId="7"/>
  </si>
  <si>
    <t>資料:日本郵便株式会社沖縄支社</t>
    <rPh sb="3" eb="5">
      <t>ニホン</t>
    </rPh>
    <phoneticPr fontId="7"/>
  </si>
  <si>
    <t>渋滞を緩和するために造られたバイパスである。その他に仲間、安波茶を軸として県道153号線が那覇市首里～</t>
    <phoneticPr fontId="7"/>
  </si>
  <si>
    <t>（113）  交通安全施設の設置状況（各年共３月末現在）</t>
    <phoneticPr fontId="7"/>
  </si>
  <si>
    <t>（114）  バスの運行状況（各年共４月１日現在）</t>
    <phoneticPr fontId="7"/>
  </si>
  <si>
    <t>（116）  登録自動車台数（各年度共３月末現在）</t>
    <phoneticPr fontId="7"/>
  </si>
  <si>
    <t>（Ｐ105参照）</t>
    <phoneticPr fontId="7"/>
  </si>
  <si>
    <t>※対象はアナログ回線（一般回線＋ライト回線）のみ</t>
    <rPh sb="1" eb="3">
      <t>タイショウ</t>
    </rPh>
    <rPh sb="8" eb="9">
      <t>カイ</t>
    </rPh>
    <rPh sb="9" eb="10">
      <t>セン</t>
    </rPh>
    <rPh sb="11" eb="13">
      <t>イッパン</t>
    </rPh>
    <rPh sb="13" eb="14">
      <t>カイ</t>
    </rPh>
    <rPh sb="14" eb="15">
      <t>セン</t>
    </rPh>
    <rPh sb="19" eb="20">
      <t>カイ</t>
    </rPh>
    <rPh sb="20" eb="21">
      <t>セン</t>
    </rPh>
    <phoneticPr fontId="7"/>
  </si>
  <si>
    <t>分　 　室</t>
    <phoneticPr fontId="7"/>
  </si>
  <si>
    <t>所　　 数</t>
    <phoneticPr fontId="7"/>
  </si>
  <si>
    <t>窓　　口　　機　　関</t>
    <phoneticPr fontId="7"/>
  </si>
  <si>
    <t>郵 便 局</t>
    <phoneticPr fontId="7"/>
  </si>
  <si>
    <t>乗合用</t>
    <phoneticPr fontId="7"/>
  </si>
  <si>
    <t>乗用</t>
    <phoneticPr fontId="7"/>
  </si>
  <si>
    <t xml:space="preserve"> 年 度</t>
    <phoneticPr fontId="7"/>
  </si>
  <si>
    <t xml:space="preserve">（117）  届出自動車保有台数（各年度共３月末現在） </t>
    <phoneticPr fontId="7"/>
  </si>
  <si>
    <t>小  型二輪車</t>
    <phoneticPr fontId="7"/>
  </si>
  <si>
    <r>
      <t xml:space="preserve">小型特殊車
</t>
    </r>
    <r>
      <rPr>
        <sz val="9"/>
        <color theme="1"/>
        <rFont val="ＭＳ 明朝"/>
        <family val="1"/>
        <charset val="128"/>
      </rPr>
      <t xml:space="preserve">（農耕用・
 その他のもの）  </t>
    </r>
    <phoneticPr fontId="7"/>
  </si>
  <si>
    <t>251㏄ 以上</t>
    <phoneticPr fontId="7"/>
  </si>
  <si>
    <t>総数</t>
    <rPh sb="0" eb="2">
      <t>ソウスウ</t>
    </rPh>
    <phoneticPr fontId="7"/>
  </si>
  <si>
    <t>（118)   電話施設の概況（各年度共３月末現在）</t>
    <rPh sb="16" eb="17">
      <t>カク</t>
    </rPh>
    <rPh sb="17" eb="19">
      <t>ネンド</t>
    </rPh>
    <rPh sb="19" eb="20">
      <t>トモ</t>
    </rPh>
    <phoneticPr fontId="7"/>
  </si>
  <si>
    <t>20～50</t>
    <phoneticPr fontId="7"/>
  </si>
  <si>
    <t>簡 易 局</t>
    <phoneticPr fontId="7"/>
  </si>
  <si>
    <r>
      <t>（1</t>
    </r>
    <r>
      <rPr>
        <sz val="10"/>
        <rFont val="ＭＳ 明朝"/>
        <family val="1"/>
        <charset val="128"/>
      </rPr>
      <t>1</t>
    </r>
    <r>
      <rPr>
        <sz val="10"/>
        <rFont val="ＭＳ 明朝"/>
        <family val="1"/>
        <charset val="128"/>
      </rPr>
      <t xml:space="preserve">2）  道路及び橋りょう現況（各年共３月末現在）                                                                    </t>
    </r>
    <phoneticPr fontId="7"/>
  </si>
  <si>
    <r>
      <t>（単位：ｍ</t>
    </r>
    <r>
      <rPr>
        <vertAlign val="superscript"/>
        <sz val="10"/>
        <rFont val="ＭＳ 明朝"/>
        <family val="1"/>
        <charset val="128"/>
      </rPr>
      <t>2</t>
    </r>
    <r>
      <rPr>
        <sz val="10"/>
        <rFont val="ＭＳ 明朝"/>
        <family val="1"/>
        <charset val="128"/>
      </rPr>
      <t>、ｍ，％)</t>
    </r>
  </si>
  <si>
    <t>総面積（㎡)</t>
    <phoneticPr fontId="7"/>
  </si>
  <si>
    <t>セメント系舗装延長(ｍ)</t>
    <phoneticPr fontId="7"/>
  </si>
  <si>
    <t>10～40</t>
    <phoneticPr fontId="7"/>
  </si>
  <si>
    <t>60～80</t>
    <phoneticPr fontId="7"/>
  </si>
  <si>
    <t>15～40</t>
    <phoneticPr fontId="7"/>
  </si>
  <si>
    <t>※平成25年の横断歩道橋は県道分を除く。</t>
    <rPh sb="1" eb="3">
      <t>ヘイセイ</t>
    </rPh>
    <rPh sb="5" eb="6">
      <t>ネン</t>
    </rPh>
    <rPh sb="7" eb="9">
      <t>オウダン</t>
    </rPh>
    <rPh sb="9" eb="12">
      <t>ホドウキョウ</t>
    </rPh>
    <rPh sb="13" eb="14">
      <t>ケン</t>
    </rPh>
    <rPh sb="14" eb="15">
      <t>ドウ</t>
    </rPh>
    <rPh sb="15" eb="16">
      <t>フン</t>
    </rPh>
    <rPh sb="17" eb="18">
      <t>ノゾ</t>
    </rPh>
    <phoneticPr fontId="7"/>
  </si>
  <si>
    <t>（52）本市の登録自動車台数の推移</t>
    <phoneticPr fontId="7"/>
  </si>
  <si>
    <t>（53）本市の届出自動車（小型）保有台数</t>
    <phoneticPr fontId="7"/>
  </si>
  <si>
    <t>（54）種類別、電話の構成（Ｐ106参照）</t>
    <phoneticPr fontId="7"/>
  </si>
  <si>
    <t>（55）市別郵便機関数（Ｐ107参照）</t>
    <phoneticPr fontId="7"/>
  </si>
  <si>
    <t>平　　　成　　　24　　　年</t>
    <phoneticPr fontId="7"/>
  </si>
  <si>
    <t>平　　　成　　　25　　　年</t>
    <phoneticPr fontId="7"/>
  </si>
  <si>
    <t>平　　　成　　　23　　　年</t>
    <phoneticPr fontId="7"/>
  </si>
  <si>
    <t>平 成 22 年</t>
    <phoneticPr fontId="7"/>
  </si>
  <si>
    <r>
      <t>平 成</t>
    </r>
    <r>
      <rPr>
        <sz val="10"/>
        <rFont val="ＭＳ 明朝"/>
        <family val="1"/>
        <charset val="128"/>
      </rPr>
      <t xml:space="preserve"> 23 </t>
    </r>
    <r>
      <rPr>
        <sz val="10"/>
        <color theme="0"/>
        <rFont val="ＭＳ 明朝"/>
        <family val="1"/>
        <charset val="128"/>
      </rPr>
      <t>年</t>
    </r>
    <phoneticPr fontId="7"/>
  </si>
  <si>
    <r>
      <t>平 成</t>
    </r>
    <r>
      <rPr>
        <sz val="10"/>
        <rFont val="ＭＳ 明朝"/>
        <family val="1"/>
        <charset val="128"/>
      </rPr>
      <t xml:space="preserve"> 24 </t>
    </r>
    <r>
      <rPr>
        <sz val="10"/>
        <color theme="0"/>
        <rFont val="ＭＳ 明朝"/>
        <family val="1"/>
        <charset val="128"/>
      </rPr>
      <t>年</t>
    </r>
    <phoneticPr fontId="7"/>
  </si>
  <si>
    <r>
      <t xml:space="preserve">平 </t>
    </r>
    <r>
      <rPr>
        <sz val="10"/>
        <rFont val="ＭＳ 明朝"/>
        <family val="1"/>
        <charset val="128"/>
      </rPr>
      <t>25</t>
    </r>
    <rPh sb="0" eb="1">
      <t>ヒラ</t>
    </rPh>
    <phoneticPr fontId="7"/>
  </si>
  <si>
    <r>
      <t>平</t>
    </r>
    <r>
      <rPr>
        <b/>
        <sz val="10"/>
        <color indexed="8"/>
        <rFont val="ＭＳ 明朝"/>
        <family val="1"/>
        <charset val="128"/>
      </rPr>
      <t xml:space="preserve"> 26</t>
    </r>
    <rPh sb="0" eb="1">
      <t>ヒラ</t>
    </rPh>
    <phoneticPr fontId="7"/>
  </si>
  <si>
    <t>（115）  バス路線別、運行間隔及び１日運行回数（平成26年４月１日現在）</t>
    <phoneticPr fontId="7"/>
  </si>
  <si>
    <t>平成21年度</t>
    <phoneticPr fontId="7"/>
  </si>
  <si>
    <t>平成19年度</t>
    <rPh sb="0" eb="2">
      <t>ヘイセイ</t>
    </rPh>
    <rPh sb="4" eb="6">
      <t>ネンド</t>
    </rPh>
    <phoneticPr fontId="7"/>
  </si>
  <si>
    <t>（119）  市別郵便利用普及状況（平成26年3月末現在）</t>
    <phoneticPr fontId="7"/>
  </si>
  <si>
    <t>貨物用</t>
    <rPh sb="0" eb="3">
      <t>カモツヨウ</t>
    </rPh>
    <phoneticPr fontId="7"/>
  </si>
  <si>
    <t>資料:市民税課</t>
    <rPh sb="3" eb="6">
      <t>シミンゼイ</t>
    </rPh>
    <rPh sb="6" eb="7">
      <t>カ</t>
    </rPh>
    <phoneticPr fontId="7"/>
  </si>
  <si>
    <t>10～20</t>
    <phoneticPr fontId="7"/>
  </si>
  <si>
    <r>
      <t xml:space="preserve"> 内　間　～　</t>
    </r>
    <r>
      <rPr>
        <sz val="9"/>
        <rFont val="ＭＳ 明朝"/>
        <family val="1"/>
        <charset val="128"/>
      </rPr>
      <t>西原四丁目</t>
    </r>
    <rPh sb="7" eb="9">
      <t>ニシハラ</t>
    </rPh>
    <rPh sb="9" eb="12">
      <t>ヨンチョウメ</t>
    </rPh>
    <phoneticPr fontId="7"/>
  </si>
  <si>
    <r>
      <t xml:space="preserve"> 道の駅豊崎～</t>
    </r>
    <r>
      <rPr>
        <sz val="9"/>
        <rFont val="ＭＳ 明朝"/>
        <family val="1"/>
        <charset val="128"/>
      </rPr>
      <t>西原四丁目</t>
    </r>
    <rPh sb="7" eb="9">
      <t>ニシハラ</t>
    </rPh>
    <rPh sb="9" eb="12">
      <t>ヨンチョウメ</t>
    </rPh>
    <phoneticPr fontId="7"/>
  </si>
  <si>
    <t>※読谷線 （喜名）</t>
    <rPh sb="1" eb="3">
      <t>ヨミタン</t>
    </rPh>
    <phoneticPr fontId="7"/>
  </si>
  <si>
    <t>名護東線</t>
    <rPh sb="3" eb="4">
      <t>セン</t>
    </rPh>
    <phoneticPr fontId="7"/>
  </si>
  <si>
    <t>　電話は遠・近距離へ手軽に利用できる伝達・通信手段として普及してきたが、近年､情報処理・情報通信技術の急激な発展により、携帯電話やインターネットサービスなどによる通信が急速に普及するとともに、通信媒体も多様化している。
　こうした中で、従来の住宅用及び事務用の加入電話、公衆電話は減少傾向にある。
 (※平成23年度の県内の携帯電話契約数は1,192,460件、ISDN37,018件で、加入電話数275,968件を大幅に
 上回っている。資料：平成25年版沖縄県統計年鑑）</t>
    <rPh sb="62" eb="64">
      <t>デンワ</t>
    </rPh>
    <phoneticPr fontId="7"/>
  </si>
  <si>
    <t>※読谷線 （楚辺）</t>
    <phoneticPr fontId="7"/>
  </si>
  <si>
    <r>
      <t>※読谷線</t>
    </r>
    <r>
      <rPr>
        <sz val="8"/>
        <rFont val="ＭＳ 明朝"/>
        <family val="1"/>
        <charset val="128"/>
      </rPr>
      <t>(コンベンション)</t>
    </r>
    <phoneticPr fontId="7"/>
  </si>
  <si>
    <t>※読谷線(喜名）</t>
    <phoneticPr fontId="7"/>
  </si>
  <si>
    <t>※読谷おもろまち線</t>
    <phoneticPr fontId="7"/>
  </si>
  <si>
    <t>※名護西線</t>
    <phoneticPr fontId="7"/>
  </si>
  <si>
    <t>※名護西空港線</t>
    <phoneticPr fontId="7"/>
  </si>
  <si>
    <r>
      <t>※読谷線</t>
    </r>
    <r>
      <rPr>
        <sz val="8"/>
        <rFont val="ＭＳ 明朝"/>
        <family val="1"/>
        <charset val="128"/>
      </rPr>
      <t>（コンベンション)</t>
    </r>
    <phoneticPr fontId="7"/>
  </si>
  <si>
    <t>※読谷線（楚辺）</t>
    <phoneticPr fontId="7"/>
  </si>
  <si>
    <t>※名護西線</t>
    <phoneticPr fontId="7"/>
  </si>
  <si>
    <t>※名護西空港線</t>
    <phoneticPr fontId="7"/>
  </si>
  <si>
    <t>※読谷おもろまち線</t>
    <phoneticPr fontId="7"/>
  </si>
  <si>
    <t>のまま国道 330号と連結している。また、本市の中央を縦断する国道330号は、国道58号、県道241号線等の交通</t>
    <phoneticPr fontId="7"/>
  </si>
  <si>
    <t xml:space="preserve"> 那覇BT～　琉大北口</t>
    <phoneticPr fontId="7"/>
  </si>
  <si>
    <t>20～40</t>
    <phoneticPr fontId="7"/>
  </si>
  <si>
    <t>※平成25年～26年の横断歩道橋は県道分を除く。</t>
    <rPh sb="1" eb="3">
      <t>ヘイセイ</t>
    </rPh>
    <rPh sb="5" eb="6">
      <t>ネン</t>
    </rPh>
    <rPh sb="9" eb="10">
      <t>ネン</t>
    </rPh>
    <rPh sb="11" eb="13">
      <t>オウダン</t>
    </rPh>
    <rPh sb="13" eb="16">
      <t>ホドウキョウ</t>
    </rPh>
    <rPh sb="17" eb="18">
      <t>ケン</t>
    </rPh>
    <rPh sb="18" eb="19">
      <t>ドウ</t>
    </rPh>
    <rPh sb="19" eb="20">
      <t>フン</t>
    </rPh>
    <rPh sb="21" eb="22">
      <t>ノゾ</t>
    </rPh>
    <phoneticPr fontId="7"/>
  </si>
  <si>
    <t xml:space="preserve">     (千の位を四捨五入) </t>
    <phoneticPr fontId="7"/>
  </si>
  <si>
    <t>（注）人口は、沖縄県市町村課の住民基本台帳人口による。</t>
    <phoneticPr fontId="7"/>
  </si>
  <si>
    <t xml:space="preserve">　本市には、平成26年3月31日現在で12局の郵便局がある。なお、1局当りの利用人口は、0.9万人、人口1万人当たりの切手・印紙類販売所は8.1ヶ所、同ポスト数は9.4箱となっている。               </t>
    <rPh sb="73" eb="74">
      <t>ショ</t>
    </rPh>
    <phoneticPr fontId="7"/>
  </si>
  <si>
    <t>（52）</t>
    <phoneticPr fontId="7"/>
  </si>
  <si>
    <t>（53）　H26年3月末</t>
    <rPh sb="10" eb="11">
      <t>ガツ</t>
    </rPh>
    <phoneticPr fontId="7"/>
  </si>
  <si>
    <t>（54）</t>
    <phoneticPr fontId="7"/>
  </si>
  <si>
    <t>（55）</t>
    <phoneticPr fontId="7"/>
  </si>
  <si>
    <t>平成24年度道路施設現況調書</t>
    <rPh sb="0" eb="2">
      <t>ヘイセイ</t>
    </rPh>
    <rPh sb="4" eb="5">
      <t>ネン</t>
    </rPh>
    <rPh sb="5" eb="6">
      <t>ド</t>
    </rPh>
    <rPh sb="6" eb="8">
      <t>ドウロ</t>
    </rPh>
    <rPh sb="8" eb="10">
      <t>シセツ</t>
    </rPh>
    <rPh sb="10" eb="12">
      <t>ゲンキョウ</t>
    </rPh>
    <rPh sb="12" eb="14">
      <t>チョウショ</t>
    </rPh>
    <phoneticPr fontId="7"/>
  </si>
  <si>
    <t>　　　　資料：南部国道事務所</t>
    <phoneticPr fontId="7"/>
  </si>
  <si>
    <t>道路課</t>
    <phoneticPr fontId="7"/>
  </si>
  <si>
    <t>道路課　　</t>
    <phoneticPr fontId="7"/>
  </si>
  <si>
    <t xml:space="preserve"> 資料：沖縄県警察本部「交通白書」</t>
    <phoneticPr fontId="7"/>
  </si>
  <si>
    <t>平　　　成　　　24　　　年</t>
    <phoneticPr fontId="7"/>
  </si>
  <si>
    <t>平　　　成　　　25　　　年</t>
    <phoneticPr fontId="7"/>
  </si>
  <si>
    <t>…</t>
    <phoneticPr fontId="7"/>
  </si>
  <si>
    <t>　平成24年3月31日現在の道路数は、国道が２、県道が４、市道が576の計582となっている。</t>
    <rPh sb="24" eb="26">
      <t>ケンドウ</t>
    </rPh>
    <rPh sb="29" eb="31">
      <t>シドウ</t>
    </rPh>
    <phoneticPr fontId="7"/>
  </si>
  <si>
    <t>　延長舗装率は99.9％となっている。</t>
    <phoneticPr fontId="7"/>
  </si>
  <si>
    <t>　平成24年3月31日現在の橋りょう数は、国道10、県道11、市道30の計51橋で、その総延長が2,099メートルと</t>
    <rPh sb="26" eb="28">
      <t>ケンドウ</t>
    </rPh>
    <phoneticPr fontId="7"/>
  </si>
  <si>
    <t xml:space="preserve">  なっている。この内訳は、国道669メートル、県道836メートル、市道594メートルである。</t>
    <phoneticPr fontId="7"/>
  </si>
  <si>
    <t xml:space="preserve">  ※概況は、平成24年3月末の状況である。</t>
    <rPh sb="3" eb="5">
      <t>ガイキョウ</t>
    </rPh>
    <rPh sb="7" eb="9">
      <t>ヘイセイ</t>
    </rPh>
    <rPh sb="11" eb="12">
      <t>ネン</t>
    </rPh>
    <rPh sb="13" eb="15">
      <t>ガツマツ</t>
    </rPh>
    <rPh sb="16" eb="18">
      <t>ジョウキョウ</t>
    </rPh>
    <phoneticPr fontId="7"/>
  </si>
  <si>
    <t xml:space="preserve">（注）１.ずい道は西原トンネル、伊祖トンネルを計上した。             </t>
    <phoneticPr fontId="7"/>
  </si>
  <si>
    <t>　　　２.市道の延長舗装率は、セメント系・簡易・高級舗装延長を実延長距離で除して得た数値である。</t>
    <phoneticPr fontId="7"/>
  </si>
  <si>
    <t>　　　３.平成24年より実延長欄を追加。</t>
    <rPh sb="5" eb="7">
      <t>ヘイセイ</t>
    </rPh>
    <rPh sb="9" eb="10">
      <t>ネン</t>
    </rPh>
    <rPh sb="12" eb="13">
      <t>ジツ</t>
    </rPh>
    <rPh sb="13" eb="15">
      <t>エンチョウ</t>
    </rPh>
    <rPh sb="15" eb="16">
      <t>ラン</t>
    </rPh>
    <rPh sb="17" eb="19">
      <t>ツイカ</t>
    </rPh>
    <phoneticPr fontId="7"/>
  </si>
  <si>
    <t>　　　４.平成25年の県道については数値公表時期にズレがある為、1年遅れとなる。</t>
    <rPh sb="5" eb="7">
      <t>ヘイセイ</t>
    </rPh>
    <rPh sb="9" eb="10">
      <t>ネン</t>
    </rPh>
    <rPh sb="11" eb="12">
      <t>ケン</t>
    </rPh>
    <rPh sb="12" eb="13">
      <t>ドウ</t>
    </rPh>
    <rPh sb="18" eb="20">
      <t>スウチ</t>
    </rPh>
    <rPh sb="20" eb="22">
      <t>コウヒョウ</t>
    </rPh>
    <rPh sb="22" eb="24">
      <t>ジキ</t>
    </rPh>
    <rPh sb="30" eb="31">
      <t>タメ</t>
    </rPh>
    <rPh sb="33" eb="34">
      <t>ネン</t>
    </rPh>
    <rPh sb="34" eb="35">
      <t>オク</t>
    </rPh>
    <phoneticPr fontId="7"/>
  </si>
  <si>
    <t>　また、道路総延長は約187キロメートルで、その総面積が約215.7万平方メートルである。</t>
    <phoneticPr fontId="7"/>
  </si>
  <si>
    <t>平成21年度</t>
    <rPh sb="0" eb="2">
      <t>ヘイセイ</t>
    </rPh>
    <rPh sb="4" eb="5">
      <t>ネン</t>
    </rPh>
    <rPh sb="5" eb="6">
      <t>ド</t>
    </rPh>
    <phoneticPr fontId="7"/>
  </si>
  <si>
    <r>
      <rPr>
        <sz val="10"/>
        <color theme="0"/>
        <rFont val="ＭＳ 明朝"/>
        <family val="1"/>
        <charset val="128"/>
      </rPr>
      <t>平成</t>
    </r>
    <r>
      <rPr>
        <sz val="10"/>
        <rFont val="ＭＳ 明朝"/>
        <family val="1"/>
        <charset val="128"/>
      </rPr>
      <t>22</t>
    </r>
    <r>
      <rPr>
        <sz val="10"/>
        <color theme="0"/>
        <rFont val="ＭＳ 明朝"/>
        <family val="1"/>
        <charset val="128"/>
      </rPr>
      <t>年度</t>
    </r>
    <rPh sb="0" eb="2">
      <t>ヘイセイ</t>
    </rPh>
    <rPh sb="4" eb="5">
      <t>ネン</t>
    </rPh>
    <rPh sb="5" eb="6">
      <t>ド</t>
    </rPh>
    <phoneticPr fontId="7"/>
  </si>
  <si>
    <r>
      <rPr>
        <sz val="10"/>
        <color theme="0"/>
        <rFont val="ＭＳ 明朝"/>
        <family val="1"/>
        <charset val="128"/>
      </rPr>
      <t>平成</t>
    </r>
    <r>
      <rPr>
        <sz val="10"/>
        <rFont val="ＭＳ 明朝"/>
        <family val="1"/>
        <charset val="128"/>
      </rPr>
      <t>23</t>
    </r>
    <r>
      <rPr>
        <sz val="10"/>
        <color theme="0"/>
        <rFont val="ＭＳ 明朝"/>
        <family val="1"/>
        <charset val="128"/>
      </rPr>
      <t>年度</t>
    </r>
    <rPh sb="0" eb="2">
      <t>ヘイセイ</t>
    </rPh>
    <rPh sb="4" eb="5">
      <t>ネン</t>
    </rPh>
    <rPh sb="5" eb="6">
      <t>ド</t>
    </rPh>
    <phoneticPr fontId="7"/>
  </si>
  <si>
    <r>
      <rPr>
        <sz val="10"/>
        <color theme="0"/>
        <rFont val="ＭＳ 明朝"/>
        <family val="1"/>
        <charset val="128"/>
      </rPr>
      <t>平成</t>
    </r>
    <r>
      <rPr>
        <sz val="10"/>
        <rFont val="ＭＳ 明朝"/>
        <family val="1"/>
        <charset val="128"/>
      </rPr>
      <t>24</t>
    </r>
    <r>
      <rPr>
        <sz val="10"/>
        <color theme="0"/>
        <rFont val="ＭＳ 明朝"/>
        <family val="1"/>
        <charset val="128"/>
      </rPr>
      <t>年度</t>
    </r>
    <rPh sb="0" eb="2">
      <t>ヘイセイ</t>
    </rPh>
    <rPh sb="4" eb="5">
      <t>ネン</t>
    </rPh>
    <rPh sb="5" eb="6">
      <t>ド</t>
    </rPh>
    <phoneticPr fontId="7"/>
  </si>
  <si>
    <r>
      <rPr>
        <sz val="10"/>
        <color theme="0"/>
        <rFont val="ＭＳ 明朝"/>
        <family val="1"/>
        <charset val="128"/>
      </rPr>
      <t>平成</t>
    </r>
    <r>
      <rPr>
        <sz val="10"/>
        <rFont val="ＭＳ 明朝"/>
        <family val="1"/>
        <charset val="128"/>
      </rPr>
      <t>25</t>
    </r>
    <r>
      <rPr>
        <sz val="10"/>
        <color theme="0"/>
        <rFont val="ＭＳ 明朝"/>
        <family val="1"/>
        <charset val="128"/>
      </rPr>
      <t>年度</t>
    </r>
    <rPh sb="0" eb="2">
      <t>ヘイセイ</t>
    </rPh>
    <rPh sb="4" eb="5">
      <t>ネン</t>
    </rPh>
    <rPh sb="5" eb="6">
      <t>ド</t>
    </rPh>
    <phoneticPr fontId="7"/>
  </si>
  <si>
    <r>
      <rPr>
        <b/>
        <sz val="10"/>
        <color theme="0"/>
        <rFont val="ＭＳ 明朝"/>
        <family val="1"/>
        <charset val="128"/>
      </rPr>
      <t>平成</t>
    </r>
    <r>
      <rPr>
        <b/>
        <sz val="10"/>
        <rFont val="ＭＳ 明朝"/>
        <family val="1"/>
        <charset val="128"/>
      </rPr>
      <t>26</t>
    </r>
    <r>
      <rPr>
        <b/>
        <sz val="10"/>
        <color theme="0"/>
        <rFont val="ＭＳ 明朝"/>
        <family val="1"/>
        <charset val="128"/>
      </rPr>
      <t>年度</t>
    </r>
    <rPh sb="0" eb="2">
      <t>ヘイセイ</t>
    </rPh>
    <rPh sb="4" eb="5">
      <t>ネン</t>
    </rPh>
    <rPh sb="5" eb="6">
      <t>ド</t>
    </rPh>
    <phoneticPr fontId="7"/>
  </si>
  <si>
    <t>　平成24年3月31日現在の道路数は、国道が２、県道が４、市道が582の計582となっている。</t>
    <phoneticPr fontId="7"/>
  </si>
  <si>
    <t>　延長舗装率は99.9％となっている。</t>
    <phoneticPr fontId="7"/>
  </si>
  <si>
    <t>　平成24年3月31日現在の橋りょう数は、国道10、県道11、市道30の計51橋で、その総延長が2,099メートルと</t>
    <phoneticPr fontId="7"/>
  </si>
  <si>
    <t xml:space="preserve">  なっている。この内訳は、国道669メートル、県道836メートル、市道594メートルである。</t>
    <phoneticPr fontId="7"/>
  </si>
  <si>
    <t>道路課　　　　　　　　　　</t>
    <phoneticPr fontId="7"/>
  </si>
  <si>
    <t>平成24年度道路施設現況調書</t>
    <rPh sb="0" eb="2">
      <t>ヘイセイ</t>
    </rPh>
    <rPh sb="4" eb="6">
      <t>ネンド</t>
    </rPh>
    <rPh sb="6" eb="8">
      <t>ドウロ</t>
    </rPh>
    <rPh sb="8" eb="10">
      <t>シセツ</t>
    </rPh>
    <rPh sb="10" eb="12">
      <t>ゲンキョウ</t>
    </rPh>
    <rPh sb="12" eb="14">
      <t>チョウショ</t>
    </rPh>
    <phoneticPr fontId="7"/>
  </si>
  <si>
    <t>道路課</t>
    <phoneticPr fontId="7"/>
  </si>
  <si>
    <t>資料：南部国道事務所</t>
    <phoneticPr fontId="7"/>
  </si>
  <si>
    <t>(注) ※６路線は琉球バスと沖縄バスとの共同運行の為、</t>
    <rPh sb="1" eb="2">
      <t>チュウ</t>
    </rPh>
    <rPh sb="6" eb="8">
      <t>ロセン</t>
    </rPh>
    <rPh sb="9" eb="11">
      <t>リュウキュウ</t>
    </rPh>
    <rPh sb="14" eb="16">
      <t>オキナワ</t>
    </rPh>
    <rPh sb="20" eb="22">
      <t>キョウドウ</t>
    </rPh>
    <rPh sb="22" eb="24">
      <t>ウンコウ</t>
    </rPh>
    <rPh sb="25" eb="26">
      <t>タメ</t>
    </rPh>
    <phoneticPr fontId="7"/>
  </si>
  <si>
    <t>資料：琉球バス交通、沖縄バス</t>
    <phoneticPr fontId="7"/>
  </si>
  <si>
    <t>東陽バス、那覇バス</t>
    <rPh sb="0" eb="1">
      <t>ヒガシ</t>
    </rPh>
    <rPh sb="1" eb="2">
      <t>ヨウ</t>
    </rPh>
    <rPh sb="5" eb="7">
      <t>ナハ</t>
    </rPh>
    <phoneticPr fontId="7"/>
  </si>
  <si>
    <t xml:space="preserve">     　１日の運行回数は２社を合算した数。</t>
    <phoneticPr fontId="7"/>
  </si>
</sst>
</file>

<file path=xl/styles.xml><?xml version="1.0" encoding="utf-8"?>
<styleSheet xmlns="http://schemas.openxmlformats.org/spreadsheetml/2006/main">
  <numFmts count="27">
    <numFmt numFmtId="176" formatCode="_ * #,##0_ ;_ * \-#,##0_ ;_ * \-_ ;_ @_ "/>
    <numFmt numFmtId="177" formatCode="#,##0_ "/>
    <numFmt numFmtId="178" formatCode="\r#,##0_:"/>
    <numFmt numFmtId="179" formatCode="_ * #,##0.0_ ;_ * \-#,##0.0_ ;_ * \-?_ ;_ @_ "/>
    <numFmt numFmtId="180" formatCode="#,##0_);[Red]\(#,##0\)"/>
    <numFmt numFmtId="181" formatCode="0_);[Red]\(0\)"/>
    <numFmt numFmtId="182" formatCode="0.0_);[Red]\(0.0\)"/>
    <numFmt numFmtId="183" formatCode="#,##0.0_);[Red]\(#,##0.0\)"/>
    <numFmt numFmtId="184" formatCode="#,##0;[Red]#,##0"/>
    <numFmt numFmtId="185" formatCode="_ * #,##0.00_ ;_ * \-#,##0.00_ ;_ * \-??_ ;_ @_ "/>
    <numFmt numFmtId="186" formatCode="#,##0_);\(#,##0\)"/>
    <numFmt numFmtId="187" formatCode="#,##0.0_);\(#,##0.0\)"/>
    <numFmt numFmtId="188" formatCode="#,##0.0_ "/>
    <numFmt numFmtId="189" formatCode="0.0_ "/>
    <numFmt numFmtId="190" formatCode="#,##0;&quot;△&quot;#,##0"/>
    <numFmt numFmtId="191" formatCode="&quot;r&quot;#,##0_ "/>
    <numFmt numFmtId="192" formatCode="0;[Red]0"/>
    <numFmt numFmtId="193" formatCode="0.0%"/>
    <numFmt numFmtId="194" formatCode="0.0;[Red]0.0"/>
    <numFmt numFmtId="195" formatCode="#&quot;年度&quot;"/>
    <numFmt numFmtId="196" formatCode="#,###.0_ "/>
    <numFmt numFmtId="197" formatCode="#,##0\ "/>
    <numFmt numFmtId="198" formatCode="&quot;r&quot;#,###"/>
    <numFmt numFmtId="199" formatCode="&quot;r&quot;\-"/>
    <numFmt numFmtId="200" formatCode="_ * &quot;r&quot;#,##0.0_ ;_ * \-#,##0.0_ ;_ * \-?_ ;_ @_ "/>
    <numFmt numFmtId="201" formatCode="&quot;r&quot;#,###\ "/>
    <numFmt numFmtId="202" formatCode="&quot;r&quot;\-\ "/>
  </numFmts>
  <fonts count="29">
    <font>
      <sz val="10"/>
      <name val="ＭＳ 明朝"/>
      <family val="1"/>
      <charset val="128"/>
    </font>
    <font>
      <sz val="14"/>
      <name val="ＭＳ 明朝"/>
      <family val="1"/>
      <charset val="128"/>
    </font>
    <font>
      <b/>
      <sz val="10"/>
      <name val="ＭＳ 明朝"/>
      <family val="1"/>
      <charset val="128"/>
    </font>
    <font>
      <sz val="10"/>
      <color indexed="9"/>
      <name val="ＭＳ 明朝"/>
      <family val="1"/>
      <charset val="128"/>
    </font>
    <font>
      <vertAlign val="superscript"/>
      <sz val="10"/>
      <name val="ＭＳ 明朝"/>
      <family val="1"/>
      <charset val="128"/>
    </font>
    <font>
      <sz val="8"/>
      <name val="ＭＳ 明朝"/>
      <family val="1"/>
      <charset val="128"/>
    </font>
    <font>
      <sz val="9"/>
      <name val="ＭＳ 明朝"/>
      <family val="1"/>
      <charset val="128"/>
    </font>
    <font>
      <sz val="6"/>
      <name val="ＭＳ 明朝"/>
      <family val="1"/>
      <charset val="128"/>
    </font>
    <font>
      <sz val="9.5"/>
      <name val="ＭＳ 明朝"/>
      <family val="1"/>
      <charset val="128"/>
    </font>
    <font>
      <b/>
      <sz val="14"/>
      <name val="ＭＳ 明朝"/>
      <family val="1"/>
      <charset val="128"/>
    </font>
    <font>
      <sz val="10"/>
      <name val="ＭＳ 明朝"/>
      <family val="1"/>
      <charset val="128"/>
    </font>
    <font>
      <sz val="10"/>
      <color indexed="8"/>
      <name val="ＭＳ 明朝"/>
      <family val="1"/>
      <charset val="128"/>
    </font>
    <font>
      <b/>
      <sz val="9"/>
      <color indexed="81"/>
      <name val="ＭＳ Ｐゴシック"/>
      <family val="3"/>
      <charset val="128"/>
    </font>
    <font>
      <b/>
      <i/>
      <sz val="10"/>
      <name val="ＭＳ 明朝"/>
      <family val="1"/>
      <charset val="128"/>
    </font>
    <font>
      <b/>
      <sz val="10"/>
      <color indexed="8"/>
      <name val="ＭＳ 明朝"/>
      <family val="1"/>
      <charset val="128"/>
    </font>
    <font>
      <b/>
      <sz val="10"/>
      <color indexed="9"/>
      <name val="ＭＳ 明朝"/>
      <family val="1"/>
      <charset val="128"/>
    </font>
    <font>
      <sz val="16"/>
      <color indexed="8"/>
      <name val="ＭＳ 明朝"/>
      <family val="1"/>
      <charset val="128"/>
    </font>
    <font>
      <b/>
      <sz val="16"/>
      <color indexed="8"/>
      <name val="ＭＳ 明朝"/>
      <family val="1"/>
      <charset val="128"/>
    </font>
    <font>
      <sz val="9"/>
      <color indexed="8"/>
      <name val="ＭＳ 明朝"/>
      <family val="1"/>
      <charset val="128"/>
    </font>
    <font>
      <sz val="10"/>
      <color theme="1"/>
      <name val="ＭＳ 明朝"/>
      <family val="1"/>
      <charset val="128"/>
    </font>
    <font>
      <b/>
      <sz val="10"/>
      <color theme="1"/>
      <name val="ＭＳ 明朝"/>
      <family val="1"/>
      <charset val="128"/>
    </font>
    <font>
      <sz val="16"/>
      <color theme="1"/>
      <name val="ＭＳ 明朝"/>
      <family val="1"/>
      <charset val="128"/>
    </font>
    <font>
      <sz val="9"/>
      <color theme="1"/>
      <name val="ＭＳ 明朝"/>
      <family val="1"/>
      <charset val="128"/>
    </font>
    <font>
      <sz val="11"/>
      <name val="ＭＳ Ｐゴシック"/>
      <family val="3"/>
      <charset val="128"/>
    </font>
    <font>
      <sz val="10"/>
      <color theme="0"/>
      <name val="ＭＳ 明朝"/>
      <family val="1"/>
      <charset val="128"/>
    </font>
    <font>
      <b/>
      <sz val="9"/>
      <color indexed="10"/>
      <name val="ＭＳ Ｐゴシック"/>
      <family val="3"/>
      <charset val="128"/>
    </font>
    <font>
      <b/>
      <sz val="10"/>
      <color rgb="FF0070C0"/>
      <name val="ＭＳ 明朝"/>
      <family val="1"/>
      <charset val="128"/>
    </font>
    <font>
      <sz val="10"/>
      <color rgb="FF0070C0"/>
      <name val="ＭＳ 明朝"/>
      <family val="1"/>
      <charset val="128"/>
    </font>
    <font>
      <b/>
      <sz val="10"/>
      <color theme="0"/>
      <name val="ＭＳ 明朝"/>
      <family val="1"/>
      <charset val="128"/>
    </font>
  </fonts>
  <fills count="4">
    <fill>
      <patternFill patternType="none"/>
    </fill>
    <fill>
      <patternFill patternType="gray125"/>
    </fill>
    <fill>
      <patternFill patternType="solid">
        <fgColor indexed="44"/>
        <bgColor indexed="64"/>
      </patternFill>
    </fill>
    <fill>
      <patternFill patternType="solid">
        <fgColor rgb="FFFFFF00"/>
        <bgColor indexed="64"/>
      </patternFill>
    </fill>
  </fills>
  <borders count="73">
    <border>
      <left/>
      <right/>
      <top/>
      <bottom/>
      <diagonal/>
    </border>
    <border>
      <left style="thin">
        <color indexed="8"/>
      </left>
      <right/>
      <top/>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style="medium">
        <color indexed="64"/>
      </left>
      <right/>
      <top/>
      <bottom/>
      <diagonal/>
    </border>
    <border>
      <left/>
      <right style="thin">
        <color indexed="8"/>
      </right>
      <top/>
      <bottom/>
      <diagonal/>
    </border>
    <border>
      <left style="thin">
        <color indexed="8"/>
      </left>
      <right/>
      <top style="thin">
        <color indexed="8"/>
      </top>
      <bottom style="thin">
        <color indexed="8"/>
      </bottom>
      <diagonal/>
    </border>
    <border>
      <left/>
      <right style="medium">
        <color indexed="64"/>
      </right>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style="thin">
        <color indexed="8"/>
      </left>
      <right/>
      <top style="thin">
        <color indexed="8"/>
      </top>
      <bottom/>
      <diagonal/>
    </border>
    <border>
      <left style="thin">
        <color indexed="8"/>
      </left>
      <right style="medium">
        <color indexed="64"/>
      </right>
      <top style="thin">
        <color indexed="8"/>
      </top>
      <bottom/>
      <diagonal/>
    </border>
    <border>
      <left style="thin">
        <color indexed="8"/>
      </left>
      <right/>
      <top/>
      <bottom style="thin">
        <color indexed="8"/>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style="thin">
        <color indexed="8"/>
      </left>
      <right style="thin">
        <color indexed="8"/>
      </right>
      <top style="thin">
        <color indexed="8"/>
      </top>
      <bottom/>
      <diagonal/>
    </border>
    <border>
      <left style="medium">
        <color indexed="64"/>
      </left>
      <right style="thin">
        <color indexed="8"/>
      </right>
      <top/>
      <bottom/>
      <diagonal/>
    </border>
    <border>
      <left/>
      <right/>
      <top style="thin">
        <color indexed="8"/>
      </top>
      <bottom/>
      <diagonal/>
    </border>
    <border>
      <left style="medium">
        <color indexed="64"/>
      </left>
      <right/>
      <top style="medium">
        <color indexed="64"/>
      </top>
      <bottom/>
      <diagonal/>
    </border>
    <border>
      <left style="medium">
        <color indexed="64"/>
      </left>
      <right/>
      <top/>
      <bottom style="thin">
        <color indexed="8"/>
      </bottom>
      <diagonal/>
    </border>
    <border>
      <left/>
      <right style="thin">
        <color indexed="8"/>
      </right>
      <top/>
      <bottom style="thin">
        <color indexed="8"/>
      </bottom>
      <diagonal/>
    </border>
    <border>
      <left style="medium">
        <color indexed="64"/>
      </left>
      <right/>
      <top/>
      <bottom style="medium">
        <color indexed="64"/>
      </bottom>
      <diagonal/>
    </border>
    <border>
      <left style="medium">
        <color indexed="64"/>
      </left>
      <right style="thin">
        <color indexed="8"/>
      </right>
      <top style="thin">
        <color indexed="8"/>
      </top>
      <bottom/>
      <diagonal/>
    </border>
    <border>
      <left/>
      <right/>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bottom style="medium">
        <color indexed="64"/>
      </bottom>
      <diagonal/>
    </border>
    <border>
      <left style="thin">
        <color indexed="8"/>
      </left>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medium">
        <color indexed="64"/>
      </left>
      <right/>
      <top style="medium">
        <color indexed="64"/>
      </top>
      <bottom style="thin">
        <color indexed="8"/>
      </bottom>
      <diagonal/>
    </border>
    <border>
      <left/>
      <right style="medium">
        <color indexed="64"/>
      </right>
      <top/>
      <bottom style="medium">
        <color indexed="64"/>
      </bottom>
      <diagonal/>
    </border>
    <border>
      <left/>
      <right style="medium">
        <color indexed="64"/>
      </right>
      <top style="thin">
        <color indexed="8"/>
      </top>
      <bottom/>
      <diagonal/>
    </border>
    <border>
      <left style="thin">
        <color indexed="8"/>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8"/>
      </right>
      <top/>
      <bottom style="thin">
        <color indexed="8"/>
      </bottom>
      <diagonal/>
    </border>
    <border>
      <left style="medium">
        <color indexed="64"/>
      </left>
      <right/>
      <top style="thin">
        <color indexed="8"/>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thin">
        <color indexed="64"/>
      </right>
      <top style="medium">
        <color indexed="64"/>
      </top>
      <bottom style="thin">
        <color indexed="8"/>
      </bottom>
      <diagonal/>
    </border>
    <border>
      <left style="thin">
        <color indexed="64"/>
      </left>
      <right/>
      <top style="thin">
        <color indexed="8"/>
      </top>
      <bottom/>
      <diagonal/>
    </border>
    <border>
      <left style="medium">
        <color indexed="64"/>
      </left>
      <right style="thin">
        <color indexed="8"/>
      </right>
      <top style="medium">
        <color indexed="64"/>
      </top>
      <bottom/>
      <diagonal/>
    </border>
    <border>
      <left/>
      <right style="medium">
        <color indexed="64"/>
      </right>
      <top style="medium">
        <color indexed="64"/>
      </top>
      <bottom style="thin">
        <color indexed="8"/>
      </bottom>
      <diagonal/>
    </border>
    <border>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right style="thin">
        <color indexed="8"/>
      </right>
      <top style="thin">
        <color indexed="8"/>
      </top>
      <bottom/>
      <diagonal/>
    </border>
    <border>
      <left/>
      <right style="medium">
        <color indexed="64"/>
      </right>
      <top/>
      <bottom style="thin">
        <color indexed="8"/>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8"/>
      </right>
      <top/>
      <bottom/>
      <diagonal/>
    </border>
    <border>
      <left style="medium">
        <color indexed="64"/>
      </left>
      <right style="thin">
        <color indexed="8"/>
      </right>
      <top/>
      <bottom style="thin">
        <color indexed="64"/>
      </bottom>
      <diagonal/>
    </border>
    <border>
      <left style="thin">
        <color indexed="8"/>
      </left>
      <right style="thin">
        <color indexed="64"/>
      </right>
      <top/>
      <bottom/>
      <diagonal/>
    </border>
    <border>
      <left style="thin">
        <color indexed="64"/>
      </left>
      <right style="thin">
        <color indexed="8"/>
      </right>
      <top/>
      <bottom style="medium">
        <color indexed="64"/>
      </bottom>
      <diagonal/>
    </border>
    <border>
      <left style="thin">
        <color indexed="8"/>
      </left>
      <right style="thin">
        <color indexed="64"/>
      </right>
      <top/>
      <bottom style="medium">
        <color indexed="64"/>
      </bottom>
      <diagonal/>
    </border>
    <border>
      <left style="thin">
        <color indexed="64"/>
      </left>
      <right style="thin">
        <color indexed="64"/>
      </right>
      <top style="thin">
        <color indexed="8"/>
      </top>
      <bottom style="thin">
        <color indexed="8"/>
      </bottom>
      <diagonal/>
    </border>
  </borders>
  <cellStyleXfs count="5">
    <xf numFmtId="0" fontId="0" fillId="0" borderId="0">
      <alignment vertical="center"/>
    </xf>
    <xf numFmtId="38" fontId="10" fillId="0" borderId="0" applyFill="0" applyBorder="0" applyProtection="0">
      <alignment vertical="center"/>
    </xf>
    <xf numFmtId="0" fontId="1" fillId="0" borderId="0"/>
    <xf numFmtId="9" fontId="10" fillId="0" borderId="0" applyFont="0" applyFill="0" applyBorder="0" applyAlignment="0" applyProtection="0">
      <alignment vertical="center"/>
    </xf>
    <xf numFmtId="38" fontId="23" fillId="0" borderId="0" applyFont="0" applyFill="0" applyBorder="0" applyAlignment="0" applyProtection="0"/>
  </cellStyleXfs>
  <cellXfs count="608">
    <xf numFmtId="0" fontId="0" fillId="0" borderId="0" xfId="0">
      <alignment vertical="center"/>
    </xf>
    <xf numFmtId="0" fontId="0" fillId="0" borderId="0" xfId="0" applyAlignment="1">
      <alignment vertical="center"/>
    </xf>
    <xf numFmtId="0" fontId="0" fillId="0" borderId="0" xfId="0" applyFont="1" applyFill="1" applyAlignment="1">
      <alignment vertical="center"/>
    </xf>
    <xf numFmtId="0" fontId="0" fillId="0" borderId="0" xfId="0" applyBorder="1" applyAlignment="1">
      <alignment vertical="center"/>
    </xf>
    <xf numFmtId="0" fontId="0" fillId="0" borderId="0" xfId="0" applyFont="1" applyFill="1" applyBorder="1" applyAlignment="1">
      <alignment vertical="center"/>
    </xf>
    <xf numFmtId="0" fontId="0" fillId="0" borderId="0" xfId="0" applyBorder="1" applyAlignment="1">
      <alignment horizontal="center" vertical="center"/>
    </xf>
    <xf numFmtId="176" fontId="2" fillId="0" borderId="0" xfId="0" applyNumberFormat="1" applyFont="1" applyFill="1" applyBorder="1" applyAlignment="1">
      <alignment horizontal="right" vertical="center"/>
    </xf>
    <xf numFmtId="184" fontId="2" fillId="0" borderId="0" xfId="0" applyNumberFormat="1" applyFont="1" applyFill="1" applyBorder="1" applyAlignment="1">
      <alignment vertical="center"/>
    </xf>
    <xf numFmtId="184" fontId="0" fillId="0" borderId="0" xfId="0" applyNumberFormat="1" applyFill="1" applyBorder="1" applyAlignment="1">
      <alignment horizontal="right" vertical="center"/>
    </xf>
    <xf numFmtId="38" fontId="0" fillId="0" borderId="0" xfId="1" applyFont="1" applyFill="1" applyBorder="1" applyAlignment="1" applyProtection="1">
      <alignment horizontal="right" vertical="center"/>
    </xf>
    <xf numFmtId="184" fontId="2" fillId="0" borderId="0" xfId="0" applyNumberFormat="1" applyFont="1" applyFill="1" applyBorder="1" applyAlignment="1">
      <alignment horizontal="right" vertical="center"/>
    </xf>
    <xf numFmtId="38" fontId="2" fillId="0" borderId="0" xfId="1" applyFont="1" applyFill="1" applyBorder="1" applyAlignment="1" applyProtection="1">
      <alignment horizontal="right" vertical="center"/>
    </xf>
    <xf numFmtId="0" fontId="0" fillId="0" borderId="0" xfId="0" applyBorder="1">
      <alignment vertical="center"/>
    </xf>
    <xf numFmtId="49" fontId="0" fillId="0" borderId="0" xfId="0" applyNumberFormat="1" applyFont="1">
      <alignment vertical="center"/>
    </xf>
    <xf numFmtId="0" fontId="0" fillId="0" borderId="2" xfId="0" applyBorder="1" applyAlignment="1">
      <alignment vertical="center" shrinkToFit="1"/>
    </xf>
    <xf numFmtId="0" fontId="0" fillId="0" borderId="0" xfId="0" applyFill="1" applyBorder="1" applyAlignment="1">
      <alignment horizontal="center" vertical="center"/>
    </xf>
    <xf numFmtId="0" fontId="0" fillId="0" borderId="0" xfId="0" applyFont="1" applyFill="1" applyBorder="1" applyAlignment="1">
      <alignment horizontal="center" vertical="center"/>
    </xf>
    <xf numFmtId="184" fontId="0" fillId="0" borderId="0" xfId="0" applyNumberFormat="1" applyFont="1" applyFill="1" applyBorder="1" applyAlignment="1">
      <alignment horizontal="center" vertical="center"/>
    </xf>
    <xf numFmtId="184" fontId="0" fillId="0" borderId="0" xfId="0" applyNumberFormat="1" applyFont="1" applyFill="1" applyBorder="1" applyAlignment="1">
      <alignment horizontal="right" vertical="center"/>
    </xf>
    <xf numFmtId="184" fontId="2" fillId="0" borderId="0" xfId="0" applyNumberFormat="1" applyFont="1" applyBorder="1" applyAlignment="1">
      <alignment horizontal="right" vertical="center"/>
    </xf>
    <xf numFmtId="0" fontId="0" fillId="0" borderId="2" xfId="0" applyFont="1" applyBorder="1" applyAlignment="1">
      <alignment vertical="center"/>
    </xf>
    <xf numFmtId="0" fontId="0" fillId="0" borderId="2" xfId="0" applyFont="1" applyBorder="1" applyAlignment="1">
      <alignment horizontal="left" vertical="center"/>
    </xf>
    <xf numFmtId="0" fontId="0" fillId="0" borderId="0" xfId="0" applyBorder="1" applyAlignment="1">
      <alignment horizontal="left" vertical="center"/>
    </xf>
    <xf numFmtId="184" fontId="0" fillId="0" borderId="2" xfId="0" applyNumberFormat="1" applyFont="1" applyFill="1" applyBorder="1" applyAlignment="1">
      <alignment vertical="center"/>
    </xf>
    <xf numFmtId="184" fontId="0" fillId="0" borderId="2" xfId="0" applyNumberFormat="1" applyFont="1" applyFill="1" applyBorder="1">
      <alignment vertical="center"/>
    </xf>
    <xf numFmtId="184" fontId="0" fillId="0" borderId="2" xfId="0" applyNumberFormat="1" applyFill="1" applyBorder="1">
      <alignment vertical="center"/>
    </xf>
    <xf numFmtId="184" fontId="0" fillId="0" borderId="0" xfId="0" applyNumberFormat="1">
      <alignment vertical="center"/>
    </xf>
    <xf numFmtId="184" fontId="0" fillId="0" borderId="0" xfId="0" applyNumberFormat="1" applyFill="1" applyBorder="1" applyAlignment="1">
      <alignment vertical="center"/>
    </xf>
    <xf numFmtId="0" fontId="0" fillId="0" borderId="2" xfId="0" applyFont="1" applyBorder="1" applyAlignment="1">
      <alignment horizontal="left" vertical="center" shrinkToFit="1"/>
    </xf>
    <xf numFmtId="0" fontId="0" fillId="0" borderId="0" xfId="0" applyFill="1" applyBorder="1">
      <alignment vertical="center"/>
    </xf>
    <xf numFmtId="176" fontId="2" fillId="0" borderId="0" xfId="0" applyNumberFormat="1" applyFont="1" applyFill="1" applyBorder="1" applyAlignment="1">
      <alignment horizontal="right" vertical="center" shrinkToFit="1"/>
    </xf>
    <xf numFmtId="180" fontId="2" fillId="0" borderId="0" xfId="0" applyNumberFormat="1" applyFont="1" applyFill="1" applyBorder="1" applyAlignment="1">
      <alignment vertical="center"/>
    </xf>
    <xf numFmtId="184" fontId="2" fillId="0" borderId="0" xfId="0" applyNumberFormat="1" applyFont="1" applyBorder="1" applyAlignment="1">
      <alignment vertical="center"/>
    </xf>
    <xf numFmtId="176" fontId="2" fillId="0" borderId="0" xfId="0" applyNumberFormat="1" applyFont="1" applyBorder="1" applyAlignment="1">
      <alignment horizontal="right" vertical="center"/>
    </xf>
    <xf numFmtId="176" fontId="0" fillId="0" borderId="0" xfId="0" applyNumberFormat="1" applyBorder="1" applyAlignment="1">
      <alignment horizontal="right" vertical="center"/>
    </xf>
    <xf numFmtId="177" fontId="2" fillId="0" borderId="0" xfId="0" applyNumberFormat="1" applyFont="1" applyFill="1" applyBorder="1" applyAlignment="1">
      <alignment vertical="center"/>
    </xf>
    <xf numFmtId="179" fontId="0" fillId="0" borderId="0" xfId="0" applyNumberFormat="1" applyFont="1" applyFill="1" applyBorder="1" applyAlignment="1">
      <alignment horizontal="right" vertical="center"/>
    </xf>
    <xf numFmtId="0" fontId="2" fillId="0" borderId="0" xfId="0" applyFont="1" applyFill="1" applyAlignment="1">
      <alignment vertical="center"/>
    </xf>
    <xf numFmtId="0" fontId="13" fillId="0" borderId="0" xfId="0" applyFont="1" applyFill="1" applyAlignment="1">
      <alignment vertical="center"/>
    </xf>
    <xf numFmtId="177" fontId="2" fillId="0" borderId="22" xfId="0" applyNumberFormat="1" applyFont="1" applyFill="1" applyBorder="1" applyAlignment="1">
      <alignment vertical="center"/>
    </xf>
    <xf numFmtId="0" fontId="11" fillId="0" borderId="0" xfId="0" applyFont="1" applyFill="1" applyAlignment="1">
      <alignment vertical="center"/>
    </xf>
    <xf numFmtId="0" fontId="0" fillId="0" borderId="6" xfId="0" applyFont="1" applyFill="1" applyBorder="1" applyAlignment="1">
      <alignment horizontal="center" vertical="center"/>
    </xf>
    <xf numFmtId="0" fontId="16" fillId="0" borderId="0" xfId="2" applyNumberFormat="1" applyFont="1" applyFill="1" applyBorder="1" applyAlignment="1" applyProtection="1">
      <alignment horizontal="center" vertical="center"/>
      <protection locked="0"/>
    </xf>
    <xf numFmtId="0" fontId="16" fillId="0" borderId="0" xfId="2" applyNumberFormat="1" applyFont="1" applyFill="1" applyBorder="1"/>
    <xf numFmtId="0" fontId="16" fillId="0" borderId="0" xfId="2" applyNumberFormat="1" applyFont="1" applyFill="1" applyBorder="1" applyAlignment="1">
      <alignment horizontal="left"/>
    </xf>
    <xf numFmtId="0" fontId="16" fillId="0" borderId="0" xfId="2" applyNumberFormat="1" applyFont="1" applyFill="1" applyBorder="1" applyAlignment="1">
      <alignment horizontal="center" vertical="center"/>
    </xf>
    <xf numFmtId="0" fontId="16" fillId="0" borderId="0" xfId="2" applyNumberFormat="1" applyFont="1" applyFill="1" applyBorder="1" applyProtection="1">
      <protection locked="0"/>
    </xf>
    <xf numFmtId="190" fontId="16" fillId="0" borderId="0" xfId="2" applyNumberFormat="1" applyFont="1" applyFill="1" applyBorder="1" applyAlignment="1" applyProtection="1">
      <alignment horizontal="right"/>
      <protection locked="0"/>
    </xf>
    <xf numFmtId="0" fontId="16" fillId="0" borderId="0" xfId="2" applyNumberFormat="1" applyFont="1" applyFill="1" applyBorder="1" applyAlignment="1">
      <alignment horizontal="right"/>
    </xf>
    <xf numFmtId="190" fontId="16" fillId="0" borderId="0" xfId="2" applyNumberFormat="1" applyFont="1" applyFill="1" applyBorder="1" applyAlignment="1"/>
    <xf numFmtId="0" fontId="16" fillId="0" borderId="0" xfId="2" applyNumberFormat="1" applyFont="1" applyFill="1" applyBorder="1" applyAlignment="1">
      <alignment horizontal="center"/>
    </xf>
    <xf numFmtId="0" fontId="17" fillId="0" borderId="0" xfId="0" applyFont="1" applyFill="1" applyAlignment="1">
      <alignment horizontal="center" vertical="center"/>
    </xf>
    <xf numFmtId="191" fontId="2" fillId="0" borderId="0" xfId="0" applyNumberFormat="1" applyFont="1" applyFill="1" applyBorder="1" applyAlignment="1">
      <alignment vertical="center"/>
    </xf>
    <xf numFmtId="176" fontId="2" fillId="0" borderId="0" xfId="0" applyNumberFormat="1" applyFont="1" applyFill="1" applyBorder="1" applyAlignment="1">
      <alignment horizontal="center" vertical="center"/>
    </xf>
    <xf numFmtId="179" fontId="0" fillId="0" borderId="0" xfId="0" applyNumberFormat="1" applyFont="1" applyFill="1" applyBorder="1" applyAlignment="1">
      <alignment horizontal="center" vertical="center"/>
    </xf>
    <xf numFmtId="0" fontId="0" fillId="0" borderId="0" xfId="0" applyAlignment="1">
      <alignment horizontal="center" vertical="center"/>
    </xf>
    <xf numFmtId="195" fontId="0" fillId="0" borderId="2" xfId="0" applyNumberFormat="1" applyBorder="1" applyAlignment="1">
      <alignment vertical="center" shrinkToFit="1"/>
    </xf>
    <xf numFmtId="195" fontId="0" fillId="0" borderId="2" xfId="0" applyNumberFormat="1" applyFill="1" applyBorder="1">
      <alignment vertical="center"/>
    </xf>
    <xf numFmtId="195" fontId="0" fillId="0" borderId="2" xfId="0" applyNumberFormat="1" applyFont="1" applyFill="1" applyBorder="1">
      <alignment vertical="center"/>
    </xf>
    <xf numFmtId="0" fontId="5" fillId="0" borderId="2" xfId="0" applyFont="1" applyBorder="1" applyAlignment="1">
      <alignment horizontal="right" vertical="center" shrinkToFit="1"/>
    </xf>
    <xf numFmtId="0" fontId="0" fillId="0" borderId="36" xfId="0" applyBorder="1">
      <alignment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right" vertical="center"/>
    </xf>
    <xf numFmtId="0" fontId="0" fillId="0" borderId="40" xfId="0" applyFont="1" applyFill="1" applyBorder="1" applyAlignment="1">
      <alignment horizontal="center" vertical="center"/>
    </xf>
    <xf numFmtId="184" fontId="0" fillId="0" borderId="40" xfId="0" applyNumberFormat="1" applyFont="1" applyFill="1" applyBorder="1" applyAlignment="1">
      <alignment horizontal="center" vertical="center"/>
    </xf>
    <xf numFmtId="38" fontId="0" fillId="0" borderId="41" xfId="1" applyFont="1" applyFill="1" applyBorder="1" applyAlignment="1" applyProtection="1">
      <alignment horizontal="center" vertical="center"/>
    </xf>
    <xf numFmtId="0" fontId="0" fillId="0" borderId="42" xfId="0" applyBorder="1" applyAlignment="1">
      <alignment horizontal="right" vertical="center"/>
    </xf>
    <xf numFmtId="193" fontId="0" fillId="0" borderId="0" xfId="0" applyNumberFormat="1" applyAlignment="1">
      <alignment horizontal="right" vertical="center"/>
    </xf>
    <xf numFmtId="186" fontId="10" fillId="0" borderId="2" xfId="0" applyNumberFormat="1" applyFont="1" applyFill="1" applyBorder="1" applyAlignment="1">
      <alignment vertical="center" shrinkToFit="1"/>
    </xf>
    <xf numFmtId="0" fontId="0" fillId="0" borderId="0" xfId="0" applyFont="1" applyBorder="1" applyAlignment="1">
      <alignment vertical="center"/>
    </xf>
    <xf numFmtId="0" fontId="0" fillId="0" borderId="44" xfId="0" applyFont="1" applyFill="1" applyBorder="1" applyAlignment="1">
      <alignment horizontal="center" vertical="center"/>
    </xf>
    <xf numFmtId="188" fontId="11" fillId="0" borderId="0" xfId="0" applyNumberFormat="1" applyFont="1" applyFill="1" applyBorder="1" applyAlignment="1">
      <alignment horizontal="right" vertical="center"/>
    </xf>
    <xf numFmtId="0" fontId="11" fillId="0" borderId="4" xfId="0" applyFont="1" applyFill="1" applyBorder="1" applyAlignment="1">
      <alignment horizontal="center" vertical="center"/>
    </xf>
    <xf numFmtId="176" fontId="11" fillId="0" borderId="0" xfId="0" applyNumberFormat="1" applyFont="1" applyFill="1" applyBorder="1" applyAlignment="1">
      <alignment horizontal="right" vertical="center" shrinkToFit="1"/>
    </xf>
    <xf numFmtId="176" fontId="11" fillId="0" borderId="0" xfId="0" applyNumberFormat="1" applyFont="1" applyFill="1" applyBorder="1">
      <alignment vertical="center"/>
    </xf>
    <xf numFmtId="0" fontId="11" fillId="0" borderId="0" xfId="0" applyFont="1" applyFill="1" applyAlignment="1">
      <alignment horizontal="right" vertical="center"/>
    </xf>
    <xf numFmtId="0" fontId="11" fillId="0" borderId="23" xfId="0" applyFont="1" applyFill="1" applyBorder="1" applyAlignment="1">
      <alignment vertical="center"/>
    </xf>
    <xf numFmtId="0" fontId="11" fillId="0" borderId="14" xfId="0" applyFont="1" applyFill="1" applyBorder="1" applyAlignment="1">
      <alignment vertical="center"/>
    </xf>
    <xf numFmtId="0" fontId="11" fillId="0" borderId="12" xfId="0" applyFont="1" applyFill="1" applyBorder="1" applyAlignment="1">
      <alignment vertical="center"/>
    </xf>
    <xf numFmtId="0" fontId="11" fillId="0" borderId="12" xfId="0" applyFont="1" applyFill="1" applyBorder="1">
      <alignment vertical="center"/>
    </xf>
    <xf numFmtId="0" fontId="11" fillId="0" borderId="34" xfId="0" applyFont="1" applyFill="1" applyBorder="1" applyAlignment="1">
      <alignment vertical="center"/>
    </xf>
    <xf numFmtId="0" fontId="11" fillId="0" borderId="4" xfId="0" applyFont="1" applyFill="1" applyBorder="1" applyAlignment="1">
      <alignment vertical="center"/>
    </xf>
    <xf numFmtId="0" fontId="11" fillId="0" borderId="1" xfId="0" applyFont="1" applyFill="1" applyBorder="1" applyAlignment="1">
      <alignment vertical="center"/>
    </xf>
    <xf numFmtId="0" fontId="11" fillId="0" borderId="35" xfId="0" applyFont="1" applyFill="1" applyBorder="1" applyAlignment="1">
      <alignment vertical="center"/>
    </xf>
    <xf numFmtId="0" fontId="11" fillId="0" borderId="17" xfId="0" applyFont="1" applyFill="1" applyBorder="1" applyAlignment="1">
      <alignment vertical="center"/>
    </xf>
    <xf numFmtId="0" fontId="11" fillId="0" borderId="28" xfId="0" applyFont="1" applyFill="1" applyBorder="1" applyAlignment="1">
      <alignment vertical="center"/>
    </xf>
    <xf numFmtId="0" fontId="11" fillId="0" borderId="28" xfId="0" applyFont="1" applyFill="1" applyBorder="1">
      <alignment vertical="center"/>
    </xf>
    <xf numFmtId="0" fontId="11" fillId="0" borderId="24" xfId="0" applyFont="1" applyFill="1" applyBorder="1" applyAlignment="1">
      <alignment vertical="center"/>
    </xf>
    <xf numFmtId="0" fontId="11" fillId="0" borderId="18" xfId="0" applyFont="1" applyFill="1" applyBorder="1" applyAlignment="1">
      <alignment vertical="center"/>
    </xf>
    <xf numFmtId="186" fontId="11" fillId="0" borderId="1" xfId="0" applyNumberFormat="1" applyFont="1" applyFill="1" applyBorder="1" applyAlignment="1">
      <alignment vertical="center"/>
    </xf>
    <xf numFmtId="186" fontId="11" fillId="0" borderId="0" xfId="0" applyNumberFormat="1" applyFont="1" applyFill="1" applyBorder="1" applyAlignment="1">
      <alignment vertical="center"/>
    </xf>
    <xf numFmtId="187" fontId="11" fillId="0" borderId="7" xfId="0" applyNumberFormat="1" applyFont="1" applyFill="1" applyBorder="1" applyAlignment="1">
      <alignment vertical="center"/>
    </xf>
    <xf numFmtId="180" fontId="11" fillId="0" borderId="1" xfId="0" applyNumberFormat="1" applyFont="1" applyFill="1" applyBorder="1">
      <alignment vertical="center"/>
    </xf>
    <xf numFmtId="180" fontId="11" fillId="0" borderId="0" xfId="0" applyNumberFormat="1" applyFont="1" applyFill="1" applyBorder="1">
      <alignment vertical="center"/>
    </xf>
    <xf numFmtId="177" fontId="11" fillId="0" borderId="1" xfId="0" applyNumberFormat="1" applyFont="1" applyFill="1" applyBorder="1">
      <alignment vertical="center"/>
    </xf>
    <xf numFmtId="177" fontId="11" fillId="0" borderId="0" xfId="0" applyNumberFormat="1" applyFont="1" applyFill="1" applyBorder="1">
      <alignment vertical="center"/>
    </xf>
    <xf numFmtId="183" fontId="11" fillId="0" borderId="7" xfId="0" applyNumberFormat="1" applyFont="1" applyFill="1" applyBorder="1">
      <alignment vertical="center"/>
    </xf>
    <xf numFmtId="0" fontId="11" fillId="0" borderId="21" xfId="0" applyFont="1" applyFill="1" applyBorder="1" applyAlignment="1">
      <alignment horizontal="center" vertical="center"/>
    </xf>
    <xf numFmtId="196" fontId="11" fillId="0" borderId="7" xfId="0" applyNumberFormat="1" applyFont="1" applyFill="1" applyBorder="1">
      <alignment vertical="center"/>
    </xf>
    <xf numFmtId="0" fontId="11" fillId="0" borderId="0" xfId="0" applyFont="1" applyFill="1">
      <alignment vertical="center"/>
    </xf>
    <xf numFmtId="0" fontId="19" fillId="0" borderId="0" xfId="0" applyFont="1" applyFill="1" applyBorder="1" applyAlignment="1">
      <alignment vertical="center"/>
    </xf>
    <xf numFmtId="0" fontId="20" fillId="0" borderId="0" xfId="0" applyFont="1" applyFill="1" applyAlignment="1">
      <alignment horizontal="left" vertical="center"/>
    </xf>
    <xf numFmtId="0" fontId="19" fillId="0" borderId="0" xfId="0" applyFont="1" applyFill="1" applyAlignment="1">
      <alignment vertical="center"/>
    </xf>
    <xf numFmtId="0" fontId="19" fillId="0" borderId="0" xfId="0" applyFont="1" applyFill="1">
      <alignment vertical="center"/>
    </xf>
    <xf numFmtId="0" fontId="20" fillId="0" borderId="0" xfId="0" applyFont="1" applyFill="1" applyBorder="1" applyAlignment="1">
      <alignment vertical="center"/>
    </xf>
    <xf numFmtId="185" fontId="19" fillId="0" borderId="0" xfId="0" applyNumberFormat="1" applyFont="1" applyFill="1" applyAlignment="1">
      <alignment vertical="center"/>
    </xf>
    <xf numFmtId="0" fontId="19" fillId="0" borderId="7" xfId="0" applyFont="1" applyFill="1" applyBorder="1" applyAlignment="1">
      <alignment vertical="center"/>
    </xf>
    <xf numFmtId="0" fontId="19" fillId="0" borderId="13" xfId="0" applyFont="1" applyFill="1" applyBorder="1" applyAlignment="1">
      <alignment vertical="center"/>
    </xf>
    <xf numFmtId="0" fontId="19" fillId="0" borderId="5" xfId="0" applyFont="1" applyFill="1" applyBorder="1" applyAlignment="1">
      <alignment vertical="center"/>
    </xf>
    <xf numFmtId="187" fontId="19" fillId="0" borderId="7" xfId="0" applyNumberFormat="1" applyFont="1" applyFill="1" applyBorder="1" applyAlignment="1">
      <alignment vertical="center"/>
    </xf>
    <xf numFmtId="0" fontId="19" fillId="0" borderId="17" xfId="0" applyFont="1" applyFill="1" applyBorder="1" applyAlignment="1">
      <alignment vertical="center"/>
    </xf>
    <xf numFmtId="0" fontId="19" fillId="0" borderId="25" xfId="0" applyFont="1" applyFill="1" applyBorder="1" applyAlignment="1">
      <alignment textRotation="255" indent="1"/>
    </xf>
    <xf numFmtId="0" fontId="19" fillId="0" borderId="29" xfId="0" applyFont="1" applyFill="1" applyBorder="1" applyAlignment="1">
      <alignment horizontal="center" vertical="center" shrinkToFit="1"/>
    </xf>
    <xf numFmtId="0" fontId="20" fillId="0" borderId="5" xfId="0" applyFont="1" applyFill="1" applyBorder="1" applyAlignment="1">
      <alignment horizontal="distributed" vertical="center"/>
    </xf>
    <xf numFmtId="0" fontId="21" fillId="0" borderId="0" xfId="2" applyNumberFormat="1" applyFont="1" applyFill="1" applyBorder="1" applyAlignment="1" applyProtection="1">
      <alignment horizontal="center" vertical="center"/>
      <protection locked="0"/>
    </xf>
    <xf numFmtId="0" fontId="21" fillId="0" borderId="0" xfId="2" applyNumberFormat="1" applyFont="1" applyFill="1" applyBorder="1"/>
    <xf numFmtId="0" fontId="19" fillId="0" borderId="5" xfId="0" applyFont="1" applyFill="1" applyBorder="1" applyAlignment="1">
      <alignment horizontal="distributed" vertical="center"/>
    </xf>
    <xf numFmtId="176" fontId="19" fillId="0" borderId="0" xfId="0" applyNumberFormat="1" applyFont="1" applyFill="1" applyBorder="1" applyAlignment="1">
      <alignment horizontal="right" vertical="center"/>
    </xf>
    <xf numFmtId="0" fontId="21" fillId="0" borderId="0" xfId="2" applyNumberFormat="1" applyFont="1" applyFill="1" applyBorder="1" applyAlignment="1">
      <alignment horizontal="left"/>
    </xf>
    <xf numFmtId="0" fontId="21" fillId="0" borderId="0" xfId="2" applyNumberFormat="1" applyFont="1" applyFill="1" applyBorder="1" applyAlignment="1">
      <alignment horizontal="center" vertical="center"/>
    </xf>
    <xf numFmtId="0" fontId="21" fillId="0" borderId="0" xfId="2" applyNumberFormat="1" applyFont="1" applyFill="1" applyBorder="1" applyProtection="1">
      <protection locked="0"/>
    </xf>
    <xf numFmtId="190" fontId="21" fillId="0" borderId="0" xfId="2" applyNumberFormat="1" applyFont="1" applyFill="1" applyBorder="1" applyAlignment="1" applyProtection="1">
      <alignment horizontal="right"/>
      <protection locked="0"/>
    </xf>
    <xf numFmtId="0" fontId="21" fillId="0" borderId="0" xfId="2" applyNumberFormat="1" applyFont="1" applyFill="1" applyBorder="1" applyAlignment="1">
      <alignment horizontal="right"/>
    </xf>
    <xf numFmtId="190" fontId="21" fillId="0" borderId="0" xfId="2" applyNumberFormat="1" applyFont="1" applyFill="1" applyBorder="1" applyAlignment="1"/>
    <xf numFmtId="183" fontId="19" fillId="0" borderId="7" xfId="0" applyNumberFormat="1" applyFont="1" applyFill="1" applyBorder="1">
      <alignment vertical="center"/>
    </xf>
    <xf numFmtId="0" fontId="21" fillId="0" borderId="0" xfId="2" applyNumberFormat="1" applyFont="1" applyFill="1" applyBorder="1" applyAlignment="1">
      <alignment horizontal="center"/>
    </xf>
    <xf numFmtId="196" fontId="19" fillId="0" borderId="7" xfId="0" applyNumberFormat="1" applyFont="1" applyFill="1" applyBorder="1">
      <alignment vertical="center"/>
    </xf>
    <xf numFmtId="183" fontId="20" fillId="0" borderId="7" xfId="0" applyNumberFormat="1" applyFont="1" applyFill="1" applyBorder="1">
      <alignment vertical="center"/>
    </xf>
    <xf numFmtId="0" fontId="19" fillId="0" borderId="7" xfId="0" applyFont="1" applyFill="1" applyBorder="1" applyAlignment="1">
      <alignment horizontal="right" vertical="center"/>
    </xf>
    <xf numFmtId="0" fontId="19" fillId="0" borderId="11" xfId="0" applyFont="1" applyFill="1" applyBorder="1" applyAlignment="1">
      <alignment horizontal="distributed" vertical="center"/>
    </xf>
    <xf numFmtId="0" fontId="19" fillId="0" borderId="0" xfId="0" applyFont="1" applyFill="1" applyAlignment="1">
      <alignment horizontal="right" vertical="center"/>
    </xf>
    <xf numFmtId="0" fontId="19" fillId="0" borderId="0" xfId="0" applyFont="1" applyFill="1" applyBorder="1">
      <alignment vertical="center"/>
    </xf>
    <xf numFmtId="0" fontId="19" fillId="0" borderId="0" xfId="0" applyFont="1" applyFill="1" applyBorder="1" applyAlignment="1">
      <alignment horizontal="center" vertical="center"/>
    </xf>
    <xf numFmtId="0" fontId="19" fillId="0" borderId="0" xfId="0" applyFont="1" applyFill="1" applyBorder="1" applyAlignment="1">
      <alignment horizontal="center" vertical="center" shrinkToFit="1"/>
    </xf>
    <xf numFmtId="176" fontId="19" fillId="0" borderId="0" xfId="0" applyNumberFormat="1" applyFont="1" applyFill="1" applyBorder="1" applyAlignment="1">
      <alignment vertical="center"/>
    </xf>
    <xf numFmtId="176" fontId="19" fillId="0" borderId="0" xfId="0" applyNumberFormat="1" applyFont="1" applyFill="1" applyBorder="1" applyAlignment="1">
      <alignment horizontal="right" vertical="center" shrinkToFit="1"/>
    </xf>
    <xf numFmtId="176" fontId="19" fillId="0" borderId="0" xfId="0" applyNumberFormat="1" applyFont="1" applyFill="1" applyBorder="1" applyAlignment="1">
      <alignment vertical="center" shrinkToFit="1"/>
    </xf>
    <xf numFmtId="184" fontId="19" fillId="0" borderId="0" xfId="0" applyNumberFormat="1" applyFont="1" applyFill="1" applyBorder="1" applyAlignment="1">
      <alignment horizontal="right" vertical="center"/>
    </xf>
    <xf numFmtId="184" fontId="19" fillId="0" borderId="0" xfId="0" applyNumberFormat="1" applyFont="1" applyFill="1" applyBorder="1" applyAlignment="1">
      <alignment vertical="center"/>
    </xf>
    <xf numFmtId="177" fontId="19" fillId="0" borderId="0" xfId="0" applyNumberFormat="1" applyFont="1" applyFill="1" applyBorder="1" applyAlignment="1">
      <alignment horizontal="right" vertical="center"/>
    </xf>
    <xf numFmtId="180" fontId="19" fillId="0" borderId="0" xfId="0" applyNumberFormat="1" applyFont="1" applyFill="1" applyBorder="1" applyAlignment="1">
      <alignment vertical="center"/>
    </xf>
    <xf numFmtId="180" fontId="19" fillId="0" borderId="0" xfId="0" applyNumberFormat="1" applyFont="1" applyFill="1" applyBorder="1">
      <alignment vertical="center"/>
    </xf>
    <xf numFmtId="180" fontId="19" fillId="0" borderId="0" xfId="0" applyNumberFormat="1" applyFont="1" applyFill="1">
      <alignment vertical="center"/>
    </xf>
    <xf numFmtId="176" fontId="20" fillId="0" borderId="0" xfId="0" applyNumberFormat="1" applyFont="1" applyFill="1" applyBorder="1">
      <alignment vertical="center"/>
    </xf>
    <xf numFmtId="176" fontId="20" fillId="0" borderId="0" xfId="0" applyNumberFormat="1" applyFont="1" applyFill="1" applyBorder="1" applyAlignment="1">
      <alignment vertical="center"/>
    </xf>
    <xf numFmtId="0" fontId="20" fillId="0" borderId="0" xfId="0" applyFont="1" applyFill="1" applyAlignment="1">
      <alignment vertical="center"/>
    </xf>
    <xf numFmtId="0" fontId="19" fillId="0" borderId="23" xfId="0" applyFont="1" applyFill="1" applyBorder="1" applyAlignment="1">
      <alignment vertical="center"/>
    </xf>
    <xf numFmtId="0" fontId="19" fillId="0" borderId="24" xfId="0" applyFont="1" applyFill="1" applyBorder="1" applyAlignment="1">
      <alignment vertical="center"/>
    </xf>
    <xf numFmtId="0" fontId="19" fillId="0" borderId="12" xfId="0" applyFont="1" applyFill="1" applyBorder="1" applyAlignment="1">
      <alignment vertical="center"/>
    </xf>
    <xf numFmtId="0" fontId="19" fillId="0" borderId="4" xfId="0" applyFont="1" applyFill="1" applyBorder="1" applyAlignment="1">
      <alignment vertical="center"/>
    </xf>
    <xf numFmtId="0" fontId="19" fillId="0" borderId="0" xfId="0" applyFont="1" applyFill="1" applyAlignment="1">
      <alignment vertical="center" wrapText="1"/>
    </xf>
    <xf numFmtId="0" fontId="19" fillId="0" borderId="23" xfId="0" applyFont="1" applyFill="1" applyBorder="1" applyAlignment="1">
      <alignment horizontal="center" vertical="center"/>
    </xf>
    <xf numFmtId="0" fontId="19" fillId="0" borderId="14" xfId="0" applyFont="1" applyFill="1" applyBorder="1" applyAlignment="1">
      <alignment vertical="center"/>
    </xf>
    <xf numFmtId="0" fontId="19" fillId="0" borderId="1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24" xfId="0" applyFont="1" applyFill="1" applyBorder="1" applyAlignment="1">
      <alignment horizontal="left" vertical="center"/>
    </xf>
    <xf numFmtId="0" fontId="19" fillId="0" borderId="17"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27" xfId="0" applyFont="1" applyFill="1" applyBorder="1" applyAlignment="1">
      <alignment horizontal="center" vertical="center"/>
    </xf>
    <xf numFmtId="180" fontId="19" fillId="0" borderId="7" xfId="0" applyNumberFormat="1" applyFont="1" applyFill="1" applyBorder="1" applyAlignment="1">
      <alignment vertical="center"/>
    </xf>
    <xf numFmtId="0" fontId="19" fillId="0" borderId="4" xfId="0" applyFont="1" applyFill="1" applyBorder="1" applyAlignment="1">
      <alignment horizontal="center" vertical="center"/>
    </xf>
    <xf numFmtId="0" fontId="19" fillId="0" borderId="21" xfId="0" applyFont="1" applyFill="1" applyBorder="1" applyAlignment="1">
      <alignment horizontal="center" vertical="center"/>
    </xf>
    <xf numFmtId="176" fontId="19" fillId="0" borderId="7" xfId="0" applyNumberFormat="1" applyFont="1" applyFill="1" applyBorder="1" applyAlignment="1">
      <alignment horizontal="right" vertical="center"/>
    </xf>
    <xf numFmtId="0" fontId="19" fillId="0" borderId="19" xfId="0" applyFont="1" applyFill="1" applyBorder="1" applyAlignment="1">
      <alignment vertical="center"/>
    </xf>
    <xf numFmtId="0" fontId="19" fillId="0" borderId="15" xfId="0" applyFont="1" applyFill="1" applyBorder="1" applyAlignment="1">
      <alignment vertical="center"/>
    </xf>
    <xf numFmtId="0" fontId="19" fillId="0" borderId="16" xfId="0" applyFont="1" applyFill="1" applyBorder="1" applyAlignment="1">
      <alignment vertical="center"/>
    </xf>
    <xf numFmtId="0" fontId="19" fillId="0" borderId="17" xfId="0" applyFont="1" applyFill="1" applyBorder="1" applyAlignment="1">
      <alignment vertical="center" shrinkToFit="1"/>
    </xf>
    <xf numFmtId="0" fontId="19" fillId="0" borderId="18" xfId="0" applyFont="1" applyFill="1" applyBorder="1" applyAlignment="1">
      <alignment vertical="center"/>
    </xf>
    <xf numFmtId="177" fontId="19" fillId="0" borderId="7" xfId="0" applyNumberFormat="1" applyFont="1" applyFill="1" applyBorder="1" applyAlignment="1">
      <alignment horizontal="right" vertical="center"/>
    </xf>
    <xf numFmtId="49" fontId="0" fillId="0" borderId="0" xfId="0" applyNumberFormat="1">
      <alignment vertical="center"/>
    </xf>
    <xf numFmtId="38" fontId="0" fillId="0" borderId="2" xfId="1" applyFont="1" applyFill="1" applyBorder="1" applyAlignment="1" applyProtection="1">
      <alignment horizontal="right" vertical="center" shrinkToFit="1"/>
    </xf>
    <xf numFmtId="177" fontId="0" fillId="0" borderId="2" xfId="0" applyNumberFormat="1" applyFill="1" applyBorder="1" applyAlignment="1">
      <alignment horizontal="right" vertical="center"/>
    </xf>
    <xf numFmtId="180" fontId="24" fillId="0" borderId="0" xfId="0" applyNumberFormat="1" applyFont="1" applyFill="1" applyAlignment="1">
      <alignment vertical="center"/>
    </xf>
    <xf numFmtId="0" fontId="24" fillId="0" borderId="0" xfId="0" applyFont="1" applyFill="1" applyAlignment="1">
      <alignment vertical="center"/>
    </xf>
    <xf numFmtId="0" fontId="14" fillId="0" borderId="0" xfId="0" applyFont="1" applyFill="1">
      <alignment vertical="center"/>
    </xf>
    <xf numFmtId="0" fontId="14" fillId="0" borderId="0" xfId="0" applyFont="1" applyFill="1" applyAlignment="1">
      <alignment horizontal="left" vertical="center"/>
    </xf>
    <xf numFmtId="0" fontId="14" fillId="0" borderId="0" xfId="0" applyFont="1" applyFill="1" applyBorder="1" applyAlignment="1">
      <alignment horizontal="left" vertical="center"/>
    </xf>
    <xf numFmtId="0" fontId="11" fillId="0" borderId="0" xfId="0" applyFont="1" applyFill="1" applyBorder="1">
      <alignment vertical="center"/>
    </xf>
    <xf numFmtId="0" fontId="11" fillId="0" borderId="0" xfId="0" applyFont="1" applyFill="1" applyBorder="1" applyAlignment="1">
      <alignment vertical="top" wrapText="1"/>
    </xf>
    <xf numFmtId="185" fontId="11" fillId="0" borderId="0" xfId="0" applyNumberFormat="1" applyFont="1" applyFill="1" applyBorder="1" applyAlignment="1">
      <alignment vertical="center"/>
    </xf>
    <xf numFmtId="0" fontId="11" fillId="0" borderId="0" xfId="0" applyFont="1" applyFill="1" applyBorder="1" applyAlignment="1">
      <alignment vertical="center" textRotation="255"/>
    </xf>
    <xf numFmtId="0" fontId="11" fillId="0" borderId="0" xfId="0" applyFont="1" applyFill="1" applyBorder="1" applyAlignment="1">
      <alignment vertical="center" textRotation="255" wrapText="1"/>
    </xf>
    <xf numFmtId="0" fontId="11" fillId="0" borderId="0" xfId="0" applyFont="1" applyFill="1" applyBorder="1" applyAlignment="1">
      <alignment textRotation="255" indent="1"/>
    </xf>
    <xf numFmtId="0" fontId="11" fillId="0" borderId="0" xfId="0" applyFont="1" applyFill="1" applyBorder="1" applyAlignment="1">
      <alignment horizontal="center" vertical="center" shrinkToFit="1"/>
    </xf>
    <xf numFmtId="0" fontId="14" fillId="0" borderId="0" xfId="0" applyFont="1" applyFill="1" applyBorder="1" applyAlignment="1">
      <alignment horizontal="distributed" vertical="center"/>
    </xf>
    <xf numFmtId="177" fontId="14" fillId="0" borderId="0" xfId="0" applyNumberFormat="1" applyFont="1" applyFill="1" applyBorder="1" applyAlignment="1">
      <alignment vertical="center"/>
    </xf>
    <xf numFmtId="181" fontId="14" fillId="0" borderId="0" xfId="0" applyNumberFormat="1" applyFont="1" applyFill="1" applyBorder="1" applyAlignment="1">
      <alignment vertical="center"/>
    </xf>
    <xf numFmtId="176" fontId="14" fillId="0" borderId="0" xfId="0" applyNumberFormat="1" applyFont="1" applyFill="1" applyBorder="1" applyAlignment="1">
      <alignment horizontal="right" vertical="center"/>
    </xf>
    <xf numFmtId="188" fontId="14" fillId="0" borderId="0" xfId="0" applyNumberFormat="1" applyFont="1" applyFill="1" applyBorder="1" applyAlignment="1">
      <alignment horizontal="right" vertical="center"/>
    </xf>
    <xf numFmtId="180" fontId="14" fillId="0" borderId="0" xfId="0" applyNumberFormat="1" applyFont="1" applyFill="1" applyBorder="1" applyAlignment="1">
      <alignment horizontal="right" vertical="center"/>
    </xf>
    <xf numFmtId="189" fontId="14" fillId="0" borderId="0" xfId="0" applyNumberFormat="1" applyFont="1" applyFill="1" applyBorder="1" applyAlignment="1">
      <alignment horizontal="right" vertical="center"/>
    </xf>
    <xf numFmtId="180" fontId="14" fillId="0" borderId="0" xfId="1" applyNumberFormat="1" applyFont="1" applyFill="1" applyBorder="1" applyAlignment="1" applyProtection="1">
      <alignment horizontal="right" vertical="center"/>
    </xf>
    <xf numFmtId="0" fontId="11" fillId="0" borderId="0" xfId="0" applyFont="1" applyFill="1" applyBorder="1" applyAlignment="1">
      <alignment horizontal="distributed" vertical="center"/>
    </xf>
    <xf numFmtId="177" fontId="11" fillId="0" borderId="0" xfId="0" applyNumberFormat="1" applyFont="1" applyFill="1" applyBorder="1" applyAlignment="1">
      <alignment vertical="center"/>
    </xf>
    <xf numFmtId="181" fontId="11" fillId="0" borderId="0" xfId="0" applyNumberFormat="1" applyFont="1" applyFill="1" applyBorder="1" applyAlignment="1">
      <alignment vertical="center"/>
    </xf>
    <xf numFmtId="176" fontId="11" fillId="0" borderId="0" xfId="0" applyNumberFormat="1" applyFont="1" applyFill="1" applyBorder="1" applyAlignment="1">
      <alignment horizontal="right" vertical="center"/>
    </xf>
    <xf numFmtId="180" fontId="11" fillId="0" borderId="0" xfId="0" applyNumberFormat="1" applyFont="1" applyFill="1" applyBorder="1" applyAlignment="1">
      <alignment horizontal="right" vertical="center"/>
    </xf>
    <xf numFmtId="189" fontId="11" fillId="0" borderId="0" xfId="0" applyNumberFormat="1" applyFont="1" applyFill="1" applyBorder="1" applyAlignment="1">
      <alignment horizontal="right" vertical="center"/>
    </xf>
    <xf numFmtId="180" fontId="11" fillId="0" borderId="0" xfId="1" applyNumberFormat="1" applyFont="1" applyFill="1" applyBorder="1" applyAlignment="1" applyProtection="1">
      <alignment horizontal="right" vertical="center"/>
    </xf>
    <xf numFmtId="0" fontId="11" fillId="0" borderId="0" xfId="0" applyFont="1" applyFill="1" applyBorder="1" applyAlignment="1">
      <alignment horizontal="right" vertical="center"/>
    </xf>
    <xf numFmtId="0" fontId="11" fillId="2" borderId="0" xfId="0" applyFont="1" applyFill="1" applyBorder="1">
      <alignment vertical="center"/>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11" fillId="2" borderId="0" xfId="0" applyFont="1" applyFill="1" applyBorder="1" applyAlignment="1">
      <alignment horizontal="center" vertical="center" shrinkToFit="1"/>
    </xf>
    <xf numFmtId="176" fontId="11" fillId="2" borderId="0" xfId="0" applyNumberFormat="1" applyFont="1" applyFill="1" applyBorder="1" applyAlignment="1">
      <alignment horizontal="right" vertical="center"/>
    </xf>
    <xf numFmtId="176" fontId="11" fillId="2" borderId="0" xfId="0" applyNumberFormat="1" applyFont="1" applyFill="1" applyBorder="1" applyAlignment="1">
      <alignment vertical="center"/>
    </xf>
    <xf numFmtId="176" fontId="11" fillId="2" borderId="0" xfId="0" applyNumberFormat="1" applyFont="1" applyFill="1" applyBorder="1" applyAlignment="1">
      <alignment horizontal="right" vertical="center" shrinkToFit="1"/>
    </xf>
    <xf numFmtId="176" fontId="11" fillId="2" borderId="0" xfId="0" applyNumberFormat="1" applyFont="1" applyFill="1" applyBorder="1" applyAlignment="1">
      <alignment vertical="center" shrinkToFit="1"/>
    </xf>
    <xf numFmtId="184" fontId="11" fillId="2" borderId="0" xfId="0" applyNumberFormat="1" applyFont="1" applyFill="1" applyBorder="1" applyAlignment="1">
      <alignment horizontal="right" vertical="center"/>
    </xf>
    <xf numFmtId="184" fontId="11" fillId="2" borderId="0" xfId="0" applyNumberFormat="1" applyFont="1" applyFill="1" applyBorder="1" applyAlignment="1">
      <alignment vertical="center"/>
    </xf>
    <xf numFmtId="177" fontId="11" fillId="2" borderId="0" xfId="0" applyNumberFormat="1" applyFont="1" applyFill="1" applyBorder="1" applyAlignment="1">
      <alignment horizontal="right" vertical="center"/>
    </xf>
    <xf numFmtId="180" fontId="11" fillId="0" borderId="0" xfId="0" applyNumberFormat="1" applyFont="1" applyFill="1" applyBorder="1" applyAlignment="1">
      <alignment horizontal="center" vertical="center"/>
    </xf>
    <xf numFmtId="180" fontId="11" fillId="2" borderId="0" xfId="0" applyNumberFormat="1" applyFont="1" applyFill="1" applyBorder="1" applyAlignment="1">
      <alignment horizontal="right" vertical="center"/>
    </xf>
    <xf numFmtId="180" fontId="11" fillId="2" borderId="0" xfId="0" applyNumberFormat="1" applyFont="1" applyFill="1" applyBorder="1" applyAlignment="1">
      <alignment vertical="center"/>
    </xf>
    <xf numFmtId="180" fontId="11" fillId="0" borderId="0" xfId="0" applyNumberFormat="1" applyFont="1" applyFill="1">
      <alignment vertical="center"/>
    </xf>
    <xf numFmtId="176" fontId="14" fillId="2" borderId="0" xfId="0" applyNumberFormat="1" applyFont="1" applyFill="1" applyBorder="1">
      <alignment vertical="center"/>
    </xf>
    <xf numFmtId="0" fontId="14" fillId="0" borderId="0" xfId="0" applyFont="1" applyFill="1" applyBorder="1" applyAlignment="1">
      <alignment horizontal="center" vertical="center"/>
    </xf>
    <xf numFmtId="176" fontId="14" fillId="0" borderId="0" xfId="0" applyNumberFormat="1" applyFont="1" applyFill="1" applyBorder="1" applyAlignment="1">
      <alignment horizontal="right" vertical="center" shrinkToFit="1"/>
    </xf>
    <xf numFmtId="176" fontId="14" fillId="0" borderId="0" xfId="0" applyNumberFormat="1" applyFont="1" applyFill="1" applyBorder="1">
      <alignment vertical="center"/>
    </xf>
    <xf numFmtId="176" fontId="14" fillId="2" borderId="0" xfId="0" applyNumberFormat="1" applyFont="1" applyFill="1" applyBorder="1" applyAlignment="1">
      <alignment vertical="center"/>
    </xf>
    <xf numFmtId="0" fontId="11" fillId="0" borderId="0" xfId="0" applyFont="1" applyFill="1" applyBorder="1" applyAlignment="1">
      <alignment horizontal="left" vertical="center"/>
    </xf>
    <xf numFmtId="0" fontId="0" fillId="0" borderId="2" xfId="0" applyFont="1" applyFill="1" applyBorder="1" applyAlignment="1">
      <alignment horizontal="center" vertical="center"/>
    </xf>
    <xf numFmtId="0" fontId="19" fillId="0" borderId="0" xfId="0" applyFont="1" applyFill="1" applyBorder="1" applyAlignment="1">
      <alignment vertical="top" wrapText="1"/>
    </xf>
    <xf numFmtId="180" fontId="19" fillId="0" borderId="0" xfId="0" applyNumberFormat="1" applyFont="1" applyFill="1" applyBorder="1" applyAlignment="1">
      <alignment horizontal="right" vertical="center"/>
    </xf>
    <xf numFmtId="0" fontId="11" fillId="0" borderId="0" xfId="0" applyFont="1" applyFill="1" applyBorder="1" applyAlignment="1">
      <alignment vertical="center"/>
    </xf>
    <xf numFmtId="0" fontId="14" fillId="0" borderId="0" xfId="0" applyFont="1" applyFill="1" applyBorder="1" applyAlignment="1">
      <alignment vertical="center"/>
    </xf>
    <xf numFmtId="0" fontId="11" fillId="0" borderId="29"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0" xfId="0" applyFont="1" applyFill="1" applyBorder="1" applyAlignment="1">
      <alignment horizontal="center" vertical="center"/>
    </xf>
    <xf numFmtId="0" fontId="19" fillId="0" borderId="0" xfId="0" applyFont="1" applyFill="1" applyBorder="1" applyAlignment="1">
      <alignment horizontal="right" vertical="center"/>
    </xf>
    <xf numFmtId="0" fontId="19" fillId="0" borderId="5" xfId="0" applyFont="1" applyFill="1" applyBorder="1" applyAlignment="1">
      <alignment horizontal="center" vertical="center"/>
    </xf>
    <xf numFmtId="0" fontId="19" fillId="0" borderId="25"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29" xfId="0" applyFont="1" applyFill="1" applyBorder="1" applyAlignment="1">
      <alignment horizontal="center" vertical="center"/>
    </xf>
    <xf numFmtId="0" fontId="0" fillId="0" borderId="0" xfId="0" applyFont="1" applyFill="1" applyAlignment="1">
      <alignment horizontal="righ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 xfId="0" applyFont="1" applyFill="1" applyBorder="1" applyAlignment="1">
      <alignment horizontal="center" vertical="center" shrinkToFit="1"/>
    </xf>
    <xf numFmtId="0" fontId="0" fillId="0" borderId="13" xfId="0" applyFont="1" applyFill="1" applyBorder="1" applyAlignment="1">
      <alignment horizontal="center"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25" xfId="0" applyFont="1" applyFill="1" applyBorder="1" applyAlignment="1">
      <alignment horizontal="center" vertical="center"/>
    </xf>
    <xf numFmtId="0" fontId="0" fillId="0" borderId="4" xfId="0" applyFont="1" applyFill="1" applyBorder="1" applyAlignment="1">
      <alignment vertical="center"/>
    </xf>
    <xf numFmtId="0" fontId="0" fillId="0" borderId="26" xfId="0" applyFont="1" applyFill="1" applyBorder="1" applyAlignment="1">
      <alignment vertical="center"/>
    </xf>
    <xf numFmtId="0" fontId="14" fillId="0" borderId="0" xfId="0" applyFont="1" applyFill="1" applyAlignment="1">
      <alignment vertical="center"/>
    </xf>
    <xf numFmtId="176" fontId="0" fillId="0" borderId="0" xfId="0" applyNumberFormat="1" applyFont="1" applyFill="1" applyBorder="1" applyAlignment="1">
      <alignment horizontal="right" vertical="center"/>
    </xf>
    <xf numFmtId="3" fontId="0" fillId="0" borderId="0" xfId="0" applyNumberFormat="1" applyFont="1" applyFill="1" applyBorder="1" applyAlignment="1">
      <alignment horizontal="right" vertical="center" indent="1"/>
    </xf>
    <xf numFmtId="176" fontId="0" fillId="0" borderId="0" xfId="0" applyNumberFormat="1" applyFont="1" applyFill="1" applyBorder="1" applyAlignment="1">
      <alignment vertical="center"/>
    </xf>
    <xf numFmtId="0" fontId="0" fillId="0" borderId="0" xfId="0" applyFont="1" applyFill="1" applyAlignment="1">
      <alignment horizontal="left" vertical="center"/>
    </xf>
    <xf numFmtId="0" fontId="11" fillId="0" borderId="31" xfId="0" applyFont="1" applyFill="1" applyBorder="1" applyAlignment="1">
      <alignment vertical="center"/>
    </xf>
    <xf numFmtId="0" fontId="11" fillId="0" borderId="6" xfId="0" applyFont="1" applyFill="1" applyBorder="1" applyAlignment="1">
      <alignment horizontal="center" vertical="center"/>
    </xf>
    <xf numFmtId="0" fontId="11" fillId="0" borderId="2" xfId="0" applyFont="1" applyFill="1" applyBorder="1" applyAlignment="1">
      <alignment horizontal="center" vertical="center"/>
    </xf>
    <xf numFmtId="197" fontId="14" fillId="0" borderId="0" xfId="0" applyNumberFormat="1" applyFont="1" applyFill="1" applyBorder="1" applyAlignment="1">
      <alignment vertical="center"/>
    </xf>
    <xf numFmtId="197" fontId="11" fillId="0" borderId="0" xfId="0" applyNumberFormat="1" applyFont="1" applyFill="1" applyBorder="1" applyAlignment="1">
      <alignment vertical="center"/>
    </xf>
    <xf numFmtId="177" fontId="0" fillId="0" borderId="0" xfId="0" applyNumberFormat="1" applyFont="1" applyFill="1" applyBorder="1" applyAlignment="1">
      <alignment vertical="center"/>
    </xf>
    <xf numFmtId="0" fontId="11" fillId="0" borderId="33" xfId="0" applyFont="1" applyFill="1" applyBorder="1" applyAlignment="1">
      <alignment horizontal="center" vertical="center"/>
    </xf>
    <xf numFmtId="0" fontId="11" fillId="0" borderId="24" xfId="0" applyFont="1" applyFill="1" applyBorder="1" applyAlignment="1">
      <alignment horizontal="center" vertical="center"/>
    </xf>
    <xf numFmtId="176" fontId="11" fillId="0" borderId="0" xfId="0" applyNumberFormat="1" applyFont="1" applyFill="1" applyBorder="1" applyAlignment="1">
      <alignment vertical="center"/>
    </xf>
    <xf numFmtId="0" fontId="11" fillId="0" borderId="26" xfId="0" applyFont="1" applyFill="1" applyBorder="1" applyAlignment="1">
      <alignment horizontal="center" vertical="center"/>
    </xf>
    <xf numFmtId="0" fontId="11" fillId="0" borderId="9" xfId="0" applyFont="1" applyFill="1" applyBorder="1" applyAlignment="1">
      <alignment horizontal="center" vertical="center"/>
    </xf>
    <xf numFmtId="176" fontId="0" fillId="0" borderId="3" xfId="0" applyNumberFormat="1" applyFont="1" applyFill="1" applyBorder="1" applyAlignment="1">
      <alignment vertical="center"/>
    </xf>
    <xf numFmtId="176" fontId="0" fillId="0" borderId="3" xfId="0" applyNumberFormat="1" applyFont="1" applyFill="1" applyBorder="1" applyAlignment="1">
      <alignment horizontal="right" vertical="center"/>
    </xf>
    <xf numFmtId="177" fontId="11" fillId="0" borderId="3" xfId="0" applyNumberFormat="1" applyFont="1" applyFill="1" applyBorder="1" applyAlignment="1">
      <alignment vertical="center"/>
    </xf>
    <xf numFmtId="0" fontId="11" fillId="0" borderId="0" xfId="0" applyFont="1" applyFill="1" applyBorder="1" applyAlignment="1">
      <alignment vertical="center"/>
    </xf>
    <xf numFmtId="0" fontId="14" fillId="0" borderId="0" xfId="0" applyFont="1" applyFill="1" applyBorder="1" applyAlignment="1">
      <alignment vertical="center"/>
    </xf>
    <xf numFmtId="177" fontId="2" fillId="0" borderId="0" xfId="0" applyNumberFormat="1" applyFont="1" applyFill="1" applyBorder="1" applyAlignment="1">
      <alignment horizontal="right" vertical="center"/>
    </xf>
    <xf numFmtId="177" fontId="2" fillId="0" borderId="3" xfId="0" applyNumberFormat="1" applyFont="1" applyFill="1" applyBorder="1" applyAlignment="1">
      <alignment horizontal="right" vertical="center"/>
    </xf>
    <xf numFmtId="178" fontId="14" fillId="0" borderId="0" xfId="0" applyNumberFormat="1" applyFont="1" applyFill="1" applyBorder="1" applyAlignment="1">
      <alignment vertical="center"/>
    </xf>
    <xf numFmtId="181" fontId="0" fillId="0" borderId="0" xfId="0" applyNumberFormat="1" applyFont="1" applyFill="1" applyBorder="1" applyAlignment="1">
      <alignment horizontal="right" vertical="center"/>
    </xf>
    <xf numFmtId="0" fontId="11" fillId="0" borderId="6" xfId="0" applyFont="1" applyFill="1" applyBorder="1" applyAlignment="1">
      <alignment horizontal="center" vertical="center"/>
    </xf>
    <xf numFmtId="182" fontId="0" fillId="0" borderId="0" xfId="0" applyNumberFormat="1" applyFont="1" applyFill="1" applyBorder="1" applyAlignment="1">
      <alignment horizontal="right" vertical="center"/>
    </xf>
    <xf numFmtId="180" fontId="19" fillId="0" borderId="0" xfId="0" applyNumberFormat="1" applyFont="1" applyFill="1" applyBorder="1" applyAlignment="1">
      <alignment horizontal="right" vertical="center"/>
    </xf>
    <xf numFmtId="180" fontId="19" fillId="0" borderId="1" xfId="0" applyNumberFormat="1" applyFont="1" applyFill="1" applyBorder="1" applyAlignment="1">
      <alignment horizontal="right" vertical="center"/>
    </xf>
    <xf numFmtId="0" fontId="11" fillId="0" borderId="20" xfId="0" applyFont="1" applyFill="1" applyBorder="1" applyAlignment="1">
      <alignment horizontal="center" vertical="center"/>
    </xf>
    <xf numFmtId="0" fontId="11" fillId="0" borderId="29" xfId="0" applyFont="1" applyFill="1" applyBorder="1" applyAlignment="1">
      <alignment horizontal="center" vertical="center"/>
    </xf>
    <xf numFmtId="177" fontId="0" fillId="0" borderId="3" xfId="0" applyNumberFormat="1" applyFont="1" applyFill="1" applyBorder="1" applyAlignment="1">
      <alignment vertical="center"/>
    </xf>
    <xf numFmtId="0" fontId="2" fillId="3" borderId="43"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2" xfId="0" applyFont="1" applyFill="1" applyBorder="1" applyAlignment="1">
      <alignment horizontal="center" vertical="center"/>
    </xf>
    <xf numFmtId="187" fontId="0" fillId="0" borderId="0" xfId="0" applyNumberFormat="1" applyFont="1" applyFill="1" applyBorder="1" applyAlignment="1">
      <alignment horizontal="right" vertical="center"/>
    </xf>
    <xf numFmtId="180" fontId="10" fillId="0" borderId="1" xfId="4" applyNumberFormat="1" applyFont="1" applyFill="1" applyBorder="1" applyAlignment="1">
      <alignment vertical="center"/>
    </xf>
    <xf numFmtId="0" fontId="0" fillId="0" borderId="5" xfId="0" applyFont="1" applyFill="1" applyBorder="1" applyAlignment="1">
      <alignment horizontal="justify" vertical="center"/>
    </xf>
    <xf numFmtId="0" fontId="0" fillId="0" borderId="5" xfId="0" applyFont="1" applyFill="1" applyBorder="1" applyAlignment="1">
      <alignment horizontal="center" vertical="center"/>
    </xf>
    <xf numFmtId="0" fontId="0" fillId="0" borderId="5" xfId="0" applyFont="1" applyFill="1" applyBorder="1" applyAlignment="1">
      <alignment vertical="center"/>
    </xf>
    <xf numFmtId="176" fontId="0" fillId="0" borderId="8" xfId="0" applyNumberFormat="1" applyFont="1" applyFill="1" applyBorder="1" applyAlignment="1">
      <alignment horizontal="center" vertical="center"/>
    </xf>
    <xf numFmtId="0" fontId="8" fillId="0" borderId="0" xfId="0" applyFont="1" applyFill="1" applyBorder="1" applyAlignment="1">
      <alignment vertical="center"/>
    </xf>
    <xf numFmtId="176" fontId="0" fillId="0" borderId="8" xfId="0" applyNumberFormat="1" applyFill="1" applyBorder="1" applyAlignment="1">
      <alignment horizontal="center" vertical="center"/>
    </xf>
    <xf numFmtId="0" fontId="0" fillId="0" borderId="8" xfId="0" applyFont="1" applyFill="1" applyBorder="1" applyAlignment="1">
      <alignment horizontal="center" vertical="center"/>
    </xf>
    <xf numFmtId="0" fontId="0" fillId="0" borderId="0" xfId="0" applyFont="1" applyFill="1" applyBorder="1" applyAlignment="1">
      <alignment horizontal="justify" vertical="center"/>
    </xf>
    <xf numFmtId="0" fontId="0" fillId="0" borderId="1" xfId="0" applyFont="1" applyFill="1" applyBorder="1" applyAlignment="1">
      <alignment vertical="center"/>
    </xf>
    <xf numFmtId="181" fontId="2" fillId="0" borderId="3" xfId="0" applyNumberFormat="1" applyFont="1" applyFill="1" applyBorder="1" applyAlignment="1">
      <alignment horizontal="right" vertical="center"/>
    </xf>
    <xf numFmtId="182" fontId="2" fillId="0" borderId="3" xfId="0" applyNumberFormat="1" applyFont="1" applyFill="1" applyBorder="1" applyAlignment="1">
      <alignment vertical="center"/>
    </xf>
    <xf numFmtId="180" fontId="2" fillId="0" borderId="1" xfId="0" applyNumberFormat="1" applyFont="1" applyFill="1" applyBorder="1" applyAlignment="1">
      <alignment horizontal="right" vertical="center"/>
    </xf>
    <xf numFmtId="180" fontId="2" fillId="0" borderId="10" xfId="0" applyNumberFormat="1" applyFont="1" applyFill="1" applyBorder="1" applyAlignment="1">
      <alignment horizontal="right" vertical="center"/>
    </xf>
    <xf numFmtId="180" fontId="2" fillId="0" borderId="3" xfId="0" applyNumberFormat="1" applyFont="1" applyFill="1" applyBorder="1" applyAlignment="1">
      <alignment vertical="center"/>
    </xf>
    <xf numFmtId="180" fontId="2" fillId="0" borderId="46" xfId="0" applyNumberFormat="1" applyFont="1" applyFill="1" applyBorder="1" applyAlignment="1">
      <alignment vertical="center"/>
    </xf>
    <xf numFmtId="0" fontId="0" fillId="0" borderId="5" xfId="0" applyFont="1" applyFill="1" applyBorder="1" applyAlignment="1">
      <alignment horizontal="center" vertical="center" shrinkToFit="1"/>
    </xf>
    <xf numFmtId="176" fontId="0" fillId="0" borderId="20" xfId="0" applyNumberFormat="1" applyFont="1" applyFill="1" applyBorder="1" applyAlignment="1">
      <alignment horizontal="center" vertical="center"/>
    </xf>
    <xf numFmtId="0" fontId="11" fillId="0" borderId="0" xfId="0" applyFont="1" applyFill="1" applyBorder="1" applyAlignment="1">
      <alignment vertical="center"/>
    </xf>
    <xf numFmtId="0" fontId="0" fillId="0" borderId="0" xfId="0" applyFill="1" applyAlignment="1">
      <alignment vertical="center"/>
    </xf>
    <xf numFmtId="0" fontId="2" fillId="0" borderId="0" xfId="0" applyFont="1" applyFill="1" applyBorder="1" applyAlignment="1">
      <alignment vertical="center"/>
    </xf>
    <xf numFmtId="0" fontId="0" fillId="0" borderId="2" xfId="0" applyFont="1" applyFill="1" applyBorder="1" applyAlignment="1">
      <alignment horizontal="center" vertical="center"/>
    </xf>
    <xf numFmtId="182" fontId="0" fillId="0" borderId="0" xfId="0" applyNumberFormat="1" applyFont="1" applyFill="1" applyBorder="1" applyAlignment="1">
      <alignment horizontal="right" vertical="center"/>
    </xf>
    <xf numFmtId="192" fontId="0" fillId="0" borderId="8" xfId="0" applyNumberFormat="1" applyFont="1" applyFill="1" applyBorder="1" applyAlignment="1">
      <alignment horizontal="center" vertical="center"/>
    </xf>
    <xf numFmtId="0" fontId="0" fillId="0" borderId="0" xfId="0" applyFont="1" applyFill="1" applyBorder="1" applyAlignment="1">
      <alignment vertical="center"/>
    </xf>
    <xf numFmtId="0" fontId="2" fillId="0" borderId="43" xfId="0" applyFont="1" applyFill="1" applyBorder="1" applyAlignment="1">
      <alignment horizontal="center" vertical="center"/>
    </xf>
    <xf numFmtId="0" fontId="2" fillId="0" borderId="6" xfId="0" applyFont="1" applyFill="1" applyBorder="1" applyAlignment="1">
      <alignment horizontal="center" vertical="center"/>
    </xf>
    <xf numFmtId="179" fontId="2" fillId="0" borderId="0" xfId="0" applyNumberFormat="1" applyFont="1" applyFill="1" applyBorder="1" applyAlignment="1">
      <alignment horizontal="right" vertical="center"/>
    </xf>
    <xf numFmtId="176" fontId="2" fillId="0" borderId="0" xfId="0" applyNumberFormat="1" applyFont="1" applyFill="1" applyBorder="1" applyAlignment="1">
      <alignment vertical="center"/>
    </xf>
    <xf numFmtId="177" fontId="2" fillId="0" borderId="3" xfId="0" applyNumberFormat="1" applyFont="1" applyFill="1" applyBorder="1" applyAlignment="1">
      <alignment vertical="center"/>
    </xf>
    <xf numFmtId="180" fontId="0" fillId="0" borderId="0" xfId="0" applyNumberFormat="1" applyFont="1" applyFill="1" applyBorder="1" applyAlignment="1">
      <alignment horizontal="right" vertical="center"/>
    </xf>
    <xf numFmtId="180" fontId="19" fillId="0" borderId="1" xfId="0" applyNumberFormat="1" applyFont="1" applyFill="1" applyBorder="1" applyAlignment="1">
      <alignment horizontal="right" vertical="center"/>
    </xf>
    <xf numFmtId="0" fontId="19" fillId="0" borderId="1" xfId="0" applyFont="1" applyFill="1" applyBorder="1" applyAlignment="1">
      <alignment horizontal="center" vertical="center"/>
    </xf>
    <xf numFmtId="0" fontId="14" fillId="0" borderId="26" xfId="0" applyFont="1" applyFill="1" applyBorder="1" applyAlignment="1">
      <alignment horizontal="center" vertical="center"/>
    </xf>
    <xf numFmtId="180" fontId="2" fillId="0" borderId="65" xfId="4" applyNumberFormat="1" applyFont="1" applyFill="1" applyBorder="1" applyAlignment="1">
      <alignment vertical="center"/>
    </xf>
    <xf numFmtId="186" fontId="2" fillId="0" borderId="3" xfId="0" applyNumberFormat="1" applyFont="1" applyFill="1" applyBorder="1" applyAlignment="1">
      <alignment vertical="center"/>
    </xf>
    <xf numFmtId="180" fontId="2" fillId="0" borderId="3" xfId="0" applyNumberFormat="1" applyFont="1" applyFill="1" applyBorder="1">
      <alignment vertical="center"/>
    </xf>
    <xf numFmtId="177" fontId="2" fillId="0" borderId="3" xfId="0" applyNumberFormat="1" applyFont="1" applyFill="1" applyBorder="1">
      <alignment vertical="center"/>
    </xf>
    <xf numFmtId="183" fontId="11" fillId="0" borderId="46" xfId="0" applyNumberFormat="1" applyFont="1" applyFill="1" applyBorder="1">
      <alignment vertical="center"/>
    </xf>
    <xf numFmtId="176" fontId="2" fillId="0" borderId="22" xfId="0" applyNumberFormat="1" applyFont="1" applyFill="1" applyBorder="1" applyAlignment="1">
      <alignment horizontal="right" vertical="center"/>
    </xf>
    <xf numFmtId="188" fontId="2" fillId="0" borderId="22" xfId="0" applyNumberFormat="1" applyFont="1" applyFill="1" applyBorder="1" applyAlignment="1">
      <alignment horizontal="right" vertical="center"/>
    </xf>
    <xf numFmtId="180" fontId="2" fillId="0" borderId="22" xfId="0" applyNumberFormat="1" applyFont="1" applyFill="1" applyBorder="1" applyAlignment="1">
      <alignment horizontal="right" vertical="center"/>
    </xf>
    <xf numFmtId="189" fontId="2" fillId="0" borderId="0" xfId="0" applyNumberFormat="1" applyFont="1" applyFill="1" applyBorder="1" applyAlignment="1">
      <alignment horizontal="right" vertical="center"/>
    </xf>
    <xf numFmtId="180" fontId="2" fillId="0" borderId="22" xfId="1" applyNumberFormat="1" applyFont="1" applyFill="1" applyBorder="1" applyAlignment="1" applyProtection="1">
      <alignment horizontal="right" vertical="center"/>
    </xf>
    <xf numFmtId="189" fontId="2" fillId="0" borderId="47" xfId="0" applyNumberFormat="1" applyFont="1" applyFill="1" applyBorder="1" applyAlignment="1">
      <alignment horizontal="right" vertical="center"/>
    </xf>
    <xf numFmtId="188" fontId="0" fillId="0" borderId="0" xfId="0" applyNumberFormat="1" applyFont="1" applyFill="1" applyBorder="1" applyAlignment="1">
      <alignment horizontal="right" vertical="center"/>
    </xf>
    <xf numFmtId="189" fontId="0" fillId="0" borderId="0" xfId="0" applyNumberFormat="1" applyFont="1" applyFill="1" applyBorder="1" applyAlignment="1">
      <alignment horizontal="right" vertical="center"/>
    </xf>
    <xf numFmtId="180" fontId="0" fillId="0" borderId="0" xfId="1" applyNumberFormat="1" applyFont="1" applyFill="1" applyBorder="1" applyAlignment="1" applyProtection="1">
      <alignment horizontal="right" vertical="center"/>
    </xf>
    <xf numFmtId="189" fontId="0" fillId="0" borderId="7" xfId="0" applyNumberFormat="1" applyFont="1" applyFill="1" applyBorder="1" applyAlignment="1">
      <alignment horizontal="right" vertical="center"/>
    </xf>
    <xf numFmtId="188" fontId="2" fillId="0" borderId="0" xfId="0" applyNumberFormat="1" applyFont="1" applyFill="1" applyBorder="1" applyAlignment="1">
      <alignment horizontal="right" vertical="center"/>
    </xf>
    <xf numFmtId="180" fontId="2" fillId="0" borderId="0" xfId="0" applyNumberFormat="1" applyFont="1" applyFill="1" applyBorder="1" applyAlignment="1">
      <alignment horizontal="right" vertical="center"/>
    </xf>
    <xf numFmtId="180" fontId="2" fillId="0" borderId="0" xfId="1" applyNumberFormat="1" applyFont="1" applyFill="1" applyBorder="1" applyAlignment="1" applyProtection="1">
      <alignment horizontal="right" vertical="center"/>
    </xf>
    <xf numFmtId="189" fontId="2" fillId="0" borderId="7" xfId="0" applyNumberFormat="1" applyFont="1" applyFill="1" applyBorder="1" applyAlignment="1">
      <alignment horizontal="right" vertical="center"/>
    </xf>
    <xf numFmtId="188" fontId="0" fillId="0" borderId="3" xfId="0" applyNumberFormat="1" applyFont="1" applyFill="1" applyBorder="1" applyAlignment="1">
      <alignment horizontal="right" vertical="center"/>
    </xf>
    <xf numFmtId="180" fontId="0" fillId="0" borderId="3" xfId="0" applyNumberFormat="1" applyFont="1" applyFill="1" applyBorder="1" applyAlignment="1">
      <alignment horizontal="right" vertical="center"/>
    </xf>
    <xf numFmtId="189" fontId="0" fillId="0" borderId="3" xfId="0" applyNumberFormat="1" applyFont="1" applyFill="1" applyBorder="1" applyAlignment="1">
      <alignment horizontal="right" vertical="center"/>
    </xf>
    <xf numFmtId="180" fontId="0" fillId="0" borderId="3" xfId="1" applyNumberFormat="1" applyFont="1" applyFill="1" applyBorder="1" applyAlignment="1" applyProtection="1">
      <alignment horizontal="right" vertical="center"/>
    </xf>
    <xf numFmtId="189" fontId="0" fillId="0" borderId="46" xfId="0" applyNumberFormat="1" applyFont="1" applyFill="1" applyBorder="1" applyAlignment="1">
      <alignment horizontal="right" vertical="center"/>
    </xf>
    <xf numFmtId="0" fontId="20" fillId="0" borderId="27" xfId="0" applyFont="1" applyFill="1" applyBorder="1" applyAlignment="1">
      <alignment horizontal="center" vertical="center"/>
    </xf>
    <xf numFmtId="0" fontId="20" fillId="0" borderId="15" xfId="0" applyFont="1" applyFill="1" applyBorder="1" applyAlignment="1">
      <alignment horizontal="center" vertical="center"/>
    </xf>
    <xf numFmtId="180" fontId="2" fillId="0" borderId="7" xfId="0" applyNumberFormat="1" applyFont="1" applyFill="1" applyBorder="1" applyAlignment="1">
      <alignment vertical="center"/>
    </xf>
    <xf numFmtId="0" fontId="20" fillId="0" borderId="4" xfId="0" applyFont="1" applyFill="1" applyBorder="1" applyAlignment="1">
      <alignment horizontal="center" vertical="center"/>
    </xf>
    <xf numFmtId="0" fontId="20" fillId="0" borderId="1" xfId="0" applyFont="1" applyFill="1" applyBorder="1" applyAlignment="1">
      <alignment horizontal="center" vertical="center"/>
    </xf>
    <xf numFmtId="176" fontId="2" fillId="0" borderId="7" xfId="0" applyNumberFormat="1" applyFont="1" applyFill="1" applyBorder="1" applyAlignment="1">
      <alignment horizontal="right" vertical="center"/>
    </xf>
    <xf numFmtId="0" fontId="20" fillId="0" borderId="26" xfId="0" applyFont="1" applyFill="1" applyBorder="1" applyAlignment="1">
      <alignment vertical="center"/>
    </xf>
    <xf numFmtId="0" fontId="20" fillId="0" borderId="10" xfId="0" applyFont="1" applyFill="1" applyBorder="1" applyAlignment="1">
      <alignment horizontal="center" vertical="center"/>
    </xf>
    <xf numFmtId="0" fontId="20" fillId="0" borderId="30" xfId="0" applyFont="1" applyFill="1" applyBorder="1" applyAlignment="1">
      <alignment horizontal="center" vertical="center"/>
    </xf>
    <xf numFmtId="177" fontId="2" fillId="0" borderId="46" xfId="0" applyNumberFormat="1" applyFont="1" applyFill="1" applyBorder="1" applyAlignment="1">
      <alignment horizontal="right" vertical="center"/>
    </xf>
    <xf numFmtId="0" fontId="0" fillId="0" borderId="0" xfId="0" applyFont="1" applyFill="1" applyBorder="1" applyAlignment="1">
      <alignment vertical="center"/>
    </xf>
    <xf numFmtId="0" fontId="0" fillId="0" borderId="0" xfId="0" applyFont="1" applyFill="1" applyBorder="1" applyAlignment="1">
      <alignment horizontal="justify" vertical="center"/>
    </xf>
    <xf numFmtId="184" fontId="26" fillId="0" borderId="0" xfId="0" applyNumberFormat="1" applyFont="1" applyBorder="1" applyAlignment="1">
      <alignment horizontal="left" vertical="center"/>
    </xf>
    <xf numFmtId="0" fontId="26" fillId="0" borderId="0" xfId="0" applyFont="1">
      <alignment vertical="center"/>
    </xf>
    <xf numFmtId="0" fontId="27" fillId="0" borderId="0" xfId="0" applyFont="1" applyFill="1" applyBorder="1">
      <alignment vertical="center"/>
    </xf>
    <xf numFmtId="0" fontId="27" fillId="0" borderId="0" xfId="0" applyFont="1">
      <alignment vertical="center"/>
    </xf>
    <xf numFmtId="0" fontId="0" fillId="0" borderId="0" xfId="0" applyFont="1" applyFill="1" applyBorder="1" applyAlignment="1">
      <alignment horizontal="right" vertical="center"/>
    </xf>
    <xf numFmtId="177" fontId="2" fillId="0" borderId="22" xfId="0" applyNumberFormat="1" applyFont="1" applyFill="1" applyBorder="1" applyAlignment="1">
      <alignment vertical="center"/>
    </xf>
    <xf numFmtId="177" fontId="0" fillId="0" borderId="0" xfId="0" applyNumberFormat="1" applyFont="1" applyFill="1" applyBorder="1" applyAlignment="1">
      <alignment vertical="center"/>
    </xf>
    <xf numFmtId="177" fontId="2" fillId="0" borderId="0" xfId="0" applyNumberFormat="1" applyFont="1" applyFill="1" applyBorder="1" applyAlignment="1">
      <alignment vertical="center"/>
    </xf>
    <xf numFmtId="0" fontId="8" fillId="0" borderId="1" xfId="0" applyFont="1" applyFill="1" applyBorder="1" applyAlignment="1">
      <alignment vertical="center"/>
    </xf>
    <xf numFmtId="0" fontId="0" fillId="0" borderId="3" xfId="0" applyFont="1" applyFill="1" applyBorder="1" applyAlignment="1">
      <alignment horizontal="justify" vertical="center"/>
    </xf>
    <xf numFmtId="0" fontId="0" fillId="0" borderId="9" xfId="0" applyFont="1" applyFill="1" applyBorder="1" applyAlignment="1">
      <alignment horizontal="center" vertical="center"/>
    </xf>
    <xf numFmtId="0" fontId="0" fillId="0" borderId="3"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176" fontId="0" fillId="0" borderId="9" xfId="0" applyNumberFormat="1" applyFont="1" applyFill="1" applyBorder="1" applyAlignment="1">
      <alignment horizontal="center" vertical="center"/>
    </xf>
    <xf numFmtId="0" fontId="0" fillId="0" borderId="0" xfId="0" applyFill="1" applyBorder="1" applyAlignment="1">
      <alignment horizontal="right" vertical="center"/>
    </xf>
    <xf numFmtId="176" fontId="0" fillId="0" borderId="0" xfId="0" applyNumberFormat="1" applyFill="1" applyBorder="1" applyAlignment="1">
      <alignment horizontal="right" vertical="center"/>
    </xf>
    <xf numFmtId="176" fontId="0" fillId="0" borderId="0" xfId="0" applyNumberFormat="1" applyFill="1" applyBorder="1" applyAlignment="1">
      <alignment horizontal="left" vertical="center"/>
    </xf>
    <xf numFmtId="176" fontId="0" fillId="0" borderId="0" xfId="0" applyNumberFormat="1" applyFont="1" applyFill="1" applyBorder="1" applyAlignment="1">
      <alignment horizontal="left" vertical="center"/>
    </xf>
    <xf numFmtId="0" fontId="2" fillId="0" borderId="32" xfId="0" applyFont="1" applyFill="1" applyBorder="1" applyAlignment="1">
      <alignment horizontal="center" vertical="center"/>
    </xf>
    <xf numFmtId="177" fontId="2" fillId="0" borderId="7" xfId="0" applyNumberFormat="1" applyFont="1" applyFill="1" applyBorder="1" applyAlignment="1">
      <alignment vertical="center"/>
    </xf>
    <xf numFmtId="177" fontId="0" fillId="0" borderId="7" xfId="0" applyNumberFormat="1" applyFont="1" applyFill="1" applyBorder="1" applyAlignment="1">
      <alignment vertical="center"/>
    </xf>
    <xf numFmtId="179" fontId="0" fillId="0" borderId="7" xfId="0" applyNumberFormat="1" applyFont="1" applyFill="1" applyBorder="1" applyAlignment="1">
      <alignment horizontal="right" vertical="center"/>
    </xf>
    <xf numFmtId="176" fontId="0" fillId="0" borderId="7" xfId="0" applyNumberFormat="1" applyFont="1" applyFill="1" applyBorder="1" applyAlignment="1">
      <alignment vertical="center"/>
    </xf>
    <xf numFmtId="176" fontId="0" fillId="0" borderId="46" xfId="0" applyNumberFormat="1" applyFont="1" applyFill="1" applyBorder="1" applyAlignment="1">
      <alignment vertical="center"/>
    </xf>
    <xf numFmtId="198" fontId="2" fillId="0" borderId="0" xfId="0" applyNumberFormat="1" applyFont="1" applyFill="1" applyBorder="1" applyAlignment="1">
      <alignment horizontal="right" vertical="center"/>
    </xf>
    <xf numFmtId="199" fontId="0" fillId="0" borderId="0" xfId="0" applyNumberFormat="1" applyFont="1" applyFill="1" applyBorder="1" applyAlignment="1">
      <alignment vertical="center"/>
    </xf>
    <xf numFmtId="198" fontId="0" fillId="0" borderId="0" xfId="0" applyNumberFormat="1" applyFont="1" applyFill="1" applyBorder="1" applyAlignment="1">
      <alignment horizontal="right" vertical="center"/>
    </xf>
    <xf numFmtId="199" fontId="0" fillId="0" borderId="0" xfId="0" applyNumberFormat="1" applyFont="1" applyFill="1" applyBorder="1" applyAlignment="1">
      <alignment horizontal="right" vertical="center"/>
    </xf>
    <xf numFmtId="199" fontId="0" fillId="0" borderId="3"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3" xfId="0" applyNumberFormat="1" applyFont="1" applyFill="1" applyBorder="1" applyAlignment="1">
      <alignment horizontal="right" vertical="center"/>
    </xf>
    <xf numFmtId="200" fontId="0" fillId="0" borderId="0" xfId="0" applyNumberFormat="1" applyFont="1" applyFill="1" applyBorder="1" applyAlignment="1">
      <alignment horizontal="right" vertical="center"/>
    </xf>
    <xf numFmtId="201" fontId="2" fillId="0" borderId="0" xfId="0" applyNumberFormat="1" applyFont="1" applyFill="1" applyBorder="1" applyAlignment="1">
      <alignment horizontal="right" vertical="center"/>
    </xf>
    <xf numFmtId="201" fontId="0" fillId="0" borderId="0" xfId="0" applyNumberFormat="1" applyFont="1" applyFill="1" applyBorder="1" applyAlignment="1">
      <alignment horizontal="right" vertical="center"/>
    </xf>
    <xf numFmtId="202" fontId="0" fillId="0" borderId="0" xfId="0" applyNumberFormat="1" applyFont="1" applyFill="1" applyBorder="1" applyAlignment="1">
      <alignment horizontal="right" vertical="center"/>
    </xf>
    <xf numFmtId="202" fontId="0" fillId="0" borderId="3" xfId="0" applyNumberFormat="1" applyFont="1" applyFill="1" applyBorder="1" applyAlignment="1">
      <alignment horizontal="right" vertical="center"/>
    </xf>
    <xf numFmtId="202" fontId="0" fillId="0" borderId="0" xfId="0" applyNumberFormat="1" applyFont="1" applyFill="1" applyBorder="1" applyAlignment="1">
      <alignment vertical="center"/>
    </xf>
    <xf numFmtId="0" fontId="0" fillId="0" borderId="0" xfId="0" applyFill="1" applyAlignment="1">
      <alignment horizontal="right" vertical="center"/>
    </xf>
    <xf numFmtId="0" fontId="0" fillId="0" borderId="43" xfId="0" applyFont="1" applyFill="1" applyBorder="1" applyAlignment="1">
      <alignment horizontal="center" vertical="center"/>
    </xf>
    <xf numFmtId="0" fontId="11" fillId="0" borderId="44" xfId="0" applyFont="1" applyFill="1" applyBorder="1" applyAlignment="1">
      <alignment horizontal="center" vertical="center"/>
    </xf>
    <xf numFmtId="0" fontId="2" fillId="0" borderId="72" xfId="0" applyFont="1" applyFill="1" applyBorder="1" applyAlignment="1">
      <alignment horizontal="center" vertical="center"/>
    </xf>
    <xf numFmtId="180" fontId="0" fillId="0" borderId="58" xfId="0" applyNumberFormat="1" applyFont="1" applyFill="1" applyBorder="1" applyAlignment="1">
      <alignment horizontal="right" vertical="center"/>
    </xf>
    <xf numFmtId="180" fontId="0" fillId="0" borderId="47" xfId="0" applyNumberFormat="1" applyFont="1" applyFill="1" applyBorder="1" applyAlignment="1">
      <alignment horizontal="right" vertical="center"/>
    </xf>
    <xf numFmtId="180" fontId="0" fillId="0" borderId="50" xfId="0" applyNumberFormat="1" applyFont="1" applyFill="1" applyBorder="1" applyAlignment="1">
      <alignment horizontal="right" vertical="center"/>
    </xf>
    <xf numFmtId="180" fontId="0" fillId="0" borderId="7" xfId="0" applyNumberFormat="1" applyFont="1" applyFill="1" applyBorder="1" applyAlignment="1">
      <alignment horizontal="right" vertical="center"/>
    </xf>
    <xf numFmtId="0" fontId="0" fillId="0" borderId="0" xfId="0" applyFont="1" applyFill="1" applyBorder="1" applyAlignment="1">
      <alignment horizontal="right" vertical="center" shrinkToFit="1"/>
    </xf>
    <xf numFmtId="0" fontId="0" fillId="0" borderId="59"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11" fillId="0" borderId="0" xfId="0" applyFont="1" applyFill="1" applyBorder="1" applyAlignment="1">
      <alignment vertical="center"/>
    </xf>
    <xf numFmtId="0" fontId="0" fillId="0" borderId="49" xfId="0" applyFill="1" applyBorder="1" applyAlignment="1">
      <alignment horizontal="center" vertical="center"/>
    </xf>
    <xf numFmtId="0" fontId="3" fillId="0" borderId="49" xfId="0" applyFont="1" applyFill="1" applyBorder="1" applyAlignment="1">
      <alignment horizontal="center" vertical="center"/>
    </xf>
    <xf numFmtId="180" fontId="0" fillId="0" borderId="67" xfId="0" applyNumberFormat="1" applyFont="1" applyFill="1" applyBorder="1" applyAlignment="1">
      <alignment horizontal="right" vertical="center"/>
    </xf>
    <xf numFmtId="180" fontId="0" fillId="0" borderId="1" xfId="0" applyNumberFormat="1" applyFont="1" applyFill="1" applyBorder="1" applyAlignment="1">
      <alignment horizontal="right" vertical="center"/>
    </xf>
    <xf numFmtId="0" fontId="0" fillId="0" borderId="0" xfId="0" applyFill="1" applyBorder="1" applyAlignment="1">
      <alignment vertical="center"/>
    </xf>
    <xf numFmtId="0" fontId="0" fillId="0" borderId="0" xfId="0" applyFont="1" applyFill="1" applyBorder="1" applyAlignment="1">
      <alignment vertical="center"/>
    </xf>
    <xf numFmtId="180" fontId="0" fillId="0" borderId="0" xfId="0" applyNumberFormat="1" applyFont="1" applyFill="1" applyBorder="1" applyAlignment="1">
      <alignment horizontal="right" vertical="center"/>
    </xf>
    <xf numFmtId="180" fontId="0" fillId="0" borderId="22" xfId="0" applyNumberFormat="1" applyFont="1" applyFill="1" applyBorder="1" applyAlignment="1">
      <alignment horizontal="right" vertical="center"/>
    </xf>
    <xf numFmtId="0" fontId="14" fillId="3" borderId="54" xfId="0" applyFont="1" applyFill="1" applyBorder="1" applyAlignment="1">
      <alignment horizontal="center" vertical="center"/>
    </xf>
    <xf numFmtId="0" fontId="14" fillId="3" borderId="55" xfId="0" applyFont="1" applyFill="1" applyBorder="1" applyAlignment="1">
      <alignment horizontal="center" vertical="center"/>
    </xf>
    <xf numFmtId="0" fontId="14" fillId="3" borderId="56" xfId="0" applyFont="1" applyFill="1" applyBorder="1" applyAlignment="1">
      <alignment horizontal="center" vertical="center"/>
    </xf>
    <xf numFmtId="0" fontId="0" fillId="0" borderId="53" xfId="0" applyFill="1" applyBorder="1" applyAlignment="1">
      <alignment horizontal="left" vertical="center"/>
    </xf>
    <xf numFmtId="0" fontId="0" fillId="0" borderId="53" xfId="0" applyFont="1" applyFill="1" applyBorder="1" applyAlignment="1">
      <alignment horizontal="left" vertical="center"/>
    </xf>
    <xf numFmtId="0" fontId="0" fillId="0" borderId="57" xfId="0" applyFont="1" applyFill="1" applyBorder="1" applyAlignment="1">
      <alignment horizontal="left" vertical="center"/>
    </xf>
    <xf numFmtId="0" fontId="2" fillId="3" borderId="49" xfId="0" applyFont="1" applyFill="1" applyBorder="1" applyAlignment="1">
      <alignment horizontal="center" vertical="center"/>
    </xf>
    <xf numFmtId="0" fontId="15" fillId="3" borderId="66" xfId="0" applyFont="1" applyFill="1" applyBorder="1" applyAlignment="1">
      <alignment horizontal="center" vertical="center"/>
    </xf>
    <xf numFmtId="180" fontId="2" fillId="3" borderId="67" xfId="0" applyNumberFormat="1" applyFont="1" applyFill="1" applyBorder="1" applyAlignment="1">
      <alignment horizontal="right" vertical="center"/>
    </xf>
    <xf numFmtId="180" fontId="2" fillId="3" borderId="69" xfId="0" applyNumberFormat="1" applyFont="1" applyFill="1" applyBorder="1" applyAlignment="1">
      <alignment horizontal="right" vertical="center"/>
    </xf>
    <xf numFmtId="180" fontId="2" fillId="3" borderId="70" xfId="0" applyNumberFormat="1" applyFont="1" applyFill="1" applyBorder="1" applyAlignment="1">
      <alignment horizontal="right" vertical="center"/>
    </xf>
    <xf numFmtId="180" fontId="2" fillId="3" borderId="71" xfId="0" applyNumberFormat="1" applyFont="1" applyFill="1" applyBorder="1" applyAlignment="1">
      <alignment horizontal="right" vertical="center"/>
    </xf>
    <xf numFmtId="180" fontId="2" fillId="3" borderId="5" xfId="0" applyNumberFormat="1" applyFont="1" applyFill="1" applyBorder="1" applyAlignment="1">
      <alignment horizontal="right" vertical="center"/>
    </xf>
    <xf numFmtId="180" fontId="2" fillId="3" borderId="35" xfId="0" applyNumberFormat="1" applyFont="1" applyFill="1" applyBorder="1" applyAlignment="1">
      <alignment horizontal="right" vertical="center"/>
    </xf>
    <xf numFmtId="180" fontId="2" fillId="3" borderId="11" xfId="0" applyNumberFormat="1" applyFont="1" applyFill="1" applyBorder="1" applyAlignment="1">
      <alignment horizontal="right" vertical="center"/>
    </xf>
    <xf numFmtId="180" fontId="2" fillId="3" borderId="48" xfId="0" applyNumberFormat="1" applyFont="1" applyFill="1" applyBorder="1" applyAlignment="1">
      <alignment horizontal="right" vertical="center"/>
    </xf>
    <xf numFmtId="177" fontId="11" fillId="0" borderId="50" xfId="0" applyNumberFormat="1" applyFont="1" applyFill="1" applyBorder="1" applyAlignment="1">
      <alignment horizontal="right" vertical="center"/>
    </xf>
    <xf numFmtId="177" fontId="11" fillId="0" borderId="0" xfId="0" applyNumberFormat="1" applyFont="1" applyFill="1" applyBorder="1" applyAlignment="1">
      <alignment horizontal="right" vertical="center"/>
    </xf>
    <xf numFmtId="177" fontId="11" fillId="0" borderId="7" xfId="0" applyNumberFormat="1" applyFont="1" applyFill="1" applyBorder="1" applyAlignment="1">
      <alignment horizontal="right" vertical="center"/>
    </xf>
    <xf numFmtId="180" fontId="0" fillId="0" borderId="35" xfId="0" applyNumberFormat="1" applyFont="1" applyFill="1" applyBorder="1" applyAlignment="1">
      <alignment horizontal="right" vertical="center"/>
    </xf>
    <xf numFmtId="0" fontId="14" fillId="0" borderId="21" xfId="0" applyFont="1" applyFill="1" applyBorder="1" applyAlignment="1">
      <alignment horizontal="distributed" vertical="center"/>
    </xf>
    <xf numFmtId="0" fontId="14" fillId="0" borderId="8" xfId="0" applyFont="1" applyFill="1" applyBorder="1" applyAlignment="1">
      <alignment horizontal="distributed" vertical="center"/>
    </xf>
    <xf numFmtId="0" fontId="11" fillId="0" borderId="45"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52"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53" xfId="0" applyFont="1" applyFill="1" applyBorder="1" applyAlignment="1">
      <alignment horizontal="center" vertical="center"/>
    </xf>
    <xf numFmtId="0" fontId="11" fillId="0" borderId="54" xfId="0" applyFont="1" applyFill="1" applyBorder="1" applyAlignment="1">
      <alignment horizontal="center" vertical="center"/>
    </xf>
    <xf numFmtId="0" fontId="14" fillId="0" borderId="27" xfId="0" applyFont="1" applyFill="1" applyBorder="1" applyAlignment="1">
      <alignment horizontal="distributed" vertical="center"/>
    </xf>
    <xf numFmtId="0" fontId="14" fillId="0" borderId="20" xfId="0" applyFont="1" applyFill="1" applyBorder="1" applyAlignment="1">
      <alignment horizontal="distributed" vertical="center"/>
    </xf>
    <xf numFmtId="0" fontId="0" fillId="0" borderId="0" xfId="0" applyFont="1" applyFill="1" applyBorder="1" applyAlignment="1">
      <alignment horizontal="right" vertical="center"/>
    </xf>
    <xf numFmtId="0" fontId="0" fillId="0" borderId="12" xfId="0" applyFill="1" applyBorder="1" applyAlignment="1">
      <alignment horizontal="left" vertical="center"/>
    </xf>
    <xf numFmtId="0" fontId="0" fillId="0" borderId="12" xfId="0" applyFont="1" applyFill="1" applyBorder="1" applyAlignment="1">
      <alignment horizontal="left" vertical="center"/>
    </xf>
    <xf numFmtId="0" fontId="11" fillId="0" borderId="21" xfId="0" applyFont="1" applyFill="1" applyBorder="1" applyAlignment="1">
      <alignment horizontal="distributed" vertical="center"/>
    </xf>
    <xf numFmtId="0" fontId="11" fillId="0" borderId="8" xfId="0" applyFont="1" applyFill="1" applyBorder="1" applyAlignment="1">
      <alignment horizontal="distributed" vertical="center"/>
    </xf>
    <xf numFmtId="0" fontId="0" fillId="0" borderId="0" xfId="0" applyFill="1" applyBorder="1" applyAlignment="1">
      <alignment horizontal="left" vertical="center"/>
    </xf>
    <xf numFmtId="0" fontId="0" fillId="0" borderId="0" xfId="0" applyFont="1" applyFill="1" applyBorder="1" applyAlignment="1">
      <alignment horizontal="left" vertical="center"/>
    </xf>
    <xf numFmtId="0" fontId="18" fillId="0" borderId="21" xfId="0" applyFont="1" applyFill="1" applyBorder="1" applyAlignment="1">
      <alignment horizontal="distributed" vertical="center"/>
    </xf>
    <xf numFmtId="0" fontId="18" fillId="0" borderId="8" xfId="0" applyFont="1" applyFill="1" applyBorder="1" applyAlignment="1">
      <alignment horizontal="distributed" vertical="center"/>
    </xf>
    <xf numFmtId="0" fontId="11" fillId="0" borderId="51" xfId="0" applyFont="1" applyFill="1" applyBorder="1" applyAlignment="1">
      <alignment horizontal="distributed" vertical="center"/>
    </xf>
    <xf numFmtId="0" fontId="11" fillId="0" borderId="29" xfId="0" applyFont="1" applyFill="1" applyBorder="1" applyAlignment="1">
      <alignment horizontal="distributed"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180" fontId="2" fillId="0" borderId="67" xfId="0" applyNumberFormat="1" applyFont="1" applyFill="1" applyBorder="1" applyAlignment="1">
      <alignment horizontal="right" vertical="center"/>
    </xf>
    <xf numFmtId="180" fontId="2" fillId="0" borderId="69" xfId="0" applyNumberFormat="1" applyFont="1" applyFill="1" applyBorder="1" applyAlignment="1">
      <alignment horizontal="right" vertical="center"/>
    </xf>
    <xf numFmtId="180" fontId="2" fillId="0" borderId="70" xfId="0" applyNumberFormat="1" applyFont="1" applyFill="1" applyBorder="1" applyAlignment="1">
      <alignment horizontal="right" vertical="center"/>
    </xf>
    <xf numFmtId="180" fontId="2" fillId="0" borderId="71" xfId="0" applyNumberFormat="1" applyFont="1" applyFill="1" applyBorder="1" applyAlignment="1">
      <alignment horizontal="right" vertical="center"/>
    </xf>
    <xf numFmtId="0" fontId="2" fillId="0" borderId="49" xfId="0" applyFont="1" applyFill="1" applyBorder="1" applyAlignment="1">
      <alignment horizontal="center" vertical="center"/>
    </xf>
    <xf numFmtId="0" fontId="15" fillId="0" borderId="66" xfId="0" applyFont="1" applyFill="1" applyBorder="1" applyAlignment="1">
      <alignment horizontal="center" vertical="center"/>
    </xf>
    <xf numFmtId="180" fontId="2" fillId="0" borderId="50" xfId="0" applyNumberFormat="1" applyFont="1" applyFill="1" applyBorder="1" applyAlignment="1">
      <alignment horizontal="right" vertical="center"/>
    </xf>
    <xf numFmtId="180" fontId="2" fillId="0" borderId="7" xfId="0" applyNumberFormat="1" applyFont="1" applyFill="1" applyBorder="1" applyAlignment="1">
      <alignment horizontal="right" vertical="center"/>
    </xf>
    <xf numFmtId="180" fontId="2" fillId="0" borderId="65" xfId="0" applyNumberFormat="1" applyFont="1" applyFill="1" applyBorder="1" applyAlignment="1">
      <alignment horizontal="right" vertical="center"/>
    </xf>
    <xf numFmtId="180" fontId="2" fillId="0" borderId="46" xfId="0" applyNumberFormat="1" applyFont="1" applyFill="1" applyBorder="1" applyAlignment="1">
      <alignment horizontal="right" vertical="center"/>
    </xf>
    <xf numFmtId="0" fontId="2" fillId="0" borderId="0" xfId="0" applyFont="1" applyFill="1" applyBorder="1" applyAlignment="1">
      <alignment vertical="center"/>
    </xf>
    <xf numFmtId="0" fontId="0" fillId="0" borderId="0" xfId="0" applyFont="1" applyFill="1" applyBorder="1" applyAlignment="1">
      <alignment vertical="top" wrapText="1"/>
    </xf>
    <xf numFmtId="0" fontId="0" fillId="0" borderId="56" xfId="0" applyFont="1" applyFill="1" applyBorder="1" applyAlignment="1">
      <alignment horizontal="center" vertical="center"/>
    </xf>
    <xf numFmtId="0" fontId="0" fillId="0" borderId="3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181" fontId="0" fillId="0" borderId="1" xfId="0" applyNumberFormat="1" applyFont="1" applyFill="1" applyBorder="1" applyAlignment="1">
      <alignment horizontal="right" vertical="center"/>
    </xf>
    <xf numFmtId="182" fontId="0" fillId="0" borderId="5" xfId="0" applyNumberFormat="1" applyFont="1" applyFill="1" applyBorder="1" applyAlignment="1">
      <alignment horizontal="right" vertical="center"/>
    </xf>
    <xf numFmtId="182" fontId="0" fillId="0" borderId="7" xfId="0" applyNumberFormat="1" applyFont="1" applyFill="1" applyBorder="1" applyAlignment="1">
      <alignment horizontal="right" vertical="center"/>
    </xf>
    <xf numFmtId="0" fontId="0" fillId="0" borderId="33" xfId="0" applyFill="1" applyBorder="1" applyAlignment="1">
      <alignment horizontal="center" vertical="center"/>
    </xf>
    <xf numFmtId="0" fontId="3" fillId="0" borderId="22" xfId="0" applyFont="1" applyFill="1" applyBorder="1" applyAlignment="1">
      <alignment horizontal="center" vertical="center"/>
    </xf>
    <xf numFmtId="0" fontId="3" fillId="0" borderId="63" xfId="0" applyFont="1" applyFill="1" applyBorder="1" applyAlignment="1">
      <alignment horizontal="center" vertical="center"/>
    </xf>
    <xf numFmtId="181" fontId="0" fillId="0" borderId="15" xfId="0" applyNumberFormat="1" applyFont="1" applyFill="1" applyBorder="1" applyAlignment="1">
      <alignment horizontal="right" vertical="center"/>
    </xf>
    <xf numFmtId="181" fontId="0" fillId="0" borderId="22" xfId="0" applyNumberFormat="1" applyFont="1" applyFill="1" applyBorder="1" applyAlignment="1">
      <alignment horizontal="right" vertical="center"/>
    </xf>
    <xf numFmtId="182" fontId="0" fillId="0" borderId="22" xfId="0" applyNumberFormat="1" applyFont="1" applyFill="1" applyBorder="1" applyAlignment="1">
      <alignment horizontal="right" vertical="center"/>
    </xf>
    <xf numFmtId="182" fontId="0" fillId="0" borderId="47"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0" fontId="15" fillId="0" borderId="26"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11" xfId="0" applyFont="1" applyFill="1" applyBorder="1" applyAlignment="1">
      <alignment horizontal="center" vertical="center"/>
    </xf>
    <xf numFmtId="181" fontId="2" fillId="0" borderId="10" xfId="0" applyNumberFormat="1" applyFont="1" applyFill="1" applyBorder="1" applyAlignment="1">
      <alignment horizontal="right" vertical="center"/>
    </xf>
    <xf numFmtId="182" fontId="2" fillId="0" borderId="11" xfId="0" applyNumberFormat="1" applyFont="1" applyFill="1" applyBorder="1" applyAlignment="1">
      <alignment vertical="center"/>
    </xf>
    <xf numFmtId="182" fontId="2" fillId="0" borderId="46" xfId="0" applyNumberFormat="1" applyFont="1" applyFill="1" applyBorder="1" applyAlignment="1">
      <alignment vertical="center"/>
    </xf>
    <xf numFmtId="0" fontId="0" fillId="0" borderId="53"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53"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25" xfId="0" applyFont="1" applyFill="1" applyBorder="1" applyAlignment="1">
      <alignment horizontal="center" vertical="center"/>
    </xf>
    <xf numFmtId="0" fontId="0" fillId="0" borderId="0" xfId="0" applyFont="1" applyFill="1" applyBorder="1" applyAlignment="1">
      <alignment horizontal="justify" vertical="center"/>
    </xf>
    <xf numFmtId="192" fontId="0" fillId="0" borderId="8" xfId="0" applyNumberFormat="1" applyFont="1" applyFill="1" applyBorder="1" applyAlignment="1">
      <alignment horizontal="center" vertical="center"/>
    </xf>
    <xf numFmtId="192" fontId="0" fillId="0" borderId="35" xfId="0" applyNumberFormat="1" applyFont="1" applyFill="1" applyBorder="1" applyAlignment="1">
      <alignment horizontal="center" vertical="center"/>
    </xf>
    <xf numFmtId="0" fontId="6" fillId="0" borderId="0" xfId="0" applyFont="1" applyFill="1" applyBorder="1" applyAlignment="1">
      <alignment horizontal="justify" vertical="center"/>
    </xf>
    <xf numFmtId="192" fontId="0" fillId="0" borderId="20" xfId="0" applyNumberFormat="1" applyFont="1" applyFill="1" applyBorder="1" applyAlignment="1">
      <alignment horizontal="center" vertical="center"/>
    </xf>
    <xf numFmtId="192" fontId="0" fillId="0" borderId="16" xfId="0" applyNumberFormat="1" applyFont="1" applyFill="1" applyBorder="1" applyAlignment="1">
      <alignment horizontal="center" vertical="center"/>
    </xf>
    <xf numFmtId="192" fontId="0" fillId="0" borderId="1" xfId="0" applyNumberFormat="1" applyFont="1" applyFill="1" applyBorder="1" applyAlignment="1">
      <alignment horizontal="center" vertical="center"/>
    </xf>
    <xf numFmtId="192" fontId="0" fillId="0" borderId="7" xfId="0" applyNumberFormat="1" applyFont="1" applyFill="1" applyBorder="1" applyAlignment="1">
      <alignment horizontal="center" vertical="center"/>
    </xf>
    <xf numFmtId="194" fontId="0" fillId="0" borderId="8" xfId="0" applyNumberFormat="1" applyFont="1" applyFill="1" applyBorder="1" applyAlignment="1">
      <alignment horizontal="center" vertical="center"/>
    </xf>
    <xf numFmtId="194" fontId="0" fillId="0" borderId="35" xfId="0" applyNumberFormat="1" applyFont="1" applyFill="1" applyBorder="1" applyAlignment="1">
      <alignment horizontal="center" vertical="center"/>
    </xf>
    <xf numFmtId="0" fontId="0" fillId="0" borderId="3" xfId="0" applyFont="1" applyFill="1" applyBorder="1" applyAlignment="1">
      <alignment horizontal="justify" vertical="center"/>
    </xf>
    <xf numFmtId="192" fontId="0" fillId="0" borderId="9" xfId="0" applyNumberFormat="1" applyFont="1" applyFill="1" applyBorder="1" applyAlignment="1">
      <alignment horizontal="center" vertical="center"/>
    </xf>
    <xf numFmtId="192" fontId="0" fillId="0" borderId="48" xfId="0" applyNumberFormat="1" applyFont="1" applyFill="1" applyBorder="1" applyAlignment="1">
      <alignment horizontal="center" vertical="center"/>
    </xf>
    <xf numFmtId="0" fontId="19" fillId="0" borderId="0" xfId="0" applyFont="1" applyFill="1" applyBorder="1" applyAlignment="1">
      <alignment vertical="top" wrapText="1"/>
    </xf>
    <xf numFmtId="0" fontId="19" fillId="0" borderId="31" xfId="0" applyFont="1" applyFill="1" applyBorder="1" applyAlignment="1">
      <alignment horizontal="distributed" vertical="center" justifyLastLine="1"/>
    </xf>
    <xf numFmtId="0" fontId="19" fillId="0" borderId="53" xfId="0" applyFont="1" applyFill="1" applyBorder="1" applyAlignment="1">
      <alignment horizontal="distributed" vertical="center" justifyLastLine="1"/>
    </xf>
    <xf numFmtId="0" fontId="19" fillId="0" borderId="54" xfId="0" applyFont="1" applyFill="1" applyBorder="1" applyAlignment="1">
      <alignment horizontal="distributed" vertical="center" justifyLastLine="1"/>
    </xf>
    <xf numFmtId="0" fontId="19" fillId="0" borderId="55" xfId="0" applyFont="1" applyFill="1" applyBorder="1" applyAlignment="1">
      <alignment horizontal="distributed" vertical="center" justifyLastLine="1"/>
    </xf>
    <xf numFmtId="0" fontId="19" fillId="0" borderId="55" xfId="0" applyFont="1" applyFill="1" applyBorder="1" applyAlignment="1">
      <alignment horizontal="center" vertical="center"/>
    </xf>
    <xf numFmtId="0" fontId="19" fillId="0" borderId="56"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2" xfId="0" applyFont="1" applyFill="1" applyBorder="1" applyAlignment="1">
      <alignment horizontal="center" vertical="center"/>
    </xf>
    <xf numFmtId="0" fontId="19" fillId="0" borderId="20" xfId="0" applyFont="1" applyFill="1" applyBorder="1" applyAlignment="1">
      <alignment horizontal="center" vertical="center" wrapText="1" shrinkToFit="1"/>
    </xf>
    <xf numFmtId="0" fontId="19" fillId="0" borderId="8" xfId="0" applyFont="1" applyFill="1" applyBorder="1" applyAlignment="1">
      <alignment horizontal="center" vertical="center" wrapText="1" shrinkToFit="1"/>
    </xf>
    <xf numFmtId="0" fontId="19" fillId="0" borderId="15" xfId="0" applyFont="1" applyFill="1" applyBorder="1" applyAlignment="1">
      <alignment horizontal="center" vertical="center" wrapText="1"/>
    </xf>
    <xf numFmtId="0" fontId="19" fillId="0" borderId="63"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25" xfId="0" applyFont="1" applyFill="1" applyBorder="1" applyAlignment="1">
      <alignment horizontal="center" vertical="center" wrapText="1"/>
    </xf>
    <xf numFmtId="180" fontId="2" fillId="0" borderId="10" xfId="0" applyNumberFormat="1" applyFont="1" applyFill="1" applyBorder="1" applyAlignment="1">
      <alignment horizontal="right" vertical="center"/>
    </xf>
    <xf numFmtId="180" fontId="2" fillId="0" borderId="3" xfId="0" applyNumberFormat="1" applyFont="1" applyFill="1" applyBorder="1" applyAlignment="1">
      <alignment horizontal="right" vertical="center"/>
    </xf>
    <xf numFmtId="180" fontId="19" fillId="0" borderId="0" xfId="0" applyNumberFormat="1" applyFont="1" applyFill="1" applyBorder="1" applyAlignment="1">
      <alignment horizontal="right" vertical="center"/>
    </xf>
    <xf numFmtId="184" fontId="19" fillId="0" borderId="1" xfId="0" applyNumberFormat="1" applyFont="1" applyFill="1" applyBorder="1" applyAlignment="1">
      <alignment horizontal="center" vertical="center"/>
    </xf>
    <xf numFmtId="184" fontId="19" fillId="0" borderId="0" xfId="0" applyNumberFormat="1" applyFont="1" applyFill="1" applyBorder="1" applyAlignment="1">
      <alignment horizontal="center" vertical="center"/>
    </xf>
    <xf numFmtId="180" fontId="19" fillId="0" borderId="1" xfId="0" applyNumberFormat="1" applyFont="1" applyFill="1" applyBorder="1" applyAlignment="1">
      <alignment horizontal="right" vertical="center"/>
    </xf>
    <xf numFmtId="180" fontId="19" fillId="0" borderId="15" xfId="0" applyNumberFormat="1" applyFont="1" applyFill="1" applyBorder="1" applyAlignment="1">
      <alignment horizontal="right" vertical="center"/>
    </xf>
    <xf numFmtId="180" fontId="19" fillId="0" borderId="22" xfId="0" applyNumberFormat="1" applyFont="1" applyFill="1" applyBorder="1" applyAlignment="1">
      <alignment horizontal="right" vertical="center"/>
    </xf>
    <xf numFmtId="0" fontId="19" fillId="0" borderId="29" xfId="0" applyFont="1" applyFill="1" applyBorder="1" applyAlignment="1">
      <alignment horizontal="center" vertical="center" wrapText="1" shrinkToFit="1"/>
    </xf>
    <xf numFmtId="0" fontId="19" fillId="0" borderId="31" xfId="0" applyFont="1" applyFill="1" applyBorder="1" applyAlignment="1">
      <alignment horizontal="center" vertical="center"/>
    </xf>
    <xf numFmtId="0" fontId="19" fillId="0" borderId="6" xfId="0" applyFont="1" applyFill="1" applyBorder="1" applyAlignment="1">
      <alignment horizontal="center" vertical="center"/>
    </xf>
    <xf numFmtId="0" fontId="14" fillId="0" borderId="0" xfId="0" applyFont="1" applyFill="1" applyBorder="1" applyAlignment="1">
      <alignment vertical="center"/>
    </xf>
    <xf numFmtId="0" fontId="11" fillId="0" borderId="0" xfId="0" applyFont="1" applyFill="1" applyBorder="1" applyAlignment="1">
      <alignment vertical="top" wrapText="1"/>
    </xf>
    <xf numFmtId="0" fontId="11" fillId="0" borderId="20"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19" fillId="0" borderId="0" xfId="0" applyFont="1" applyFill="1" applyBorder="1" applyAlignment="1">
      <alignment horizontal="right" vertical="center"/>
    </xf>
    <xf numFmtId="177" fontId="2" fillId="0" borderId="1" xfId="0" applyNumberFormat="1" applyFont="1" applyFill="1" applyBorder="1" applyAlignment="1">
      <alignment vertical="center"/>
    </xf>
    <xf numFmtId="177" fontId="2" fillId="0" borderId="0" xfId="0" applyNumberFormat="1" applyFont="1" applyFill="1" applyBorder="1" applyAlignment="1">
      <alignment vertical="center"/>
    </xf>
    <xf numFmtId="181" fontId="2" fillId="0" borderId="0" xfId="0" applyNumberFormat="1" applyFont="1" applyFill="1" applyBorder="1" applyAlignment="1">
      <alignment vertical="center"/>
    </xf>
    <xf numFmtId="177" fontId="0" fillId="0" borderId="1" xfId="0" applyNumberFormat="1" applyFont="1" applyFill="1" applyBorder="1" applyAlignment="1">
      <alignment vertical="center"/>
    </xf>
    <xf numFmtId="177" fontId="0" fillId="0" borderId="0" xfId="0" applyNumberFormat="1" applyFont="1" applyFill="1" applyBorder="1" applyAlignment="1">
      <alignment vertical="center"/>
    </xf>
    <xf numFmtId="181" fontId="0" fillId="0" borderId="0" xfId="0" applyNumberFormat="1" applyFont="1" applyFill="1" applyBorder="1" applyAlignment="1">
      <alignment vertical="center"/>
    </xf>
    <xf numFmtId="177" fontId="0" fillId="0" borderId="10" xfId="0" applyNumberFormat="1" applyFont="1" applyFill="1" applyBorder="1" applyAlignment="1">
      <alignment vertical="center"/>
    </xf>
    <xf numFmtId="177" fontId="0" fillId="0" borderId="3" xfId="0" applyNumberFormat="1" applyFont="1" applyFill="1" applyBorder="1" applyAlignment="1">
      <alignment vertical="center"/>
    </xf>
    <xf numFmtId="181" fontId="0" fillId="0" borderId="3" xfId="0" applyNumberFormat="1" applyFont="1" applyFill="1" applyBorder="1" applyAlignment="1">
      <alignment vertical="center"/>
    </xf>
    <xf numFmtId="177" fontId="2" fillId="0" borderId="15" xfId="0" applyNumberFormat="1" applyFont="1" applyFill="1" applyBorder="1" applyAlignment="1">
      <alignment vertical="center"/>
    </xf>
    <xf numFmtId="177" fontId="2" fillId="0" borderId="22" xfId="0" applyNumberFormat="1" applyFont="1" applyFill="1" applyBorder="1" applyAlignment="1">
      <alignment vertical="center"/>
    </xf>
    <xf numFmtId="181" fontId="2" fillId="0" borderId="22" xfId="0" applyNumberFormat="1" applyFont="1" applyFill="1" applyBorder="1" applyAlignment="1">
      <alignment vertical="center"/>
    </xf>
    <xf numFmtId="0" fontId="19" fillId="0" borderId="5"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28"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0" xfId="0" applyFont="1" applyFill="1" applyBorder="1" applyAlignment="1">
      <alignment horizontal="center" vertical="center" textRotation="255" wrapText="1"/>
    </xf>
    <xf numFmtId="0" fontId="19" fillId="0" borderId="8" xfId="0" applyFont="1" applyFill="1" applyBorder="1" applyAlignment="1">
      <alignment horizontal="center" vertical="center" textRotation="255" wrapText="1"/>
    </xf>
    <xf numFmtId="0" fontId="19" fillId="0" borderId="29" xfId="0" applyFont="1" applyFill="1" applyBorder="1" applyAlignment="1">
      <alignment horizontal="center" vertical="center" textRotation="255" wrapText="1"/>
    </xf>
    <xf numFmtId="0" fontId="19" fillId="0" borderId="20" xfId="0" applyFont="1" applyFill="1" applyBorder="1" applyAlignment="1">
      <alignment horizontal="center" vertical="center" textRotation="255"/>
    </xf>
    <xf numFmtId="0" fontId="19" fillId="0" borderId="8" xfId="0" applyFont="1" applyFill="1" applyBorder="1" applyAlignment="1">
      <alignment horizontal="center" vertical="center" textRotation="255"/>
    </xf>
    <xf numFmtId="0" fontId="19" fillId="0" borderId="29" xfId="0" applyFont="1" applyFill="1" applyBorder="1" applyAlignment="1">
      <alignment horizontal="center" vertical="center" textRotation="255"/>
    </xf>
    <xf numFmtId="0" fontId="19" fillId="0" borderId="14" xfId="0" applyFont="1" applyFill="1" applyBorder="1" applyAlignment="1">
      <alignment vertical="center" textRotation="255"/>
    </xf>
    <xf numFmtId="0" fontId="19" fillId="0" borderId="13" xfId="0" applyFont="1" applyFill="1" applyBorder="1" applyAlignment="1">
      <alignment vertical="center" textRotation="255"/>
    </xf>
    <xf numFmtId="0" fontId="19" fillId="0" borderId="1" xfId="0" applyFont="1" applyFill="1" applyBorder="1" applyAlignment="1">
      <alignment vertical="center" textRotation="255"/>
    </xf>
    <xf numFmtId="0" fontId="19" fillId="0" borderId="5" xfId="0" applyFont="1" applyFill="1" applyBorder="1" applyAlignment="1">
      <alignment vertical="center" textRotation="255"/>
    </xf>
    <xf numFmtId="0" fontId="19" fillId="0" borderId="15" xfId="0" applyFont="1" applyFill="1" applyBorder="1" applyAlignment="1">
      <alignment horizontal="center" vertical="center" textRotation="255"/>
    </xf>
    <xf numFmtId="0" fontId="19" fillId="0" borderId="63" xfId="0" applyFont="1" applyFill="1" applyBorder="1" applyAlignment="1">
      <alignment horizontal="center" vertical="center" textRotation="255"/>
    </xf>
    <xf numFmtId="0" fontId="19" fillId="0" borderId="1" xfId="0" applyFont="1" applyFill="1" applyBorder="1" applyAlignment="1">
      <alignment horizontal="center" vertical="center" textRotation="255"/>
    </xf>
    <xf numFmtId="0" fontId="19" fillId="0" borderId="5" xfId="0" applyFont="1" applyFill="1" applyBorder="1" applyAlignment="1">
      <alignment horizontal="center" vertical="center" textRotation="255"/>
    </xf>
    <xf numFmtId="0" fontId="19" fillId="0" borderId="17" xfId="0" applyFont="1" applyFill="1" applyBorder="1" applyAlignment="1">
      <alignment horizontal="center" vertical="center" textRotation="255"/>
    </xf>
    <xf numFmtId="0" fontId="19" fillId="0" borderId="25" xfId="0" applyFont="1" applyFill="1" applyBorder="1" applyAlignment="1">
      <alignment horizontal="center" vertical="center" textRotation="255"/>
    </xf>
    <xf numFmtId="0" fontId="19" fillId="0" borderId="3" xfId="0" applyFont="1" applyFill="1" applyBorder="1" applyAlignment="1">
      <alignment horizontal="left" vertical="center"/>
    </xf>
    <xf numFmtId="0" fontId="20" fillId="0" borderId="0" xfId="0" applyFont="1" applyFill="1" applyBorder="1" applyAlignment="1">
      <alignment horizontal="left" vertical="center"/>
    </xf>
    <xf numFmtId="0" fontId="0" fillId="0" borderId="0" xfId="0" applyFill="1" applyBorder="1" applyAlignment="1">
      <alignment horizontal="left" vertical="top" wrapText="1"/>
    </xf>
    <xf numFmtId="0" fontId="0" fillId="0" borderId="0" xfId="0" applyFont="1" applyFill="1" applyBorder="1" applyAlignment="1">
      <alignment horizontal="left" vertical="top" wrapText="1"/>
    </xf>
    <xf numFmtId="0" fontId="19" fillId="0" borderId="20" xfId="0" applyFont="1" applyFill="1" applyBorder="1" applyAlignment="1">
      <alignment vertical="center" textRotation="255" wrapText="1"/>
    </xf>
    <xf numFmtId="0" fontId="19" fillId="0" borderId="8" xfId="0" applyFont="1" applyFill="1" applyBorder="1" applyAlignment="1">
      <alignment vertical="center" textRotation="255" wrapText="1"/>
    </xf>
    <xf numFmtId="0" fontId="19" fillId="0" borderId="29" xfId="0" applyFont="1" applyFill="1" applyBorder="1" applyAlignment="1">
      <alignment vertical="center" textRotation="255" wrapText="1"/>
    </xf>
    <xf numFmtId="0" fontId="19" fillId="0" borderId="19" xfId="0" applyFont="1" applyFill="1" applyBorder="1" applyAlignment="1">
      <alignment horizontal="center" vertical="center"/>
    </xf>
    <xf numFmtId="0" fontId="19" fillId="0" borderId="64" xfId="0" applyFont="1" applyFill="1" applyBorder="1" applyAlignment="1">
      <alignment horizontal="center" vertical="center"/>
    </xf>
    <xf numFmtId="0" fontId="19" fillId="0" borderId="16" xfId="0" applyFont="1" applyFill="1" applyBorder="1" applyAlignment="1">
      <alignment vertical="center" textRotation="255" wrapText="1"/>
    </xf>
    <xf numFmtId="0" fontId="19" fillId="0" borderId="35" xfId="0" applyFont="1" applyFill="1" applyBorder="1" applyAlignment="1">
      <alignment vertical="center" textRotation="255" wrapText="1"/>
    </xf>
    <xf numFmtId="0" fontId="19" fillId="0" borderId="18" xfId="0" applyFont="1" applyFill="1" applyBorder="1" applyAlignment="1">
      <alignment vertical="center" textRotation="255" wrapText="1"/>
    </xf>
    <xf numFmtId="0" fontId="9" fillId="0" borderId="0" xfId="0" applyFont="1" applyBorder="1" applyAlignment="1">
      <alignment horizontal="center" vertical="center"/>
    </xf>
    <xf numFmtId="0" fontId="0" fillId="0" borderId="0" xfId="0" applyFont="1" applyFill="1" applyBorder="1" applyAlignment="1">
      <alignment horizontal="left" vertical="center" shrinkToFit="1"/>
    </xf>
    <xf numFmtId="186" fontId="0" fillId="0" borderId="0" xfId="0" applyNumberFormat="1" applyFont="1" applyFill="1" applyAlignment="1">
      <alignment horizontal="left" vertical="center"/>
    </xf>
    <xf numFmtId="9" fontId="0" fillId="0" borderId="0" xfId="3" applyFont="1" applyFill="1" applyAlignment="1">
      <alignment horizontal="left" vertical="center"/>
    </xf>
    <xf numFmtId="0" fontId="0" fillId="0" borderId="0" xfId="0" applyFont="1" applyAlignment="1">
      <alignment vertical="center"/>
    </xf>
  </cellXfs>
  <cellStyles count="5">
    <cellStyle name="パーセント" xfId="3" builtinId="5"/>
    <cellStyle name="桁区切り" xfId="1" builtinId="6"/>
    <cellStyle name="桁区切り 2" xfId="4"/>
    <cellStyle name="標準" xfId="0" builtinId="0"/>
    <cellStyle name="標準_人口まとめ"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各年度共３月末現在</a:t>
            </a:r>
          </a:p>
        </c:rich>
      </c:tx>
      <c:layout>
        <c:manualLayout>
          <c:xMode val="edge"/>
          <c:yMode val="edge"/>
          <c:x val="0.30447754030747037"/>
          <c:y val="1.351338716248256E-2"/>
        </c:manualLayout>
      </c:layout>
      <c:spPr>
        <a:noFill/>
        <a:ln w="12700">
          <a:solidFill>
            <a:srgbClr val="000000"/>
          </a:solidFill>
          <a:prstDash val="solid"/>
        </a:ln>
      </c:spPr>
    </c:title>
    <c:plotArea>
      <c:layout>
        <c:manualLayout>
          <c:layoutTarget val="inner"/>
          <c:xMode val="edge"/>
          <c:yMode val="edge"/>
          <c:x val="0.14394230437088093"/>
          <c:y val="0.11959317249416672"/>
          <c:w val="0.81725191825652665"/>
          <c:h val="0.70992542821006555"/>
        </c:manualLayout>
      </c:layout>
      <c:barChart>
        <c:barDir val="col"/>
        <c:grouping val="stacked"/>
        <c:ser>
          <c:idx val="0"/>
          <c:order val="0"/>
          <c:tx>
            <c:strRef>
              <c:f>グラフ!$I$5</c:f>
              <c:strCache>
                <c:ptCount val="1"/>
                <c:pt idx="0">
                  <c:v>貨物用</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グラフ!$H$6:$H$10</c:f>
              <c:strCache>
                <c:ptCount val="5"/>
                <c:pt idx="0">
                  <c:v>平成21年度</c:v>
                </c:pt>
                <c:pt idx="1">
                  <c:v>22年度</c:v>
                </c:pt>
                <c:pt idx="2">
                  <c:v>23年度</c:v>
                </c:pt>
                <c:pt idx="3">
                  <c:v>24年度</c:v>
                </c:pt>
                <c:pt idx="4">
                  <c:v>25年度</c:v>
                </c:pt>
              </c:strCache>
            </c:strRef>
          </c:cat>
          <c:val>
            <c:numRef>
              <c:f>グラフ!$I$6:$I$10</c:f>
              <c:numCache>
                <c:formatCode>#,##0;[Red]\-#,##0</c:formatCode>
                <c:ptCount val="5"/>
                <c:pt idx="0">
                  <c:v>7330</c:v>
                </c:pt>
                <c:pt idx="1">
                  <c:v>7209</c:v>
                </c:pt>
                <c:pt idx="2" formatCode="#,##0_ ">
                  <c:v>7009</c:v>
                </c:pt>
                <c:pt idx="3" formatCode="#,##0_ ">
                  <c:v>6923</c:v>
                </c:pt>
                <c:pt idx="4" formatCode="#,##0_ ">
                  <c:v>6890</c:v>
                </c:pt>
              </c:numCache>
            </c:numRef>
          </c:val>
        </c:ser>
        <c:ser>
          <c:idx val="1"/>
          <c:order val="1"/>
          <c:tx>
            <c:strRef>
              <c:f>グラフ!$J$5</c:f>
              <c:strCache>
                <c:ptCount val="1"/>
                <c:pt idx="0">
                  <c:v>乗合用</c:v>
                </c:pt>
              </c:strCache>
            </c:strRef>
          </c:tx>
          <c:spPr>
            <a:solidFill>
              <a:srgbClr val="000000"/>
            </a:solid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グラフ!$H$6:$H$10</c:f>
              <c:strCache>
                <c:ptCount val="5"/>
                <c:pt idx="0">
                  <c:v>平成21年度</c:v>
                </c:pt>
                <c:pt idx="1">
                  <c:v>22年度</c:v>
                </c:pt>
                <c:pt idx="2">
                  <c:v>23年度</c:v>
                </c:pt>
                <c:pt idx="3">
                  <c:v>24年度</c:v>
                </c:pt>
                <c:pt idx="4">
                  <c:v>25年度</c:v>
                </c:pt>
              </c:strCache>
            </c:strRef>
          </c:cat>
          <c:val>
            <c:numRef>
              <c:f>グラフ!$J$6:$J$10</c:f>
              <c:numCache>
                <c:formatCode>#,##0;[Red]\-#,##0</c:formatCode>
                <c:ptCount val="5"/>
                <c:pt idx="0">
                  <c:v>109</c:v>
                </c:pt>
                <c:pt idx="1">
                  <c:v>107</c:v>
                </c:pt>
                <c:pt idx="2" formatCode="#,##0_ ">
                  <c:v>111</c:v>
                </c:pt>
                <c:pt idx="3" formatCode="#,##0_ ">
                  <c:v>115</c:v>
                </c:pt>
                <c:pt idx="4" formatCode="#,##0_ ">
                  <c:v>123</c:v>
                </c:pt>
              </c:numCache>
            </c:numRef>
          </c:val>
        </c:ser>
        <c:ser>
          <c:idx val="2"/>
          <c:order val="2"/>
          <c:tx>
            <c:strRef>
              <c:f>グラフ!$K$5</c:f>
              <c:strCache>
                <c:ptCount val="1"/>
                <c:pt idx="0">
                  <c:v>乗 用</c:v>
                </c:pt>
              </c:strCache>
            </c:strRef>
          </c:tx>
          <c:spPr>
            <a:pattFill prst="dotDmnd">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グラフ!$H$6:$H$10</c:f>
              <c:strCache>
                <c:ptCount val="5"/>
                <c:pt idx="0">
                  <c:v>平成21年度</c:v>
                </c:pt>
                <c:pt idx="1">
                  <c:v>22年度</c:v>
                </c:pt>
                <c:pt idx="2">
                  <c:v>23年度</c:v>
                </c:pt>
                <c:pt idx="3">
                  <c:v>24年度</c:v>
                </c:pt>
                <c:pt idx="4">
                  <c:v>25年度</c:v>
                </c:pt>
              </c:strCache>
            </c:strRef>
          </c:cat>
          <c:val>
            <c:numRef>
              <c:f>グラフ!$K$6:$K$10</c:f>
              <c:numCache>
                <c:formatCode>#,##0;[Red]\-#,##0</c:formatCode>
                <c:ptCount val="5"/>
                <c:pt idx="0">
                  <c:v>27650</c:v>
                </c:pt>
                <c:pt idx="1">
                  <c:v>27496</c:v>
                </c:pt>
                <c:pt idx="2" formatCode="#,##0_ ">
                  <c:v>27499</c:v>
                </c:pt>
                <c:pt idx="3" formatCode="#,##0_ ">
                  <c:v>27591</c:v>
                </c:pt>
                <c:pt idx="4" formatCode="#,##0_ ">
                  <c:v>27837</c:v>
                </c:pt>
              </c:numCache>
            </c:numRef>
          </c:val>
        </c:ser>
        <c:ser>
          <c:idx val="3"/>
          <c:order val="3"/>
          <c:tx>
            <c:strRef>
              <c:f>グラフ!$L$5</c:f>
              <c:strCache>
                <c:ptCount val="1"/>
                <c:pt idx="0">
                  <c:v>特種(殊)用途用</c:v>
                </c:pt>
              </c:strCache>
            </c:strRef>
          </c:tx>
          <c:spPr>
            <a:pattFill prst="wd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グラフ!$H$6:$H$10</c:f>
              <c:strCache>
                <c:ptCount val="5"/>
                <c:pt idx="0">
                  <c:v>平成21年度</c:v>
                </c:pt>
                <c:pt idx="1">
                  <c:v>22年度</c:v>
                </c:pt>
                <c:pt idx="2">
                  <c:v>23年度</c:v>
                </c:pt>
                <c:pt idx="3">
                  <c:v>24年度</c:v>
                </c:pt>
                <c:pt idx="4">
                  <c:v>25年度</c:v>
                </c:pt>
              </c:strCache>
            </c:strRef>
          </c:cat>
          <c:val>
            <c:numRef>
              <c:f>グラフ!$L$6:$L$10</c:f>
              <c:numCache>
                <c:formatCode>#,##0;[Red]\-#,##0</c:formatCode>
                <c:ptCount val="5"/>
                <c:pt idx="0">
                  <c:v>1632</c:v>
                </c:pt>
                <c:pt idx="1">
                  <c:v>1616</c:v>
                </c:pt>
                <c:pt idx="2" formatCode="#,##0_ ">
                  <c:v>1648</c:v>
                </c:pt>
                <c:pt idx="3" formatCode="#,##0_ ">
                  <c:v>1669</c:v>
                </c:pt>
                <c:pt idx="4" formatCode="#,##0_ ">
                  <c:v>1685</c:v>
                </c:pt>
              </c:numCache>
            </c:numRef>
          </c:val>
        </c:ser>
        <c:dLbls>
          <c:showVal val="1"/>
        </c:dLbls>
        <c:gapWidth val="30"/>
        <c:overlap val="100"/>
        <c:axId val="138855936"/>
        <c:axId val="138857472"/>
      </c:barChart>
      <c:catAx>
        <c:axId val="138855936"/>
        <c:scaling>
          <c:orientation val="minMax"/>
        </c:scaling>
        <c:axPos val="b"/>
        <c:numFmt formatCode="General" sourceLinked="1"/>
        <c:majorTickMark val="in"/>
        <c:tickLblPos val="nextTo"/>
        <c:spPr>
          <a:ln w="9525">
            <a:noFill/>
          </a:ln>
        </c:spPr>
        <c:txPr>
          <a:bodyPr rot="0" vert="horz"/>
          <a:lstStyle/>
          <a:p>
            <a:pPr>
              <a:defRPr sz="790" b="0" i="0" u="none" strike="noStrike" baseline="0">
                <a:solidFill>
                  <a:srgbClr val="000000"/>
                </a:solidFill>
                <a:latin typeface="ＭＳ Ｐゴシック"/>
                <a:ea typeface="ＭＳ Ｐゴシック"/>
                <a:cs typeface="ＭＳ Ｐゴシック"/>
              </a:defRPr>
            </a:pPr>
            <a:endParaRPr lang="ja-JP"/>
          </a:p>
        </c:txPr>
        <c:crossAx val="138857472"/>
        <c:crossesAt val="0"/>
        <c:auto val="1"/>
        <c:lblAlgn val="ctr"/>
        <c:lblOffset val="100"/>
        <c:tickLblSkip val="1"/>
        <c:tickMarkSkip val="1"/>
      </c:catAx>
      <c:valAx>
        <c:axId val="138857472"/>
        <c:scaling>
          <c:orientation val="minMax"/>
        </c:scaling>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台</a:t>
                </a:r>
              </a:p>
            </c:rich>
          </c:tx>
          <c:layout>
            <c:manualLayout>
              <c:xMode val="edge"/>
              <c:yMode val="edge"/>
              <c:x val="0.14328368953880771"/>
              <c:y val="5.8524440170169445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8855936"/>
        <c:crossesAt val="1"/>
        <c:crossBetween val="between"/>
        <c:majorUnit val="10000"/>
      </c:valAx>
      <c:spPr>
        <a:solidFill>
          <a:srgbClr val="FFFFFF"/>
        </a:solidFill>
        <a:ln w="12700">
          <a:solidFill>
            <a:srgbClr val="000000"/>
          </a:solidFill>
          <a:prstDash val="solid"/>
        </a:ln>
      </c:spPr>
    </c:plotArea>
    <c:legend>
      <c:legendPos val="b"/>
      <c:layout>
        <c:manualLayout>
          <c:xMode val="edge"/>
          <c:yMode val="edge"/>
          <c:x val="7.3273509251183436E-2"/>
          <c:y val="0.88920199131320621"/>
          <c:w val="0.88342911316882278"/>
          <c:h val="0.10964133578509377"/>
        </c:manualLayout>
      </c:layout>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26</a:t>
            </a:r>
            <a:r>
              <a:rPr lang="ja-JP" altLang="en-US"/>
              <a:t>年３月末現在</a:t>
            </a:r>
          </a:p>
        </c:rich>
      </c:tx>
      <c:layout>
        <c:manualLayout>
          <c:xMode val="edge"/>
          <c:yMode val="edge"/>
          <c:x val="0.3128972948733168"/>
          <c:y val="1.6788334260039901E-2"/>
        </c:manualLayout>
      </c:layout>
      <c:spPr>
        <a:noFill/>
        <a:ln w="12700">
          <a:solidFill>
            <a:srgbClr val="000000"/>
          </a:solidFill>
          <a:prstDash val="solid"/>
        </a:ln>
      </c:spPr>
    </c:title>
    <c:plotArea>
      <c:layout>
        <c:manualLayout>
          <c:layoutTarget val="inner"/>
          <c:xMode val="edge"/>
          <c:yMode val="edge"/>
          <c:x val="0.18298339921115644"/>
          <c:y val="0.10931442177009792"/>
          <c:w val="0.61489242681538336"/>
          <c:h val="0.61682701642161275"/>
        </c:manualLayout>
      </c:layout>
      <c:barChart>
        <c:barDir val="col"/>
        <c:grouping val="clustered"/>
        <c:ser>
          <c:idx val="0"/>
          <c:order val="0"/>
          <c:spPr>
            <a:solidFill>
              <a:schemeClr val="bg1">
                <a:lumMod val="50000"/>
              </a:schemeClr>
            </a:solidFill>
            <a:ln w="12700">
              <a:solidFill>
                <a:srgbClr val="000000"/>
              </a:solidFill>
              <a:prstDash val="solid"/>
            </a:ln>
          </c:spPr>
          <c:dLbls>
            <c:dLbl>
              <c:idx val="0"/>
              <c:layout>
                <c:manualLayout>
                  <c:x val="4.2376059203424101E-3"/>
                  <c:y val="7.6911679048428799E-3"/>
                </c:manualLayout>
              </c:layout>
              <c:dLblPos val="outEnd"/>
              <c:showVal val="1"/>
            </c:dLbl>
            <c:dLbl>
              <c:idx val="1"/>
              <c:layout>
                <c:manualLayout>
                  <c:x val="-7.4065017291609792E-3"/>
                  <c:y val="2.6438549341399392E-3"/>
                </c:manualLayout>
              </c:layout>
              <c:dLblPos val="outEnd"/>
              <c:showVal val="1"/>
            </c:dLbl>
            <c:dLbl>
              <c:idx val="2"/>
              <c:layout>
                <c:manualLayout>
                  <c:x val="-6.6612830647870434E-3"/>
                  <c:y val="1.4210108863213305E-2"/>
                </c:manualLayout>
              </c:layout>
              <c:dLblPos val="outEnd"/>
              <c:showVal val="1"/>
            </c:dLbl>
            <c:dLbl>
              <c:idx val="3"/>
              <c:layout>
                <c:manualLayout>
                  <c:x val="-1.9467583252174836E-3"/>
                  <c:y val="3.9306553306288194E-3"/>
                </c:manualLayout>
              </c:layout>
              <c:dLblPos val="outEnd"/>
              <c:showVal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グラフ!$H$13:$K$13</c:f>
              <c:strCache>
                <c:ptCount val="4"/>
                <c:pt idx="0">
                  <c:v>小型二輪車</c:v>
                </c:pt>
                <c:pt idx="1">
                  <c:v>軽自動車</c:v>
                </c:pt>
                <c:pt idx="2">
                  <c:v>小型特殊車</c:v>
                </c:pt>
                <c:pt idx="3">
                  <c:v>原動機付自転車</c:v>
                </c:pt>
              </c:strCache>
            </c:strRef>
          </c:cat>
          <c:val>
            <c:numRef>
              <c:f>グラフ!$H$14:$K$14</c:f>
              <c:numCache>
                <c:formatCode>#,##0;[Red]#,##0</c:formatCode>
                <c:ptCount val="4"/>
                <c:pt idx="0">
                  <c:v>1288</c:v>
                </c:pt>
                <c:pt idx="1">
                  <c:v>41949</c:v>
                </c:pt>
                <c:pt idx="2">
                  <c:v>25</c:v>
                </c:pt>
                <c:pt idx="3">
                  <c:v>11831</c:v>
                </c:pt>
              </c:numCache>
            </c:numRef>
          </c:val>
        </c:ser>
        <c:gapWidth val="30"/>
        <c:axId val="138928128"/>
        <c:axId val="138929664"/>
      </c:barChart>
      <c:catAx>
        <c:axId val="138928128"/>
        <c:scaling>
          <c:orientation val="minMax"/>
        </c:scaling>
        <c:axPos val="b"/>
        <c:numFmt formatCode="General" sourceLinked="1"/>
        <c:majorTickMark val="none"/>
        <c:tickLblPos val="low"/>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38929664"/>
        <c:crossesAt val="0"/>
        <c:auto val="1"/>
        <c:lblAlgn val="ctr"/>
        <c:lblOffset val="100"/>
        <c:tickLblSkip val="1"/>
        <c:tickMarkSkip val="1"/>
      </c:catAx>
      <c:valAx>
        <c:axId val="138929664"/>
        <c:scaling>
          <c:orientation val="minMax"/>
        </c:scaling>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台</a:t>
                </a:r>
              </a:p>
            </c:rich>
          </c:tx>
          <c:layout>
            <c:manualLayout>
              <c:xMode val="edge"/>
              <c:yMode val="edge"/>
              <c:x val="0.17504583283873751"/>
              <c:y val="5.6681912483035286E-2"/>
            </c:manualLayout>
          </c:layout>
          <c:spPr>
            <a:noFill/>
            <a:ln w="25400">
              <a:noFill/>
            </a:ln>
          </c:spPr>
        </c:title>
        <c:numFmt formatCode="#,##0;[Red]#,##0" sourceLinked="1"/>
        <c:majorTickMark val="in"/>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8928128"/>
        <c:crossesAt val="1"/>
        <c:crossBetween val="between"/>
      </c:valAx>
      <c:spPr>
        <a:noFill/>
        <a:ln w="12700">
          <a:solidFill>
            <a:srgbClr val="000000"/>
          </a:solidFill>
          <a:prstDash val="solid"/>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26</a:t>
            </a:r>
            <a:r>
              <a:rPr lang="ja-JP" altLang="en-US"/>
              <a:t>年</a:t>
            </a:r>
            <a:r>
              <a:rPr lang="en-US" altLang="ja-JP"/>
              <a:t>3</a:t>
            </a:r>
            <a:r>
              <a:rPr lang="ja-JP" altLang="en-US"/>
              <a:t>月末現在</a:t>
            </a:r>
          </a:p>
        </c:rich>
      </c:tx>
      <c:layout>
        <c:manualLayout>
          <c:xMode val="edge"/>
          <c:yMode val="edge"/>
          <c:x val="0.32948037564669697"/>
          <c:y val="5.7831325301204807E-2"/>
        </c:manualLayout>
      </c:layout>
      <c:spPr>
        <a:solidFill>
          <a:srgbClr val="FFFFFF"/>
        </a:solidFill>
        <a:ln w="12700">
          <a:solidFill>
            <a:srgbClr val="000000"/>
          </a:solidFill>
          <a:prstDash val="solid"/>
        </a:ln>
      </c:spPr>
    </c:title>
    <c:plotArea>
      <c:layout>
        <c:manualLayout>
          <c:layoutTarget val="inner"/>
          <c:xMode val="edge"/>
          <c:yMode val="edge"/>
          <c:x val="0.15498958977219895"/>
          <c:y val="0.28937688519516391"/>
          <c:w val="0.73636969289143261"/>
          <c:h val="0.55388292972377029"/>
        </c:manualLayout>
      </c:layout>
      <c:doughnutChart>
        <c:varyColors val="1"/>
        <c:ser>
          <c:idx val="0"/>
          <c:order val="0"/>
          <c:spPr>
            <a:solidFill>
              <a:srgbClr val="FFFFFF"/>
            </a:solidFill>
            <a:ln w="12700">
              <a:solidFill>
                <a:srgbClr val="000000"/>
              </a:solidFill>
              <a:prstDash val="solid"/>
            </a:ln>
          </c:spPr>
          <c:dPt>
            <c:idx val="0"/>
            <c:spPr>
              <a:pattFill prst="ltUpDiag">
                <a:fgClr>
                  <a:srgbClr val="000000"/>
                </a:fgClr>
                <a:bgClr>
                  <a:srgbClr val="FFFFFF"/>
                </a:bgClr>
              </a:pattFill>
              <a:ln w="12700">
                <a:solidFill>
                  <a:srgbClr val="000000"/>
                </a:solidFill>
                <a:prstDash val="solid"/>
              </a:ln>
            </c:spPr>
          </c:dPt>
          <c:dPt>
            <c:idx val="1"/>
            <c:spPr>
              <a:pattFill prst="dotDmnd">
                <a:fgClr>
                  <a:srgbClr val="000000"/>
                </a:fgClr>
                <a:bgClr>
                  <a:srgbClr val="FFFFFF"/>
                </a:bgClr>
              </a:pattFill>
              <a:ln w="12700">
                <a:solidFill>
                  <a:srgbClr val="000000"/>
                </a:solidFill>
                <a:prstDash val="solid"/>
              </a:ln>
            </c:spPr>
          </c:dPt>
          <c:dLbls>
            <c:dLbl>
              <c:idx val="0"/>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
            <c:dLbl>
              <c:idx val="1"/>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
            <c:dLbl>
              <c:idx val="2"/>
              <c:layout>
                <c:manualLayout>
                  <c:x val="4.0413410333550434E-2"/>
                  <c:y val="-0.19080151434159737"/>
                </c:manualLayout>
              </c:layout>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dLbl>
            <c:numFmt formatCode="0.0%" sourceLinked="0"/>
            <c:showCatName val="1"/>
            <c:showPercent val="1"/>
          </c:dLbls>
          <c:cat>
            <c:strRef>
              <c:f>グラフ!$H$42:$J$42</c:f>
              <c:strCache>
                <c:ptCount val="3"/>
                <c:pt idx="0">
                  <c:v>住 宅 用</c:v>
                </c:pt>
                <c:pt idx="1">
                  <c:v>事 務 用</c:v>
                </c:pt>
                <c:pt idx="2">
                  <c:v>公衆電話</c:v>
                </c:pt>
              </c:strCache>
            </c:strRef>
          </c:cat>
          <c:val>
            <c:numRef>
              <c:f>グラフ!$H$43:$J$43</c:f>
              <c:numCache>
                <c:formatCode>#,##0;\-#,##0</c:formatCode>
                <c:ptCount val="3"/>
                <c:pt idx="0">
                  <c:v>11046</c:v>
                </c:pt>
                <c:pt idx="1">
                  <c:v>3723</c:v>
                </c:pt>
                <c:pt idx="2">
                  <c:v>162</c:v>
                </c:pt>
              </c:numCache>
            </c:numRef>
          </c:val>
        </c:ser>
        <c:firstSliceAng val="0"/>
        <c:holeSize val="4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26</a:t>
            </a:r>
            <a:r>
              <a:rPr lang="ja-JP" altLang="en-US"/>
              <a:t>年３月末現在</a:t>
            </a:r>
          </a:p>
        </c:rich>
      </c:tx>
      <c:layout>
        <c:manualLayout>
          <c:xMode val="edge"/>
          <c:yMode val="edge"/>
          <c:x val="0.34319526627218933"/>
          <c:y val="3.2467532467532485E-2"/>
        </c:manualLayout>
      </c:layout>
      <c:spPr>
        <a:solidFill>
          <a:srgbClr val="FFFFFF"/>
        </a:solidFill>
        <a:ln w="12700">
          <a:solidFill>
            <a:srgbClr val="000000"/>
          </a:solidFill>
          <a:prstDash val="solid"/>
        </a:ln>
      </c:spPr>
    </c:title>
    <c:plotArea>
      <c:layout>
        <c:manualLayout>
          <c:layoutTarget val="inner"/>
          <c:xMode val="edge"/>
          <c:yMode val="edge"/>
          <c:x val="9.4674556213017763E-2"/>
          <c:y val="0.14285744482515941"/>
          <c:w val="0.81952662721893488"/>
          <c:h val="0.56060724560176034"/>
        </c:manualLayout>
      </c:layout>
      <c:barChart>
        <c:barDir val="col"/>
        <c:grouping val="clustered"/>
        <c:ser>
          <c:idx val="0"/>
          <c:order val="0"/>
          <c:tx>
            <c:strRef>
              <c:f>グラフ!$I$47</c:f>
              <c:strCache>
                <c:ptCount val="1"/>
                <c:pt idx="0">
                  <c:v>窓口機関</c:v>
                </c:pt>
              </c:strCache>
            </c:strRef>
          </c:tx>
          <c:spPr>
            <a:solidFill>
              <a:srgbClr val="000000"/>
            </a:solidFill>
            <a:ln w="12700">
              <a:solidFill>
                <a:srgbClr val="000000"/>
              </a:solidFill>
              <a:prstDash val="solid"/>
            </a:ln>
          </c:spPr>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グラフ!$I$48:$I$58</c:f>
              <c:numCache>
                <c:formatCode>General</c:formatCode>
                <c:ptCount val="11"/>
                <c:pt idx="0">
                  <c:v>40</c:v>
                </c:pt>
                <c:pt idx="1">
                  <c:v>16</c:v>
                </c:pt>
                <c:pt idx="2">
                  <c:v>10</c:v>
                </c:pt>
                <c:pt idx="3">
                  <c:v>13</c:v>
                </c:pt>
                <c:pt idx="4">
                  <c:v>8</c:v>
                </c:pt>
                <c:pt idx="5">
                  <c:v>12</c:v>
                </c:pt>
                <c:pt idx="6">
                  <c:v>10</c:v>
                </c:pt>
                <c:pt idx="7">
                  <c:v>9</c:v>
                </c:pt>
                <c:pt idx="8">
                  <c:v>13</c:v>
                </c:pt>
                <c:pt idx="9">
                  <c:v>4</c:v>
                </c:pt>
                <c:pt idx="10">
                  <c:v>9</c:v>
                </c:pt>
              </c:numCache>
            </c:numRef>
          </c:val>
        </c:ser>
        <c:ser>
          <c:idx val="1"/>
          <c:order val="1"/>
          <c:tx>
            <c:strRef>
              <c:f>グラフ!$J$47</c:f>
              <c:strCache>
                <c:ptCount val="1"/>
                <c:pt idx="0">
                  <c:v>郵便切手販売所</c:v>
                </c:pt>
              </c:strCache>
            </c:strRef>
          </c:tx>
          <c:spPr>
            <a:solidFill>
              <a:srgbClr val="FFFFFF"/>
            </a:solidFill>
            <a:ln w="12700">
              <a:solidFill>
                <a:srgbClr val="000000"/>
              </a:solidFill>
              <a:prstDash val="solid"/>
            </a:ln>
          </c:spPr>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グラフ!$J$48:$J$58</c:f>
              <c:numCache>
                <c:formatCode>#,##0;[Red]#,##0</c:formatCode>
                <c:ptCount val="11"/>
                <c:pt idx="0">
                  <c:v>325</c:v>
                </c:pt>
                <c:pt idx="1">
                  <c:v>73</c:v>
                </c:pt>
                <c:pt idx="2">
                  <c:v>57</c:v>
                </c:pt>
                <c:pt idx="3">
                  <c:v>108</c:v>
                </c:pt>
                <c:pt idx="4">
                  <c:v>104</c:v>
                </c:pt>
                <c:pt idx="5">
                  <c:v>89</c:v>
                </c:pt>
                <c:pt idx="6">
                  <c:v>87</c:v>
                </c:pt>
                <c:pt idx="7">
                  <c:v>52</c:v>
                </c:pt>
                <c:pt idx="8">
                  <c:v>104</c:v>
                </c:pt>
                <c:pt idx="9">
                  <c:v>37</c:v>
                </c:pt>
                <c:pt idx="10">
                  <c:v>35</c:v>
                </c:pt>
              </c:numCache>
            </c:numRef>
          </c:val>
        </c:ser>
        <c:ser>
          <c:idx val="2"/>
          <c:order val="2"/>
          <c:tx>
            <c:strRef>
              <c:f>グラフ!$K$47</c:f>
              <c:strCache>
                <c:ptCount val="1"/>
                <c:pt idx="0">
                  <c:v>郵便ポスト</c:v>
                </c:pt>
              </c:strCache>
            </c:strRef>
          </c:tx>
          <c:spPr>
            <a:pattFill prst="ltUpDiag">
              <a:fgClr>
                <a:srgbClr val="000000"/>
              </a:fgClr>
              <a:bgClr>
                <a:srgbClr val="FFFFFF"/>
              </a:bgClr>
            </a:pattFill>
            <a:ln w="12700">
              <a:solidFill>
                <a:srgbClr val="000000"/>
              </a:solidFill>
              <a:prstDash val="solid"/>
            </a:ln>
          </c:spPr>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グラフ!$K$48:$K$58</c:f>
              <c:numCache>
                <c:formatCode>#,##0;[Red]\-#,##0</c:formatCode>
                <c:ptCount val="11"/>
                <c:pt idx="0">
                  <c:v>352</c:v>
                </c:pt>
                <c:pt idx="1">
                  <c:v>101</c:v>
                </c:pt>
                <c:pt idx="2">
                  <c:v>73</c:v>
                </c:pt>
                <c:pt idx="3">
                  <c:v>70</c:v>
                </c:pt>
                <c:pt idx="4">
                  <c:v>78</c:v>
                </c:pt>
                <c:pt idx="5">
                  <c:v>103</c:v>
                </c:pt>
                <c:pt idx="6">
                  <c:v>93</c:v>
                </c:pt>
                <c:pt idx="7">
                  <c:v>50</c:v>
                </c:pt>
                <c:pt idx="8">
                  <c:v>99</c:v>
                </c:pt>
                <c:pt idx="9">
                  <c:v>41</c:v>
                </c:pt>
                <c:pt idx="10">
                  <c:v>52</c:v>
                </c:pt>
              </c:numCache>
            </c:numRef>
          </c:val>
        </c:ser>
        <c:axId val="139421952"/>
        <c:axId val="139440128"/>
      </c:barChart>
      <c:catAx>
        <c:axId val="139421952"/>
        <c:scaling>
          <c:orientation val="minMax"/>
        </c:scaling>
        <c:axPos val="b"/>
        <c:numFmt formatCode="General" sourceLinked="1"/>
        <c:majorTickMark val="in"/>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39440128"/>
        <c:crossesAt val="0"/>
        <c:auto val="1"/>
        <c:lblAlgn val="ctr"/>
        <c:lblOffset val="100"/>
        <c:tickLblSkip val="1"/>
        <c:tickMarkSkip val="1"/>
      </c:catAx>
      <c:valAx>
        <c:axId val="139440128"/>
        <c:scaling>
          <c:orientation val="minMax"/>
        </c:scaling>
        <c:axPos val="l"/>
        <c:majorGridlines>
          <c:spPr>
            <a:ln w="3175">
              <a:solidFill>
                <a:srgbClr val="000000"/>
              </a:solidFill>
              <a:prstDash val="solid"/>
            </a:ln>
          </c:spPr>
        </c:majorGridlines>
        <c:numFmt formatCode="General" sourceLinked="1"/>
        <c:majorTickMark val="in"/>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39421952"/>
        <c:crossesAt val="1"/>
        <c:crossBetween val="between"/>
      </c:valAx>
      <c:spPr>
        <a:solidFill>
          <a:srgbClr val="FFFFFF"/>
        </a:solidFill>
        <a:ln w="12700">
          <a:solidFill>
            <a:srgbClr val="000000"/>
          </a:solidFill>
          <a:prstDash val="solid"/>
        </a:ln>
      </c:spPr>
    </c:plotArea>
    <c:legend>
      <c:legendPos val="r"/>
      <c:layout>
        <c:manualLayout>
          <c:xMode val="edge"/>
          <c:yMode val="edge"/>
          <c:x val="8.8757396449705248E-2"/>
          <c:y val="0.88961227004758114"/>
          <c:w val="0.86686390532544377"/>
          <c:h val="8.0086749371680227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9525</xdr:colOff>
      <xdr:row>9</xdr:row>
      <xdr:rowOff>9525</xdr:rowOff>
    </xdr:to>
    <xdr:sp macro="" textlink="">
      <xdr:nvSpPr>
        <xdr:cNvPr id="106497" name="Line 1"/>
        <xdr:cNvSpPr>
          <a:spLocks noChangeShapeType="1"/>
        </xdr:cNvSpPr>
      </xdr:nvSpPr>
      <xdr:spPr bwMode="auto">
        <a:xfrm>
          <a:off x="9525" y="1114425"/>
          <a:ext cx="723900" cy="952500"/>
        </a:xfrm>
        <a:prstGeom prst="line">
          <a:avLst/>
        </a:prstGeom>
        <a:noFill/>
        <a:ln w="9525">
          <a:solidFill>
            <a:srgbClr val="000000"/>
          </a:solidFill>
          <a:round/>
          <a:headEnd/>
          <a:tailEnd/>
        </a:ln>
      </xdr:spPr>
    </xdr:sp>
    <xdr:clientData/>
  </xdr:twoCellAnchor>
  <xdr:twoCellAnchor>
    <xdr:from>
      <xdr:col>0</xdr:col>
      <xdr:colOff>9525</xdr:colOff>
      <xdr:row>27</xdr:row>
      <xdr:rowOff>0</xdr:rowOff>
    </xdr:from>
    <xdr:to>
      <xdr:col>0</xdr:col>
      <xdr:colOff>714375</xdr:colOff>
      <xdr:row>32</xdr:row>
      <xdr:rowOff>9525</xdr:rowOff>
    </xdr:to>
    <xdr:sp macro="" textlink="">
      <xdr:nvSpPr>
        <xdr:cNvPr id="106498" name="Line 2"/>
        <xdr:cNvSpPr>
          <a:spLocks noChangeShapeType="1"/>
        </xdr:cNvSpPr>
      </xdr:nvSpPr>
      <xdr:spPr bwMode="auto">
        <a:xfrm>
          <a:off x="9525" y="6772275"/>
          <a:ext cx="704850" cy="1247775"/>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6</xdr:row>
      <xdr:rowOff>95250</xdr:rowOff>
    </xdr:from>
    <xdr:to>
      <xdr:col>2</xdr:col>
      <xdr:colOff>1093304</xdr:colOff>
      <xdr:row>31</xdr:row>
      <xdr:rowOff>28575</xdr:rowOff>
    </xdr:to>
    <xdr:graphicFrame macro="">
      <xdr:nvGraphicFramePr>
        <xdr:cNvPr id="10752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114300</xdr:colOff>
      <xdr:row>6</xdr:row>
      <xdr:rowOff>85725</xdr:rowOff>
    </xdr:from>
    <xdr:to>
      <xdr:col>6</xdr:col>
      <xdr:colOff>16565</xdr:colOff>
      <xdr:row>33</xdr:row>
      <xdr:rowOff>124240</xdr:rowOff>
    </xdr:to>
    <xdr:graphicFrame macro="">
      <xdr:nvGraphicFramePr>
        <xdr:cNvPr id="10752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37</xdr:row>
      <xdr:rowOff>38100</xdr:rowOff>
    </xdr:from>
    <xdr:to>
      <xdr:col>3</xdr:col>
      <xdr:colOff>0</xdr:colOff>
      <xdr:row>66</xdr:row>
      <xdr:rowOff>49696</xdr:rowOff>
    </xdr:to>
    <xdr:graphicFrame macro="">
      <xdr:nvGraphicFramePr>
        <xdr:cNvPr id="10752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228600</xdr:colOff>
      <xdr:row>48</xdr:row>
      <xdr:rowOff>76200</xdr:rowOff>
    </xdr:from>
    <xdr:to>
      <xdr:col>5</xdr:col>
      <xdr:colOff>352425</xdr:colOff>
      <xdr:row>48</xdr:row>
      <xdr:rowOff>142875</xdr:rowOff>
    </xdr:to>
    <xdr:sp macro="" textlink="">
      <xdr:nvSpPr>
        <xdr:cNvPr id="107524" name="Line 6"/>
        <xdr:cNvSpPr>
          <a:spLocks noChangeShapeType="1"/>
        </xdr:cNvSpPr>
      </xdr:nvSpPr>
      <xdr:spPr bwMode="auto">
        <a:xfrm>
          <a:off x="5753100" y="7467600"/>
          <a:ext cx="123825" cy="66675"/>
        </a:xfrm>
        <a:prstGeom prst="line">
          <a:avLst/>
        </a:prstGeom>
        <a:noFill/>
        <a:ln w="6480">
          <a:solidFill>
            <a:srgbClr val="000000"/>
          </a:solidFill>
          <a:miter lim="800000"/>
          <a:headEnd/>
          <a:tailEnd/>
        </a:ln>
      </xdr:spPr>
    </xdr:sp>
    <xdr:clientData/>
  </xdr:twoCellAnchor>
  <xdr:twoCellAnchor>
    <xdr:from>
      <xdr:col>3</xdr:col>
      <xdr:colOff>76200</xdr:colOff>
      <xdr:row>38</xdr:row>
      <xdr:rowOff>0</xdr:rowOff>
    </xdr:from>
    <xdr:to>
      <xdr:col>5</xdr:col>
      <xdr:colOff>1085850</xdr:colOff>
      <xdr:row>66</xdr:row>
      <xdr:rowOff>114300</xdr:rowOff>
    </xdr:to>
    <xdr:graphicFrame macro="">
      <xdr:nvGraphicFramePr>
        <xdr:cNvPr id="107525"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273328</xdr:colOff>
      <xdr:row>52</xdr:row>
      <xdr:rowOff>34375</xdr:rowOff>
    </xdr:from>
    <xdr:to>
      <xdr:col>1</xdr:col>
      <xdr:colOff>1018762</xdr:colOff>
      <xdr:row>55</xdr:row>
      <xdr:rowOff>82827</xdr:rowOff>
    </xdr:to>
    <xdr:sp macro="" textlink="">
      <xdr:nvSpPr>
        <xdr:cNvPr id="5360" name="Rectangle 135"/>
        <xdr:cNvSpPr>
          <a:spLocks noChangeArrowheads="1"/>
        </xdr:cNvSpPr>
      </xdr:nvSpPr>
      <xdr:spPr bwMode="auto">
        <a:xfrm>
          <a:off x="1374915" y="7869723"/>
          <a:ext cx="745434" cy="495713"/>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総数</a:t>
          </a:r>
        </a:p>
        <a:p>
          <a:pPr algn="ctr"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14,931</a:t>
          </a:r>
          <a:r>
            <a:rPr lang="ja-JP" altLang="en-US" sz="1100" b="0" i="0" u="none" strike="noStrike" baseline="0">
              <a:solidFill>
                <a:srgbClr val="000000"/>
              </a:solidFill>
              <a:latin typeface="ＭＳ Ｐゴシック"/>
              <a:ea typeface="ＭＳ Ｐゴシック"/>
            </a:rPr>
            <a:t> 台</a:t>
          </a:r>
        </a:p>
      </xdr:txBody>
    </xdr:sp>
    <xdr:clientData/>
  </xdr:twoCellAnchor>
  <xdr:twoCellAnchor>
    <xdr:from>
      <xdr:col>1</xdr:col>
      <xdr:colOff>588064</xdr:colOff>
      <xdr:row>43</xdr:row>
      <xdr:rowOff>108502</xdr:rowOff>
    </xdr:from>
    <xdr:to>
      <xdr:col>1</xdr:col>
      <xdr:colOff>611670</xdr:colOff>
      <xdr:row>46</xdr:row>
      <xdr:rowOff>49696</xdr:rowOff>
    </xdr:to>
    <xdr:sp macro="" textlink="">
      <xdr:nvSpPr>
        <xdr:cNvPr id="107527" name="Line 136"/>
        <xdr:cNvSpPr>
          <a:spLocks noChangeShapeType="1"/>
        </xdr:cNvSpPr>
      </xdr:nvSpPr>
      <xdr:spPr bwMode="auto">
        <a:xfrm flipH="1">
          <a:off x="1689651" y="6585502"/>
          <a:ext cx="23606" cy="405020"/>
        </a:xfrm>
        <a:prstGeom prst="line">
          <a:avLst/>
        </a:prstGeom>
        <a:noFill/>
        <a:ln w="9525">
          <a:solidFill>
            <a:srgbClr val="000000"/>
          </a:solidFill>
          <a:round/>
          <a:headEnd/>
          <a:tailEnd/>
        </a:ln>
      </xdr:spPr>
    </xdr:sp>
    <xdr:clientData/>
  </xdr:twoCellAnchor>
</xdr:wsDr>
</file>

<file path=xl/drawings/drawing3.xml><?xml version="1.0" encoding="utf-8"?>
<c:userShapes xmlns:c="http://schemas.openxmlformats.org/drawingml/2006/chart">
  <cdr:relSizeAnchor xmlns:cdr="http://schemas.openxmlformats.org/drawingml/2006/chartDrawing">
    <cdr:from>
      <cdr:x>0.31984</cdr:x>
      <cdr:y>0.90543</cdr:y>
    </cdr:from>
    <cdr:to>
      <cdr:x>0.31984</cdr:x>
      <cdr:y>0.90543</cdr:y>
    </cdr:to>
    <cdr:sp macro="" textlink="">
      <cdr:nvSpPr>
        <cdr:cNvPr id="6145" name="Text Box 1"/>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6" name="Text Box 2"/>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7" name="Text Box 3"/>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8" name="Text Box 4"/>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9" name="Text Box 5"/>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0" name="Text Box 6"/>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1" name="Text Box 7"/>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2" name="Text Box 8"/>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3" name="Text Box 9"/>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4" name="Text Box 10"/>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4.xml><?xml version="1.0" encoding="utf-8"?>
<c:userShapes xmlns:c="http://schemas.openxmlformats.org/drawingml/2006/chart">
  <cdr:relSizeAnchor xmlns:cdr="http://schemas.openxmlformats.org/drawingml/2006/chartDrawing">
    <cdr:from>
      <cdr:x>0.13171</cdr:x>
      <cdr:y>0.95826</cdr:y>
    </cdr:from>
    <cdr:to>
      <cdr:x>0.13171</cdr:x>
      <cdr:y>0.95826</cdr:y>
    </cdr:to>
    <cdr:sp macro="" textlink="">
      <cdr:nvSpPr>
        <cdr:cNvPr id="7169" name="Text Box 1"/>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0" name="Text Box 2"/>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1" name="Text Box 3"/>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2" name="Text Box 4"/>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5.xml><?xml version="1.0" encoding="utf-8"?>
<c:userShapes xmlns:c="http://schemas.openxmlformats.org/drawingml/2006/chart">
  <cdr:relSizeAnchor xmlns:cdr="http://schemas.openxmlformats.org/drawingml/2006/chartDrawing">
    <cdr:from>
      <cdr:x>0.19549</cdr:x>
      <cdr:y>0.85487</cdr:y>
    </cdr:from>
    <cdr:to>
      <cdr:x>0.19549</cdr:x>
      <cdr:y>0.85487</cdr:y>
    </cdr:to>
    <cdr:sp macro="" textlink="">
      <cdr:nvSpPr>
        <cdr:cNvPr id="8193" name="Text Box 1"/>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0.19549</cdr:x>
      <cdr:y>0.85487</cdr:y>
    </cdr:from>
    <cdr:to>
      <cdr:x>0.19549</cdr:x>
      <cdr:y>0.85487</cdr:y>
    </cdr:to>
    <cdr:sp macro="" textlink="">
      <cdr:nvSpPr>
        <cdr:cNvPr id="8194" name="Text Box 2"/>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0.19549</cdr:x>
      <cdr:y>0.85487</cdr:y>
    </cdr:from>
    <cdr:to>
      <cdr:x>0.19549</cdr:x>
      <cdr:y>0.85487</cdr:y>
    </cdr:to>
    <cdr:sp macro="" textlink="">
      <cdr:nvSpPr>
        <cdr:cNvPr id="8195" name="Text Box 3"/>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pageSetUpPr fitToPage="1"/>
  </sheetPr>
  <dimension ref="A1:Q45"/>
  <sheetViews>
    <sheetView tabSelected="1" view="pageBreakPreview" zoomScaleNormal="100" zoomScaleSheetLayoutView="100" workbookViewId="0">
      <selection activeCell="F20" sqref="F20"/>
    </sheetView>
  </sheetViews>
  <sheetFormatPr defaultRowHeight="15.95" customHeight="1"/>
  <cols>
    <col min="1" max="1" width="15.7109375" style="2" customWidth="1"/>
    <col min="2" max="2" width="16.28515625" style="2" customWidth="1"/>
    <col min="3" max="14" width="13.7109375" style="2" customWidth="1"/>
    <col min="15" max="15" width="1.5703125" style="2" customWidth="1"/>
    <col min="16" max="16384" width="9.140625" style="2"/>
  </cols>
  <sheetData>
    <row r="1" spans="1:16" ht="20.25" customHeight="1" thickBot="1">
      <c r="A1" s="40"/>
      <c r="B1" s="40"/>
      <c r="C1" s="40"/>
      <c r="D1" s="51" t="s">
        <v>0</v>
      </c>
      <c r="E1" s="40"/>
      <c r="F1" s="40"/>
      <c r="G1" s="40"/>
      <c r="H1" s="2" t="s">
        <v>214</v>
      </c>
      <c r="M1" s="400" t="s">
        <v>1</v>
      </c>
      <c r="N1" s="400"/>
      <c r="O1" s="238"/>
    </row>
    <row r="2" spans="1:16" ht="15" customHeight="1">
      <c r="A2" s="40"/>
      <c r="B2" s="40"/>
      <c r="C2" s="40"/>
      <c r="D2" s="40"/>
      <c r="E2" s="40"/>
      <c r="F2" s="40"/>
      <c r="G2" s="40"/>
      <c r="H2" s="401" t="s">
        <v>201</v>
      </c>
      <c r="I2" s="403" t="s">
        <v>2</v>
      </c>
      <c r="J2" s="403"/>
      <c r="K2" s="403" t="s">
        <v>3</v>
      </c>
      <c r="L2" s="403"/>
      <c r="M2" s="405" t="s">
        <v>4</v>
      </c>
      <c r="N2" s="406"/>
      <c r="O2" s="16"/>
      <c r="P2" s="4"/>
    </row>
    <row r="3" spans="1:16" ht="15" customHeight="1">
      <c r="A3" s="248" t="s">
        <v>5</v>
      </c>
      <c r="B3" s="40"/>
      <c r="C3" s="40"/>
      <c r="D3" s="40"/>
      <c r="E3" s="40"/>
      <c r="F3" s="40"/>
      <c r="G3" s="40"/>
      <c r="H3" s="402"/>
      <c r="I3" s="404"/>
      <c r="J3" s="404"/>
      <c r="K3" s="404"/>
      <c r="L3" s="404"/>
      <c r="M3" s="407"/>
      <c r="N3" s="408"/>
      <c r="O3" s="16"/>
      <c r="P3" s="4"/>
    </row>
    <row r="4" spans="1:16" ht="15" customHeight="1">
      <c r="A4" s="409" t="s">
        <v>6</v>
      </c>
      <c r="B4" s="409"/>
      <c r="C4" s="409"/>
      <c r="D4" s="409"/>
      <c r="E4" s="409"/>
      <c r="F4" s="409"/>
      <c r="G4" s="409"/>
      <c r="H4" s="410" t="s">
        <v>306</v>
      </c>
      <c r="I4" s="396">
        <v>874</v>
      </c>
      <c r="J4" s="417"/>
      <c r="K4" s="396">
        <v>116</v>
      </c>
      <c r="L4" s="417"/>
      <c r="M4" s="396">
        <v>14</v>
      </c>
      <c r="N4" s="397"/>
      <c r="O4" s="16"/>
      <c r="P4" s="4"/>
    </row>
    <row r="5" spans="1:16" ht="15" customHeight="1">
      <c r="A5" s="409" t="s">
        <v>7</v>
      </c>
      <c r="B5" s="409"/>
      <c r="C5" s="409"/>
      <c r="D5" s="409"/>
      <c r="E5" s="409"/>
      <c r="F5" s="409"/>
      <c r="G5" s="409"/>
      <c r="H5" s="411"/>
      <c r="I5" s="398"/>
      <c r="J5" s="416"/>
      <c r="K5" s="398"/>
      <c r="L5" s="416"/>
      <c r="M5" s="398"/>
      <c r="N5" s="399"/>
      <c r="O5" s="16"/>
      <c r="P5" s="4"/>
    </row>
    <row r="6" spans="1:16" ht="15" customHeight="1">
      <c r="A6" s="409" t="s">
        <v>277</v>
      </c>
      <c r="B6" s="409"/>
      <c r="C6" s="409"/>
      <c r="D6" s="409"/>
      <c r="E6" s="409"/>
      <c r="F6" s="409"/>
      <c r="G6" s="409"/>
      <c r="H6" s="410" t="s">
        <v>307</v>
      </c>
      <c r="I6" s="398">
        <v>888</v>
      </c>
      <c r="J6" s="416"/>
      <c r="K6" s="398">
        <v>117</v>
      </c>
      <c r="L6" s="416"/>
      <c r="M6" s="398">
        <v>14</v>
      </c>
      <c r="N6" s="399"/>
      <c r="O6" s="6"/>
      <c r="P6" s="4"/>
    </row>
    <row r="7" spans="1:16" ht="15" customHeight="1">
      <c r="A7" s="409" t="s">
        <v>213</v>
      </c>
      <c r="B7" s="409"/>
      <c r="C7" s="409"/>
      <c r="D7" s="409"/>
      <c r="E7" s="409"/>
      <c r="F7" s="409"/>
      <c r="G7" s="409"/>
      <c r="H7" s="411"/>
      <c r="I7" s="398"/>
      <c r="J7" s="416"/>
      <c r="K7" s="398"/>
      <c r="L7" s="416"/>
      <c r="M7" s="398"/>
      <c r="N7" s="399"/>
      <c r="O7" s="6"/>
      <c r="P7" s="4"/>
    </row>
    <row r="8" spans="1:16" ht="15" customHeight="1">
      <c r="A8" s="409" t="s">
        <v>9</v>
      </c>
      <c r="B8" s="409"/>
      <c r="C8" s="409"/>
      <c r="D8" s="409"/>
      <c r="E8" s="409"/>
      <c r="F8" s="409"/>
      <c r="G8" s="409"/>
      <c r="H8" s="410" t="s">
        <v>308</v>
      </c>
      <c r="I8" s="398">
        <v>888</v>
      </c>
      <c r="J8" s="416"/>
      <c r="K8" s="398">
        <v>117</v>
      </c>
      <c r="L8" s="416"/>
      <c r="M8" s="398">
        <v>14</v>
      </c>
      <c r="N8" s="399"/>
      <c r="O8" s="6"/>
      <c r="P8" s="4"/>
    </row>
    <row r="9" spans="1:16" ht="15" customHeight="1">
      <c r="A9" s="409" t="s">
        <v>10</v>
      </c>
      <c r="B9" s="409"/>
      <c r="C9" s="409"/>
      <c r="D9" s="409"/>
      <c r="E9" s="409"/>
      <c r="F9" s="409"/>
      <c r="G9" s="409"/>
      <c r="H9" s="411"/>
      <c r="I9" s="398"/>
      <c r="J9" s="416"/>
      <c r="K9" s="398"/>
      <c r="L9" s="416"/>
      <c r="M9" s="398"/>
      <c r="N9" s="399"/>
      <c r="O9" s="6"/>
      <c r="P9" s="4"/>
    </row>
    <row r="10" spans="1:16" ht="15" customHeight="1">
      <c r="A10" s="409" t="s">
        <v>11</v>
      </c>
      <c r="B10" s="409"/>
      <c r="C10" s="409"/>
      <c r="D10" s="409"/>
      <c r="E10" s="409"/>
      <c r="F10" s="409"/>
      <c r="G10" s="409"/>
      <c r="H10" s="410" t="s">
        <v>309</v>
      </c>
      <c r="I10" s="434">
        <v>888</v>
      </c>
      <c r="J10" s="435"/>
      <c r="K10" s="434">
        <v>118</v>
      </c>
      <c r="L10" s="435"/>
      <c r="M10" s="434">
        <v>15</v>
      </c>
      <c r="N10" s="436"/>
      <c r="O10" s="6"/>
      <c r="P10" s="4"/>
    </row>
    <row r="11" spans="1:16" ht="15" customHeight="1">
      <c r="A11" s="267"/>
      <c r="B11" s="267"/>
      <c r="C11" s="267"/>
      <c r="D11" s="267"/>
      <c r="E11" s="267"/>
      <c r="F11" s="267"/>
      <c r="G11" s="267"/>
      <c r="H11" s="411"/>
      <c r="I11" s="434"/>
      <c r="J11" s="435"/>
      <c r="K11" s="434"/>
      <c r="L11" s="435"/>
      <c r="M11" s="434"/>
      <c r="N11" s="436"/>
      <c r="O11" s="6"/>
      <c r="P11" s="4"/>
    </row>
    <row r="12" spans="1:16" ht="15" customHeight="1">
      <c r="A12" s="268" t="s">
        <v>12</v>
      </c>
      <c r="B12" s="267"/>
      <c r="C12" s="267"/>
      <c r="D12" s="267"/>
      <c r="E12" s="267"/>
      <c r="F12" s="267"/>
      <c r="G12" s="267"/>
      <c r="H12" s="410" t="s">
        <v>310</v>
      </c>
      <c r="I12" s="412">
        <v>888</v>
      </c>
      <c r="J12" s="413"/>
      <c r="K12" s="412">
        <v>120</v>
      </c>
      <c r="L12" s="413"/>
      <c r="M12" s="412">
        <v>12</v>
      </c>
      <c r="N12" s="437"/>
      <c r="O12" s="6"/>
      <c r="P12" s="4"/>
    </row>
    <row r="13" spans="1:16" ht="15" customHeight="1">
      <c r="A13" s="414" t="s">
        <v>296</v>
      </c>
      <c r="B13" s="415"/>
      <c r="C13" s="415"/>
      <c r="D13" s="415"/>
      <c r="E13" s="415"/>
      <c r="F13" s="415"/>
      <c r="G13" s="415"/>
      <c r="H13" s="411"/>
      <c r="I13" s="412"/>
      <c r="J13" s="413"/>
      <c r="K13" s="412"/>
      <c r="L13" s="413"/>
      <c r="M13" s="412"/>
      <c r="N13" s="437"/>
      <c r="O13" s="6"/>
      <c r="P13" s="4"/>
    </row>
    <row r="14" spans="1:16" ht="15" customHeight="1">
      <c r="A14" s="409" t="s">
        <v>305</v>
      </c>
      <c r="B14" s="409"/>
      <c r="C14" s="409"/>
      <c r="D14" s="409"/>
      <c r="E14" s="409"/>
      <c r="F14" s="409"/>
      <c r="G14" s="409"/>
      <c r="H14" s="424" t="s">
        <v>311</v>
      </c>
      <c r="I14" s="426">
        <v>905</v>
      </c>
      <c r="J14" s="427"/>
      <c r="K14" s="426">
        <v>119</v>
      </c>
      <c r="L14" s="427"/>
      <c r="M14" s="430">
        <v>12</v>
      </c>
      <c r="N14" s="431"/>
      <c r="O14" s="6"/>
      <c r="P14" s="4"/>
    </row>
    <row r="15" spans="1:16" ht="15" customHeight="1" thickBot="1">
      <c r="A15" s="409" t="s">
        <v>297</v>
      </c>
      <c r="B15" s="409"/>
      <c r="C15" s="409"/>
      <c r="D15" s="409"/>
      <c r="E15" s="409"/>
      <c r="F15" s="409"/>
      <c r="G15" s="409"/>
      <c r="H15" s="425"/>
      <c r="I15" s="428"/>
      <c r="J15" s="429"/>
      <c r="K15" s="428"/>
      <c r="L15" s="429"/>
      <c r="M15" s="432"/>
      <c r="N15" s="433"/>
      <c r="O15" s="6"/>
      <c r="P15" s="4"/>
    </row>
    <row r="16" spans="1:16" ht="15" customHeight="1">
      <c r="A16" s="40"/>
      <c r="B16" s="40"/>
      <c r="C16" s="40"/>
      <c r="D16" s="40"/>
      <c r="E16" s="40"/>
      <c r="F16" s="40"/>
      <c r="G16" s="40"/>
      <c r="H16" s="449" t="s">
        <v>241</v>
      </c>
      <c r="I16" s="450"/>
      <c r="J16" s="450"/>
      <c r="K16" s="450"/>
      <c r="M16" s="249"/>
      <c r="N16" s="249" t="s">
        <v>13</v>
      </c>
      <c r="O16" s="6"/>
      <c r="P16" s="4"/>
    </row>
    <row r="17" spans="1:16" ht="15" customHeight="1">
      <c r="A17" s="248" t="s">
        <v>14</v>
      </c>
      <c r="B17" s="40"/>
      <c r="C17" s="40"/>
      <c r="D17" s="40"/>
      <c r="E17" s="40"/>
      <c r="F17" s="40"/>
      <c r="G17" s="40"/>
      <c r="H17" s="16"/>
      <c r="I17" s="250"/>
      <c r="J17" s="249"/>
      <c r="K17" s="249"/>
      <c r="L17" s="249"/>
      <c r="N17" s="249" t="s">
        <v>15</v>
      </c>
      <c r="O17" s="6"/>
      <c r="P17" s="4"/>
    </row>
    <row r="18" spans="1:16" ht="15" customHeight="1">
      <c r="A18" s="414" t="s">
        <v>298</v>
      </c>
      <c r="B18" s="415"/>
      <c r="C18" s="415"/>
      <c r="D18" s="415"/>
      <c r="E18" s="415"/>
      <c r="F18" s="415"/>
      <c r="G18" s="415"/>
      <c r="H18" s="16"/>
      <c r="I18" s="250"/>
      <c r="J18" s="249"/>
      <c r="K18" s="249"/>
      <c r="L18" s="249"/>
      <c r="M18" s="370"/>
      <c r="N18" s="370" t="s">
        <v>316</v>
      </c>
      <c r="O18" s="6"/>
      <c r="P18" s="4"/>
    </row>
    <row r="19" spans="1:16" ht="15" customHeight="1">
      <c r="A19" s="414" t="s">
        <v>299</v>
      </c>
      <c r="B19" s="415"/>
      <c r="C19" s="415"/>
      <c r="D19" s="415"/>
      <c r="E19" s="415"/>
      <c r="F19" s="415"/>
      <c r="G19" s="415"/>
      <c r="H19" s="16"/>
      <c r="I19" s="250"/>
      <c r="J19" s="249"/>
      <c r="K19" s="249"/>
      <c r="L19" s="249"/>
      <c r="M19" s="249"/>
      <c r="N19" s="249"/>
      <c r="O19" s="6"/>
      <c r="P19" s="4"/>
    </row>
    <row r="20" spans="1:16" ht="15" customHeight="1">
      <c r="A20" s="303" t="s">
        <v>300</v>
      </c>
      <c r="M20" s="252"/>
    </row>
    <row r="21" spans="1:16" ht="15" customHeight="1" thickBot="1">
      <c r="A21" s="40" t="s">
        <v>234</v>
      </c>
      <c r="B21" s="40"/>
      <c r="C21" s="40"/>
      <c r="D21" s="40"/>
      <c r="E21" s="40"/>
      <c r="F21" s="40"/>
      <c r="G21" s="40"/>
      <c r="M21" s="448" t="s">
        <v>235</v>
      </c>
      <c r="N21" s="448"/>
      <c r="O21" s="238"/>
    </row>
    <row r="22" spans="1:16" ht="30" customHeight="1">
      <c r="A22" s="440" t="s">
        <v>16</v>
      </c>
      <c r="B22" s="441"/>
      <c r="C22" s="441" t="s">
        <v>248</v>
      </c>
      <c r="D22" s="444"/>
      <c r="E22" s="444"/>
      <c r="F22" s="445"/>
      <c r="G22" s="253"/>
      <c r="H22" s="421" t="s">
        <v>246</v>
      </c>
      <c r="I22" s="422"/>
      <c r="J22" s="423"/>
      <c r="K22" s="418" t="s">
        <v>247</v>
      </c>
      <c r="L22" s="419"/>
      <c r="M22" s="419"/>
      <c r="N22" s="420"/>
      <c r="O22" s="16"/>
    </row>
    <row r="23" spans="1:16" ht="30" customHeight="1">
      <c r="A23" s="442"/>
      <c r="B23" s="443"/>
      <c r="C23" s="254" t="s">
        <v>17</v>
      </c>
      <c r="D23" s="255" t="s">
        <v>18</v>
      </c>
      <c r="E23" s="255" t="s">
        <v>19</v>
      </c>
      <c r="F23" s="254" t="s">
        <v>20</v>
      </c>
      <c r="G23" s="394" t="s">
        <v>17</v>
      </c>
      <c r="H23" s="393" t="s">
        <v>21</v>
      </c>
      <c r="I23" s="41" t="s">
        <v>22</v>
      </c>
      <c r="J23" s="71" t="s">
        <v>20</v>
      </c>
      <c r="K23" s="280" t="s">
        <v>17</v>
      </c>
      <c r="L23" s="281" t="s">
        <v>21</v>
      </c>
      <c r="M23" s="281" t="s">
        <v>22</v>
      </c>
      <c r="N23" s="282" t="s">
        <v>20</v>
      </c>
      <c r="O23" s="16"/>
    </row>
    <row r="24" spans="1:16" ht="20.100000000000001" customHeight="1">
      <c r="A24" s="446" t="s">
        <v>202</v>
      </c>
      <c r="B24" s="447"/>
      <c r="C24" s="256">
        <f t="shared" ref="C24:C26" si="0">SUM(D24:F24)</f>
        <v>582</v>
      </c>
      <c r="D24" s="35">
        <v>2</v>
      </c>
      <c r="E24" s="35">
        <v>4</v>
      </c>
      <c r="F24" s="39">
        <v>576</v>
      </c>
      <c r="G24" s="39">
        <f t="shared" ref="G24:G26" si="1">SUM(H24:J24)</f>
        <v>582</v>
      </c>
      <c r="H24" s="361">
        <v>2</v>
      </c>
      <c r="I24" s="379">
        <v>4</v>
      </c>
      <c r="J24" s="359">
        <v>576</v>
      </c>
      <c r="K24" s="359">
        <f t="shared" ref="K24:K31" si="2">SUM(L24:N24)</f>
        <v>584</v>
      </c>
      <c r="L24" s="361">
        <v>2</v>
      </c>
      <c r="M24" s="269" t="s">
        <v>295</v>
      </c>
      <c r="N24" s="374">
        <v>582</v>
      </c>
      <c r="O24" s="53"/>
    </row>
    <row r="25" spans="1:16" ht="20.100000000000001" customHeight="1">
      <c r="A25" s="438" t="s">
        <v>236</v>
      </c>
      <c r="B25" s="439"/>
      <c r="C25" s="256">
        <f t="shared" si="0"/>
        <v>2086391</v>
      </c>
      <c r="D25" s="35">
        <v>486763</v>
      </c>
      <c r="E25" s="35">
        <v>344198</v>
      </c>
      <c r="F25" s="35">
        <v>1255430</v>
      </c>
      <c r="G25" s="35">
        <f t="shared" si="1"/>
        <v>2157325</v>
      </c>
      <c r="H25" s="361">
        <v>486763</v>
      </c>
      <c r="I25" s="379">
        <v>347273</v>
      </c>
      <c r="J25" s="361">
        <v>1323289</v>
      </c>
      <c r="K25" s="361">
        <f t="shared" si="2"/>
        <v>1808939</v>
      </c>
      <c r="L25" s="361">
        <v>486763</v>
      </c>
      <c r="M25" s="269" t="s">
        <v>295</v>
      </c>
      <c r="N25" s="374">
        <v>1322176</v>
      </c>
      <c r="O25" s="4"/>
    </row>
    <row r="26" spans="1:16" ht="20.100000000000001" customHeight="1">
      <c r="A26" s="438" t="s">
        <v>203</v>
      </c>
      <c r="B26" s="439"/>
      <c r="C26" s="256">
        <f t="shared" si="0"/>
        <v>185302</v>
      </c>
      <c r="D26" s="35">
        <v>11986</v>
      </c>
      <c r="E26" s="35">
        <v>19901</v>
      </c>
      <c r="F26" s="35">
        <v>153415</v>
      </c>
      <c r="G26" s="35">
        <f t="shared" si="1"/>
        <v>187801</v>
      </c>
      <c r="H26" s="361">
        <v>11986</v>
      </c>
      <c r="I26" s="379">
        <v>20374</v>
      </c>
      <c r="J26" s="361">
        <v>155441</v>
      </c>
      <c r="K26" s="361">
        <f t="shared" si="2"/>
        <v>167506</v>
      </c>
      <c r="L26" s="361">
        <v>11986</v>
      </c>
      <c r="M26" s="269" t="s">
        <v>295</v>
      </c>
      <c r="N26" s="374">
        <v>155520</v>
      </c>
      <c r="O26" s="4"/>
    </row>
    <row r="27" spans="1:16" ht="20.100000000000001" customHeight="1">
      <c r="A27" s="438" t="s">
        <v>211</v>
      </c>
      <c r="B27" s="439"/>
      <c r="C27" s="271"/>
      <c r="D27" s="35"/>
      <c r="E27" s="35"/>
      <c r="F27" s="52"/>
      <c r="G27" s="35">
        <f>SUM(H27:J27)</f>
        <v>178413</v>
      </c>
      <c r="H27" s="361">
        <v>11986</v>
      </c>
      <c r="I27" s="379">
        <v>17376</v>
      </c>
      <c r="J27" s="361">
        <v>149051</v>
      </c>
      <c r="K27" s="361">
        <f>SUM(L27:N27)</f>
        <v>161157</v>
      </c>
      <c r="L27" s="361">
        <v>11986</v>
      </c>
      <c r="M27" s="269" t="s">
        <v>295</v>
      </c>
      <c r="N27" s="374">
        <v>149171</v>
      </c>
      <c r="O27" s="4"/>
    </row>
    <row r="28" spans="1:16" ht="20.100000000000001" customHeight="1">
      <c r="A28" s="451" t="s">
        <v>207</v>
      </c>
      <c r="B28" s="452"/>
      <c r="C28" s="257">
        <f t="shared" ref="C28:C31" si="3">SUM(D28:F28)</f>
        <v>602</v>
      </c>
      <c r="D28" s="251">
        <v>0</v>
      </c>
      <c r="E28" s="249">
        <v>0</v>
      </c>
      <c r="F28" s="258">
        <v>602</v>
      </c>
      <c r="G28" s="258">
        <f t="shared" ref="G28:G31" si="4">SUM(H28:J28)</f>
        <v>602</v>
      </c>
      <c r="H28" s="251">
        <v>0</v>
      </c>
      <c r="I28" s="380">
        <v>0</v>
      </c>
      <c r="J28" s="360">
        <v>602</v>
      </c>
      <c r="K28" s="361">
        <f t="shared" si="2"/>
        <v>603</v>
      </c>
      <c r="L28" s="251">
        <v>0</v>
      </c>
      <c r="M28" s="384" t="s">
        <v>295</v>
      </c>
      <c r="N28" s="375">
        <v>603</v>
      </c>
      <c r="O28" s="4"/>
    </row>
    <row r="29" spans="1:16" ht="20.100000000000001" customHeight="1">
      <c r="A29" s="455" t="s">
        <v>237</v>
      </c>
      <c r="B29" s="456"/>
      <c r="C29" s="257">
        <f t="shared" si="3"/>
        <v>1124</v>
      </c>
      <c r="D29" s="258">
        <v>128</v>
      </c>
      <c r="E29" s="249">
        <v>0</v>
      </c>
      <c r="F29" s="258">
        <v>996</v>
      </c>
      <c r="G29" s="258">
        <f t="shared" si="4"/>
        <v>1124</v>
      </c>
      <c r="H29" s="360">
        <v>128</v>
      </c>
      <c r="I29" s="380">
        <v>0</v>
      </c>
      <c r="J29" s="360">
        <v>996</v>
      </c>
      <c r="K29" s="361">
        <f t="shared" si="2"/>
        <v>1125</v>
      </c>
      <c r="L29" s="360">
        <v>128</v>
      </c>
      <c r="M29" s="384" t="s">
        <v>295</v>
      </c>
      <c r="N29" s="375">
        <v>997</v>
      </c>
      <c r="O29" s="4"/>
    </row>
    <row r="30" spans="1:16" ht="20.100000000000001" customHeight="1">
      <c r="A30" s="451" t="s">
        <v>208</v>
      </c>
      <c r="B30" s="452"/>
      <c r="C30" s="257">
        <f t="shared" si="3"/>
        <v>42474</v>
      </c>
      <c r="D30" s="251">
        <v>0</v>
      </c>
      <c r="E30" s="258">
        <v>294</v>
      </c>
      <c r="F30" s="258">
        <v>42180</v>
      </c>
      <c r="G30" s="258">
        <f t="shared" si="4"/>
        <v>42474</v>
      </c>
      <c r="H30" s="251">
        <v>0</v>
      </c>
      <c r="I30" s="381">
        <v>294</v>
      </c>
      <c r="J30" s="360">
        <v>42180</v>
      </c>
      <c r="K30" s="361">
        <f t="shared" si="2"/>
        <v>42180</v>
      </c>
      <c r="L30" s="251">
        <v>0</v>
      </c>
      <c r="M30" s="384" t="s">
        <v>295</v>
      </c>
      <c r="N30" s="375">
        <v>42180</v>
      </c>
      <c r="O30" s="4"/>
    </row>
    <row r="31" spans="1:16" ht="20.100000000000001" customHeight="1">
      <c r="A31" s="451" t="s">
        <v>209</v>
      </c>
      <c r="B31" s="452"/>
      <c r="C31" s="257">
        <f t="shared" si="3"/>
        <v>133740</v>
      </c>
      <c r="D31" s="258">
        <v>11858</v>
      </c>
      <c r="E31" s="258">
        <v>16609</v>
      </c>
      <c r="F31" s="258">
        <v>105273</v>
      </c>
      <c r="G31" s="258">
        <f t="shared" si="4"/>
        <v>134213</v>
      </c>
      <c r="H31" s="360">
        <v>11858</v>
      </c>
      <c r="I31" s="381">
        <v>17082</v>
      </c>
      <c r="J31" s="360">
        <v>105273</v>
      </c>
      <c r="K31" s="361">
        <f t="shared" si="2"/>
        <v>117249</v>
      </c>
      <c r="L31" s="360">
        <v>11858</v>
      </c>
      <c r="M31" s="384" t="s">
        <v>295</v>
      </c>
      <c r="N31" s="375">
        <v>105391</v>
      </c>
      <c r="O31" s="4"/>
    </row>
    <row r="32" spans="1:16" ht="20.100000000000001" customHeight="1">
      <c r="A32" s="457" t="s">
        <v>210</v>
      </c>
      <c r="B32" s="458"/>
      <c r="C32" s="72">
        <f>ROUND(SUM(D32:F32)/3,2)</f>
        <v>99.27</v>
      </c>
      <c r="D32" s="36">
        <v>100</v>
      </c>
      <c r="E32" s="36">
        <v>98.2</v>
      </c>
      <c r="F32" s="36">
        <v>99.6</v>
      </c>
      <c r="G32" s="36">
        <f>ROUND(SUM(H32:J32)/3,2)</f>
        <v>99.87</v>
      </c>
      <c r="H32" s="36">
        <v>100</v>
      </c>
      <c r="I32" s="381">
        <v>100</v>
      </c>
      <c r="J32" s="36">
        <v>99.6</v>
      </c>
      <c r="K32" s="311">
        <f>ROUND(SUM(L32:N32)/2,2)</f>
        <v>99.8</v>
      </c>
      <c r="L32" s="36">
        <v>100</v>
      </c>
      <c r="M32" s="384" t="s">
        <v>295</v>
      </c>
      <c r="N32" s="376">
        <v>99.6</v>
      </c>
      <c r="O32" s="54"/>
    </row>
    <row r="33" spans="1:17" ht="20.100000000000001" customHeight="1">
      <c r="A33" s="259" t="s">
        <v>23</v>
      </c>
      <c r="B33" s="236" t="s">
        <v>24</v>
      </c>
      <c r="C33" s="257">
        <f>SUM(D33:F33)</f>
        <v>51</v>
      </c>
      <c r="D33" s="258">
        <v>10</v>
      </c>
      <c r="E33" s="258">
        <v>11</v>
      </c>
      <c r="F33" s="258">
        <v>30</v>
      </c>
      <c r="G33" s="258">
        <f>SUM(H33:J33)</f>
        <v>51</v>
      </c>
      <c r="H33" s="360">
        <v>10</v>
      </c>
      <c r="I33" s="381">
        <v>11</v>
      </c>
      <c r="J33" s="360">
        <v>30</v>
      </c>
      <c r="K33" s="361">
        <f>SUM(L33:N33)</f>
        <v>39</v>
      </c>
      <c r="L33" s="360">
        <v>10</v>
      </c>
      <c r="M33" s="384" t="s">
        <v>295</v>
      </c>
      <c r="N33" s="375">
        <v>29</v>
      </c>
      <c r="O33" s="4"/>
    </row>
    <row r="34" spans="1:17" ht="20.100000000000001" customHeight="1">
      <c r="A34" s="260"/>
      <c r="B34" s="237" t="s">
        <v>25</v>
      </c>
      <c r="C34" s="257">
        <f t="shared" ref="C34:C40" si="5">SUM(D34:F34)</f>
        <v>2097</v>
      </c>
      <c r="D34" s="258">
        <v>669</v>
      </c>
      <c r="E34" s="258">
        <v>834</v>
      </c>
      <c r="F34" s="258">
        <v>594</v>
      </c>
      <c r="G34" s="258">
        <f t="shared" ref="G34:G40" si="6">SUM(H34:J34)</f>
        <v>2099</v>
      </c>
      <c r="H34" s="360">
        <v>669</v>
      </c>
      <c r="I34" s="381">
        <v>836</v>
      </c>
      <c r="J34" s="360">
        <v>594</v>
      </c>
      <c r="K34" s="361">
        <f t="shared" ref="K34:K40" si="7">SUM(L34:N34)</f>
        <v>1259</v>
      </c>
      <c r="L34" s="360">
        <v>669</v>
      </c>
      <c r="M34" s="384" t="s">
        <v>295</v>
      </c>
      <c r="N34" s="375">
        <v>590</v>
      </c>
      <c r="O34" s="4"/>
      <c r="Q34" s="2" t="s">
        <v>206</v>
      </c>
    </row>
    <row r="35" spans="1:17" ht="20.100000000000001" customHeight="1">
      <c r="A35" s="73" t="s">
        <v>26</v>
      </c>
      <c r="B35" s="236" t="s">
        <v>24</v>
      </c>
      <c r="C35" s="257">
        <f t="shared" si="5"/>
        <v>51</v>
      </c>
      <c r="D35" s="258">
        <v>10</v>
      </c>
      <c r="E35" s="258">
        <v>11</v>
      </c>
      <c r="F35" s="258">
        <v>30</v>
      </c>
      <c r="G35" s="258">
        <f t="shared" si="6"/>
        <v>40</v>
      </c>
      <c r="H35" s="360">
        <v>10</v>
      </c>
      <c r="I35" s="382">
        <v>0</v>
      </c>
      <c r="J35" s="360">
        <v>30</v>
      </c>
      <c r="K35" s="361">
        <f t="shared" si="7"/>
        <v>39</v>
      </c>
      <c r="L35" s="360">
        <v>10</v>
      </c>
      <c r="M35" s="384" t="s">
        <v>295</v>
      </c>
      <c r="N35" s="375">
        <v>29</v>
      </c>
      <c r="O35" s="4"/>
      <c r="Q35" s="2">
        <v>149051</v>
      </c>
    </row>
    <row r="36" spans="1:17" ht="20.100000000000001" customHeight="1">
      <c r="A36" s="260"/>
      <c r="B36" s="237" t="s">
        <v>25</v>
      </c>
      <c r="C36" s="257">
        <f t="shared" si="5"/>
        <v>2097</v>
      </c>
      <c r="D36" s="258">
        <v>669</v>
      </c>
      <c r="E36" s="258">
        <v>834</v>
      </c>
      <c r="F36" s="258">
        <v>594</v>
      </c>
      <c r="G36" s="258">
        <f t="shared" si="6"/>
        <v>1263</v>
      </c>
      <c r="H36" s="360">
        <v>669</v>
      </c>
      <c r="I36" s="382">
        <v>0</v>
      </c>
      <c r="J36" s="360">
        <v>594</v>
      </c>
      <c r="K36" s="361">
        <f t="shared" si="7"/>
        <v>1259</v>
      </c>
      <c r="L36" s="360">
        <v>669</v>
      </c>
      <c r="M36" s="384" t="s">
        <v>295</v>
      </c>
      <c r="N36" s="375">
        <v>590</v>
      </c>
      <c r="O36" s="4"/>
    </row>
    <row r="37" spans="1:17" ht="20.100000000000001" customHeight="1">
      <c r="A37" s="73" t="s">
        <v>27</v>
      </c>
      <c r="B37" s="236" t="s">
        <v>24</v>
      </c>
      <c r="C37" s="261">
        <f t="shared" si="5"/>
        <v>0</v>
      </c>
      <c r="D37" s="251">
        <v>0</v>
      </c>
      <c r="E37" s="249">
        <v>0</v>
      </c>
      <c r="F37" s="251">
        <v>0</v>
      </c>
      <c r="G37" s="251">
        <f t="shared" si="6"/>
        <v>0</v>
      </c>
      <c r="H37" s="251">
        <v>0</v>
      </c>
      <c r="I37" s="382">
        <v>0</v>
      </c>
      <c r="J37" s="251">
        <v>0</v>
      </c>
      <c r="K37" s="312">
        <f t="shared" si="7"/>
        <v>0</v>
      </c>
      <c r="L37" s="251">
        <v>0</v>
      </c>
      <c r="M37" s="384" t="s">
        <v>295</v>
      </c>
      <c r="N37" s="377">
        <v>0</v>
      </c>
      <c r="O37" s="249"/>
    </row>
    <row r="38" spans="1:17" ht="20.100000000000001" customHeight="1">
      <c r="A38" s="260"/>
      <c r="B38" s="237" t="s">
        <v>25</v>
      </c>
      <c r="C38" s="261">
        <f t="shared" si="5"/>
        <v>0</v>
      </c>
      <c r="D38" s="251">
        <v>0</v>
      </c>
      <c r="E38" s="249">
        <v>0</v>
      </c>
      <c r="F38" s="251">
        <v>0</v>
      </c>
      <c r="G38" s="251">
        <f t="shared" si="6"/>
        <v>0</v>
      </c>
      <c r="H38" s="251">
        <v>0</v>
      </c>
      <c r="I38" s="382">
        <v>0</v>
      </c>
      <c r="J38" s="251">
        <v>0</v>
      </c>
      <c r="K38" s="312">
        <f t="shared" si="7"/>
        <v>0</v>
      </c>
      <c r="L38" s="251">
        <v>0</v>
      </c>
      <c r="M38" s="384" t="s">
        <v>295</v>
      </c>
      <c r="N38" s="377">
        <v>0</v>
      </c>
      <c r="O38" s="249"/>
    </row>
    <row r="39" spans="1:17" ht="20.100000000000001" customHeight="1">
      <c r="A39" s="73" t="s">
        <v>28</v>
      </c>
      <c r="B39" s="236" t="s">
        <v>24</v>
      </c>
      <c r="C39" s="196">
        <f t="shared" si="5"/>
        <v>2</v>
      </c>
      <c r="D39" s="251">
        <v>2</v>
      </c>
      <c r="E39" s="249">
        <v>0</v>
      </c>
      <c r="F39" s="251">
        <v>0</v>
      </c>
      <c r="G39" s="258">
        <f t="shared" si="6"/>
        <v>2</v>
      </c>
      <c r="H39" s="251">
        <v>2</v>
      </c>
      <c r="I39" s="382">
        <v>0</v>
      </c>
      <c r="J39" s="251">
        <v>0</v>
      </c>
      <c r="K39" s="361">
        <f t="shared" si="7"/>
        <v>2</v>
      </c>
      <c r="L39" s="251">
        <v>2</v>
      </c>
      <c r="M39" s="384" t="s">
        <v>295</v>
      </c>
      <c r="N39" s="377">
        <v>0</v>
      </c>
      <c r="O39" s="249"/>
    </row>
    <row r="40" spans="1:17" ht="20.100000000000001" customHeight="1" thickBot="1">
      <c r="A40" s="262" t="s">
        <v>29</v>
      </c>
      <c r="B40" s="263" t="s">
        <v>25</v>
      </c>
      <c r="C40" s="266">
        <f t="shared" si="5"/>
        <v>228</v>
      </c>
      <c r="D40" s="264">
        <v>228</v>
      </c>
      <c r="E40" s="265">
        <v>0</v>
      </c>
      <c r="F40" s="264">
        <v>0</v>
      </c>
      <c r="G40" s="279">
        <f t="shared" si="6"/>
        <v>228</v>
      </c>
      <c r="H40" s="264">
        <v>228</v>
      </c>
      <c r="I40" s="383">
        <v>0</v>
      </c>
      <c r="J40" s="264">
        <v>0</v>
      </c>
      <c r="K40" s="313">
        <f t="shared" si="7"/>
        <v>228</v>
      </c>
      <c r="L40" s="264">
        <v>228</v>
      </c>
      <c r="M40" s="385" t="s">
        <v>295</v>
      </c>
      <c r="N40" s="378">
        <v>0</v>
      </c>
      <c r="O40" s="249"/>
    </row>
    <row r="41" spans="1:17" ht="15" customHeight="1">
      <c r="A41" s="40" t="s">
        <v>301</v>
      </c>
      <c r="B41" s="40"/>
      <c r="C41" s="40"/>
      <c r="D41" s="40"/>
      <c r="E41" s="40"/>
      <c r="F41" s="40"/>
      <c r="G41" s="40"/>
      <c r="H41" s="303"/>
      <c r="M41" s="449" t="s">
        <v>319</v>
      </c>
      <c r="N41" s="450"/>
      <c r="O41" s="238"/>
    </row>
    <row r="42" spans="1:17" ht="15" customHeight="1">
      <c r="A42" s="303" t="s">
        <v>302</v>
      </c>
      <c r="H42" s="303"/>
      <c r="I42" s="38"/>
      <c r="J42" s="38"/>
      <c r="K42" s="38"/>
      <c r="M42" s="453" t="s">
        <v>318</v>
      </c>
      <c r="N42" s="454"/>
      <c r="O42" s="238"/>
    </row>
    <row r="43" spans="1:17" ht="15" customHeight="1">
      <c r="A43" s="303" t="s">
        <v>303</v>
      </c>
      <c r="H43" s="303"/>
      <c r="M43" s="453" t="s">
        <v>317</v>
      </c>
      <c r="N43" s="454"/>
      <c r="O43" s="238"/>
    </row>
    <row r="44" spans="1:17" ht="15.95" customHeight="1">
      <c r="A44" s="303" t="s">
        <v>304</v>
      </c>
      <c r="H44" s="303"/>
    </row>
    <row r="45" spans="1:17" ht="15.95" customHeight="1">
      <c r="A45" s="303"/>
    </row>
  </sheetData>
  <sheetProtection selectLockedCells="1" selectUnlockedCells="1"/>
  <mergeCells count="59">
    <mergeCell ref="A28:B28"/>
    <mergeCell ref="M42:N42"/>
    <mergeCell ref="M43:N43"/>
    <mergeCell ref="M41:N41"/>
    <mergeCell ref="A31:B31"/>
    <mergeCell ref="A29:B29"/>
    <mergeCell ref="A30:B30"/>
    <mergeCell ref="A32:B32"/>
    <mergeCell ref="K10:L11"/>
    <mergeCell ref="M10:N11"/>
    <mergeCell ref="M12:N13"/>
    <mergeCell ref="A27:B27"/>
    <mergeCell ref="A18:G18"/>
    <mergeCell ref="A19:G19"/>
    <mergeCell ref="A22:B23"/>
    <mergeCell ref="C22:F22"/>
    <mergeCell ref="A24:B24"/>
    <mergeCell ref="A25:B25"/>
    <mergeCell ref="A26:B26"/>
    <mergeCell ref="M21:N21"/>
    <mergeCell ref="H16:K16"/>
    <mergeCell ref="A9:G9"/>
    <mergeCell ref="K6:L7"/>
    <mergeCell ref="K22:N22"/>
    <mergeCell ref="H22:J22"/>
    <mergeCell ref="A14:G14"/>
    <mergeCell ref="H12:H13"/>
    <mergeCell ref="M8:N9"/>
    <mergeCell ref="H14:H15"/>
    <mergeCell ref="I14:J15"/>
    <mergeCell ref="K14:L15"/>
    <mergeCell ref="K8:L9"/>
    <mergeCell ref="I12:J13"/>
    <mergeCell ref="M6:N7"/>
    <mergeCell ref="M14:N15"/>
    <mergeCell ref="A15:G15"/>
    <mergeCell ref="I10:J11"/>
    <mergeCell ref="A4:G4"/>
    <mergeCell ref="H4:H5"/>
    <mergeCell ref="A5:G5"/>
    <mergeCell ref="K12:L13"/>
    <mergeCell ref="A13:G13"/>
    <mergeCell ref="A8:G8"/>
    <mergeCell ref="H8:H9"/>
    <mergeCell ref="I8:J9"/>
    <mergeCell ref="H6:H7"/>
    <mergeCell ref="I6:J7"/>
    <mergeCell ref="A7:G7"/>
    <mergeCell ref="A6:G6"/>
    <mergeCell ref="I4:J5"/>
    <mergeCell ref="K4:L5"/>
    <mergeCell ref="A10:G10"/>
    <mergeCell ref="H10:H11"/>
    <mergeCell ref="M4:N5"/>
    <mergeCell ref="M1:N1"/>
    <mergeCell ref="H2:H3"/>
    <mergeCell ref="I2:J3"/>
    <mergeCell ref="K2:L3"/>
    <mergeCell ref="M2:N3"/>
  </mergeCells>
  <phoneticPr fontId="7"/>
  <printOptions horizontalCentered="1"/>
  <pageMargins left="0.59055118110236227" right="0.59055118110236227" top="0.59055118110236227" bottom="0.59055118110236227" header="0.39370078740157483" footer="0.39370078740157483"/>
  <pageSetup paperSize="9" firstPageNumber="102" orientation="portrait" useFirstPageNumber="1" verticalDpi="300" r:id="rId1"/>
  <headerFooter scaleWithDoc="0" alignWithMargins="0">
    <oddHeader>&amp;L道路、交通及び通信</oddHeader>
    <oddFooter>&amp;C&amp;12&amp;A</oddFooter>
  </headerFooter>
  <colBreaks count="1" manualBreakCount="1">
    <brk id="7" max="1048575" man="1"/>
  </colBreaks>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Q49"/>
  <sheetViews>
    <sheetView view="pageBreakPreview" zoomScaleNormal="100" zoomScaleSheetLayoutView="100" workbookViewId="0">
      <pane xSplit="2" topLeftCell="H1" activePane="topRight" state="frozen"/>
      <selection activeCell="F20" sqref="F20"/>
      <selection pane="topRight" activeCell="K21" sqref="K21"/>
    </sheetView>
  </sheetViews>
  <sheetFormatPr defaultRowHeight="15.95" customHeight="1"/>
  <cols>
    <col min="1" max="1" width="15.7109375" style="2" customWidth="1"/>
    <col min="2" max="2" width="16.28515625" style="2" customWidth="1"/>
    <col min="3" max="14" width="13.7109375" style="2" customWidth="1"/>
    <col min="15" max="15" width="1.5703125" style="2" customWidth="1"/>
    <col min="16" max="16384" width="9.140625" style="2"/>
  </cols>
  <sheetData>
    <row r="1" spans="1:16" ht="20.25" customHeight="1" thickBot="1">
      <c r="A1" s="40"/>
      <c r="B1" s="40"/>
      <c r="C1" s="40"/>
      <c r="D1" s="51" t="s">
        <v>0</v>
      </c>
      <c r="E1" s="40"/>
      <c r="F1" s="40"/>
      <c r="G1" s="40"/>
      <c r="H1" s="2" t="s">
        <v>214</v>
      </c>
      <c r="M1" s="400" t="s">
        <v>1</v>
      </c>
      <c r="N1" s="400"/>
      <c r="O1" s="238"/>
    </row>
    <row r="2" spans="1:16" ht="15" customHeight="1">
      <c r="A2" s="40"/>
      <c r="B2" s="40"/>
      <c r="C2" s="40"/>
      <c r="D2" s="40"/>
      <c r="E2" s="40"/>
      <c r="F2" s="40"/>
      <c r="G2" s="40"/>
      <c r="H2" s="401" t="s">
        <v>201</v>
      </c>
      <c r="I2" s="403" t="s">
        <v>2</v>
      </c>
      <c r="J2" s="403"/>
      <c r="K2" s="403" t="s">
        <v>3</v>
      </c>
      <c r="L2" s="403"/>
      <c r="M2" s="405" t="s">
        <v>4</v>
      </c>
      <c r="N2" s="406"/>
      <c r="O2" s="16"/>
      <c r="P2" s="4"/>
    </row>
    <row r="3" spans="1:16" ht="15" customHeight="1">
      <c r="A3" s="248" t="s">
        <v>5</v>
      </c>
      <c r="B3" s="40"/>
      <c r="C3" s="40"/>
      <c r="D3" s="40"/>
      <c r="E3" s="40"/>
      <c r="F3" s="40"/>
      <c r="G3" s="40"/>
      <c r="H3" s="402"/>
      <c r="I3" s="404"/>
      <c r="J3" s="404"/>
      <c r="K3" s="404"/>
      <c r="L3" s="404"/>
      <c r="M3" s="407"/>
      <c r="N3" s="408"/>
      <c r="O3" s="16"/>
      <c r="P3" s="4"/>
    </row>
    <row r="4" spans="1:16" ht="15" customHeight="1">
      <c r="A4" s="409" t="s">
        <v>6</v>
      </c>
      <c r="B4" s="409"/>
      <c r="C4" s="409"/>
      <c r="D4" s="409"/>
      <c r="E4" s="409"/>
      <c r="F4" s="409"/>
      <c r="G4" s="409"/>
      <c r="H4" s="410" t="s">
        <v>306</v>
      </c>
      <c r="I4" s="396">
        <v>874</v>
      </c>
      <c r="J4" s="417"/>
      <c r="K4" s="396">
        <v>116</v>
      </c>
      <c r="L4" s="417"/>
      <c r="M4" s="396">
        <v>14</v>
      </c>
      <c r="N4" s="397"/>
      <c r="O4" s="16"/>
      <c r="P4" s="4"/>
    </row>
    <row r="5" spans="1:16" ht="15" customHeight="1">
      <c r="A5" s="409" t="s">
        <v>7</v>
      </c>
      <c r="B5" s="409"/>
      <c r="C5" s="409"/>
      <c r="D5" s="409"/>
      <c r="E5" s="409"/>
      <c r="F5" s="409"/>
      <c r="G5" s="409"/>
      <c r="H5" s="411"/>
      <c r="I5" s="398"/>
      <c r="J5" s="416"/>
      <c r="K5" s="398"/>
      <c r="L5" s="416"/>
      <c r="M5" s="398"/>
      <c r="N5" s="399"/>
      <c r="O5" s="16"/>
      <c r="P5" s="4"/>
    </row>
    <row r="6" spans="1:16" ht="15" customHeight="1">
      <c r="A6" s="409" t="s">
        <v>8</v>
      </c>
      <c r="B6" s="409"/>
      <c r="C6" s="409"/>
      <c r="D6" s="409"/>
      <c r="E6" s="409"/>
      <c r="F6" s="409"/>
      <c r="G6" s="409"/>
      <c r="H6" s="410" t="s">
        <v>307</v>
      </c>
      <c r="I6" s="398">
        <v>888</v>
      </c>
      <c r="J6" s="416"/>
      <c r="K6" s="398">
        <v>117</v>
      </c>
      <c r="L6" s="416"/>
      <c r="M6" s="398">
        <v>14</v>
      </c>
      <c r="N6" s="399"/>
      <c r="O6" s="6"/>
      <c r="P6" s="4"/>
    </row>
    <row r="7" spans="1:16" ht="15" customHeight="1">
      <c r="A7" s="409" t="s">
        <v>213</v>
      </c>
      <c r="B7" s="409"/>
      <c r="C7" s="409"/>
      <c r="D7" s="409"/>
      <c r="E7" s="409"/>
      <c r="F7" s="409"/>
      <c r="G7" s="409"/>
      <c r="H7" s="411"/>
      <c r="I7" s="398"/>
      <c r="J7" s="416"/>
      <c r="K7" s="398"/>
      <c r="L7" s="416"/>
      <c r="M7" s="398"/>
      <c r="N7" s="399"/>
      <c r="O7" s="6"/>
      <c r="P7" s="4"/>
    </row>
    <row r="8" spans="1:16" ht="15" customHeight="1">
      <c r="A8" s="409" t="s">
        <v>9</v>
      </c>
      <c r="B8" s="409"/>
      <c r="C8" s="409"/>
      <c r="D8" s="409"/>
      <c r="E8" s="409"/>
      <c r="F8" s="409"/>
      <c r="G8" s="409"/>
      <c r="H8" s="410" t="s">
        <v>308</v>
      </c>
      <c r="I8" s="398">
        <v>888</v>
      </c>
      <c r="J8" s="416"/>
      <c r="K8" s="398">
        <v>117</v>
      </c>
      <c r="L8" s="416"/>
      <c r="M8" s="398">
        <v>14</v>
      </c>
      <c r="N8" s="399"/>
      <c r="O8" s="6"/>
      <c r="P8" s="4"/>
    </row>
    <row r="9" spans="1:16" ht="15" customHeight="1">
      <c r="A9" s="409" t="s">
        <v>10</v>
      </c>
      <c r="B9" s="409"/>
      <c r="C9" s="409"/>
      <c r="D9" s="409"/>
      <c r="E9" s="409"/>
      <c r="F9" s="409"/>
      <c r="G9" s="409"/>
      <c r="H9" s="411"/>
      <c r="I9" s="398"/>
      <c r="J9" s="416"/>
      <c r="K9" s="398"/>
      <c r="L9" s="416"/>
      <c r="M9" s="398"/>
      <c r="N9" s="399"/>
      <c r="O9" s="6"/>
      <c r="P9" s="4"/>
    </row>
    <row r="10" spans="1:16" ht="15" customHeight="1">
      <c r="A10" s="409" t="s">
        <v>11</v>
      </c>
      <c r="B10" s="409"/>
      <c r="C10" s="409"/>
      <c r="D10" s="409"/>
      <c r="E10" s="409"/>
      <c r="F10" s="409"/>
      <c r="G10" s="409"/>
      <c r="H10" s="410" t="s">
        <v>309</v>
      </c>
      <c r="I10" s="434">
        <v>888</v>
      </c>
      <c r="J10" s="435"/>
      <c r="K10" s="434">
        <v>118</v>
      </c>
      <c r="L10" s="435"/>
      <c r="M10" s="434">
        <v>15</v>
      </c>
      <c r="N10" s="436"/>
      <c r="O10" s="6"/>
      <c r="P10" s="4"/>
    </row>
    <row r="11" spans="1:16" ht="15" customHeight="1">
      <c r="A11" s="302"/>
      <c r="B11" s="302"/>
      <c r="C11" s="302"/>
      <c r="D11" s="302"/>
      <c r="E11" s="302"/>
      <c r="F11" s="302"/>
      <c r="G11" s="302"/>
      <c r="H11" s="411"/>
      <c r="I11" s="434"/>
      <c r="J11" s="435"/>
      <c r="K11" s="434"/>
      <c r="L11" s="435"/>
      <c r="M11" s="434"/>
      <c r="N11" s="436"/>
      <c r="O11" s="6"/>
      <c r="P11" s="4"/>
    </row>
    <row r="12" spans="1:16" ht="15" customHeight="1">
      <c r="A12" s="304" t="s">
        <v>12</v>
      </c>
      <c r="B12" s="4"/>
      <c r="C12" s="4"/>
      <c r="D12" s="4"/>
      <c r="E12" s="4"/>
      <c r="F12" s="4"/>
      <c r="G12" s="4"/>
      <c r="H12" s="410" t="s">
        <v>310</v>
      </c>
      <c r="I12" s="412">
        <v>888</v>
      </c>
      <c r="J12" s="413"/>
      <c r="K12" s="412">
        <v>120</v>
      </c>
      <c r="L12" s="413"/>
      <c r="M12" s="412">
        <v>12</v>
      </c>
      <c r="N12" s="437"/>
      <c r="O12" s="6"/>
      <c r="P12" s="4"/>
    </row>
    <row r="13" spans="1:16" ht="15" customHeight="1">
      <c r="A13" s="414" t="s">
        <v>312</v>
      </c>
      <c r="B13" s="415"/>
      <c r="C13" s="415"/>
      <c r="D13" s="415"/>
      <c r="E13" s="415"/>
      <c r="F13" s="415"/>
      <c r="G13" s="415"/>
      <c r="H13" s="411"/>
      <c r="I13" s="412"/>
      <c r="J13" s="413"/>
      <c r="K13" s="412"/>
      <c r="L13" s="413"/>
      <c r="M13" s="412"/>
      <c r="N13" s="437"/>
      <c r="O13" s="6"/>
      <c r="P13" s="4"/>
    </row>
    <row r="14" spans="1:16" ht="15" customHeight="1">
      <c r="A14" s="414" t="s">
        <v>305</v>
      </c>
      <c r="B14" s="415"/>
      <c r="C14" s="415"/>
      <c r="D14" s="415"/>
      <c r="E14" s="415"/>
      <c r="F14" s="415"/>
      <c r="G14" s="415"/>
      <c r="H14" s="466" t="s">
        <v>311</v>
      </c>
      <c r="I14" s="462">
        <v>905</v>
      </c>
      <c r="J14" s="463"/>
      <c r="K14" s="462">
        <v>119</v>
      </c>
      <c r="L14" s="463"/>
      <c r="M14" s="468">
        <v>12</v>
      </c>
      <c r="N14" s="469"/>
      <c r="O14" s="6"/>
      <c r="P14" s="4"/>
    </row>
    <row r="15" spans="1:16" ht="15" customHeight="1" thickBot="1">
      <c r="A15" s="414" t="s">
        <v>313</v>
      </c>
      <c r="B15" s="415"/>
      <c r="C15" s="415"/>
      <c r="D15" s="415"/>
      <c r="E15" s="415"/>
      <c r="F15" s="415"/>
      <c r="G15" s="415"/>
      <c r="H15" s="467"/>
      <c r="I15" s="464"/>
      <c r="J15" s="465"/>
      <c r="K15" s="464"/>
      <c r="L15" s="465"/>
      <c r="M15" s="470"/>
      <c r="N15" s="471"/>
      <c r="O15" s="6"/>
      <c r="P15" s="4"/>
    </row>
    <row r="16" spans="1:16" ht="15" customHeight="1">
      <c r="H16" s="449" t="s">
        <v>280</v>
      </c>
      <c r="I16" s="450"/>
      <c r="J16" s="450"/>
      <c r="K16" s="450"/>
      <c r="M16" s="249"/>
      <c r="N16" s="370" t="s">
        <v>292</v>
      </c>
      <c r="O16" s="6"/>
      <c r="P16" s="4"/>
    </row>
    <row r="17" spans="1:16" ht="15" customHeight="1">
      <c r="A17" s="37" t="s">
        <v>14</v>
      </c>
      <c r="H17" s="16"/>
      <c r="I17" s="250"/>
      <c r="J17" s="249"/>
      <c r="K17" s="249"/>
      <c r="L17" s="249"/>
      <c r="M17" s="372" t="s">
        <v>15</v>
      </c>
      <c r="N17" s="249"/>
      <c r="O17" s="6"/>
      <c r="P17" s="4"/>
    </row>
    <row r="18" spans="1:16" ht="15" customHeight="1">
      <c r="A18" s="414" t="s">
        <v>314</v>
      </c>
      <c r="B18" s="415"/>
      <c r="C18" s="415"/>
      <c r="D18" s="415"/>
      <c r="E18" s="415"/>
      <c r="F18" s="415"/>
      <c r="G18" s="415"/>
      <c r="H18" s="16"/>
      <c r="I18" s="250"/>
      <c r="J18" s="249"/>
      <c r="K18" s="249"/>
      <c r="L18" s="249"/>
      <c r="M18" s="371" t="s">
        <v>291</v>
      </c>
      <c r="N18" s="371"/>
      <c r="O18" s="6"/>
      <c r="P18" s="4"/>
    </row>
    <row r="19" spans="1:16" ht="15" customHeight="1">
      <c r="A19" s="414" t="s">
        <v>315</v>
      </c>
      <c r="B19" s="415"/>
      <c r="C19" s="415"/>
      <c r="D19" s="415"/>
      <c r="E19" s="415"/>
      <c r="F19" s="415"/>
      <c r="G19" s="415"/>
      <c r="H19" s="16"/>
      <c r="I19" s="250"/>
      <c r="J19" s="249"/>
      <c r="K19" s="249"/>
      <c r="L19" s="249"/>
      <c r="M19" s="249"/>
      <c r="N19" s="249"/>
      <c r="O19" s="6"/>
      <c r="P19" s="4"/>
    </row>
    <row r="20" spans="1:16" ht="15" customHeight="1">
      <c r="A20" s="303" t="s">
        <v>300</v>
      </c>
      <c r="M20" s="252"/>
    </row>
    <row r="21" spans="1:16" ht="15" customHeight="1" thickBot="1">
      <c r="A21" s="40" t="s">
        <v>234</v>
      </c>
      <c r="B21" s="40"/>
      <c r="C21" s="40"/>
      <c r="D21" s="40"/>
      <c r="E21" s="40"/>
      <c r="F21" s="40"/>
      <c r="G21" s="40"/>
      <c r="M21" s="448" t="s">
        <v>235</v>
      </c>
      <c r="N21" s="448"/>
      <c r="O21" s="238"/>
    </row>
    <row r="22" spans="1:16" ht="30" customHeight="1">
      <c r="A22" s="440" t="s">
        <v>16</v>
      </c>
      <c r="B22" s="441"/>
      <c r="C22" s="441" t="s">
        <v>248</v>
      </c>
      <c r="D22" s="444"/>
      <c r="E22" s="444"/>
      <c r="F22" s="445"/>
      <c r="G22" s="253"/>
      <c r="H22" s="422" t="s">
        <v>293</v>
      </c>
      <c r="I22" s="422"/>
      <c r="J22" s="423"/>
      <c r="K22" s="459" t="s">
        <v>294</v>
      </c>
      <c r="L22" s="460"/>
      <c r="M22" s="460"/>
      <c r="N22" s="461"/>
      <c r="O22" s="16"/>
    </row>
    <row r="23" spans="1:16" ht="30" customHeight="1">
      <c r="A23" s="442"/>
      <c r="B23" s="443"/>
      <c r="C23" s="273" t="s">
        <v>17</v>
      </c>
      <c r="D23" s="255" t="s">
        <v>18</v>
      </c>
      <c r="E23" s="255" t="s">
        <v>19</v>
      </c>
      <c r="F23" s="273" t="s">
        <v>20</v>
      </c>
      <c r="G23" s="273" t="s">
        <v>17</v>
      </c>
      <c r="H23" s="41" t="s">
        <v>21</v>
      </c>
      <c r="I23" s="41" t="s">
        <v>22</v>
      </c>
      <c r="J23" s="71" t="s">
        <v>20</v>
      </c>
      <c r="K23" s="395" t="s">
        <v>17</v>
      </c>
      <c r="L23" s="309" t="s">
        <v>21</v>
      </c>
      <c r="M23" s="310" t="s">
        <v>22</v>
      </c>
      <c r="N23" s="373" t="s">
        <v>20</v>
      </c>
      <c r="O23" s="16"/>
    </row>
    <row r="24" spans="1:16" ht="20.100000000000001" customHeight="1">
      <c r="A24" s="446" t="s">
        <v>202</v>
      </c>
      <c r="B24" s="447"/>
      <c r="C24" s="256">
        <f t="shared" ref="C24:C26" si="0">SUM(D24:F24)</f>
        <v>582</v>
      </c>
      <c r="D24" s="35">
        <v>2</v>
      </c>
      <c r="E24" s="35">
        <v>4</v>
      </c>
      <c r="F24" s="39">
        <v>576</v>
      </c>
      <c r="G24" s="39">
        <f t="shared" ref="G24:G26" si="1">SUM(H24:J24)</f>
        <v>582</v>
      </c>
      <c r="H24" s="361">
        <v>2</v>
      </c>
      <c r="I24" s="387">
        <v>4</v>
      </c>
      <c r="J24" s="359">
        <v>576</v>
      </c>
      <c r="K24" s="359">
        <f t="shared" ref="K24:K31" si="2">SUM(L24:N24)</f>
        <v>584</v>
      </c>
      <c r="L24" s="361">
        <v>2</v>
      </c>
      <c r="M24" s="269" t="s">
        <v>295</v>
      </c>
      <c r="N24" s="374">
        <v>582</v>
      </c>
      <c r="O24" s="53"/>
    </row>
    <row r="25" spans="1:16" ht="20.100000000000001" customHeight="1">
      <c r="A25" s="438" t="s">
        <v>236</v>
      </c>
      <c r="B25" s="439"/>
      <c r="C25" s="256">
        <f t="shared" si="0"/>
        <v>2086391</v>
      </c>
      <c r="D25" s="35">
        <v>486763</v>
      </c>
      <c r="E25" s="35">
        <v>344198</v>
      </c>
      <c r="F25" s="35">
        <v>1255430</v>
      </c>
      <c r="G25" s="35">
        <f t="shared" si="1"/>
        <v>2157325</v>
      </c>
      <c r="H25" s="361">
        <v>486763</v>
      </c>
      <c r="I25" s="387">
        <v>347273</v>
      </c>
      <c r="J25" s="361">
        <v>1323289</v>
      </c>
      <c r="K25" s="361">
        <f t="shared" si="2"/>
        <v>1808939</v>
      </c>
      <c r="L25" s="361">
        <v>486763</v>
      </c>
      <c r="M25" s="269" t="s">
        <v>295</v>
      </c>
      <c r="N25" s="374">
        <v>1322176</v>
      </c>
      <c r="O25" s="4"/>
    </row>
    <row r="26" spans="1:16" ht="20.100000000000001" customHeight="1">
      <c r="A26" s="438" t="s">
        <v>203</v>
      </c>
      <c r="B26" s="439"/>
      <c r="C26" s="256">
        <f t="shared" si="0"/>
        <v>185302</v>
      </c>
      <c r="D26" s="35">
        <v>11986</v>
      </c>
      <c r="E26" s="35">
        <v>19901</v>
      </c>
      <c r="F26" s="35">
        <v>153415</v>
      </c>
      <c r="G26" s="35">
        <f t="shared" si="1"/>
        <v>187801</v>
      </c>
      <c r="H26" s="361">
        <v>11986</v>
      </c>
      <c r="I26" s="387">
        <v>20374</v>
      </c>
      <c r="J26" s="361">
        <v>155441</v>
      </c>
      <c r="K26" s="361">
        <f t="shared" si="2"/>
        <v>167506</v>
      </c>
      <c r="L26" s="361">
        <v>11986</v>
      </c>
      <c r="M26" s="269" t="s">
        <v>295</v>
      </c>
      <c r="N26" s="374">
        <v>155520</v>
      </c>
      <c r="O26" s="4"/>
    </row>
    <row r="27" spans="1:16" ht="20.100000000000001" customHeight="1">
      <c r="A27" s="438" t="s">
        <v>211</v>
      </c>
      <c r="B27" s="439"/>
      <c r="C27" s="271"/>
      <c r="D27" s="35"/>
      <c r="E27" s="35"/>
      <c r="F27" s="52"/>
      <c r="G27" s="35">
        <f>SUM(H27:J27)</f>
        <v>178413</v>
      </c>
      <c r="H27" s="361">
        <v>11986</v>
      </c>
      <c r="I27" s="387">
        <v>17376</v>
      </c>
      <c r="J27" s="361">
        <v>149051</v>
      </c>
      <c r="K27" s="361">
        <f>SUM(L27:N27)</f>
        <v>161157</v>
      </c>
      <c r="L27" s="361">
        <v>11986</v>
      </c>
      <c r="M27" s="269" t="s">
        <v>295</v>
      </c>
      <c r="N27" s="374">
        <v>149171</v>
      </c>
      <c r="O27" s="4"/>
    </row>
    <row r="28" spans="1:16" ht="20.100000000000001" customHeight="1">
      <c r="A28" s="451" t="s">
        <v>207</v>
      </c>
      <c r="B28" s="452"/>
      <c r="C28" s="257">
        <f t="shared" ref="C28:C31" si="3">SUM(D28:F28)</f>
        <v>602</v>
      </c>
      <c r="D28" s="251">
        <v>0</v>
      </c>
      <c r="E28" s="249">
        <v>0</v>
      </c>
      <c r="F28" s="258">
        <v>602</v>
      </c>
      <c r="G28" s="258">
        <f t="shared" ref="G28:G31" si="4">SUM(H28:J28)</f>
        <v>602</v>
      </c>
      <c r="H28" s="251">
        <v>0</v>
      </c>
      <c r="I28" s="391">
        <v>0</v>
      </c>
      <c r="J28" s="360">
        <v>602</v>
      </c>
      <c r="K28" s="361">
        <f t="shared" si="2"/>
        <v>603</v>
      </c>
      <c r="L28" s="251">
        <v>0</v>
      </c>
      <c r="M28" s="384" t="s">
        <v>295</v>
      </c>
      <c r="N28" s="375">
        <v>603</v>
      </c>
      <c r="O28" s="4"/>
    </row>
    <row r="29" spans="1:16" ht="20.100000000000001" customHeight="1">
      <c r="A29" s="455" t="s">
        <v>237</v>
      </c>
      <c r="B29" s="456"/>
      <c r="C29" s="257">
        <f t="shared" si="3"/>
        <v>1124</v>
      </c>
      <c r="D29" s="258">
        <v>128</v>
      </c>
      <c r="E29" s="258">
        <v>0</v>
      </c>
      <c r="F29" s="258">
        <v>996</v>
      </c>
      <c r="G29" s="258">
        <f t="shared" si="4"/>
        <v>1124</v>
      </c>
      <c r="H29" s="360">
        <v>128</v>
      </c>
      <c r="I29" s="391">
        <v>0</v>
      </c>
      <c r="J29" s="360">
        <v>996</v>
      </c>
      <c r="K29" s="361">
        <f t="shared" si="2"/>
        <v>1125</v>
      </c>
      <c r="L29" s="360">
        <v>128</v>
      </c>
      <c r="M29" s="384" t="s">
        <v>295</v>
      </c>
      <c r="N29" s="375">
        <v>997</v>
      </c>
      <c r="O29" s="4"/>
    </row>
    <row r="30" spans="1:16" ht="20.100000000000001" customHeight="1">
      <c r="A30" s="451" t="s">
        <v>208</v>
      </c>
      <c r="B30" s="452"/>
      <c r="C30" s="257">
        <f t="shared" si="3"/>
        <v>42474</v>
      </c>
      <c r="D30" s="251">
        <v>0</v>
      </c>
      <c r="E30" s="258">
        <v>294</v>
      </c>
      <c r="F30" s="258">
        <v>42180</v>
      </c>
      <c r="G30" s="258">
        <f t="shared" si="4"/>
        <v>42474</v>
      </c>
      <c r="H30" s="251">
        <v>0</v>
      </c>
      <c r="I30" s="388">
        <v>294</v>
      </c>
      <c r="J30" s="360">
        <v>42180</v>
      </c>
      <c r="K30" s="361">
        <f t="shared" si="2"/>
        <v>42180</v>
      </c>
      <c r="L30" s="251">
        <v>0</v>
      </c>
      <c r="M30" s="384" t="s">
        <v>295</v>
      </c>
      <c r="N30" s="375">
        <v>42180</v>
      </c>
      <c r="O30" s="4"/>
    </row>
    <row r="31" spans="1:16" ht="20.100000000000001" customHeight="1">
      <c r="A31" s="451" t="s">
        <v>209</v>
      </c>
      <c r="B31" s="452"/>
      <c r="C31" s="257">
        <f t="shared" si="3"/>
        <v>133740</v>
      </c>
      <c r="D31" s="258">
        <v>11858</v>
      </c>
      <c r="E31" s="258">
        <v>16609</v>
      </c>
      <c r="F31" s="258">
        <v>105273</v>
      </c>
      <c r="G31" s="258">
        <f t="shared" si="4"/>
        <v>134213</v>
      </c>
      <c r="H31" s="360">
        <v>11858</v>
      </c>
      <c r="I31" s="388">
        <v>17082</v>
      </c>
      <c r="J31" s="360">
        <v>105273</v>
      </c>
      <c r="K31" s="361">
        <f t="shared" si="2"/>
        <v>117249</v>
      </c>
      <c r="L31" s="360">
        <v>11858</v>
      </c>
      <c r="M31" s="384" t="s">
        <v>295</v>
      </c>
      <c r="N31" s="375">
        <v>105391</v>
      </c>
      <c r="O31" s="4"/>
    </row>
    <row r="32" spans="1:16" ht="20.100000000000001" customHeight="1">
      <c r="A32" s="457" t="s">
        <v>210</v>
      </c>
      <c r="B32" s="458"/>
      <c r="C32" s="72">
        <f>ROUND(SUM(D32:F32)/3,2)</f>
        <v>99.27</v>
      </c>
      <c r="D32" s="36">
        <v>100</v>
      </c>
      <c r="E32" s="36">
        <v>98.2</v>
      </c>
      <c r="F32" s="36">
        <v>99.6</v>
      </c>
      <c r="G32" s="36">
        <f>ROUND(SUM(H32:J32)/2,2)</f>
        <v>149.80000000000001</v>
      </c>
      <c r="H32" s="36">
        <v>100</v>
      </c>
      <c r="I32" s="386">
        <v>100</v>
      </c>
      <c r="J32" s="36">
        <v>99.6</v>
      </c>
      <c r="K32" s="311">
        <f>ROUND(SUM(L32:N32)/2,2)</f>
        <v>99.8</v>
      </c>
      <c r="L32" s="36">
        <v>100</v>
      </c>
      <c r="M32" s="384" t="s">
        <v>295</v>
      </c>
      <c r="N32" s="376">
        <v>99.6</v>
      </c>
      <c r="O32" s="54"/>
    </row>
    <row r="33" spans="1:17" ht="20.100000000000001" customHeight="1">
      <c r="A33" s="259" t="s">
        <v>23</v>
      </c>
      <c r="B33" s="277" t="s">
        <v>24</v>
      </c>
      <c r="C33" s="257">
        <f>SUM(D33:F33)</f>
        <v>51</v>
      </c>
      <c r="D33" s="258">
        <v>10</v>
      </c>
      <c r="E33" s="258">
        <v>11</v>
      </c>
      <c r="F33" s="258">
        <v>30</v>
      </c>
      <c r="G33" s="258">
        <f>SUM(H33:J33)</f>
        <v>51</v>
      </c>
      <c r="H33" s="360">
        <v>10</v>
      </c>
      <c r="I33" s="388">
        <v>11</v>
      </c>
      <c r="J33" s="360">
        <v>30</v>
      </c>
      <c r="K33" s="361">
        <f>SUM(L33:N33)</f>
        <v>39</v>
      </c>
      <c r="L33" s="360">
        <v>10</v>
      </c>
      <c r="M33" s="384" t="s">
        <v>295</v>
      </c>
      <c r="N33" s="375">
        <v>29</v>
      </c>
      <c r="O33" s="4"/>
    </row>
    <row r="34" spans="1:17" ht="20.100000000000001" customHeight="1">
      <c r="A34" s="260"/>
      <c r="B34" s="278" t="s">
        <v>25</v>
      </c>
      <c r="C34" s="257">
        <f t="shared" ref="C34:C40" si="5">SUM(D34:F34)</f>
        <v>2097</v>
      </c>
      <c r="D34" s="258">
        <v>669</v>
      </c>
      <c r="E34" s="258">
        <v>834</v>
      </c>
      <c r="F34" s="258">
        <v>594</v>
      </c>
      <c r="G34" s="258">
        <f t="shared" ref="G34:G40" si="6">SUM(H34:J34)</f>
        <v>2099</v>
      </c>
      <c r="H34" s="360">
        <v>669</v>
      </c>
      <c r="I34" s="388">
        <v>836</v>
      </c>
      <c r="J34" s="360">
        <v>594</v>
      </c>
      <c r="K34" s="361">
        <f t="shared" ref="K34:K40" si="7">SUM(L34:N34)</f>
        <v>1259</v>
      </c>
      <c r="L34" s="360">
        <v>669</v>
      </c>
      <c r="M34" s="384" t="s">
        <v>295</v>
      </c>
      <c r="N34" s="375">
        <v>590</v>
      </c>
      <c r="O34" s="4"/>
      <c r="Q34" s="2" t="s">
        <v>206</v>
      </c>
    </row>
    <row r="35" spans="1:17" ht="20.100000000000001" customHeight="1">
      <c r="A35" s="73" t="s">
        <v>26</v>
      </c>
      <c r="B35" s="277" t="s">
        <v>24</v>
      </c>
      <c r="C35" s="257">
        <f t="shared" si="5"/>
        <v>51</v>
      </c>
      <c r="D35" s="258">
        <v>10</v>
      </c>
      <c r="E35" s="258">
        <v>11</v>
      </c>
      <c r="F35" s="258">
        <v>30</v>
      </c>
      <c r="G35" s="258">
        <f t="shared" si="6"/>
        <v>40</v>
      </c>
      <c r="H35" s="360">
        <v>10</v>
      </c>
      <c r="I35" s="389">
        <v>0</v>
      </c>
      <c r="J35" s="360">
        <v>30</v>
      </c>
      <c r="K35" s="361">
        <f t="shared" si="7"/>
        <v>39</v>
      </c>
      <c r="L35" s="360">
        <v>10</v>
      </c>
      <c r="M35" s="384" t="s">
        <v>295</v>
      </c>
      <c r="N35" s="375">
        <v>29</v>
      </c>
      <c r="O35" s="4"/>
      <c r="Q35" s="2">
        <v>149051</v>
      </c>
    </row>
    <row r="36" spans="1:17" ht="20.100000000000001" customHeight="1">
      <c r="A36" s="260"/>
      <c r="B36" s="278" t="s">
        <v>25</v>
      </c>
      <c r="C36" s="257">
        <f t="shared" si="5"/>
        <v>2097</v>
      </c>
      <c r="D36" s="258">
        <v>669</v>
      </c>
      <c r="E36" s="258">
        <v>834</v>
      </c>
      <c r="F36" s="258">
        <v>594</v>
      </c>
      <c r="G36" s="258">
        <f t="shared" si="6"/>
        <v>1263</v>
      </c>
      <c r="H36" s="360">
        <v>669</v>
      </c>
      <c r="I36" s="389">
        <v>0</v>
      </c>
      <c r="J36" s="360">
        <v>594</v>
      </c>
      <c r="K36" s="361">
        <f t="shared" si="7"/>
        <v>1259</v>
      </c>
      <c r="L36" s="360">
        <v>669</v>
      </c>
      <c r="M36" s="384" t="s">
        <v>295</v>
      </c>
      <c r="N36" s="375">
        <v>590</v>
      </c>
      <c r="O36" s="4"/>
    </row>
    <row r="37" spans="1:17" ht="20.100000000000001" customHeight="1">
      <c r="A37" s="73" t="s">
        <v>27</v>
      </c>
      <c r="B37" s="277" t="s">
        <v>24</v>
      </c>
      <c r="C37" s="261">
        <f t="shared" si="5"/>
        <v>0</v>
      </c>
      <c r="D37" s="251">
        <v>0</v>
      </c>
      <c r="E37" s="249">
        <v>0</v>
      </c>
      <c r="F37" s="251">
        <v>0</v>
      </c>
      <c r="G37" s="251">
        <f t="shared" si="6"/>
        <v>0</v>
      </c>
      <c r="H37" s="251">
        <v>0</v>
      </c>
      <c r="I37" s="389">
        <v>0</v>
      </c>
      <c r="J37" s="251">
        <v>0</v>
      </c>
      <c r="K37" s="312">
        <f t="shared" si="7"/>
        <v>0</v>
      </c>
      <c r="L37" s="251">
        <v>0</v>
      </c>
      <c r="M37" s="384" t="s">
        <v>295</v>
      </c>
      <c r="N37" s="377">
        <v>0</v>
      </c>
      <c r="O37" s="249"/>
    </row>
    <row r="38" spans="1:17" ht="20.100000000000001" customHeight="1">
      <c r="A38" s="260"/>
      <c r="B38" s="278" t="s">
        <v>25</v>
      </c>
      <c r="C38" s="261">
        <f t="shared" si="5"/>
        <v>0</v>
      </c>
      <c r="D38" s="251">
        <v>0</v>
      </c>
      <c r="E38" s="249">
        <v>0</v>
      </c>
      <c r="F38" s="251">
        <v>0</v>
      </c>
      <c r="G38" s="251">
        <f t="shared" si="6"/>
        <v>0</v>
      </c>
      <c r="H38" s="251">
        <v>0</v>
      </c>
      <c r="I38" s="389">
        <v>0</v>
      </c>
      <c r="J38" s="251">
        <v>0</v>
      </c>
      <c r="K38" s="312">
        <f t="shared" si="7"/>
        <v>0</v>
      </c>
      <c r="L38" s="251">
        <v>0</v>
      </c>
      <c r="M38" s="384" t="s">
        <v>295</v>
      </c>
      <c r="N38" s="377">
        <v>0</v>
      </c>
      <c r="O38" s="249"/>
    </row>
    <row r="39" spans="1:17" ht="20.100000000000001" customHeight="1">
      <c r="A39" s="73" t="s">
        <v>28</v>
      </c>
      <c r="B39" s="277" t="s">
        <v>24</v>
      </c>
      <c r="C39" s="196">
        <f t="shared" si="5"/>
        <v>2</v>
      </c>
      <c r="D39" s="251">
        <v>2</v>
      </c>
      <c r="E39" s="249">
        <v>0</v>
      </c>
      <c r="F39" s="251">
        <v>0</v>
      </c>
      <c r="G39" s="258">
        <f t="shared" si="6"/>
        <v>2</v>
      </c>
      <c r="H39" s="251">
        <v>2</v>
      </c>
      <c r="I39" s="389">
        <v>0</v>
      </c>
      <c r="J39" s="251">
        <v>0</v>
      </c>
      <c r="K39" s="361">
        <f t="shared" si="7"/>
        <v>2</v>
      </c>
      <c r="L39" s="251">
        <v>2</v>
      </c>
      <c r="M39" s="384" t="s">
        <v>295</v>
      </c>
      <c r="N39" s="377">
        <v>0</v>
      </c>
      <c r="O39" s="249"/>
    </row>
    <row r="40" spans="1:17" ht="20.100000000000001" customHeight="1" thickBot="1">
      <c r="A40" s="262" t="s">
        <v>29</v>
      </c>
      <c r="B40" s="263" t="s">
        <v>25</v>
      </c>
      <c r="C40" s="266">
        <f t="shared" si="5"/>
        <v>228</v>
      </c>
      <c r="D40" s="264">
        <v>228</v>
      </c>
      <c r="E40" s="265">
        <v>0</v>
      </c>
      <c r="F40" s="264">
        <v>0</v>
      </c>
      <c r="G40" s="279">
        <f t="shared" si="6"/>
        <v>228</v>
      </c>
      <c r="H40" s="264">
        <v>228</v>
      </c>
      <c r="I40" s="390">
        <v>0</v>
      </c>
      <c r="J40" s="264">
        <v>0</v>
      </c>
      <c r="K40" s="313">
        <f t="shared" si="7"/>
        <v>228</v>
      </c>
      <c r="L40" s="264">
        <v>228</v>
      </c>
      <c r="M40" s="385" t="s">
        <v>295</v>
      </c>
      <c r="N40" s="378">
        <v>0</v>
      </c>
      <c r="O40" s="249"/>
    </row>
    <row r="41" spans="1:17" ht="15" customHeight="1">
      <c r="A41" s="40" t="s">
        <v>301</v>
      </c>
      <c r="B41" s="40"/>
      <c r="C41" s="40"/>
      <c r="D41" s="40"/>
      <c r="E41" s="40"/>
      <c r="F41" s="40"/>
      <c r="G41" s="40"/>
      <c r="H41" s="303"/>
      <c r="L41" s="449" t="s">
        <v>289</v>
      </c>
      <c r="M41" s="449"/>
      <c r="N41" s="449"/>
      <c r="O41" s="238"/>
    </row>
    <row r="42" spans="1:17" ht="15" customHeight="1">
      <c r="A42" s="303" t="s">
        <v>302</v>
      </c>
      <c r="H42" s="303"/>
      <c r="I42" s="38"/>
      <c r="J42" s="38"/>
      <c r="K42" s="38"/>
      <c r="M42" s="453" t="s">
        <v>290</v>
      </c>
      <c r="N42" s="454"/>
      <c r="O42" s="238"/>
    </row>
    <row r="43" spans="1:17" ht="15" customHeight="1">
      <c r="A43" s="303" t="s">
        <v>303</v>
      </c>
      <c r="H43" s="303"/>
      <c r="M43" s="453" t="s">
        <v>288</v>
      </c>
      <c r="N43" s="454"/>
      <c r="O43" s="238"/>
    </row>
    <row r="44" spans="1:17" ht="15.95" customHeight="1">
      <c r="A44" s="303" t="s">
        <v>304</v>
      </c>
      <c r="H44" s="303"/>
    </row>
    <row r="49" spans="12:13" ht="15.95" customHeight="1">
      <c r="L49" s="369"/>
      <c r="M49" s="358"/>
    </row>
  </sheetData>
  <sheetProtection selectLockedCells="1" selectUnlockedCells="1"/>
  <mergeCells count="59">
    <mergeCell ref="M1:N1"/>
    <mergeCell ref="H2:H3"/>
    <mergeCell ref="I2:J3"/>
    <mergeCell ref="K2:L3"/>
    <mergeCell ref="M2:N3"/>
    <mergeCell ref="M4:N5"/>
    <mergeCell ref="M6:N7"/>
    <mergeCell ref="M8:N9"/>
    <mergeCell ref="K8:L9"/>
    <mergeCell ref="I4:J5"/>
    <mergeCell ref="K4:L5"/>
    <mergeCell ref="K6:L7"/>
    <mergeCell ref="A5:G5"/>
    <mergeCell ref="A4:G4"/>
    <mergeCell ref="A6:G6"/>
    <mergeCell ref="H6:H7"/>
    <mergeCell ref="I6:J7"/>
    <mergeCell ref="A7:G7"/>
    <mergeCell ref="H4:H5"/>
    <mergeCell ref="A8:G8"/>
    <mergeCell ref="H8:H9"/>
    <mergeCell ref="I8:J9"/>
    <mergeCell ref="A9:G9"/>
    <mergeCell ref="A10:G10"/>
    <mergeCell ref="H10:H11"/>
    <mergeCell ref="I10:J11"/>
    <mergeCell ref="M12:N13"/>
    <mergeCell ref="K14:L15"/>
    <mergeCell ref="M14:N15"/>
    <mergeCell ref="K10:L11"/>
    <mergeCell ref="M10:N11"/>
    <mergeCell ref="I14:J15"/>
    <mergeCell ref="H12:H13"/>
    <mergeCell ref="I12:J13"/>
    <mergeCell ref="A18:G18"/>
    <mergeCell ref="A15:G15"/>
    <mergeCell ref="A13:G13"/>
    <mergeCell ref="A14:G14"/>
    <mergeCell ref="H14:H15"/>
    <mergeCell ref="H16:K16"/>
    <mergeCell ref="K12:L13"/>
    <mergeCell ref="A19:G19"/>
    <mergeCell ref="M21:N21"/>
    <mergeCell ref="A22:B23"/>
    <mergeCell ref="C22:F22"/>
    <mergeCell ref="K22:N22"/>
    <mergeCell ref="H22:J22"/>
    <mergeCell ref="M43:N43"/>
    <mergeCell ref="A24:B24"/>
    <mergeCell ref="A25:B25"/>
    <mergeCell ref="A26:B26"/>
    <mergeCell ref="A28:B28"/>
    <mergeCell ref="A29:B29"/>
    <mergeCell ref="A31:B31"/>
    <mergeCell ref="A32:B32"/>
    <mergeCell ref="M42:N42"/>
    <mergeCell ref="A30:B30"/>
    <mergeCell ref="A27:B27"/>
    <mergeCell ref="L41:N41"/>
  </mergeCells>
  <phoneticPr fontId="7"/>
  <printOptions horizontalCentered="1"/>
  <pageMargins left="0.59055118110236227" right="0.59055118110236227" top="0.59055118110236227" bottom="0.59055118110236227" header="0.39370078740157483" footer="0.39370078740157483"/>
  <pageSetup paperSize="9" firstPageNumber="103" orientation="portrait" useFirstPageNumber="1" r:id="rId1"/>
  <headerFooter scaleWithDoc="0" alignWithMargins="0">
    <oddHeader>&amp;R道路、交通及び通信</oddHeader>
    <oddFooter>&amp;C&amp;12&amp;A</oddFooter>
  </headerFooter>
  <colBreaks count="1" manualBreakCount="1">
    <brk id="15" max="43" man="1"/>
  </colBreaks>
</worksheet>
</file>

<file path=xl/worksheets/sheet3.xml><?xml version="1.0" encoding="utf-8"?>
<worksheet xmlns="http://schemas.openxmlformats.org/spreadsheetml/2006/main" xmlns:r="http://schemas.openxmlformats.org/officeDocument/2006/relationships">
  <dimension ref="A1:L61"/>
  <sheetViews>
    <sheetView view="pageBreakPreview" topLeftCell="A34" zoomScaleNormal="100" zoomScaleSheetLayoutView="100" workbookViewId="0">
      <selection activeCell="P18" sqref="P18"/>
    </sheetView>
  </sheetViews>
  <sheetFormatPr defaultRowHeight="15" customHeight="1"/>
  <cols>
    <col min="1" max="1" width="0.85546875" style="2" customWidth="1"/>
    <col min="2" max="2" width="11.7109375" style="2" customWidth="1"/>
    <col min="3" max="3" width="10.7109375" style="2" customWidth="1"/>
    <col min="4" max="4" width="0.85546875" style="2" customWidth="1"/>
    <col min="5" max="6" width="10.85546875" style="2" customWidth="1"/>
    <col min="7" max="7" width="11.7109375" style="2" customWidth="1"/>
    <col min="8" max="10" width="10.85546875" style="2" customWidth="1"/>
    <col min="11" max="11" width="4" style="2" customWidth="1"/>
    <col min="12" max="12" width="6.85546875" style="2" customWidth="1"/>
    <col min="13" max="16384" width="9.140625" style="2"/>
  </cols>
  <sheetData>
    <row r="1" spans="1:12" ht="5.0999999999999996" customHeight="1">
      <c r="B1" s="37"/>
    </row>
    <row r="2" spans="1:12" ht="15" customHeight="1">
      <c r="A2" s="472" t="s">
        <v>30</v>
      </c>
      <c r="B2" s="472"/>
      <c r="C2" s="472"/>
      <c r="D2" s="472"/>
      <c r="E2" s="472"/>
      <c r="F2" s="472"/>
      <c r="G2" s="472"/>
      <c r="H2" s="472"/>
      <c r="I2" s="472"/>
      <c r="J2" s="472"/>
      <c r="K2" s="472"/>
      <c r="L2" s="472"/>
    </row>
    <row r="3" spans="1:12" ht="5.0999999999999996" customHeight="1">
      <c r="A3" s="37"/>
    </row>
    <row r="4" spans="1:12" ht="24.95" customHeight="1">
      <c r="A4" s="473" t="s">
        <v>31</v>
      </c>
      <c r="B4" s="473"/>
      <c r="C4" s="473"/>
      <c r="D4" s="473"/>
      <c r="E4" s="473"/>
      <c r="F4" s="473"/>
      <c r="G4" s="473"/>
      <c r="H4" s="473"/>
      <c r="I4" s="473"/>
      <c r="J4" s="473"/>
      <c r="K4" s="473"/>
      <c r="L4" s="473"/>
    </row>
    <row r="5" spans="1:12" ht="15" customHeight="1">
      <c r="B5" s="37"/>
    </row>
    <row r="6" spans="1:12" ht="15" customHeight="1" thickBot="1">
      <c r="A6" s="2" t="s">
        <v>215</v>
      </c>
      <c r="L6" s="238" t="s">
        <v>32</v>
      </c>
    </row>
    <row r="7" spans="1:12" ht="12.95" customHeight="1">
      <c r="A7" s="239"/>
      <c r="B7" s="405" t="s">
        <v>33</v>
      </c>
      <c r="C7" s="405"/>
      <c r="D7" s="403" t="s">
        <v>34</v>
      </c>
      <c r="E7" s="403"/>
      <c r="F7" s="403" t="s">
        <v>35</v>
      </c>
      <c r="G7" s="403" t="s">
        <v>36</v>
      </c>
      <c r="H7" s="403"/>
      <c r="I7" s="403"/>
      <c r="J7" s="403"/>
      <c r="K7" s="403"/>
      <c r="L7" s="474"/>
    </row>
    <row r="8" spans="1:12" ht="12.95" customHeight="1">
      <c r="A8" s="240"/>
      <c r="B8" s="407"/>
      <c r="C8" s="407"/>
      <c r="D8" s="404"/>
      <c r="E8" s="404"/>
      <c r="F8" s="404"/>
      <c r="G8" s="225" t="s">
        <v>37</v>
      </c>
      <c r="H8" s="241" t="s">
        <v>38</v>
      </c>
      <c r="I8" s="305" t="s">
        <v>39</v>
      </c>
      <c r="J8" s="225" t="s">
        <v>40</v>
      </c>
      <c r="K8" s="404" t="s">
        <v>41</v>
      </c>
      <c r="L8" s="475"/>
    </row>
    <row r="9" spans="1:12" s="37" customFormat="1" ht="12.95" customHeight="1">
      <c r="A9" s="482" t="s">
        <v>249</v>
      </c>
      <c r="B9" s="483"/>
      <c r="C9" s="484"/>
      <c r="D9" s="485">
        <v>42</v>
      </c>
      <c r="E9" s="486"/>
      <c r="F9" s="272">
        <v>82</v>
      </c>
      <c r="G9" s="283">
        <v>841.5</v>
      </c>
      <c r="H9" s="274">
        <v>446</v>
      </c>
      <c r="I9" s="306">
        <v>217.5</v>
      </c>
      <c r="J9" s="274">
        <v>99</v>
      </c>
      <c r="K9" s="487">
        <v>79</v>
      </c>
      <c r="L9" s="488"/>
    </row>
    <row r="10" spans="1:12" s="37" customFormat="1" ht="12.95" customHeight="1">
      <c r="A10" s="476" t="s">
        <v>250</v>
      </c>
      <c r="B10" s="477"/>
      <c r="C10" s="478"/>
      <c r="D10" s="479">
        <v>42</v>
      </c>
      <c r="E10" s="489"/>
      <c r="F10" s="272">
        <v>82</v>
      </c>
      <c r="G10" s="274">
        <v>850.6</v>
      </c>
      <c r="H10" s="274">
        <v>457</v>
      </c>
      <c r="I10" s="306">
        <v>215.6</v>
      </c>
      <c r="J10" s="274">
        <v>99</v>
      </c>
      <c r="K10" s="490">
        <v>79</v>
      </c>
      <c r="L10" s="481"/>
    </row>
    <row r="11" spans="1:12" s="37" customFormat="1" ht="12.95" customHeight="1">
      <c r="A11" s="476" t="s">
        <v>251</v>
      </c>
      <c r="B11" s="477"/>
      <c r="C11" s="478"/>
      <c r="D11" s="479">
        <v>41</v>
      </c>
      <c r="E11" s="489"/>
      <c r="F11" s="272">
        <v>84</v>
      </c>
      <c r="G11" s="274">
        <v>880.5</v>
      </c>
      <c r="H11" s="274">
        <v>495</v>
      </c>
      <c r="I11" s="306">
        <v>215.5</v>
      </c>
      <c r="J11" s="274">
        <v>91</v>
      </c>
      <c r="K11" s="490">
        <v>79</v>
      </c>
      <c r="L11" s="481"/>
    </row>
    <row r="12" spans="1:12" ht="12.95" customHeight="1">
      <c r="A12" s="476" t="s">
        <v>252</v>
      </c>
      <c r="B12" s="477"/>
      <c r="C12" s="478"/>
      <c r="D12" s="479">
        <v>41</v>
      </c>
      <c r="E12" s="479"/>
      <c r="F12" s="272">
        <v>84</v>
      </c>
      <c r="G12" s="274">
        <f>SUM(H12:L12)</f>
        <v>880.5</v>
      </c>
      <c r="H12" s="274">
        <v>495</v>
      </c>
      <c r="I12" s="306">
        <v>215.5</v>
      </c>
      <c r="J12" s="274">
        <v>91</v>
      </c>
      <c r="K12" s="480">
        <v>79</v>
      </c>
      <c r="L12" s="481"/>
    </row>
    <row r="13" spans="1:12" ht="12.95" customHeight="1" thickBot="1">
      <c r="A13" s="491" t="s">
        <v>253</v>
      </c>
      <c r="B13" s="492"/>
      <c r="C13" s="493"/>
      <c r="D13" s="494">
        <v>41</v>
      </c>
      <c r="E13" s="494"/>
      <c r="F13" s="294">
        <v>81</v>
      </c>
      <c r="G13" s="295">
        <f>SUM(H13:L13)</f>
        <v>826.5</v>
      </c>
      <c r="H13" s="295">
        <f>SUM(K19:L40)</f>
        <v>441</v>
      </c>
      <c r="I13" s="295">
        <f>SUM(K41:L53)</f>
        <v>215.5</v>
      </c>
      <c r="J13" s="295">
        <f>SUM(K54:L56)</f>
        <v>91</v>
      </c>
      <c r="K13" s="495">
        <f>SUM(K57:L59)</f>
        <v>79</v>
      </c>
      <c r="L13" s="496"/>
    </row>
    <row r="14" spans="1:12" ht="15" customHeight="1">
      <c r="L14" s="238" t="s">
        <v>42</v>
      </c>
    </row>
    <row r="16" spans="1:12" ht="15" customHeight="1" thickBot="1">
      <c r="A16" s="103" t="s">
        <v>254</v>
      </c>
      <c r="B16" s="103"/>
      <c r="C16" s="103"/>
      <c r="D16" s="103"/>
      <c r="E16" s="103"/>
      <c r="F16" s="103"/>
      <c r="G16" s="103"/>
      <c r="H16" s="103"/>
      <c r="I16" s="103"/>
      <c r="L16" s="238" t="s">
        <v>43</v>
      </c>
    </row>
    <row r="17" spans="1:12" ht="12.95" customHeight="1">
      <c r="A17" s="239"/>
      <c r="B17" s="497" t="s">
        <v>44</v>
      </c>
      <c r="C17" s="497"/>
      <c r="D17" s="242"/>
      <c r="E17" s="405" t="s">
        <v>45</v>
      </c>
      <c r="F17" s="243" t="s">
        <v>46</v>
      </c>
      <c r="G17" s="244"/>
      <c r="H17" s="405" t="s">
        <v>47</v>
      </c>
      <c r="I17" s="405"/>
      <c r="J17" s="499" t="s">
        <v>48</v>
      </c>
      <c r="K17" s="501" t="s">
        <v>49</v>
      </c>
      <c r="L17" s="502"/>
    </row>
    <row r="18" spans="1:12" ht="12.95" customHeight="1">
      <c r="A18" s="240"/>
      <c r="B18" s="498"/>
      <c r="C18" s="498"/>
      <c r="D18" s="245"/>
      <c r="E18" s="407"/>
      <c r="F18" s="505" t="s">
        <v>50</v>
      </c>
      <c r="G18" s="505"/>
      <c r="H18" s="407"/>
      <c r="I18" s="407"/>
      <c r="J18" s="500"/>
      <c r="K18" s="503"/>
      <c r="L18" s="504"/>
    </row>
    <row r="19" spans="1:12" ht="12.95" customHeight="1">
      <c r="A19" s="246"/>
      <c r="B19" s="506" t="s">
        <v>51</v>
      </c>
      <c r="C19" s="506"/>
      <c r="D19" s="285"/>
      <c r="E19" s="300" t="s">
        <v>38</v>
      </c>
      <c r="F19" s="4" t="s">
        <v>52</v>
      </c>
      <c r="G19" s="287"/>
      <c r="H19" s="4" t="s">
        <v>53</v>
      </c>
      <c r="I19" s="287"/>
      <c r="J19" s="301" t="s">
        <v>54</v>
      </c>
      <c r="K19" s="510">
        <v>16</v>
      </c>
      <c r="L19" s="511"/>
    </row>
    <row r="20" spans="1:12" ht="12.95" customHeight="1">
      <c r="A20" s="246"/>
      <c r="B20" s="506" t="s">
        <v>55</v>
      </c>
      <c r="C20" s="506"/>
      <c r="D20" s="285"/>
      <c r="E20" s="286" t="s">
        <v>56</v>
      </c>
      <c r="F20" s="4" t="s">
        <v>52</v>
      </c>
      <c r="G20" s="287"/>
      <c r="H20" s="4" t="s">
        <v>57</v>
      </c>
      <c r="I20" s="287"/>
      <c r="J20" s="288" t="s">
        <v>58</v>
      </c>
      <c r="K20" s="507">
        <v>32</v>
      </c>
      <c r="L20" s="508"/>
    </row>
    <row r="21" spans="1:12" ht="12.95" customHeight="1">
      <c r="A21" s="246"/>
      <c r="B21" s="454" t="s">
        <v>199</v>
      </c>
      <c r="C21" s="454"/>
      <c r="D21" s="285"/>
      <c r="E21" s="286" t="s">
        <v>56</v>
      </c>
      <c r="F21" s="4" t="s">
        <v>66</v>
      </c>
      <c r="G21" s="287"/>
      <c r="H21" s="4" t="s">
        <v>57</v>
      </c>
      <c r="I21" s="287"/>
      <c r="J21" s="288" t="s">
        <v>232</v>
      </c>
      <c r="K21" s="512">
        <v>29</v>
      </c>
      <c r="L21" s="513"/>
    </row>
    <row r="22" spans="1:12" ht="12.95" customHeight="1">
      <c r="A22" s="246"/>
      <c r="B22" s="506" t="s">
        <v>59</v>
      </c>
      <c r="C22" s="506"/>
      <c r="D22" s="285"/>
      <c r="E22" s="286" t="s">
        <v>56</v>
      </c>
      <c r="F22" s="4" t="s">
        <v>52</v>
      </c>
      <c r="G22" s="287"/>
      <c r="H22" s="4" t="s">
        <v>57</v>
      </c>
      <c r="I22" s="287"/>
      <c r="J22" s="288" t="s">
        <v>54</v>
      </c>
      <c r="K22" s="507">
        <v>16</v>
      </c>
      <c r="L22" s="508"/>
    </row>
    <row r="23" spans="1:12" ht="12.95" customHeight="1">
      <c r="A23" s="246"/>
      <c r="B23" s="506" t="s">
        <v>263</v>
      </c>
      <c r="C23" s="506"/>
      <c r="D23" s="285"/>
      <c r="E23" s="286" t="s">
        <v>56</v>
      </c>
      <c r="F23" s="4" t="s">
        <v>52</v>
      </c>
      <c r="G23" s="287"/>
      <c r="H23" s="4" t="s">
        <v>60</v>
      </c>
      <c r="I23" s="287"/>
      <c r="J23" s="288" t="s">
        <v>61</v>
      </c>
      <c r="K23" s="507">
        <v>3</v>
      </c>
      <c r="L23" s="508"/>
    </row>
    <row r="24" spans="1:12" ht="12.95" customHeight="1">
      <c r="A24" s="246"/>
      <c r="B24" s="509" t="s">
        <v>272</v>
      </c>
      <c r="C24" s="509"/>
      <c r="D24" s="285"/>
      <c r="E24" s="286" t="s">
        <v>56</v>
      </c>
      <c r="F24" s="4" t="s">
        <v>52</v>
      </c>
      <c r="G24" s="287"/>
      <c r="H24" s="4" t="s">
        <v>60</v>
      </c>
      <c r="I24" s="287"/>
      <c r="J24" s="288" t="s">
        <v>61</v>
      </c>
      <c r="K24" s="507">
        <v>3</v>
      </c>
      <c r="L24" s="508"/>
    </row>
    <row r="25" spans="1:12" ht="12.95" customHeight="1">
      <c r="A25" s="246"/>
      <c r="B25" s="506" t="s">
        <v>273</v>
      </c>
      <c r="C25" s="506"/>
      <c r="D25" s="285"/>
      <c r="E25" s="286" t="s">
        <v>56</v>
      </c>
      <c r="F25" s="4" t="s">
        <v>52</v>
      </c>
      <c r="G25" s="287"/>
      <c r="H25" s="4" t="s">
        <v>60</v>
      </c>
      <c r="I25" s="287"/>
      <c r="J25" s="288" t="s">
        <v>62</v>
      </c>
      <c r="K25" s="507">
        <v>24</v>
      </c>
      <c r="L25" s="508"/>
    </row>
    <row r="26" spans="1:12" ht="12.95" customHeight="1">
      <c r="A26" s="246"/>
      <c r="B26" s="506" t="s">
        <v>274</v>
      </c>
      <c r="C26" s="506"/>
      <c r="D26" s="285"/>
      <c r="E26" s="286" t="s">
        <v>56</v>
      </c>
      <c r="F26" s="4" t="s">
        <v>52</v>
      </c>
      <c r="G26" s="287"/>
      <c r="H26" s="4" t="s">
        <v>63</v>
      </c>
      <c r="I26" s="287"/>
      <c r="J26" s="288" t="s">
        <v>61</v>
      </c>
      <c r="K26" s="507">
        <v>3</v>
      </c>
      <c r="L26" s="508"/>
    </row>
    <row r="27" spans="1:12" ht="12.95" customHeight="1">
      <c r="A27" s="246"/>
      <c r="B27" s="506" t="s">
        <v>64</v>
      </c>
      <c r="C27" s="506"/>
      <c r="D27" s="285"/>
      <c r="E27" s="286" t="s">
        <v>56</v>
      </c>
      <c r="F27" s="4" t="s">
        <v>52</v>
      </c>
      <c r="G27" s="287"/>
      <c r="H27" s="4" t="s">
        <v>57</v>
      </c>
      <c r="I27" s="287"/>
      <c r="J27" s="288" t="s">
        <v>260</v>
      </c>
      <c r="K27" s="507">
        <v>79</v>
      </c>
      <c r="L27" s="508"/>
    </row>
    <row r="28" spans="1:12" ht="12.95" customHeight="1">
      <c r="A28" s="246"/>
      <c r="B28" s="506" t="s">
        <v>65</v>
      </c>
      <c r="C28" s="506"/>
      <c r="D28" s="285"/>
      <c r="E28" s="286" t="s">
        <v>56</v>
      </c>
      <c r="F28" s="4" t="s">
        <v>66</v>
      </c>
      <c r="G28" s="287"/>
      <c r="H28" s="4" t="s">
        <v>57</v>
      </c>
      <c r="I28" s="287"/>
      <c r="J28" s="288" t="s">
        <v>67</v>
      </c>
      <c r="K28" s="507">
        <v>56</v>
      </c>
      <c r="L28" s="508"/>
    </row>
    <row r="29" spans="1:12" ht="12.95" customHeight="1">
      <c r="A29" s="246"/>
      <c r="B29" s="506" t="s">
        <v>68</v>
      </c>
      <c r="C29" s="506"/>
      <c r="D29" s="285"/>
      <c r="E29" s="286" t="s">
        <v>56</v>
      </c>
      <c r="F29" s="4" t="s">
        <v>66</v>
      </c>
      <c r="G29" s="287"/>
      <c r="H29" s="289" t="s">
        <v>69</v>
      </c>
      <c r="I29" s="287"/>
      <c r="J29" s="288" t="s">
        <v>54</v>
      </c>
      <c r="K29" s="507">
        <v>40</v>
      </c>
      <c r="L29" s="508"/>
    </row>
    <row r="30" spans="1:12" ht="12.95" customHeight="1">
      <c r="A30" s="246"/>
      <c r="B30" s="506" t="s">
        <v>196</v>
      </c>
      <c r="C30" s="506"/>
      <c r="D30" s="285"/>
      <c r="E30" s="286" t="s">
        <v>56</v>
      </c>
      <c r="F30" s="4" t="s">
        <v>261</v>
      </c>
      <c r="G30" s="287"/>
      <c r="H30" s="289" t="s">
        <v>262</v>
      </c>
      <c r="I30" s="287"/>
      <c r="J30" s="288" t="s">
        <v>54</v>
      </c>
      <c r="K30" s="507">
        <v>26</v>
      </c>
      <c r="L30" s="508"/>
    </row>
    <row r="31" spans="1:12" ht="12.95" customHeight="1">
      <c r="A31" s="246"/>
      <c r="B31" s="506" t="s">
        <v>197</v>
      </c>
      <c r="C31" s="506"/>
      <c r="D31" s="285"/>
      <c r="E31" s="286" t="s">
        <v>56</v>
      </c>
      <c r="F31" s="4" t="s">
        <v>204</v>
      </c>
      <c r="G31" s="287"/>
      <c r="H31" s="289" t="s">
        <v>198</v>
      </c>
      <c r="I31" s="287"/>
      <c r="J31" s="288" t="s">
        <v>61</v>
      </c>
      <c r="K31" s="507">
        <v>10</v>
      </c>
      <c r="L31" s="508"/>
    </row>
    <row r="32" spans="1:12" ht="12.95" customHeight="1">
      <c r="A32" s="246"/>
      <c r="B32" s="506" t="s">
        <v>70</v>
      </c>
      <c r="C32" s="506"/>
      <c r="D32" s="285"/>
      <c r="E32" s="286" t="s">
        <v>56</v>
      </c>
      <c r="F32" s="4" t="s">
        <v>71</v>
      </c>
      <c r="G32" s="287"/>
      <c r="H32" s="4" t="s">
        <v>72</v>
      </c>
      <c r="I32" s="287"/>
      <c r="J32" s="288" t="s">
        <v>73</v>
      </c>
      <c r="K32" s="507">
        <v>30</v>
      </c>
      <c r="L32" s="508"/>
    </row>
    <row r="33" spans="1:12" ht="12.95" customHeight="1">
      <c r="A33" s="246"/>
      <c r="B33" s="506" t="s">
        <v>74</v>
      </c>
      <c r="C33" s="506"/>
      <c r="D33" s="285"/>
      <c r="E33" s="286" t="s">
        <v>56</v>
      </c>
      <c r="F33" s="4" t="s">
        <v>75</v>
      </c>
      <c r="G33" s="287"/>
      <c r="H33" s="4" t="s">
        <v>57</v>
      </c>
      <c r="I33" s="287"/>
      <c r="J33" s="288" t="s">
        <v>61</v>
      </c>
      <c r="K33" s="507">
        <v>14</v>
      </c>
      <c r="L33" s="508"/>
    </row>
    <row r="34" spans="1:12" ht="12.95" customHeight="1">
      <c r="A34" s="246"/>
      <c r="B34" s="506" t="s">
        <v>275</v>
      </c>
      <c r="C34" s="506"/>
      <c r="D34" s="285"/>
      <c r="E34" s="286" t="s">
        <v>56</v>
      </c>
      <c r="F34" s="4" t="s">
        <v>52</v>
      </c>
      <c r="G34" s="287"/>
      <c r="H34" s="289" t="s">
        <v>76</v>
      </c>
      <c r="I34" s="287"/>
      <c r="J34" s="288" t="s">
        <v>67</v>
      </c>
      <c r="K34" s="507">
        <v>13</v>
      </c>
      <c r="L34" s="508"/>
    </row>
    <row r="35" spans="1:12" ht="12.95" customHeight="1">
      <c r="A35" s="246"/>
      <c r="B35" s="506" t="s">
        <v>77</v>
      </c>
      <c r="C35" s="506"/>
      <c r="D35" s="285"/>
      <c r="E35" s="286" t="s">
        <v>56</v>
      </c>
      <c r="F35" s="4" t="s">
        <v>66</v>
      </c>
      <c r="G35" s="287"/>
      <c r="H35" s="4" t="s">
        <v>72</v>
      </c>
      <c r="I35" s="287"/>
      <c r="J35" s="288" t="s">
        <v>61</v>
      </c>
      <c r="K35" s="507">
        <v>3</v>
      </c>
      <c r="L35" s="508"/>
    </row>
    <row r="36" spans="1:12" ht="12.95" customHeight="1">
      <c r="A36" s="246"/>
      <c r="B36" s="454" t="s">
        <v>200</v>
      </c>
      <c r="C36" s="454"/>
      <c r="D36" s="285"/>
      <c r="E36" s="286" t="s">
        <v>56</v>
      </c>
      <c r="F36" s="4" t="s">
        <v>52</v>
      </c>
      <c r="G36" s="287"/>
      <c r="H36" s="4" t="s">
        <v>79</v>
      </c>
      <c r="I36" s="287"/>
      <c r="J36" s="288" t="s">
        <v>61</v>
      </c>
      <c r="K36" s="507">
        <v>3</v>
      </c>
      <c r="L36" s="508"/>
    </row>
    <row r="37" spans="1:12" ht="12.95" customHeight="1">
      <c r="A37" s="246"/>
      <c r="B37" s="506" t="s">
        <v>78</v>
      </c>
      <c r="C37" s="506"/>
      <c r="D37" s="285"/>
      <c r="E37" s="286" t="s">
        <v>56</v>
      </c>
      <c r="F37" s="4" t="s">
        <v>52</v>
      </c>
      <c r="G37" s="287"/>
      <c r="H37" s="4" t="s">
        <v>79</v>
      </c>
      <c r="I37" s="287"/>
      <c r="J37" s="288" t="s">
        <v>54</v>
      </c>
      <c r="K37" s="507">
        <v>25</v>
      </c>
      <c r="L37" s="508"/>
    </row>
    <row r="38" spans="1:12" ht="12.95" customHeight="1">
      <c r="A38" s="246"/>
      <c r="B38" s="506" t="s">
        <v>80</v>
      </c>
      <c r="C38" s="506"/>
      <c r="D38" s="285"/>
      <c r="E38" s="286" t="s">
        <v>56</v>
      </c>
      <c r="F38" s="4" t="s">
        <v>81</v>
      </c>
      <c r="G38" s="287"/>
      <c r="H38" s="4" t="s">
        <v>82</v>
      </c>
      <c r="I38" s="287"/>
      <c r="J38" s="288" t="s">
        <v>61</v>
      </c>
      <c r="K38" s="507">
        <v>8</v>
      </c>
      <c r="L38" s="508"/>
    </row>
    <row r="39" spans="1:12" ht="12.95" customHeight="1">
      <c r="A39" s="246"/>
      <c r="B39" s="506" t="s">
        <v>276</v>
      </c>
      <c r="C39" s="506"/>
      <c r="D39" s="285"/>
      <c r="E39" s="286" t="s">
        <v>56</v>
      </c>
      <c r="F39" s="4" t="s">
        <v>52</v>
      </c>
      <c r="G39" s="287"/>
      <c r="H39" s="4" t="s">
        <v>84</v>
      </c>
      <c r="I39" s="287"/>
      <c r="J39" s="288" t="s">
        <v>61</v>
      </c>
      <c r="K39" s="507">
        <v>6</v>
      </c>
      <c r="L39" s="508"/>
    </row>
    <row r="40" spans="1:12" ht="12.95" customHeight="1">
      <c r="A40" s="246"/>
      <c r="B40" s="506" t="s">
        <v>85</v>
      </c>
      <c r="C40" s="506"/>
      <c r="D40" s="285"/>
      <c r="E40" s="286" t="s">
        <v>56</v>
      </c>
      <c r="F40" s="4" t="s">
        <v>52</v>
      </c>
      <c r="G40" s="287"/>
      <c r="H40" s="4" t="s">
        <v>82</v>
      </c>
      <c r="I40" s="287"/>
      <c r="J40" s="288" t="s">
        <v>61</v>
      </c>
      <c r="K40" s="507">
        <v>2</v>
      </c>
      <c r="L40" s="508"/>
    </row>
    <row r="41" spans="1:12" ht="12.95" customHeight="1">
      <c r="A41" s="246"/>
      <c r="B41" s="506" t="s">
        <v>51</v>
      </c>
      <c r="C41" s="506"/>
      <c r="D41" s="285"/>
      <c r="E41" s="286" t="s">
        <v>39</v>
      </c>
      <c r="F41" s="308" t="s">
        <v>52</v>
      </c>
      <c r="G41" s="287"/>
      <c r="H41" s="308" t="s">
        <v>53</v>
      </c>
      <c r="I41" s="287"/>
      <c r="J41" s="288" t="s">
        <v>86</v>
      </c>
      <c r="K41" s="514">
        <v>31.5</v>
      </c>
      <c r="L41" s="515"/>
    </row>
    <row r="42" spans="1:12" ht="12.95" customHeight="1">
      <c r="A42" s="246"/>
      <c r="B42" s="506" t="s">
        <v>83</v>
      </c>
      <c r="C42" s="506"/>
      <c r="D42" s="285"/>
      <c r="E42" s="286" t="s">
        <v>56</v>
      </c>
      <c r="F42" s="308" t="s">
        <v>52</v>
      </c>
      <c r="G42" s="287"/>
      <c r="H42" s="308" t="s">
        <v>53</v>
      </c>
      <c r="I42" s="287"/>
      <c r="J42" s="288" t="s">
        <v>61</v>
      </c>
      <c r="K42" s="507">
        <v>6</v>
      </c>
      <c r="L42" s="508"/>
    </row>
    <row r="43" spans="1:12" ht="12.95" customHeight="1">
      <c r="A43" s="246"/>
      <c r="B43" s="506" t="s">
        <v>266</v>
      </c>
      <c r="C43" s="506"/>
      <c r="D43" s="285"/>
      <c r="E43" s="286" t="s">
        <v>56</v>
      </c>
      <c r="F43" s="308" t="s">
        <v>52</v>
      </c>
      <c r="G43" s="287"/>
      <c r="H43" s="308" t="s">
        <v>60</v>
      </c>
      <c r="I43" s="287"/>
      <c r="J43" s="288" t="s">
        <v>87</v>
      </c>
      <c r="K43" s="507">
        <v>24</v>
      </c>
      <c r="L43" s="508"/>
    </row>
    <row r="44" spans="1:12" ht="12.95" customHeight="1">
      <c r="A44" s="246"/>
      <c r="B44" s="506" t="s">
        <v>267</v>
      </c>
      <c r="C44" s="506"/>
      <c r="D44" s="285"/>
      <c r="E44" s="286" t="s">
        <v>56</v>
      </c>
      <c r="F44" s="308" t="s">
        <v>52</v>
      </c>
      <c r="G44" s="287"/>
      <c r="H44" s="308" t="s">
        <v>60</v>
      </c>
      <c r="I44" s="287"/>
      <c r="J44" s="288" t="s">
        <v>61</v>
      </c>
      <c r="K44" s="507">
        <v>3</v>
      </c>
      <c r="L44" s="508"/>
    </row>
    <row r="45" spans="1:12" ht="12.95" customHeight="1">
      <c r="A45" s="246"/>
      <c r="B45" s="506" t="s">
        <v>268</v>
      </c>
      <c r="C45" s="506"/>
      <c r="D45" s="285"/>
      <c r="E45" s="286" t="s">
        <v>56</v>
      </c>
      <c r="F45" s="308" t="s">
        <v>52</v>
      </c>
      <c r="G45" s="287"/>
      <c r="H45" s="308" t="s">
        <v>60</v>
      </c>
      <c r="I45" s="287"/>
      <c r="J45" s="288" t="s">
        <v>61</v>
      </c>
      <c r="K45" s="507">
        <v>3</v>
      </c>
      <c r="L45" s="508"/>
    </row>
    <row r="46" spans="1:12" ht="12.95" customHeight="1">
      <c r="A46" s="246"/>
      <c r="B46" s="506" t="s">
        <v>269</v>
      </c>
      <c r="C46" s="506"/>
      <c r="D46" s="285"/>
      <c r="E46" s="286" t="s">
        <v>56</v>
      </c>
      <c r="F46" s="308" t="s">
        <v>52</v>
      </c>
      <c r="G46" s="287"/>
      <c r="H46" s="308" t="s">
        <v>60</v>
      </c>
      <c r="I46" s="287"/>
      <c r="J46" s="288" t="s">
        <v>61</v>
      </c>
      <c r="K46" s="507">
        <v>6</v>
      </c>
      <c r="L46" s="508"/>
    </row>
    <row r="47" spans="1:12" ht="12.95" customHeight="1">
      <c r="A47" s="246"/>
      <c r="B47" s="506" t="s">
        <v>264</v>
      </c>
      <c r="C47" s="506"/>
      <c r="D47" s="285"/>
      <c r="E47" s="286" t="s">
        <v>56</v>
      </c>
      <c r="F47" s="308" t="s">
        <v>52</v>
      </c>
      <c r="G47" s="287"/>
      <c r="H47" s="308" t="s">
        <v>63</v>
      </c>
      <c r="I47" s="287"/>
      <c r="J47" s="307">
        <v>30</v>
      </c>
      <c r="K47" s="507">
        <v>22</v>
      </c>
      <c r="L47" s="508"/>
    </row>
    <row r="48" spans="1:12" ht="12.95" customHeight="1">
      <c r="A48" s="246"/>
      <c r="B48" s="506" t="s">
        <v>270</v>
      </c>
      <c r="C48" s="506"/>
      <c r="D48" s="285"/>
      <c r="E48" s="286" t="s">
        <v>56</v>
      </c>
      <c r="F48" s="308" t="s">
        <v>52</v>
      </c>
      <c r="G48" s="287"/>
      <c r="H48" s="308" t="s">
        <v>63</v>
      </c>
      <c r="I48" s="287"/>
      <c r="J48" s="288" t="s">
        <v>88</v>
      </c>
      <c r="K48" s="507">
        <v>3</v>
      </c>
      <c r="L48" s="508"/>
    </row>
    <row r="49" spans="1:12" ht="12.95" customHeight="1">
      <c r="A49" s="246"/>
      <c r="B49" s="506" t="s">
        <v>89</v>
      </c>
      <c r="C49" s="506"/>
      <c r="D49" s="285"/>
      <c r="E49" s="286" t="s">
        <v>56</v>
      </c>
      <c r="F49" s="308" t="s">
        <v>52</v>
      </c>
      <c r="G49" s="287"/>
      <c r="H49" s="308" t="s">
        <v>53</v>
      </c>
      <c r="I49" s="287"/>
      <c r="J49" s="290" t="s">
        <v>279</v>
      </c>
      <c r="K49" s="507">
        <v>22</v>
      </c>
      <c r="L49" s="508"/>
    </row>
    <row r="50" spans="1:12" ht="12.95" customHeight="1">
      <c r="A50" s="246"/>
      <c r="B50" s="506" t="s">
        <v>271</v>
      </c>
      <c r="C50" s="506"/>
      <c r="D50" s="285"/>
      <c r="E50" s="286" t="s">
        <v>56</v>
      </c>
      <c r="F50" s="308" t="s">
        <v>52</v>
      </c>
      <c r="G50" s="287"/>
      <c r="H50" s="308" t="s">
        <v>90</v>
      </c>
      <c r="I50" s="287"/>
      <c r="J50" s="288" t="s">
        <v>61</v>
      </c>
      <c r="K50" s="507">
        <v>13</v>
      </c>
      <c r="L50" s="508"/>
    </row>
    <row r="51" spans="1:12" ht="12.95" customHeight="1">
      <c r="A51" s="246"/>
      <c r="B51" s="506" t="s">
        <v>91</v>
      </c>
      <c r="C51" s="506"/>
      <c r="D51" s="285"/>
      <c r="E51" s="286" t="s">
        <v>56</v>
      </c>
      <c r="F51" s="308" t="s">
        <v>52</v>
      </c>
      <c r="G51" s="287"/>
      <c r="H51" s="308" t="s">
        <v>53</v>
      </c>
      <c r="I51" s="287"/>
      <c r="J51" s="288" t="s">
        <v>61</v>
      </c>
      <c r="K51" s="507">
        <v>8</v>
      </c>
      <c r="L51" s="508"/>
    </row>
    <row r="52" spans="1:12" ht="12.95" customHeight="1">
      <c r="A52" s="246"/>
      <c r="B52" s="509" t="s">
        <v>92</v>
      </c>
      <c r="C52" s="509"/>
      <c r="D52" s="285"/>
      <c r="E52" s="286" t="s">
        <v>56</v>
      </c>
      <c r="F52" s="308" t="s">
        <v>52</v>
      </c>
      <c r="G52" s="287"/>
      <c r="H52" s="289" t="s">
        <v>93</v>
      </c>
      <c r="I52" s="287"/>
      <c r="J52" s="288" t="s">
        <v>94</v>
      </c>
      <c r="K52" s="507">
        <v>36</v>
      </c>
      <c r="L52" s="508"/>
    </row>
    <row r="53" spans="1:12" ht="12.95" customHeight="1">
      <c r="A53" s="246"/>
      <c r="B53" s="509" t="s">
        <v>95</v>
      </c>
      <c r="C53" s="509"/>
      <c r="D53" s="285"/>
      <c r="E53" s="286" t="s">
        <v>56</v>
      </c>
      <c r="F53" s="308" t="s">
        <v>96</v>
      </c>
      <c r="G53" s="287"/>
      <c r="H53" s="289" t="s">
        <v>97</v>
      </c>
      <c r="I53" s="287"/>
      <c r="J53" s="288" t="s">
        <v>61</v>
      </c>
      <c r="K53" s="507">
        <v>38</v>
      </c>
      <c r="L53" s="508"/>
    </row>
    <row r="54" spans="1:12" ht="12.95" customHeight="1">
      <c r="A54" s="246"/>
      <c r="B54" s="506" t="s">
        <v>98</v>
      </c>
      <c r="C54" s="506"/>
      <c r="D54" s="285"/>
      <c r="E54" s="286" t="s">
        <v>40</v>
      </c>
      <c r="F54" s="4" t="s">
        <v>52</v>
      </c>
      <c r="G54" s="287"/>
      <c r="H54" s="289" t="s">
        <v>99</v>
      </c>
      <c r="I54" s="287"/>
      <c r="J54" s="290" t="s">
        <v>238</v>
      </c>
      <c r="K54" s="507">
        <v>45</v>
      </c>
      <c r="L54" s="508"/>
    </row>
    <row r="55" spans="1:12" ht="12.95" customHeight="1">
      <c r="A55" s="246"/>
      <c r="B55" s="506" t="s">
        <v>100</v>
      </c>
      <c r="C55" s="506"/>
      <c r="D55" s="285"/>
      <c r="E55" s="291" t="s">
        <v>56</v>
      </c>
      <c r="F55" s="4" t="s">
        <v>101</v>
      </c>
      <c r="G55" s="287"/>
      <c r="H55" s="4" t="s">
        <v>102</v>
      </c>
      <c r="I55" s="287"/>
      <c r="J55" s="290" t="s">
        <v>239</v>
      </c>
      <c r="K55" s="507">
        <v>8</v>
      </c>
      <c r="L55" s="508"/>
    </row>
    <row r="56" spans="1:12" ht="12.95" customHeight="1">
      <c r="A56" s="246"/>
      <c r="B56" s="506" t="s">
        <v>103</v>
      </c>
      <c r="C56" s="506"/>
      <c r="D56" s="292"/>
      <c r="E56" s="291" t="s">
        <v>56</v>
      </c>
      <c r="F56" s="4" t="s">
        <v>101</v>
      </c>
      <c r="G56" s="4"/>
      <c r="H56" s="293" t="s">
        <v>102</v>
      </c>
      <c r="I56" s="287"/>
      <c r="J56" s="290" t="s">
        <v>240</v>
      </c>
      <c r="K56" s="507">
        <v>38</v>
      </c>
      <c r="L56" s="508"/>
    </row>
    <row r="57" spans="1:12" ht="12.95" customHeight="1">
      <c r="A57" s="246"/>
      <c r="B57" s="506" t="s">
        <v>104</v>
      </c>
      <c r="C57" s="506"/>
      <c r="D57" s="353"/>
      <c r="E57" s="291" t="s">
        <v>41</v>
      </c>
      <c r="F57" s="352" t="s">
        <v>105</v>
      </c>
      <c r="G57" s="352"/>
      <c r="H57" s="293" t="s">
        <v>106</v>
      </c>
      <c r="I57" s="287"/>
      <c r="J57" s="288" t="s">
        <v>107</v>
      </c>
      <c r="K57" s="507">
        <v>30</v>
      </c>
      <c r="L57" s="508"/>
    </row>
    <row r="58" spans="1:12" ht="12.95" customHeight="1">
      <c r="A58" s="246"/>
      <c r="B58" s="506" t="s">
        <v>68</v>
      </c>
      <c r="C58" s="506"/>
      <c r="D58" s="353"/>
      <c r="E58" s="291" t="s">
        <v>56</v>
      </c>
      <c r="F58" s="352" t="s">
        <v>108</v>
      </c>
      <c r="G58" s="352"/>
      <c r="H58" s="362" t="s">
        <v>278</v>
      </c>
      <c r="I58" s="287"/>
      <c r="J58" s="288" t="s">
        <v>67</v>
      </c>
      <c r="K58" s="507">
        <v>40</v>
      </c>
      <c r="L58" s="508"/>
    </row>
    <row r="59" spans="1:12" ht="12.95" customHeight="1" thickBot="1">
      <c r="A59" s="247"/>
      <c r="B59" s="516" t="s">
        <v>109</v>
      </c>
      <c r="C59" s="516"/>
      <c r="D59" s="363"/>
      <c r="E59" s="364" t="s">
        <v>56</v>
      </c>
      <c r="F59" s="365" t="s">
        <v>108</v>
      </c>
      <c r="G59" s="365"/>
      <c r="H59" s="366" t="s">
        <v>110</v>
      </c>
      <c r="I59" s="367"/>
      <c r="J59" s="368" t="s">
        <v>107</v>
      </c>
      <c r="K59" s="517">
        <v>9</v>
      </c>
      <c r="L59" s="518"/>
    </row>
    <row r="60" spans="1:12" ht="15" customHeight="1">
      <c r="B60" s="303" t="s">
        <v>320</v>
      </c>
      <c r="L60" s="392" t="s">
        <v>321</v>
      </c>
    </row>
    <row r="61" spans="1:12" ht="15" customHeight="1">
      <c r="B61" s="303" t="s">
        <v>323</v>
      </c>
      <c r="L61" s="392" t="s">
        <v>322</v>
      </c>
    </row>
  </sheetData>
  <sheetProtection selectLockedCells="1" selectUnlockedCells="1"/>
  <mergeCells count="110">
    <mergeCell ref="B59:C59"/>
    <mergeCell ref="K59:L59"/>
    <mergeCell ref="B56:C56"/>
    <mergeCell ref="K56:L56"/>
    <mergeCell ref="B58:C58"/>
    <mergeCell ref="K58:L58"/>
    <mergeCell ref="B51:C51"/>
    <mergeCell ref="K51:L51"/>
    <mergeCell ref="B57:C57"/>
    <mergeCell ref="K57:L57"/>
    <mergeCell ref="B53:C53"/>
    <mergeCell ref="K53:L53"/>
    <mergeCell ref="B54:C54"/>
    <mergeCell ref="K54:L54"/>
    <mergeCell ref="B55:C55"/>
    <mergeCell ref="K55:L55"/>
    <mergeCell ref="B52:C52"/>
    <mergeCell ref="K52:L52"/>
    <mergeCell ref="B47:C47"/>
    <mergeCell ref="K47:L47"/>
    <mergeCell ref="B48:C48"/>
    <mergeCell ref="K48:L48"/>
    <mergeCell ref="B49:C49"/>
    <mergeCell ref="K49:L49"/>
    <mergeCell ref="B50:C50"/>
    <mergeCell ref="K50:L50"/>
    <mergeCell ref="B45:C45"/>
    <mergeCell ref="K45:L45"/>
    <mergeCell ref="B39:C39"/>
    <mergeCell ref="K39:L39"/>
    <mergeCell ref="B40:C40"/>
    <mergeCell ref="K40:L40"/>
    <mergeCell ref="B46:C46"/>
    <mergeCell ref="K46:L46"/>
    <mergeCell ref="B41:C41"/>
    <mergeCell ref="K41:L41"/>
    <mergeCell ref="B42:C42"/>
    <mergeCell ref="K42:L42"/>
    <mergeCell ref="B43:C43"/>
    <mergeCell ref="K43:L43"/>
    <mergeCell ref="B44:C44"/>
    <mergeCell ref="K44:L44"/>
    <mergeCell ref="B35:C35"/>
    <mergeCell ref="K35:L35"/>
    <mergeCell ref="B37:C37"/>
    <mergeCell ref="K37:L37"/>
    <mergeCell ref="B38:C38"/>
    <mergeCell ref="K38:L38"/>
    <mergeCell ref="B36:C36"/>
    <mergeCell ref="K36:L36"/>
    <mergeCell ref="B32:C32"/>
    <mergeCell ref="K32:L32"/>
    <mergeCell ref="B33:C33"/>
    <mergeCell ref="K33:L33"/>
    <mergeCell ref="B27:C27"/>
    <mergeCell ref="K27:L27"/>
    <mergeCell ref="B28:C28"/>
    <mergeCell ref="K28:L28"/>
    <mergeCell ref="B26:C26"/>
    <mergeCell ref="K26:L26"/>
    <mergeCell ref="B34:C34"/>
    <mergeCell ref="K34:L34"/>
    <mergeCell ref="B29:C29"/>
    <mergeCell ref="K29:L29"/>
    <mergeCell ref="B30:C30"/>
    <mergeCell ref="K30:L30"/>
    <mergeCell ref="B31:C31"/>
    <mergeCell ref="K31:L31"/>
    <mergeCell ref="B23:C23"/>
    <mergeCell ref="K23:L23"/>
    <mergeCell ref="B24:C24"/>
    <mergeCell ref="K24:L24"/>
    <mergeCell ref="B25:C25"/>
    <mergeCell ref="K25:L25"/>
    <mergeCell ref="B19:C19"/>
    <mergeCell ref="K19:L19"/>
    <mergeCell ref="B20:C20"/>
    <mergeCell ref="K20:L20"/>
    <mergeCell ref="B22:C22"/>
    <mergeCell ref="K22:L22"/>
    <mergeCell ref="B21:C21"/>
    <mergeCell ref="K21:L21"/>
    <mergeCell ref="A13:C13"/>
    <mergeCell ref="D13:E13"/>
    <mergeCell ref="K13:L13"/>
    <mergeCell ref="B17:C18"/>
    <mergeCell ref="E17:E18"/>
    <mergeCell ref="H17:I18"/>
    <mergeCell ref="J17:J18"/>
    <mergeCell ref="K17:L18"/>
    <mergeCell ref="F18:G18"/>
    <mergeCell ref="A2:L2"/>
    <mergeCell ref="A4:L4"/>
    <mergeCell ref="B7:C8"/>
    <mergeCell ref="D7:E8"/>
    <mergeCell ref="F7:F8"/>
    <mergeCell ref="G7:L7"/>
    <mergeCell ref="K8:L8"/>
    <mergeCell ref="A12:C12"/>
    <mergeCell ref="D12:E12"/>
    <mergeCell ref="K12:L12"/>
    <mergeCell ref="A9:C9"/>
    <mergeCell ref="D9:E9"/>
    <mergeCell ref="K9:L9"/>
    <mergeCell ref="A10:C10"/>
    <mergeCell ref="D10:E10"/>
    <mergeCell ref="K10:L10"/>
    <mergeCell ref="A11:C11"/>
    <mergeCell ref="D11:E11"/>
    <mergeCell ref="K11:L11"/>
  </mergeCells>
  <phoneticPr fontId="7"/>
  <printOptions horizontalCentered="1"/>
  <pageMargins left="0.59055118110236227" right="0.59055118110236227" top="0.59055118110236227" bottom="0.59055118110236227" header="0.39370078740157483" footer="0.39370078740157483"/>
  <pageSetup paperSize="9" firstPageNumber="104" orientation="portrait" useFirstPageNumber="1" r:id="rId1"/>
  <headerFooter scaleWithDoc="0" alignWithMargins="0">
    <oddHeader>&amp;L道路、交通及び通信</oddHeader>
    <oddFooter>&amp;C&amp;12&amp;A</oddFooter>
  </headerFooter>
</worksheet>
</file>

<file path=xl/worksheets/sheet4.xml><?xml version="1.0" encoding="utf-8"?>
<worksheet xmlns="http://schemas.openxmlformats.org/spreadsheetml/2006/main" xmlns:r="http://schemas.openxmlformats.org/officeDocument/2006/relationships">
  <dimension ref="A1:O42"/>
  <sheetViews>
    <sheetView view="pageBreakPreview" zoomScaleNormal="115" workbookViewId="0">
      <selection activeCell="F42" sqref="F42:J42"/>
    </sheetView>
  </sheetViews>
  <sheetFormatPr defaultRowHeight="18.95" customHeight="1"/>
  <cols>
    <col min="1" max="1" width="10.85546875" style="103" customWidth="1"/>
    <col min="2" max="2" width="7.28515625" style="103" customWidth="1"/>
    <col min="3" max="3" width="9" style="103" customWidth="1"/>
    <col min="4" max="6" width="8" style="103" customWidth="1"/>
    <col min="7" max="7" width="8.7109375" style="103" customWidth="1"/>
    <col min="8" max="8" width="8.28515625" style="103" customWidth="1"/>
    <col min="9" max="9" width="7.85546875" style="103" customWidth="1"/>
    <col min="10" max="10" width="9.28515625" style="103" customWidth="1"/>
    <col min="11" max="12" width="7.85546875" style="103" customWidth="1"/>
    <col min="13" max="16384" width="9.140625" style="103"/>
  </cols>
  <sheetData>
    <row r="1" spans="1:12" ht="5.0999999999999996" customHeight="1">
      <c r="A1" s="146"/>
    </row>
    <row r="2" spans="1:12" ht="18.95" customHeight="1">
      <c r="A2" s="146" t="s">
        <v>111</v>
      </c>
    </row>
    <row r="3" spans="1:12" ht="5.0999999999999996" customHeight="1">
      <c r="A3" s="146"/>
    </row>
    <row r="4" spans="1:12" s="151" customFormat="1" ht="30" customHeight="1">
      <c r="A4" s="519" t="s">
        <v>112</v>
      </c>
      <c r="B4" s="519"/>
      <c r="C4" s="519"/>
      <c r="D4" s="519"/>
      <c r="E4" s="519"/>
      <c r="F4" s="519"/>
      <c r="G4" s="519"/>
      <c r="H4" s="519"/>
      <c r="I4" s="519"/>
      <c r="J4" s="519"/>
      <c r="K4" s="519"/>
      <c r="L4" s="519"/>
    </row>
    <row r="5" spans="1:12" ht="15" customHeight="1"/>
    <row r="6" spans="1:12" ht="15" customHeight="1" thickBot="1">
      <c r="A6" s="103" t="s">
        <v>216</v>
      </c>
      <c r="L6" s="131" t="s">
        <v>113</v>
      </c>
    </row>
    <row r="7" spans="1:12" ht="24.95" customHeight="1">
      <c r="A7" s="152" t="s">
        <v>205</v>
      </c>
      <c r="B7" s="153"/>
      <c r="C7" s="154" t="s">
        <v>114</v>
      </c>
      <c r="D7" s="520" t="s">
        <v>258</v>
      </c>
      <c r="E7" s="521"/>
      <c r="F7" s="522"/>
      <c r="G7" s="523" t="s">
        <v>223</v>
      </c>
      <c r="H7" s="523"/>
      <c r="I7" s="523" t="s">
        <v>224</v>
      </c>
      <c r="J7" s="523"/>
      <c r="K7" s="524" t="s">
        <v>115</v>
      </c>
      <c r="L7" s="525"/>
    </row>
    <row r="8" spans="1:12" ht="24.95" customHeight="1">
      <c r="A8" s="150"/>
      <c r="B8" s="155" t="s">
        <v>116</v>
      </c>
      <c r="C8" s="155" t="s">
        <v>117</v>
      </c>
      <c r="D8" s="526" t="s">
        <v>118</v>
      </c>
      <c r="E8" s="526" t="s">
        <v>119</v>
      </c>
      <c r="F8" s="156" t="s">
        <v>120</v>
      </c>
      <c r="G8" s="526" t="s">
        <v>118</v>
      </c>
      <c r="H8" s="526" t="s">
        <v>119</v>
      </c>
      <c r="I8" s="526" t="s">
        <v>118</v>
      </c>
      <c r="J8" s="526" t="s">
        <v>119</v>
      </c>
      <c r="K8" s="156" t="s">
        <v>121</v>
      </c>
      <c r="L8" s="157" t="s">
        <v>122</v>
      </c>
    </row>
    <row r="9" spans="1:12" ht="24.95" customHeight="1">
      <c r="A9" s="158" t="s">
        <v>225</v>
      </c>
      <c r="B9" s="159"/>
      <c r="C9" s="159" t="s">
        <v>124</v>
      </c>
      <c r="D9" s="526"/>
      <c r="E9" s="526"/>
      <c r="F9" s="159" t="s">
        <v>125</v>
      </c>
      <c r="G9" s="526"/>
      <c r="H9" s="526"/>
      <c r="I9" s="526"/>
      <c r="J9" s="526"/>
      <c r="K9" s="159" t="s">
        <v>126</v>
      </c>
      <c r="L9" s="160" t="s">
        <v>127</v>
      </c>
    </row>
    <row r="10" spans="1:12" ht="21.95" customHeight="1">
      <c r="A10" s="161"/>
      <c r="B10" s="156" t="s">
        <v>128</v>
      </c>
      <c r="C10" s="276">
        <f t="shared" ref="C10:C21" si="0">SUM(D10:L10)</f>
        <v>34524</v>
      </c>
      <c r="D10" s="141">
        <v>1982</v>
      </c>
      <c r="E10" s="141">
        <v>3959</v>
      </c>
      <c r="F10" s="141">
        <v>5</v>
      </c>
      <c r="G10" s="141">
        <v>23</v>
      </c>
      <c r="H10" s="141">
        <v>79</v>
      </c>
      <c r="I10" s="141">
        <v>8100</v>
      </c>
      <c r="J10" s="141">
        <v>18982</v>
      </c>
      <c r="K10" s="141">
        <v>1281</v>
      </c>
      <c r="L10" s="162">
        <v>113</v>
      </c>
    </row>
    <row r="11" spans="1:12" ht="21.95" customHeight="1">
      <c r="A11" s="163" t="s">
        <v>255</v>
      </c>
      <c r="B11" s="155" t="s">
        <v>129</v>
      </c>
      <c r="C11" s="276">
        <f t="shared" si="0"/>
        <v>2197</v>
      </c>
      <c r="D11" s="141">
        <v>733</v>
      </c>
      <c r="E11" s="141">
        <v>80</v>
      </c>
      <c r="F11" s="141">
        <v>571</v>
      </c>
      <c r="G11" s="141">
        <v>3</v>
      </c>
      <c r="H11" s="141">
        <v>4</v>
      </c>
      <c r="I11" s="141">
        <v>17</v>
      </c>
      <c r="J11" s="141">
        <v>551</v>
      </c>
      <c r="K11" s="141">
        <v>238</v>
      </c>
      <c r="L11" s="165">
        <v>0</v>
      </c>
    </row>
    <row r="12" spans="1:12" ht="21.95" customHeight="1">
      <c r="A12" s="148"/>
      <c r="B12" s="159" t="s">
        <v>130</v>
      </c>
      <c r="C12" s="276">
        <f t="shared" si="0"/>
        <v>36721</v>
      </c>
      <c r="D12" s="141">
        <f t="shared" ref="D12:L12" si="1">SUM(D10:D11)</f>
        <v>2715</v>
      </c>
      <c r="E12" s="141">
        <f t="shared" si="1"/>
        <v>4039</v>
      </c>
      <c r="F12" s="141">
        <f t="shared" si="1"/>
        <v>576</v>
      </c>
      <c r="G12" s="141">
        <f t="shared" si="1"/>
        <v>26</v>
      </c>
      <c r="H12" s="141">
        <f t="shared" si="1"/>
        <v>83</v>
      </c>
      <c r="I12" s="141">
        <f t="shared" si="1"/>
        <v>8117</v>
      </c>
      <c r="J12" s="141">
        <f t="shared" si="1"/>
        <v>19533</v>
      </c>
      <c r="K12" s="141">
        <f t="shared" si="1"/>
        <v>1519</v>
      </c>
      <c r="L12" s="162">
        <f t="shared" si="1"/>
        <v>113</v>
      </c>
    </row>
    <row r="13" spans="1:12" ht="21.95" customHeight="1">
      <c r="A13" s="164"/>
      <c r="B13" s="155" t="s">
        <v>128</v>
      </c>
      <c r="C13" s="276">
        <f t="shared" si="0"/>
        <v>34236</v>
      </c>
      <c r="D13" s="141">
        <v>1960</v>
      </c>
      <c r="E13" s="141">
        <v>3855</v>
      </c>
      <c r="F13" s="141">
        <v>8</v>
      </c>
      <c r="G13" s="141">
        <v>23</v>
      </c>
      <c r="H13" s="141">
        <v>78</v>
      </c>
      <c r="I13" s="141">
        <v>8208</v>
      </c>
      <c r="J13" s="141">
        <v>18737</v>
      </c>
      <c r="K13" s="141">
        <v>1257</v>
      </c>
      <c r="L13" s="162">
        <v>110</v>
      </c>
    </row>
    <row r="14" spans="1:12" ht="21.95" customHeight="1">
      <c r="A14" s="163">
        <v>22</v>
      </c>
      <c r="B14" s="155" t="s">
        <v>129</v>
      </c>
      <c r="C14" s="276">
        <f t="shared" si="0"/>
        <v>2192</v>
      </c>
      <c r="D14" s="141">
        <v>692</v>
      </c>
      <c r="E14" s="141">
        <v>69</v>
      </c>
      <c r="F14" s="141">
        <v>625</v>
      </c>
      <c r="G14" s="141">
        <v>3</v>
      </c>
      <c r="H14" s="141">
        <v>3</v>
      </c>
      <c r="I14" s="141">
        <v>18</v>
      </c>
      <c r="J14" s="141">
        <v>533</v>
      </c>
      <c r="K14" s="141">
        <v>249</v>
      </c>
      <c r="L14" s="165">
        <v>0</v>
      </c>
    </row>
    <row r="15" spans="1:12" ht="21.95" customHeight="1">
      <c r="A15" s="148"/>
      <c r="B15" s="159" t="s">
        <v>130</v>
      </c>
      <c r="C15" s="276">
        <f t="shared" si="0"/>
        <v>36428</v>
      </c>
      <c r="D15" s="141">
        <f t="shared" ref="D15:L15" si="2">SUM(D13:D14)</f>
        <v>2652</v>
      </c>
      <c r="E15" s="141">
        <f t="shared" si="2"/>
        <v>3924</v>
      </c>
      <c r="F15" s="141">
        <f t="shared" si="2"/>
        <v>633</v>
      </c>
      <c r="G15" s="141">
        <f t="shared" si="2"/>
        <v>26</v>
      </c>
      <c r="H15" s="141">
        <f t="shared" si="2"/>
        <v>81</v>
      </c>
      <c r="I15" s="141">
        <f t="shared" si="2"/>
        <v>8226</v>
      </c>
      <c r="J15" s="141">
        <f t="shared" si="2"/>
        <v>19270</v>
      </c>
      <c r="K15" s="141">
        <f t="shared" si="2"/>
        <v>1506</v>
      </c>
      <c r="L15" s="162">
        <f t="shared" si="2"/>
        <v>110</v>
      </c>
    </row>
    <row r="16" spans="1:12" ht="21.95" customHeight="1">
      <c r="A16" s="164"/>
      <c r="B16" s="155" t="s">
        <v>128</v>
      </c>
      <c r="C16" s="276">
        <f t="shared" si="0"/>
        <v>34114</v>
      </c>
      <c r="D16" s="141">
        <v>1917</v>
      </c>
      <c r="E16" s="141">
        <v>3734</v>
      </c>
      <c r="F16" s="141">
        <v>3</v>
      </c>
      <c r="G16" s="141">
        <v>24</v>
      </c>
      <c r="H16" s="275">
        <v>80</v>
      </c>
      <c r="I16" s="141">
        <v>8302</v>
      </c>
      <c r="J16" s="141">
        <v>18673</v>
      </c>
      <c r="K16" s="141">
        <v>1274</v>
      </c>
      <c r="L16" s="162">
        <v>107</v>
      </c>
    </row>
    <row r="17" spans="1:15" ht="21.95" customHeight="1">
      <c r="A17" s="163">
        <v>23</v>
      </c>
      <c r="B17" s="155" t="s">
        <v>129</v>
      </c>
      <c r="C17" s="276">
        <f t="shared" si="0"/>
        <v>2153</v>
      </c>
      <c r="D17" s="141">
        <v>676</v>
      </c>
      <c r="E17" s="141">
        <v>76</v>
      </c>
      <c r="F17" s="141">
        <v>603</v>
      </c>
      <c r="G17" s="141">
        <v>4</v>
      </c>
      <c r="H17" s="141">
        <v>3</v>
      </c>
      <c r="I17" s="141">
        <v>20</v>
      </c>
      <c r="J17" s="141">
        <v>504</v>
      </c>
      <c r="K17" s="141">
        <v>267</v>
      </c>
      <c r="L17" s="165">
        <v>0</v>
      </c>
    </row>
    <row r="18" spans="1:15" ht="21.95" customHeight="1">
      <c r="A18" s="148"/>
      <c r="B18" s="159" t="s">
        <v>130</v>
      </c>
      <c r="C18" s="276">
        <f t="shared" si="0"/>
        <v>36267</v>
      </c>
      <c r="D18" s="141">
        <f t="shared" ref="D18:L18" si="3">SUM(D16:D17)</f>
        <v>2593</v>
      </c>
      <c r="E18" s="141">
        <f t="shared" si="3"/>
        <v>3810</v>
      </c>
      <c r="F18" s="141">
        <f t="shared" si="3"/>
        <v>606</v>
      </c>
      <c r="G18" s="141">
        <f t="shared" si="3"/>
        <v>28</v>
      </c>
      <c r="H18" s="141">
        <f t="shared" si="3"/>
        <v>83</v>
      </c>
      <c r="I18" s="141">
        <f t="shared" si="3"/>
        <v>8322</v>
      </c>
      <c r="J18" s="141">
        <f t="shared" si="3"/>
        <v>19177</v>
      </c>
      <c r="K18" s="141">
        <f t="shared" si="3"/>
        <v>1541</v>
      </c>
      <c r="L18" s="162">
        <f t="shared" si="3"/>
        <v>107</v>
      </c>
    </row>
    <row r="19" spans="1:15" ht="21.95" customHeight="1">
      <c r="A19" s="164"/>
      <c r="B19" s="155" t="s">
        <v>128</v>
      </c>
      <c r="C19" s="276">
        <f t="shared" si="0"/>
        <v>34106</v>
      </c>
      <c r="D19" s="141">
        <v>1880</v>
      </c>
      <c r="E19" s="141">
        <v>3640</v>
      </c>
      <c r="F19" s="141">
        <v>4</v>
      </c>
      <c r="G19" s="141">
        <v>24</v>
      </c>
      <c r="H19" s="275">
        <v>84</v>
      </c>
      <c r="I19" s="141">
        <v>8565</v>
      </c>
      <c r="J19" s="141">
        <v>18518</v>
      </c>
      <c r="K19" s="141">
        <v>1292</v>
      </c>
      <c r="L19" s="162">
        <v>99</v>
      </c>
    </row>
    <row r="20" spans="1:15" ht="21.95" customHeight="1">
      <c r="A20" s="163">
        <v>24</v>
      </c>
      <c r="B20" s="155" t="s">
        <v>129</v>
      </c>
      <c r="C20" s="276">
        <f t="shared" si="0"/>
        <v>2192</v>
      </c>
      <c r="D20" s="141">
        <v>673</v>
      </c>
      <c r="E20" s="141">
        <v>83</v>
      </c>
      <c r="F20" s="141">
        <v>643</v>
      </c>
      <c r="G20" s="141">
        <v>4</v>
      </c>
      <c r="H20" s="141">
        <v>3</v>
      </c>
      <c r="I20" s="141">
        <v>22</v>
      </c>
      <c r="J20" s="141">
        <v>486</v>
      </c>
      <c r="K20" s="141">
        <v>278</v>
      </c>
      <c r="L20" s="165">
        <v>0</v>
      </c>
    </row>
    <row r="21" spans="1:15" ht="21.95" customHeight="1">
      <c r="A21" s="150"/>
      <c r="B21" s="316" t="s">
        <v>130</v>
      </c>
      <c r="C21" s="315">
        <f t="shared" si="0"/>
        <v>36298</v>
      </c>
      <c r="D21" s="141">
        <f t="shared" ref="D21:F21" si="4">SUM(D19:D20)</f>
        <v>2553</v>
      </c>
      <c r="E21" s="141">
        <f t="shared" si="4"/>
        <v>3723</v>
      </c>
      <c r="F21" s="141">
        <f t="shared" si="4"/>
        <v>647</v>
      </c>
      <c r="G21" s="141">
        <f>SUM(G19:G20)</f>
        <v>28</v>
      </c>
      <c r="H21" s="141">
        <f>SUM(H19:H20)</f>
        <v>87</v>
      </c>
      <c r="I21" s="141">
        <f t="shared" ref="I21:L21" si="5">SUM(I19:I20)</f>
        <v>8587</v>
      </c>
      <c r="J21" s="141">
        <f t="shared" si="5"/>
        <v>19004</v>
      </c>
      <c r="K21" s="141">
        <f t="shared" si="5"/>
        <v>1570</v>
      </c>
      <c r="L21" s="162">
        <f t="shared" si="5"/>
        <v>99</v>
      </c>
    </row>
    <row r="22" spans="1:15" ht="21.95" customHeight="1">
      <c r="A22" s="342"/>
      <c r="B22" s="343" t="s">
        <v>128</v>
      </c>
      <c r="C22" s="296">
        <f>SUM(D22:L22)</f>
        <v>34266</v>
      </c>
      <c r="D22" s="31">
        <v>1828</v>
      </c>
      <c r="E22" s="31">
        <v>3600</v>
      </c>
      <c r="F22" s="31">
        <v>7</v>
      </c>
      <c r="G22" s="31">
        <v>25</v>
      </c>
      <c r="H22" s="334">
        <v>91</v>
      </c>
      <c r="I22" s="31">
        <v>8967</v>
      </c>
      <c r="J22" s="31">
        <v>18362</v>
      </c>
      <c r="K22" s="31">
        <v>1281</v>
      </c>
      <c r="L22" s="344">
        <v>105</v>
      </c>
    </row>
    <row r="23" spans="1:15" ht="21.95" customHeight="1">
      <c r="A23" s="345">
        <v>25</v>
      </c>
      <c r="B23" s="346" t="s">
        <v>129</v>
      </c>
      <c r="C23" s="296">
        <f>SUM(D23:L23)</f>
        <v>2269</v>
      </c>
      <c r="D23" s="31">
        <v>685</v>
      </c>
      <c r="E23" s="31">
        <v>79</v>
      </c>
      <c r="F23" s="31">
        <v>691</v>
      </c>
      <c r="G23" s="31">
        <v>3</v>
      </c>
      <c r="H23" s="31">
        <v>4</v>
      </c>
      <c r="I23" s="31">
        <v>37</v>
      </c>
      <c r="J23" s="31">
        <v>471</v>
      </c>
      <c r="K23" s="31">
        <v>299</v>
      </c>
      <c r="L23" s="347">
        <v>0</v>
      </c>
    </row>
    <row r="24" spans="1:15" ht="21.95" customHeight="1" thickBot="1">
      <c r="A24" s="348"/>
      <c r="B24" s="349" t="s">
        <v>130</v>
      </c>
      <c r="C24" s="297">
        <f>SUM(D24:L24)</f>
        <v>36535</v>
      </c>
      <c r="D24" s="298">
        <f>SUM(D22:D23)</f>
        <v>2513</v>
      </c>
      <c r="E24" s="298">
        <f>SUM(E22:E23)</f>
        <v>3679</v>
      </c>
      <c r="F24" s="298">
        <f t="shared" ref="F24:K24" si="6">SUM(F22:F23)</f>
        <v>698</v>
      </c>
      <c r="G24" s="298">
        <f t="shared" si="6"/>
        <v>28</v>
      </c>
      <c r="H24" s="298">
        <f t="shared" si="6"/>
        <v>95</v>
      </c>
      <c r="I24" s="298">
        <f t="shared" si="6"/>
        <v>9004</v>
      </c>
      <c r="J24" s="298">
        <f t="shared" si="6"/>
        <v>18833</v>
      </c>
      <c r="K24" s="298">
        <f t="shared" si="6"/>
        <v>1580</v>
      </c>
      <c r="L24" s="299">
        <f>SUM(L22:L23)</f>
        <v>105</v>
      </c>
    </row>
    <row r="25" spans="1:15" ht="15" customHeight="1">
      <c r="L25" s="131" t="s">
        <v>131</v>
      </c>
    </row>
    <row r="26" spans="1:15" ht="15" customHeight="1">
      <c r="D26" s="175">
        <f>SUM(D24:F24)</f>
        <v>6890</v>
      </c>
      <c r="E26" s="176"/>
      <c r="F26" s="176"/>
      <c r="G26" s="175">
        <f>SUM(G24:H24)</f>
        <v>123</v>
      </c>
      <c r="H26" s="176"/>
      <c r="I26" s="175">
        <f>+I24+J24</f>
        <v>27837</v>
      </c>
      <c r="J26" s="176"/>
      <c r="K26" s="175">
        <f>+K24+L24</f>
        <v>1685</v>
      </c>
    </row>
    <row r="27" spans="1:15" ht="15" customHeight="1" thickBot="1">
      <c r="A27" s="103" t="s">
        <v>226</v>
      </c>
      <c r="L27" s="131" t="s">
        <v>113</v>
      </c>
    </row>
    <row r="28" spans="1:15" ht="20.100000000000001" customHeight="1">
      <c r="A28" s="147" t="s">
        <v>132</v>
      </c>
      <c r="B28" s="545" t="s">
        <v>133</v>
      </c>
      <c r="C28" s="545"/>
      <c r="D28" s="149"/>
      <c r="E28" s="149"/>
      <c r="F28" s="149"/>
      <c r="G28" s="149"/>
      <c r="H28" s="149"/>
      <c r="I28" s="149"/>
      <c r="J28" s="149"/>
      <c r="K28" s="149"/>
      <c r="L28" s="166"/>
    </row>
    <row r="29" spans="1:15" ht="20.100000000000001" customHeight="1">
      <c r="A29" s="150"/>
      <c r="B29" s="546"/>
      <c r="C29" s="546"/>
      <c r="D29" s="528" t="s">
        <v>227</v>
      </c>
      <c r="E29" s="526" t="s">
        <v>134</v>
      </c>
      <c r="F29" s="526"/>
      <c r="G29" s="526"/>
      <c r="H29" s="530" t="s">
        <v>228</v>
      </c>
      <c r="I29" s="531"/>
      <c r="J29" s="526" t="s">
        <v>135</v>
      </c>
      <c r="K29" s="526"/>
      <c r="L29" s="527"/>
    </row>
    <row r="30" spans="1:15" ht="20.100000000000001" customHeight="1">
      <c r="A30" s="150"/>
      <c r="B30" s="546"/>
      <c r="C30" s="546"/>
      <c r="D30" s="529"/>
      <c r="E30" s="526"/>
      <c r="F30" s="526"/>
      <c r="G30" s="526"/>
      <c r="H30" s="532"/>
      <c r="I30" s="533"/>
      <c r="J30" s="526"/>
      <c r="K30" s="526"/>
      <c r="L30" s="527"/>
      <c r="O30" s="101"/>
    </row>
    <row r="31" spans="1:15" ht="20.100000000000001" customHeight="1">
      <c r="A31" s="150"/>
      <c r="B31" s="546"/>
      <c r="C31" s="546"/>
      <c r="D31" s="529" t="s">
        <v>229</v>
      </c>
      <c r="E31" s="156" t="s">
        <v>136</v>
      </c>
      <c r="F31" s="526" t="s">
        <v>137</v>
      </c>
      <c r="G31" s="526" t="s">
        <v>138</v>
      </c>
      <c r="H31" s="532"/>
      <c r="I31" s="533"/>
      <c r="J31" s="167" t="s">
        <v>139</v>
      </c>
      <c r="K31" s="167" t="s">
        <v>140</v>
      </c>
      <c r="L31" s="168" t="s">
        <v>141</v>
      </c>
      <c r="O31" s="101"/>
    </row>
    <row r="32" spans="1:15" ht="20.100000000000001" customHeight="1">
      <c r="A32" s="148" t="s">
        <v>142</v>
      </c>
      <c r="B32" s="546"/>
      <c r="C32" s="546"/>
      <c r="D32" s="544"/>
      <c r="E32" s="169" t="s">
        <v>143</v>
      </c>
      <c r="F32" s="526"/>
      <c r="G32" s="526"/>
      <c r="H32" s="534"/>
      <c r="I32" s="535"/>
      <c r="J32" s="111" t="s">
        <v>144</v>
      </c>
      <c r="K32" s="111" t="s">
        <v>144</v>
      </c>
      <c r="L32" s="170" t="s">
        <v>145</v>
      </c>
    </row>
    <row r="33" spans="1:12" ht="21.95" customHeight="1">
      <c r="A33" s="164" t="s">
        <v>255</v>
      </c>
      <c r="B33" s="542">
        <f>SUM(D33:L33)</f>
        <v>53635</v>
      </c>
      <c r="C33" s="543"/>
      <c r="D33" s="140">
        <v>1306</v>
      </c>
      <c r="E33" s="140">
        <v>3134</v>
      </c>
      <c r="F33" s="140">
        <v>8992</v>
      </c>
      <c r="G33" s="140">
        <v>28461</v>
      </c>
      <c r="H33" s="543">
        <v>23</v>
      </c>
      <c r="I33" s="543"/>
      <c r="J33" s="140">
        <v>8418</v>
      </c>
      <c r="K33" s="140">
        <v>972</v>
      </c>
      <c r="L33" s="171">
        <v>2329</v>
      </c>
    </row>
    <row r="34" spans="1:12" ht="21.95" customHeight="1">
      <c r="A34" s="164">
        <v>22</v>
      </c>
      <c r="B34" s="541">
        <f>SUM(D34:L34)</f>
        <v>54939</v>
      </c>
      <c r="C34" s="538"/>
      <c r="D34" s="140">
        <v>1312</v>
      </c>
      <c r="E34" s="140">
        <v>3153</v>
      </c>
      <c r="F34" s="140">
        <v>8924</v>
      </c>
      <c r="G34" s="140">
        <v>29646</v>
      </c>
      <c r="H34" s="538">
        <v>22</v>
      </c>
      <c r="I34" s="538"/>
      <c r="J34" s="140">
        <v>8442</v>
      </c>
      <c r="K34" s="140">
        <v>890</v>
      </c>
      <c r="L34" s="171">
        <v>2550</v>
      </c>
    </row>
    <row r="35" spans="1:12" ht="21.95" customHeight="1">
      <c r="A35" s="164">
        <v>23</v>
      </c>
      <c r="B35" s="541">
        <f>SUM(D35:L35)</f>
        <v>56385</v>
      </c>
      <c r="C35" s="538"/>
      <c r="D35" s="140">
        <v>1331</v>
      </c>
      <c r="E35" s="140">
        <v>3259</v>
      </c>
      <c r="F35" s="140">
        <v>9191</v>
      </c>
      <c r="G35" s="140">
        <v>30741</v>
      </c>
      <c r="H35" s="538">
        <v>24</v>
      </c>
      <c r="I35" s="538"/>
      <c r="J35" s="140">
        <v>8240</v>
      </c>
      <c r="K35" s="140">
        <v>797</v>
      </c>
      <c r="L35" s="171">
        <v>2802</v>
      </c>
    </row>
    <row r="36" spans="1:12" ht="21.95" customHeight="1">
      <c r="A36" s="164">
        <v>24</v>
      </c>
      <c r="B36" s="541">
        <f>SUM(D36:L36)</f>
        <v>53695</v>
      </c>
      <c r="C36" s="541"/>
      <c r="D36" s="140">
        <v>1264</v>
      </c>
      <c r="E36" s="140">
        <v>2645</v>
      </c>
      <c r="F36" s="140">
        <v>8061</v>
      </c>
      <c r="G36" s="140">
        <v>29871</v>
      </c>
      <c r="H36" s="538">
        <v>25</v>
      </c>
      <c r="I36" s="538"/>
      <c r="J36" s="140">
        <v>8008</v>
      </c>
      <c r="K36" s="140">
        <v>744</v>
      </c>
      <c r="L36" s="171">
        <v>3077</v>
      </c>
    </row>
    <row r="37" spans="1:12" ht="21.95" customHeight="1" thickBot="1">
      <c r="A37" s="350">
        <v>25</v>
      </c>
      <c r="B37" s="536">
        <f>SUM(D37:L37)</f>
        <v>55093</v>
      </c>
      <c r="C37" s="536"/>
      <c r="D37" s="270">
        <v>1288</v>
      </c>
      <c r="E37" s="270">
        <v>2683</v>
      </c>
      <c r="F37" s="270">
        <v>8060</v>
      </c>
      <c r="G37" s="270">
        <v>31206</v>
      </c>
      <c r="H37" s="537">
        <v>25</v>
      </c>
      <c r="I37" s="537"/>
      <c r="J37" s="270">
        <v>7902</v>
      </c>
      <c r="K37" s="270">
        <v>671</v>
      </c>
      <c r="L37" s="351">
        <v>3258</v>
      </c>
    </row>
    <row r="38" spans="1:12" ht="15" customHeight="1">
      <c r="A38" s="103" t="s">
        <v>146</v>
      </c>
      <c r="L38" s="131" t="s">
        <v>259</v>
      </c>
    </row>
    <row r="39" spans="1:12" ht="15" customHeight="1">
      <c r="A39" s="103" t="s">
        <v>147</v>
      </c>
    </row>
    <row r="42" spans="1:12" ht="18.95" customHeight="1">
      <c r="A42" s="539"/>
      <c r="B42" s="539"/>
      <c r="C42" s="140"/>
      <c r="D42" s="140"/>
      <c r="E42" s="140"/>
      <c r="F42" s="140"/>
      <c r="G42" s="540"/>
      <c r="H42" s="540"/>
      <c r="I42" s="140"/>
      <c r="J42" s="140"/>
      <c r="K42" s="140"/>
      <c r="L42" s="101"/>
    </row>
  </sheetData>
  <sheetProtection selectLockedCells="1" selectUnlockedCells="1"/>
  <mergeCells count="31">
    <mergeCell ref="B37:C37"/>
    <mergeCell ref="H37:I37"/>
    <mergeCell ref="H34:I34"/>
    <mergeCell ref="F31:F32"/>
    <mergeCell ref="A42:B42"/>
    <mergeCell ref="G42:H42"/>
    <mergeCell ref="B35:C35"/>
    <mergeCell ref="H36:I36"/>
    <mergeCell ref="B33:C33"/>
    <mergeCell ref="H33:I33"/>
    <mergeCell ref="D31:D32"/>
    <mergeCell ref="B36:C36"/>
    <mergeCell ref="B34:C34"/>
    <mergeCell ref="H35:I35"/>
    <mergeCell ref="G31:G32"/>
    <mergeCell ref="B28:C32"/>
    <mergeCell ref="J29:L30"/>
    <mergeCell ref="H8:H9"/>
    <mergeCell ref="J8:J9"/>
    <mergeCell ref="D29:D30"/>
    <mergeCell ref="E8:E9"/>
    <mergeCell ref="I8:I9"/>
    <mergeCell ref="G8:G9"/>
    <mergeCell ref="D8:D9"/>
    <mergeCell ref="E29:G30"/>
    <mergeCell ref="H29:I32"/>
    <mergeCell ref="A4:L4"/>
    <mergeCell ref="D7:F7"/>
    <mergeCell ref="G7:H7"/>
    <mergeCell ref="I7:J7"/>
    <mergeCell ref="K7:L7"/>
  </mergeCells>
  <phoneticPr fontId="7"/>
  <printOptions horizontalCentered="1"/>
  <pageMargins left="0.59055118110236227" right="0.59055118110236227" top="0.59055118110236227" bottom="0.59055118110236227" header="0.39370078740157483" footer="0.39370078740157483"/>
  <pageSetup paperSize="9" firstPageNumber="105" orientation="portrait" useFirstPageNumber="1" r:id="rId1"/>
  <headerFooter scaleWithDoc="0" alignWithMargins="0">
    <oddHeader>&amp;R道路、交通及び通信</oddHeader>
    <oddFooter>&amp;C&amp;12&amp;A</oddFooter>
  </headerFooter>
  <drawing r:id="rId2"/>
</worksheet>
</file>

<file path=xl/worksheets/sheet5.xml><?xml version="1.0" encoding="utf-8"?>
<worksheet xmlns="http://schemas.openxmlformats.org/spreadsheetml/2006/main" xmlns:r="http://schemas.openxmlformats.org/officeDocument/2006/relationships">
  <dimension ref="A1:X49"/>
  <sheetViews>
    <sheetView view="pageBreakPreview" zoomScaleNormal="100" zoomScaleSheetLayoutView="100" workbookViewId="0">
      <selection activeCell="J9" sqref="J9"/>
    </sheetView>
  </sheetViews>
  <sheetFormatPr defaultRowHeight="17.45" customHeight="1"/>
  <cols>
    <col min="1" max="1" width="11.28515625" style="100" customWidth="1"/>
    <col min="2" max="8" width="12.7109375" style="100" customWidth="1"/>
    <col min="9" max="9" width="10.7109375" style="100" customWidth="1"/>
    <col min="10" max="11" width="6.7109375" style="100" customWidth="1"/>
    <col min="12" max="12" width="8.7109375" style="100" customWidth="1"/>
    <col min="13" max="13" width="6.28515625" style="100" customWidth="1"/>
    <col min="14" max="15" width="6.7109375" style="100" customWidth="1"/>
    <col min="16" max="16" width="6.28515625" style="100" customWidth="1"/>
    <col min="17" max="17" width="5.7109375" style="100" customWidth="1"/>
    <col min="18" max="18" width="8.7109375" style="100" customWidth="1"/>
    <col min="19" max="21" width="9.7109375" style="100" customWidth="1"/>
    <col min="22" max="23" width="9.140625" style="100"/>
    <col min="24" max="24" width="31.5703125" style="100" customWidth="1"/>
    <col min="25" max="16384" width="9.140625" style="100"/>
  </cols>
  <sheetData>
    <row r="1" spans="1:24" ht="5.0999999999999996" customHeight="1">
      <c r="A1" s="177"/>
      <c r="B1" s="409"/>
      <c r="C1" s="409"/>
      <c r="D1" s="409"/>
      <c r="E1" s="409"/>
      <c r="F1" s="409"/>
      <c r="G1" s="409"/>
      <c r="H1" s="409"/>
      <c r="I1" s="178"/>
      <c r="J1" s="40"/>
      <c r="L1" s="40"/>
      <c r="M1" s="40"/>
      <c r="N1" s="40"/>
      <c r="O1" s="40"/>
      <c r="P1" s="40"/>
      <c r="Q1" s="40"/>
      <c r="R1" s="40"/>
      <c r="S1" s="40"/>
      <c r="T1" s="40"/>
      <c r="U1" s="40"/>
    </row>
    <row r="2" spans="1:24" ht="15.75" customHeight="1">
      <c r="A2" s="547" t="s">
        <v>148</v>
      </c>
      <c r="B2" s="547"/>
      <c r="C2" s="547"/>
      <c r="D2" s="547"/>
      <c r="E2" s="547"/>
      <c r="F2" s="547"/>
      <c r="G2" s="547"/>
      <c r="H2" s="547"/>
      <c r="I2" s="229"/>
      <c r="J2" s="229"/>
      <c r="K2" s="229"/>
      <c r="L2" s="229"/>
      <c r="M2" s="229"/>
      <c r="N2" s="229"/>
      <c r="O2" s="229"/>
      <c r="P2" s="229"/>
      <c r="Q2" s="229"/>
      <c r="R2" s="229"/>
      <c r="S2" s="229"/>
      <c r="T2" s="229"/>
      <c r="U2" s="229"/>
    </row>
    <row r="3" spans="1:24" ht="5.0999999999999996" customHeight="1">
      <c r="A3" s="177"/>
      <c r="B3" s="40"/>
      <c r="C3" s="40"/>
      <c r="D3" s="40"/>
      <c r="E3" s="40"/>
      <c r="F3" s="40"/>
      <c r="G3" s="40"/>
      <c r="H3" s="40"/>
      <c r="I3" s="179"/>
      <c r="J3" s="228"/>
      <c r="K3" s="180"/>
      <c r="L3" s="228"/>
      <c r="M3" s="228"/>
      <c r="N3" s="228"/>
      <c r="O3" s="228"/>
      <c r="P3" s="228"/>
      <c r="Q3" s="228"/>
      <c r="R3" s="228"/>
      <c r="S3" s="228"/>
      <c r="T3" s="228"/>
      <c r="U3" s="228"/>
    </row>
    <row r="4" spans="1:24" ht="75" customHeight="1">
      <c r="A4" s="548" t="s">
        <v>265</v>
      </c>
      <c r="B4" s="548"/>
      <c r="C4" s="548"/>
      <c r="D4" s="548"/>
      <c r="E4" s="548"/>
      <c r="F4" s="548"/>
      <c r="G4" s="548"/>
      <c r="H4" s="548"/>
      <c r="I4" s="181"/>
      <c r="J4" s="181"/>
      <c r="K4" s="181"/>
      <c r="L4" s="181"/>
      <c r="M4" s="181"/>
      <c r="N4" s="181"/>
      <c r="O4" s="181"/>
      <c r="P4" s="181"/>
      <c r="Q4" s="181"/>
      <c r="R4" s="181"/>
      <c r="S4" s="181"/>
      <c r="T4" s="181"/>
      <c r="U4" s="181"/>
    </row>
    <row r="5" spans="1:24" ht="12" customHeight="1">
      <c r="A5" s="40"/>
      <c r="B5" s="40"/>
      <c r="C5" s="40"/>
      <c r="D5" s="40"/>
      <c r="E5" s="40"/>
      <c r="F5" s="40"/>
      <c r="G5" s="40"/>
      <c r="H5" s="40"/>
      <c r="I5" s="182"/>
      <c r="J5" s="228"/>
      <c r="K5" s="228"/>
      <c r="L5" s="228"/>
      <c r="M5" s="228"/>
      <c r="N5" s="228"/>
      <c r="O5" s="228"/>
      <c r="P5" s="228"/>
      <c r="Q5" s="228"/>
      <c r="R5" s="228"/>
      <c r="S5" s="228"/>
      <c r="T5" s="228"/>
      <c r="U5" s="228"/>
    </row>
    <row r="6" spans="1:24" ht="15" customHeight="1" thickBot="1">
      <c r="A6" s="40" t="s">
        <v>231</v>
      </c>
      <c r="B6" s="40"/>
      <c r="C6" s="40"/>
      <c r="D6" s="40"/>
      <c r="E6" s="40"/>
      <c r="F6" s="40"/>
      <c r="G6" s="40"/>
      <c r="H6" s="76" t="s">
        <v>150</v>
      </c>
      <c r="I6" s="228"/>
      <c r="J6" s="228"/>
      <c r="K6" s="228"/>
      <c r="L6" s="228"/>
      <c r="M6" s="228"/>
      <c r="N6" s="228"/>
      <c r="O6" s="228"/>
      <c r="P6" s="228"/>
      <c r="Q6" s="228"/>
      <c r="R6" s="228"/>
      <c r="S6" s="228"/>
      <c r="T6" s="228"/>
      <c r="U6" s="228"/>
    </row>
    <row r="7" spans="1:24" ht="15" customHeight="1">
      <c r="A7" s="77"/>
      <c r="B7" s="78"/>
      <c r="C7" s="78"/>
      <c r="D7" s="78"/>
      <c r="E7" s="79"/>
      <c r="F7" s="80"/>
      <c r="G7" s="78"/>
      <c r="H7" s="81"/>
      <c r="I7" s="228"/>
      <c r="J7" s="183"/>
      <c r="K7" s="183"/>
      <c r="L7" s="228"/>
      <c r="M7" s="228"/>
      <c r="N7" s="228"/>
      <c r="O7" s="228"/>
      <c r="P7" s="228"/>
      <c r="Q7" s="228"/>
      <c r="R7" s="228"/>
      <c r="S7" s="228"/>
      <c r="T7" s="228"/>
      <c r="U7" s="228"/>
    </row>
    <row r="8" spans="1:24" ht="15" customHeight="1">
      <c r="A8" s="82"/>
      <c r="B8" s="83" t="s">
        <v>155</v>
      </c>
      <c r="C8" s="83" t="s">
        <v>156</v>
      </c>
      <c r="D8" s="551" t="s">
        <v>157</v>
      </c>
      <c r="E8" s="552"/>
      <c r="F8" s="553"/>
      <c r="G8" s="231" t="s">
        <v>158</v>
      </c>
      <c r="H8" s="84" t="s">
        <v>159</v>
      </c>
      <c r="I8" s="228"/>
      <c r="J8" s="183"/>
      <c r="K8" s="183"/>
      <c r="L8" s="228"/>
      <c r="M8" s="228"/>
      <c r="N8" s="228"/>
      <c r="O8" s="228"/>
      <c r="P8" s="228"/>
      <c r="Q8" s="228"/>
      <c r="R8" s="228"/>
      <c r="S8" s="228"/>
      <c r="T8" s="228"/>
      <c r="U8" s="228"/>
    </row>
    <row r="9" spans="1:24" ht="15" customHeight="1">
      <c r="A9" s="73" t="s">
        <v>123</v>
      </c>
      <c r="B9" s="83"/>
      <c r="C9" s="83"/>
      <c r="D9" s="85"/>
      <c r="E9" s="86"/>
      <c r="F9" s="87"/>
      <c r="G9" s="230"/>
      <c r="H9" s="84" t="s">
        <v>161</v>
      </c>
      <c r="I9" s="228"/>
      <c r="J9" s="183"/>
      <c r="K9" s="183"/>
      <c r="L9" s="183"/>
      <c r="M9" s="183"/>
      <c r="N9" s="184"/>
      <c r="O9" s="183"/>
      <c r="P9" s="184"/>
      <c r="Q9" s="184"/>
      <c r="R9" s="184"/>
      <c r="S9" s="184"/>
      <c r="T9" s="183"/>
      <c r="U9" s="184"/>
    </row>
    <row r="10" spans="1:24" ht="15" customHeight="1">
      <c r="A10" s="82"/>
      <c r="B10" s="83" t="s">
        <v>166</v>
      </c>
      <c r="C10" s="83" t="s">
        <v>167</v>
      </c>
      <c r="D10" s="549" t="s">
        <v>168</v>
      </c>
      <c r="E10" s="549" t="s">
        <v>169</v>
      </c>
      <c r="F10" s="549" t="s">
        <v>170</v>
      </c>
      <c r="G10" s="549" t="s">
        <v>171</v>
      </c>
      <c r="H10" s="84" t="s">
        <v>172</v>
      </c>
      <c r="I10" s="228"/>
      <c r="J10" s="183"/>
      <c r="K10" s="183"/>
      <c r="L10" s="183"/>
      <c r="M10" s="183"/>
      <c r="N10" s="184"/>
      <c r="O10" s="183"/>
      <c r="P10" s="184"/>
      <c r="Q10" s="184"/>
      <c r="R10" s="184"/>
      <c r="S10" s="184"/>
      <c r="T10" s="183"/>
      <c r="U10" s="184"/>
    </row>
    <row r="11" spans="1:24" ht="15" customHeight="1">
      <c r="A11" s="88"/>
      <c r="B11" s="85"/>
      <c r="C11" s="85"/>
      <c r="D11" s="550"/>
      <c r="E11" s="550"/>
      <c r="F11" s="550"/>
      <c r="G11" s="550"/>
      <c r="H11" s="89" t="s">
        <v>174</v>
      </c>
      <c r="I11" s="228"/>
      <c r="J11" s="183"/>
      <c r="K11" s="183"/>
      <c r="L11" s="183"/>
      <c r="M11" s="183"/>
      <c r="N11" s="184"/>
      <c r="O11" s="183"/>
      <c r="P11" s="184"/>
      <c r="Q11" s="184"/>
      <c r="R11" s="184"/>
      <c r="S11" s="184"/>
      <c r="T11" s="183"/>
      <c r="U11" s="184"/>
    </row>
    <row r="12" spans="1:24" ht="18.75" customHeight="1">
      <c r="A12" s="73" t="s">
        <v>256</v>
      </c>
      <c r="B12" s="90">
        <v>41960</v>
      </c>
      <c r="C12" s="91">
        <v>27995</v>
      </c>
      <c r="D12" s="91">
        <v>27766</v>
      </c>
      <c r="E12" s="91">
        <v>21142</v>
      </c>
      <c r="F12" s="91">
        <v>6624</v>
      </c>
      <c r="G12" s="91">
        <v>229</v>
      </c>
      <c r="H12" s="92">
        <f>C12/B12*100</f>
        <v>66.718303145853199</v>
      </c>
      <c r="I12" s="232"/>
      <c r="J12" s="183"/>
      <c r="K12" s="183"/>
      <c r="L12" s="183"/>
      <c r="M12" s="183"/>
      <c r="N12" s="184"/>
      <c r="O12" s="183"/>
      <c r="P12" s="184"/>
      <c r="Q12" s="184"/>
      <c r="R12" s="184"/>
      <c r="S12" s="184"/>
      <c r="T12" s="183"/>
      <c r="U12" s="184"/>
    </row>
    <row r="13" spans="1:24" ht="18.75" customHeight="1">
      <c r="A13" s="73"/>
      <c r="B13" s="90"/>
      <c r="C13" s="91"/>
      <c r="D13" s="91"/>
      <c r="E13" s="91"/>
      <c r="F13" s="91"/>
      <c r="G13" s="91"/>
      <c r="H13" s="92"/>
      <c r="I13" s="232"/>
      <c r="J13" s="228"/>
      <c r="K13" s="228"/>
      <c r="L13" s="183"/>
      <c r="M13" s="183"/>
      <c r="N13" s="184"/>
      <c r="O13" s="183"/>
      <c r="P13" s="184"/>
      <c r="Q13" s="184"/>
      <c r="R13" s="184"/>
      <c r="S13" s="184"/>
      <c r="T13" s="183"/>
      <c r="U13" s="184"/>
    </row>
    <row r="14" spans="1:24" ht="18.75" customHeight="1">
      <c r="A14" s="73">
        <v>20</v>
      </c>
      <c r="B14" s="90">
        <v>42695</v>
      </c>
      <c r="C14" s="91">
        <v>25588</v>
      </c>
      <c r="D14" s="91">
        <v>25362</v>
      </c>
      <c r="E14" s="91">
        <v>19349</v>
      </c>
      <c r="F14" s="91">
        <v>6013</v>
      </c>
      <c r="G14" s="91">
        <v>226</v>
      </c>
      <c r="H14" s="92">
        <f>C14/B14*100</f>
        <v>59.932076355545149</v>
      </c>
      <c r="I14" s="232"/>
      <c r="J14" s="228"/>
      <c r="K14" s="185"/>
      <c r="L14" s="183"/>
      <c r="M14" s="183"/>
      <c r="N14" s="184"/>
      <c r="O14" s="183"/>
      <c r="P14" s="184"/>
      <c r="Q14" s="186"/>
      <c r="R14" s="184"/>
      <c r="S14" s="184"/>
      <c r="T14" s="183"/>
      <c r="U14" s="184"/>
    </row>
    <row r="15" spans="1:24" ht="18.75" customHeight="1">
      <c r="A15" s="73"/>
      <c r="B15" s="90"/>
      <c r="C15" s="91"/>
      <c r="D15" s="91"/>
      <c r="E15" s="91"/>
      <c r="F15" s="91"/>
      <c r="G15" s="91"/>
      <c r="H15" s="92"/>
      <c r="I15" s="187"/>
      <c r="J15" s="188"/>
      <c r="K15" s="188"/>
      <c r="L15" s="189"/>
      <c r="M15" s="189"/>
      <c r="N15" s="190"/>
      <c r="O15" s="190"/>
      <c r="P15" s="190"/>
      <c r="Q15" s="191"/>
      <c r="R15" s="192"/>
      <c r="S15" s="193"/>
      <c r="T15" s="194"/>
      <c r="U15" s="193"/>
      <c r="W15" s="42"/>
      <c r="X15" s="43"/>
    </row>
    <row r="16" spans="1:24" ht="18.75" customHeight="1">
      <c r="A16" s="73">
        <v>21</v>
      </c>
      <c r="B16" s="93">
        <v>43388</v>
      </c>
      <c r="C16" s="91">
        <v>22820</v>
      </c>
      <c r="D16" s="91">
        <v>22606</v>
      </c>
      <c r="E16" s="94">
        <v>17116</v>
      </c>
      <c r="F16" s="94">
        <v>5490</v>
      </c>
      <c r="G16" s="94">
        <v>214</v>
      </c>
      <c r="H16" s="92">
        <f>C16/B16*100</f>
        <v>52.595187609477279</v>
      </c>
      <c r="I16" s="195"/>
      <c r="J16" s="196"/>
      <c r="K16" s="196"/>
      <c r="L16" s="197"/>
      <c r="M16" s="197"/>
      <c r="N16" s="198"/>
      <c r="O16" s="198"/>
      <c r="P16" s="198"/>
      <c r="Q16" s="72"/>
      <c r="R16" s="199"/>
      <c r="S16" s="200"/>
      <c r="T16" s="201"/>
      <c r="U16" s="200"/>
      <c r="W16" s="44"/>
      <c r="X16" s="45"/>
    </row>
    <row r="17" spans="1:24" ht="18.75" customHeight="1">
      <c r="A17" s="73"/>
      <c r="B17" s="90"/>
      <c r="C17" s="91"/>
      <c r="D17" s="91"/>
      <c r="E17" s="91"/>
      <c r="F17" s="91"/>
      <c r="G17" s="91"/>
      <c r="H17" s="92"/>
      <c r="I17" s="195"/>
      <c r="J17" s="196"/>
      <c r="K17" s="196"/>
      <c r="L17" s="197"/>
      <c r="M17" s="197"/>
      <c r="N17" s="198"/>
      <c r="O17" s="198"/>
      <c r="P17" s="198"/>
      <c r="Q17" s="72"/>
      <c r="R17" s="199"/>
      <c r="S17" s="200"/>
      <c r="T17" s="201"/>
      <c r="U17" s="200"/>
      <c r="W17" s="44"/>
      <c r="X17" s="46"/>
    </row>
    <row r="18" spans="1:24" ht="18.75" customHeight="1">
      <c r="A18" s="73">
        <v>22</v>
      </c>
      <c r="B18" s="95">
        <v>43957</v>
      </c>
      <c r="C18" s="91">
        <v>20533</v>
      </c>
      <c r="D18" s="94">
        <v>20323</v>
      </c>
      <c r="E18" s="96">
        <v>15178</v>
      </c>
      <c r="F18" s="96">
        <v>5145</v>
      </c>
      <c r="G18" s="96">
        <v>210</v>
      </c>
      <c r="H18" s="97">
        <f>C18/B18*100</f>
        <v>46.711559023591235</v>
      </c>
      <c r="I18" s="195"/>
      <c r="J18" s="196"/>
      <c r="K18" s="196"/>
      <c r="L18" s="197"/>
      <c r="M18" s="197"/>
      <c r="N18" s="198"/>
      <c r="O18" s="198"/>
      <c r="P18" s="198"/>
      <c r="Q18" s="72"/>
      <c r="R18" s="199"/>
      <c r="S18" s="200"/>
      <c r="T18" s="201"/>
      <c r="U18" s="200"/>
      <c r="W18" s="44"/>
      <c r="X18" s="47"/>
    </row>
    <row r="19" spans="1:24" ht="18.75" customHeight="1">
      <c r="A19" s="73"/>
      <c r="B19" s="90"/>
      <c r="C19" s="91"/>
      <c r="D19" s="91"/>
      <c r="E19" s="91"/>
      <c r="F19" s="91"/>
      <c r="G19" s="91"/>
      <c r="H19" s="92"/>
      <c r="I19" s="195"/>
      <c r="J19" s="196"/>
      <c r="K19" s="196"/>
      <c r="L19" s="197"/>
      <c r="M19" s="197"/>
      <c r="N19" s="198"/>
      <c r="O19" s="198"/>
      <c r="P19" s="198"/>
      <c r="Q19" s="72"/>
      <c r="R19" s="199"/>
      <c r="S19" s="200"/>
      <c r="T19" s="201"/>
      <c r="U19" s="200"/>
      <c r="W19" s="48"/>
      <c r="X19" s="49"/>
    </row>
    <row r="20" spans="1:24" ht="18.75" customHeight="1">
      <c r="A20" s="73">
        <v>23</v>
      </c>
      <c r="B20" s="95">
        <v>44915</v>
      </c>
      <c r="C20" s="91">
        <v>18431</v>
      </c>
      <c r="D20" s="94">
        <v>18235</v>
      </c>
      <c r="E20" s="96">
        <v>13470</v>
      </c>
      <c r="F20" s="96">
        <v>4765</v>
      </c>
      <c r="G20" s="96">
        <v>196</v>
      </c>
      <c r="H20" s="99">
        <f>C20/B20*100</f>
        <v>41.035288878993654</v>
      </c>
      <c r="I20" s="195"/>
      <c r="J20" s="196"/>
      <c r="K20" s="196"/>
      <c r="L20" s="197"/>
      <c r="M20" s="197"/>
      <c r="N20" s="198"/>
      <c r="O20" s="198"/>
      <c r="P20" s="198"/>
      <c r="Q20" s="72"/>
      <c r="R20" s="199"/>
      <c r="S20" s="200"/>
      <c r="T20" s="201"/>
      <c r="U20" s="200"/>
      <c r="W20" s="48"/>
      <c r="X20" s="49"/>
    </row>
    <row r="21" spans="1:24" ht="18.75" customHeight="1">
      <c r="A21" s="73"/>
      <c r="B21" s="90"/>
      <c r="C21" s="91"/>
      <c r="D21" s="91"/>
      <c r="E21" s="91"/>
      <c r="F21" s="91"/>
      <c r="G21" s="91"/>
      <c r="H21" s="92"/>
      <c r="I21" s="187"/>
      <c r="J21" s="188"/>
      <c r="K21" s="188"/>
      <c r="L21" s="189"/>
      <c r="M21" s="189"/>
      <c r="N21" s="190"/>
      <c r="O21" s="190"/>
      <c r="P21" s="190"/>
      <c r="Q21" s="191"/>
      <c r="R21" s="192"/>
      <c r="S21" s="193"/>
      <c r="T21" s="194"/>
      <c r="U21" s="193"/>
      <c r="W21" s="50"/>
      <c r="X21" s="49"/>
    </row>
    <row r="22" spans="1:24" ht="18.75" customHeight="1">
      <c r="A22" s="98">
        <v>24</v>
      </c>
      <c r="B22" s="284">
        <v>45949</v>
      </c>
      <c r="C22" s="91">
        <f>SUM(E22:G22)</f>
        <v>16466</v>
      </c>
      <c r="D22" s="94">
        <v>16300</v>
      </c>
      <c r="E22" s="96">
        <v>12133</v>
      </c>
      <c r="F22" s="96">
        <v>4167</v>
      </c>
      <c r="G22" s="96">
        <v>166</v>
      </c>
      <c r="H22" s="97">
        <f>C22/B22*100</f>
        <v>35.835382706914189</v>
      </c>
      <c r="I22" s="195"/>
      <c r="J22" s="196"/>
      <c r="K22" s="196"/>
      <c r="L22" s="197"/>
      <c r="M22" s="197"/>
      <c r="N22" s="198"/>
      <c r="O22" s="198"/>
      <c r="P22" s="198"/>
      <c r="Q22" s="72"/>
      <c r="R22" s="199"/>
      <c r="S22" s="200"/>
      <c r="T22" s="201"/>
      <c r="U22" s="200"/>
      <c r="W22" s="50"/>
      <c r="X22" s="49"/>
    </row>
    <row r="23" spans="1:24" ht="18.75" customHeight="1">
      <c r="A23" s="98"/>
      <c r="B23" s="90"/>
      <c r="C23" s="91"/>
      <c r="D23" s="91"/>
      <c r="E23" s="91"/>
      <c r="F23" s="91"/>
      <c r="G23" s="91"/>
      <c r="H23" s="97"/>
      <c r="I23" s="195"/>
      <c r="J23" s="196"/>
      <c r="K23" s="196"/>
      <c r="L23" s="197"/>
      <c r="M23" s="197"/>
      <c r="N23" s="198"/>
      <c r="O23" s="198"/>
      <c r="P23" s="198"/>
      <c r="Q23" s="72"/>
      <c r="R23" s="199"/>
      <c r="S23" s="200"/>
      <c r="T23" s="201"/>
      <c r="U23" s="200"/>
      <c r="W23" s="50"/>
      <c r="X23" s="49"/>
    </row>
    <row r="24" spans="1:24" ht="18.75" customHeight="1" thickBot="1">
      <c r="A24" s="317">
        <v>25</v>
      </c>
      <c r="B24" s="318">
        <v>46432</v>
      </c>
      <c r="C24" s="319">
        <f>SUM(E24:G24)</f>
        <v>14931</v>
      </c>
      <c r="D24" s="320">
        <f>SUM(E24:F24)</f>
        <v>14769</v>
      </c>
      <c r="E24" s="321">
        <v>11046</v>
      </c>
      <c r="F24" s="321">
        <v>3723</v>
      </c>
      <c r="G24" s="321">
        <v>162</v>
      </c>
      <c r="H24" s="322">
        <f>C24/B24*100</f>
        <v>32.156702274293593</v>
      </c>
      <c r="I24" s="195"/>
      <c r="J24" s="196"/>
      <c r="K24" s="196"/>
      <c r="L24" s="197"/>
      <c r="M24" s="197"/>
      <c r="N24" s="198"/>
      <c r="O24" s="198"/>
      <c r="P24" s="198"/>
      <c r="Q24" s="72"/>
      <c r="R24" s="199"/>
      <c r="S24" s="200"/>
      <c r="T24" s="201"/>
      <c r="U24" s="200"/>
      <c r="W24" s="50"/>
      <c r="X24" s="49"/>
    </row>
    <row r="25" spans="1:24" ht="18.75" customHeight="1">
      <c r="A25" s="40" t="s">
        <v>218</v>
      </c>
      <c r="B25" s="40"/>
      <c r="C25" s="40"/>
      <c r="D25" s="40"/>
      <c r="E25" s="40"/>
      <c r="H25" s="76" t="s">
        <v>186</v>
      </c>
      <c r="I25" s="195"/>
      <c r="J25" s="196"/>
      <c r="K25" s="196"/>
      <c r="L25" s="197"/>
      <c r="M25" s="197"/>
      <c r="N25" s="198"/>
      <c r="O25" s="198"/>
      <c r="P25" s="198"/>
      <c r="Q25" s="72"/>
      <c r="R25" s="199"/>
      <c r="S25" s="200"/>
      <c r="T25" s="201"/>
      <c r="U25" s="200"/>
      <c r="W25" s="50"/>
      <c r="X25" s="49"/>
    </row>
    <row r="26" spans="1:24" ht="18.75" customHeight="1">
      <c r="A26" s="40"/>
      <c r="B26" s="40"/>
      <c r="C26" s="40"/>
      <c r="D26" s="40"/>
      <c r="E26" s="40"/>
      <c r="H26" s="76"/>
      <c r="I26" s="195"/>
      <c r="J26" s="196"/>
      <c r="K26" s="196"/>
      <c r="L26" s="197"/>
      <c r="M26" s="197"/>
      <c r="N26" s="198"/>
      <c r="O26" s="198"/>
      <c r="P26" s="198"/>
      <c r="Q26" s="72"/>
      <c r="R26" s="199"/>
      <c r="S26" s="200"/>
      <c r="T26" s="201"/>
      <c r="U26" s="200"/>
      <c r="W26" s="50"/>
      <c r="X26" s="49"/>
    </row>
    <row r="27" spans="1:24" ht="15" customHeight="1">
      <c r="A27" s="40"/>
      <c r="B27" s="40"/>
      <c r="C27" s="40"/>
      <c r="D27" s="40"/>
      <c r="E27" s="40"/>
      <c r="F27" s="40"/>
      <c r="G27" s="40"/>
      <c r="H27" s="40"/>
      <c r="I27" s="228"/>
      <c r="J27" s="228"/>
      <c r="K27" s="228"/>
      <c r="L27" s="228"/>
      <c r="M27" s="228"/>
      <c r="N27" s="228"/>
      <c r="O27" s="228"/>
      <c r="P27" s="228"/>
      <c r="Q27" s="228"/>
      <c r="R27" s="228"/>
      <c r="S27" s="228"/>
      <c r="T27" s="228"/>
      <c r="U27" s="202"/>
      <c r="W27" s="50"/>
      <c r="X27" s="49"/>
    </row>
    <row r="28" spans="1:24" ht="11.25" customHeight="1">
      <c r="A28" s="40"/>
      <c r="B28" s="40"/>
      <c r="C28" s="40"/>
      <c r="D28" s="40"/>
      <c r="E28" s="40"/>
      <c r="F28" s="40"/>
      <c r="G28" s="40"/>
      <c r="H28" s="40"/>
      <c r="I28" s="228"/>
      <c r="J28" s="228"/>
      <c r="K28" s="228"/>
      <c r="L28" s="228"/>
      <c r="M28" s="228"/>
      <c r="N28" s="228"/>
      <c r="O28" s="228"/>
      <c r="P28" s="228"/>
      <c r="Q28" s="228"/>
      <c r="R28" s="228"/>
      <c r="S28" s="228"/>
      <c r="T28" s="228"/>
      <c r="U28" s="228"/>
      <c r="W28" s="50"/>
      <c r="X28" s="49"/>
    </row>
    <row r="29" spans="1:24" ht="11.25" customHeight="1">
      <c r="A29" s="40"/>
      <c r="B29" s="40"/>
      <c r="C29" s="40"/>
      <c r="D29" s="40"/>
      <c r="E29" s="40"/>
      <c r="F29" s="40"/>
      <c r="G29" s="40"/>
      <c r="H29" s="40"/>
      <c r="I29" s="228"/>
      <c r="J29" s="228"/>
      <c r="K29" s="228"/>
      <c r="L29" s="228"/>
      <c r="M29" s="228"/>
      <c r="N29" s="228"/>
      <c r="O29" s="228"/>
      <c r="P29" s="228"/>
      <c r="Q29" s="228"/>
      <c r="R29" s="228"/>
      <c r="S29" s="202"/>
      <c r="T29" s="202"/>
      <c r="U29" s="202"/>
      <c r="W29" s="50"/>
      <c r="X29" s="49"/>
    </row>
    <row r="30" spans="1:24" ht="15" customHeight="1">
      <c r="A30" s="228"/>
      <c r="B30" s="228"/>
      <c r="C30" s="228"/>
      <c r="D30" s="228"/>
      <c r="E30" s="228"/>
      <c r="F30" s="228"/>
      <c r="G30" s="228"/>
      <c r="H30" s="228"/>
      <c r="I30" s="203"/>
      <c r="J30" s="204"/>
      <c r="K30" s="204"/>
      <c r="L30" s="204"/>
      <c r="M30" s="204"/>
      <c r="N30" s="204"/>
      <c r="O30" s="204"/>
      <c r="P30" s="204"/>
      <c r="Q30" s="204"/>
      <c r="R30" s="204"/>
      <c r="S30" s="204"/>
      <c r="T30" s="204"/>
      <c r="U30" s="205"/>
      <c r="V30" s="180"/>
      <c r="W30" s="50"/>
      <c r="X30" s="49"/>
    </row>
    <row r="31" spans="1:24" ht="18" customHeight="1">
      <c r="A31" s="228"/>
      <c r="B31" s="228"/>
      <c r="C31" s="228"/>
      <c r="D31" s="228"/>
      <c r="E31" s="228"/>
      <c r="F31" s="228"/>
      <c r="G31" s="228"/>
      <c r="H31" s="228"/>
      <c r="I31" s="204"/>
      <c r="J31" s="204"/>
      <c r="K31" s="204"/>
      <c r="L31" s="204"/>
      <c r="M31" s="204"/>
      <c r="N31" s="204"/>
      <c r="O31" s="204"/>
      <c r="P31" s="204"/>
      <c r="Q31" s="204"/>
      <c r="R31" s="204"/>
      <c r="S31" s="204"/>
      <c r="T31" s="204"/>
      <c r="U31" s="204"/>
      <c r="V31" s="180"/>
      <c r="W31" s="50"/>
      <c r="X31" s="49"/>
    </row>
    <row r="32" spans="1:24" ht="18.75" customHeight="1">
      <c r="A32" s="228"/>
      <c r="B32" s="228"/>
      <c r="C32" s="228"/>
      <c r="D32" s="228"/>
      <c r="E32" s="228"/>
      <c r="F32" s="228"/>
      <c r="G32" s="228"/>
      <c r="H32" s="228"/>
      <c r="I32" s="204"/>
      <c r="J32" s="204"/>
      <c r="K32" s="204"/>
      <c r="L32" s="204"/>
      <c r="M32" s="204"/>
      <c r="N32" s="204"/>
      <c r="O32" s="204"/>
      <c r="P32" s="204"/>
      <c r="Q32" s="204"/>
      <c r="R32" s="204"/>
      <c r="S32" s="204"/>
      <c r="T32" s="204"/>
      <c r="U32" s="204"/>
      <c r="V32" s="180"/>
      <c r="W32" s="50"/>
      <c r="X32" s="49"/>
    </row>
    <row r="33" spans="1:22" ht="18" customHeight="1">
      <c r="A33" s="228"/>
      <c r="B33" s="228"/>
      <c r="C33" s="232"/>
      <c r="D33" s="232"/>
      <c r="E33" s="232"/>
      <c r="F33" s="232"/>
      <c r="G33" s="232"/>
      <c r="H33" s="232"/>
      <c r="I33" s="206"/>
      <c r="J33" s="204"/>
      <c r="K33" s="203"/>
      <c r="L33" s="207"/>
      <c r="M33" s="204"/>
      <c r="N33" s="204"/>
      <c r="O33" s="204"/>
      <c r="P33" s="204"/>
      <c r="Q33" s="204"/>
      <c r="R33" s="204"/>
      <c r="S33" s="206"/>
      <c r="T33" s="206"/>
      <c r="U33" s="206"/>
      <c r="V33" s="180"/>
    </row>
    <row r="34" spans="1:22" ht="17.100000000000001" customHeight="1">
      <c r="A34" s="232"/>
      <c r="B34" s="74"/>
      <c r="C34" s="74"/>
      <c r="D34" s="74"/>
      <c r="E34" s="74"/>
      <c r="F34" s="74"/>
      <c r="G34" s="74"/>
      <c r="H34" s="74"/>
      <c r="I34" s="208"/>
      <c r="J34" s="209"/>
      <c r="K34" s="209"/>
      <c r="L34" s="210"/>
      <c r="M34" s="211"/>
      <c r="N34" s="211"/>
      <c r="O34" s="209"/>
      <c r="P34" s="209"/>
      <c r="Q34" s="211"/>
      <c r="R34" s="211"/>
      <c r="S34" s="208"/>
      <c r="T34" s="208"/>
      <c r="U34" s="208"/>
      <c r="V34" s="180"/>
    </row>
    <row r="35" spans="1:22" ht="12" customHeight="1">
      <c r="A35" s="232"/>
      <c r="B35" s="199"/>
      <c r="C35" s="199"/>
      <c r="D35" s="199"/>
      <c r="E35" s="199"/>
      <c r="F35" s="199"/>
      <c r="G35" s="199"/>
      <c r="H35" s="199"/>
      <c r="I35" s="212"/>
      <c r="J35" s="213"/>
      <c r="K35" s="213"/>
      <c r="L35" s="212"/>
      <c r="M35" s="213"/>
      <c r="N35" s="213"/>
      <c r="O35" s="213"/>
      <c r="P35" s="213"/>
      <c r="Q35" s="213"/>
      <c r="R35" s="213"/>
      <c r="S35" s="212"/>
      <c r="T35" s="212"/>
      <c r="U35" s="214"/>
      <c r="V35" s="180"/>
    </row>
    <row r="36" spans="1:22" ht="17.100000000000001" customHeight="1">
      <c r="A36" s="232"/>
      <c r="B36" s="74"/>
      <c r="C36" s="74"/>
      <c r="D36" s="74"/>
      <c r="E36" s="74"/>
      <c r="F36" s="74"/>
      <c r="G36" s="74"/>
      <c r="H36" s="74"/>
      <c r="I36" s="208"/>
      <c r="J36" s="209"/>
      <c r="K36" s="209"/>
      <c r="L36" s="210"/>
      <c r="M36" s="211"/>
      <c r="N36" s="211"/>
      <c r="O36" s="209"/>
      <c r="P36" s="209"/>
      <c r="Q36" s="211"/>
      <c r="R36" s="211"/>
      <c r="S36" s="208"/>
      <c r="T36" s="208"/>
      <c r="U36" s="208"/>
      <c r="V36" s="180"/>
    </row>
    <row r="37" spans="1:22" ht="12" customHeight="1">
      <c r="A37" s="215"/>
      <c r="B37" s="199"/>
      <c r="C37" s="199"/>
      <c r="D37" s="199"/>
      <c r="E37" s="199"/>
      <c r="F37" s="199"/>
      <c r="G37" s="199"/>
      <c r="H37" s="199"/>
      <c r="I37" s="216"/>
      <c r="J37" s="217"/>
      <c r="K37" s="217"/>
      <c r="L37" s="216"/>
      <c r="M37" s="217"/>
      <c r="N37" s="217"/>
      <c r="O37" s="217"/>
      <c r="P37" s="217"/>
      <c r="Q37" s="217"/>
      <c r="R37" s="217"/>
      <c r="S37" s="216"/>
      <c r="T37" s="216"/>
      <c r="U37" s="216"/>
      <c r="V37" s="180"/>
    </row>
    <row r="38" spans="1:22" s="218" customFormat="1" ht="17.100000000000001" customHeight="1">
      <c r="A38" s="232"/>
      <c r="B38" s="74"/>
      <c r="C38" s="74"/>
      <c r="D38" s="74"/>
      <c r="E38" s="74"/>
      <c r="F38" s="74"/>
      <c r="G38" s="74"/>
      <c r="H38" s="74"/>
      <c r="I38" s="208"/>
      <c r="J38" s="211"/>
      <c r="K38" s="211"/>
      <c r="L38" s="210"/>
      <c r="M38" s="211"/>
      <c r="N38" s="211"/>
      <c r="O38" s="211"/>
      <c r="P38" s="211"/>
      <c r="Q38" s="211"/>
      <c r="R38" s="211"/>
      <c r="S38" s="208"/>
      <c r="T38" s="208"/>
      <c r="U38" s="208"/>
      <c r="V38" s="94"/>
    </row>
    <row r="39" spans="1:22" s="218" customFormat="1" ht="12" customHeight="1">
      <c r="A39" s="215"/>
      <c r="B39" s="199"/>
      <c r="C39" s="199"/>
      <c r="D39" s="199"/>
      <c r="E39" s="199"/>
      <c r="F39" s="199"/>
      <c r="G39" s="199"/>
      <c r="H39" s="199"/>
      <c r="I39" s="216"/>
      <c r="J39" s="217"/>
      <c r="K39" s="217"/>
      <c r="L39" s="216"/>
      <c r="M39" s="217"/>
      <c r="N39" s="217"/>
      <c r="O39" s="217"/>
      <c r="P39" s="217"/>
      <c r="Q39" s="217"/>
      <c r="R39" s="217"/>
      <c r="S39" s="208"/>
      <c r="T39" s="208"/>
      <c r="U39" s="216"/>
      <c r="V39" s="94"/>
    </row>
    <row r="40" spans="1:22" s="218" customFormat="1" ht="17.100000000000001" customHeight="1">
      <c r="A40" s="232"/>
      <c r="B40" s="74"/>
      <c r="C40" s="74"/>
      <c r="D40" s="74"/>
      <c r="E40" s="74"/>
      <c r="F40" s="74"/>
      <c r="G40" s="74"/>
      <c r="H40" s="74"/>
      <c r="I40" s="208"/>
      <c r="J40" s="211"/>
      <c r="K40" s="211"/>
      <c r="L40" s="210"/>
      <c r="M40" s="211"/>
      <c r="N40" s="211"/>
      <c r="O40" s="211"/>
      <c r="P40" s="211"/>
      <c r="Q40" s="211"/>
      <c r="R40" s="211"/>
      <c r="S40" s="208"/>
      <c r="T40" s="208"/>
      <c r="U40" s="208"/>
      <c r="V40" s="94"/>
    </row>
    <row r="41" spans="1:22" s="218" customFormat="1" ht="12" customHeight="1">
      <c r="A41" s="215"/>
      <c r="B41" s="199"/>
      <c r="C41" s="199"/>
      <c r="D41" s="199"/>
      <c r="E41" s="199"/>
      <c r="F41" s="199"/>
      <c r="G41" s="199"/>
      <c r="H41" s="199"/>
      <c r="I41" s="216"/>
      <c r="J41" s="217"/>
      <c r="K41" s="217"/>
      <c r="L41" s="216"/>
      <c r="M41" s="217"/>
      <c r="N41" s="217"/>
      <c r="O41" s="217"/>
      <c r="P41" s="217"/>
      <c r="Q41" s="217"/>
      <c r="R41" s="217"/>
      <c r="S41" s="216"/>
      <c r="T41" s="216"/>
      <c r="U41" s="216"/>
      <c r="V41" s="94"/>
    </row>
    <row r="42" spans="1:22" s="218" customFormat="1" ht="17.100000000000001" customHeight="1">
      <c r="A42" s="232"/>
      <c r="B42" s="74"/>
      <c r="C42" s="75"/>
      <c r="D42" s="75"/>
      <c r="E42" s="75"/>
      <c r="F42" s="75"/>
      <c r="G42" s="75"/>
      <c r="H42" s="75"/>
      <c r="I42" s="219"/>
      <c r="J42" s="211"/>
      <c r="K42" s="211"/>
      <c r="L42" s="210"/>
      <c r="M42" s="211"/>
      <c r="N42" s="211"/>
      <c r="O42" s="211"/>
      <c r="P42" s="211"/>
      <c r="Q42" s="211"/>
      <c r="R42" s="211"/>
      <c r="S42" s="208"/>
      <c r="T42" s="208"/>
      <c r="U42" s="208"/>
      <c r="V42" s="94"/>
    </row>
    <row r="43" spans="1:22" s="218" customFormat="1" ht="12" customHeight="1">
      <c r="A43" s="215"/>
      <c r="B43" s="74"/>
      <c r="C43" s="199"/>
      <c r="D43" s="199"/>
      <c r="E43" s="199"/>
      <c r="F43" s="199"/>
      <c r="G43" s="199"/>
      <c r="H43" s="199"/>
      <c r="I43" s="216"/>
      <c r="J43" s="217"/>
      <c r="K43" s="217"/>
      <c r="L43" s="216"/>
      <c r="M43" s="217"/>
      <c r="N43" s="217"/>
      <c r="O43" s="217"/>
      <c r="P43" s="217"/>
      <c r="Q43" s="217"/>
      <c r="R43" s="217"/>
      <c r="S43" s="216"/>
      <c r="T43" s="216"/>
      <c r="U43" s="216"/>
      <c r="V43" s="94"/>
    </row>
    <row r="44" spans="1:22" s="218" customFormat="1" ht="17.100000000000001" customHeight="1">
      <c r="A44" s="220"/>
      <c r="B44" s="221"/>
      <c r="C44" s="222"/>
      <c r="D44" s="222"/>
      <c r="E44" s="222"/>
      <c r="F44" s="222"/>
      <c r="G44" s="222"/>
      <c r="H44" s="222"/>
      <c r="I44" s="219"/>
      <c r="J44" s="223"/>
      <c r="K44" s="223"/>
      <c r="L44" s="219"/>
      <c r="M44" s="223"/>
      <c r="N44" s="223"/>
      <c r="O44" s="223"/>
      <c r="P44" s="223"/>
      <c r="Q44" s="223"/>
      <c r="R44" s="223"/>
      <c r="S44" s="219"/>
      <c r="T44" s="219"/>
      <c r="U44" s="219"/>
      <c r="V44" s="94"/>
    </row>
    <row r="45" spans="1:22" ht="15" customHeight="1">
      <c r="A45" s="228"/>
      <c r="B45" s="228"/>
      <c r="C45" s="228"/>
      <c r="D45" s="228"/>
      <c r="E45" s="228"/>
      <c r="F45" s="228"/>
      <c r="G45" s="228"/>
      <c r="H45" s="228"/>
      <c r="I45" s="204"/>
      <c r="J45" s="204"/>
      <c r="K45" s="204"/>
      <c r="L45" s="204"/>
      <c r="M45" s="204"/>
      <c r="N45" s="204"/>
      <c r="O45" s="204"/>
      <c r="P45" s="204"/>
      <c r="Q45" s="204"/>
      <c r="R45" s="204"/>
      <c r="S45" s="204"/>
      <c r="T45" s="204"/>
      <c r="U45" s="205"/>
      <c r="V45" s="180"/>
    </row>
    <row r="46" spans="1:22" ht="15" customHeight="1">
      <c r="A46" s="228"/>
      <c r="B46" s="228"/>
      <c r="C46" s="228"/>
      <c r="D46" s="228"/>
      <c r="E46" s="228"/>
      <c r="F46" s="228"/>
      <c r="G46" s="228"/>
      <c r="H46" s="228"/>
      <c r="I46" s="204"/>
      <c r="J46" s="204"/>
      <c r="K46" s="204"/>
      <c r="L46" s="204"/>
      <c r="M46" s="204"/>
      <c r="N46" s="204"/>
      <c r="O46" s="204"/>
      <c r="P46" s="204"/>
      <c r="Q46" s="204"/>
      <c r="R46" s="204"/>
      <c r="S46" s="204"/>
      <c r="T46" s="204"/>
      <c r="U46" s="204"/>
      <c r="V46" s="180"/>
    </row>
    <row r="47" spans="1:22" ht="15" customHeight="1">
      <c r="A47" s="228"/>
      <c r="B47" s="228"/>
      <c r="C47" s="228"/>
      <c r="D47" s="228"/>
      <c r="E47" s="228"/>
      <c r="F47" s="228"/>
      <c r="G47" s="228"/>
      <c r="H47" s="228"/>
      <c r="I47" s="204"/>
      <c r="J47" s="204"/>
      <c r="K47" s="204"/>
      <c r="L47" s="204"/>
      <c r="M47" s="204"/>
      <c r="N47" s="204"/>
      <c r="O47" s="204"/>
      <c r="P47" s="204"/>
      <c r="Q47" s="204"/>
      <c r="R47" s="204"/>
      <c r="S47" s="204"/>
      <c r="T47" s="204"/>
      <c r="U47" s="204"/>
      <c r="V47" s="180"/>
    </row>
    <row r="48" spans="1:22" ht="15" customHeight="1">
      <c r="A48" s="224"/>
      <c r="B48" s="228"/>
      <c r="C48" s="228"/>
      <c r="D48" s="228"/>
      <c r="E48" s="228"/>
      <c r="F48" s="228"/>
      <c r="G48" s="228"/>
      <c r="H48" s="228"/>
      <c r="I48" s="204"/>
      <c r="J48" s="204"/>
      <c r="K48" s="204"/>
      <c r="L48" s="204"/>
      <c r="M48" s="204"/>
      <c r="N48" s="204"/>
      <c r="O48" s="204"/>
      <c r="P48" s="204"/>
      <c r="Q48" s="204"/>
      <c r="R48" s="204"/>
      <c r="S48" s="204"/>
      <c r="T48" s="204"/>
      <c r="U48" s="204"/>
      <c r="V48" s="180"/>
    </row>
    <row r="49" spans="1:22" ht="17.45" customHeight="1">
      <c r="A49" s="180"/>
      <c r="B49" s="180"/>
      <c r="C49" s="180"/>
      <c r="D49" s="180"/>
      <c r="E49" s="180"/>
      <c r="F49" s="180"/>
      <c r="G49" s="180"/>
      <c r="H49" s="180"/>
      <c r="I49" s="180"/>
      <c r="J49" s="180"/>
      <c r="K49" s="180"/>
      <c r="L49" s="180"/>
      <c r="M49" s="180"/>
      <c r="N49" s="180"/>
      <c r="O49" s="180"/>
      <c r="P49" s="180"/>
      <c r="Q49" s="180"/>
      <c r="R49" s="180"/>
      <c r="S49" s="180"/>
      <c r="T49" s="180"/>
      <c r="U49" s="180"/>
      <c r="V49" s="180"/>
    </row>
  </sheetData>
  <sheetProtection selectLockedCells="1" selectUnlockedCells="1"/>
  <mergeCells count="8">
    <mergeCell ref="B1:H1"/>
    <mergeCell ref="A2:H2"/>
    <mergeCell ref="A4:H4"/>
    <mergeCell ref="D10:D11"/>
    <mergeCell ref="E10:E11"/>
    <mergeCell ref="F10:F11"/>
    <mergeCell ref="G10:G11"/>
    <mergeCell ref="D8:F8"/>
  </mergeCells>
  <phoneticPr fontId="7"/>
  <printOptions horizontalCentered="1"/>
  <pageMargins left="0.59055118110236227" right="0.59055118110236227" top="0.59055118110236227" bottom="0.59055118110236227" header="0.39370078740157483" footer="0.39370078740157483"/>
  <pageSetup paperSize="9" firstPageNumber="106" orientation="portrait" useFirstPageNumber="1" r:id="rId1"/>
  <headerFooter scaleWithDoc="0" alignWithMargins="0">
    <oddHeader>&amp;L道路、交通及び通信</oddHeader>
    <oddFooter>&amp;C&amp;12&amp;A</oddFooter>
  </headerFooter>
  <colBreaks count="1" manualBreakCount="1">
    <brk id="8" max="1048575" man="1"/>
  </colBreaks>
</worksheet>
</file>

<file path=xl/worksheets/sheet6.xml><?xml version="1.0" encoding="utf-8"?>
<worksheet xmlns="http://schemas.openxmlformats.org/spreadsheetml/2006/main" xmlns:r="http://schemas.openxmlformats.org/officeDocument/2006/relationships">
  <dimension ref="A1:P49"/>
  <sheetViews>
    <sheetView view="pageBreakPreview" zoomScaleNormal="100" zoomScaleSheetLayoutView="100" workbookViewId="0">
      <selection activeCell="E20" sqref="E20:F20"/>
    </sheetView>
  </sheetViews>
  <sheetFormatPr defaultRowHeight="17.45" customHeight="1"/>
  <cols>
    <col min="1" max="1" width="0.42578125" style="104" customWidth="1"/>
    <col min="2" max="2" width="11.5703125" style="104" customWidth="1"/>
    <col min="3" max="3" width="6" style="104" customWidth="1"/>
    <col min="4" max="4" width="6.42578125" style="104" customWidth="1"/>
    <col min="5" max="6" width="4" style="104" customWidth="1"/>
    <col min="7" max="7" width="6.7109375" style="104" customWidth="1"/>
    <col min="8" max="8" width="6.28515625" style="104" customWidth="1"/>
    <col min="9" max="9" width="7.5703125" style="104" customWidth="1"/>
    <col min="10" max="10" width="8" style="104" customWidth="1"/>
    <col min="11" max="13" width="9.7109375" style="104" customWidth="1"/>
    <col min="14" max="15" width="9.140625" style="104"/>
    <col min="16" max="16" width="31.5703125" style="104" customWidth="1"/>
    <col min="17" max="16384" width="9.140625" style="104"/>
  </cols>
  <sheetData>
    <row r="1" spans="1:16" ht="5.0999999999999996" customHeight="1">
      <c r="A1" s="101"/>
      <c r="B1" s="102"/>
      <c r="C1" s="103"/>
      <c r="E1" s="103"/>
      <c r="F1" s="103"/>
      <c r="G1" s="103"/>
      <c r="H1" s="103"/>
      <c r="I1" s="103"/>
      <c r="J1" s="103"/>
      <c r="K1" s="103"/>
      <c r="L1" s="103"/>
      <c r="M1" s="103"/>
      <c r="N1" s="103"/>
    </row>
    <row r="2" spans="1:16" ht="15.75" customHeight="1">
      <c r="A2" s="105"/>
      <c r="B2" s="592" t="s">
        <v>149</v>
      </c>
      <c r="C2" s="592"/>
      <c r="D2" s="592"/>
      <c r="E2" s="592"/>
      <c r="F2" s="592"/>
      <c r="G2" s="592"/>
      <c r="H2" s="592"/>
      <c r="I2" s="592"/>
      <c r="J2" s="592"/>
      <c r="K2" s="592"/>
      <c r="L2" s="592"/>
      <c r="M2" s="592"/>
      <c r="N2" s="592"/>
    </row>
    <row r="3" spans="1:16" ht="5.0999999999999996" customHeight="1">
      <c r="A3" s="101"/>
      <c r="B3" s="102"/>
      <c r="C3" s="103"/>
      <c r="E3" s="103"/>
      <c r="F3" s="103"/>
      <c r="G3" s="103"/>
      <c r="H3" s="103"/>
      <c r="I3" s="103"/>
      <c r="J3" s="103"/>
      <c r="K3" s="103"/>
      <c r="L3" s="103"/>
      <c r="M3" s="103"/>
      <c r="N3" s="103"/>
    </row>
    <row r="4" spans="1:16" ht="75" customHeight="1">
      <c r="A4" s="226"/>
      <c r="B4" s="593" t="s">
        <v>283</v>
      </c>
      <c r="C4" s="594"/>
      <c r="D4" s="594"/>
      <c r="E4" s="594"/>
      <c r="F4" s="594"/>
      <c r="G4" s="594"/>
      <c r="H4" s="594"/>
      <c r="I4" s="594"/>
      <c r="J4" s="594"/>
      <c r="K4" s="594"/>
      <c r="L4" s="594"/>
      <c r="M4" s="594"/>
      <c r="N4" s="594"/>
    </row>
    <row r="5" spans="1:16" ht="12" customHeight="1">
      <c r="A5" s="101"/>
      <c r="B5" s="106"/>
      <c r="C5" s="103"/>
      <c r="D5" s="103"/>
      <c r="E5" s="103"/>
      <c r="F5" s="103"/>
      <c r="G5" s="103"/>
      <c r="H5" s="103"/>
      <c r="I5" s="103"/>
      <c r="J5" s="103"/>
      <c r="K5" s="103"/>
      <c r="L5" s="103"/>
      <c r="M5" s="103"/>
      <c r="N5" s="103"/>
    </row>
    <row r="6" spans="1:16" ht="15" customHeight="1" thickBot="1">
      <c r="A6" s="233"/>
      <c r="B6" s="591" t="s">
        <v>257</v>
      </c>
      <c r="C6" s="591"/>
      <c r="D6" s="591"/>
      <c r="E6" s="591"/>
      <c r="F6" s="591"/>
      <c r="G6" s="591"/>
      <c r="H6" s="591"/>
      <c r="I6" s="591"/>
      <c r="J6" s="103"/>
      <c r="K6" s="103"/>
      <c r="L6" s="103"/>
      <c r="M6" s="103"/>
      <c r="N6" s="103"/>
    </row>
    <row r="7" spans="1:16" ht="15" customHeight="1">
      <c r="A7" s="107"/>
      <c r="B7" s="108"/>
      <c r="C7" s="581" t="s">
        <v>151</v>
      </c>
      <c r="D7" s="582"/>
      <c r="E7" s="568" t="s">
        <v>221</v>
      </c>
      <c r="F7" s="569"/>
      <c r="G7" s="569"/>
      <c r="H7" s="569"/>
      <c r="I7" s="569"/>
      <c r="J7" s="570"/>
      <c r="K7" s="568" t="s">
        <v>153</v>
      </c>
      <c r="L7" s="570"/>
      <c r="M7" s="568" t="s">
        <v>154</v>
      </c>
      <c r="N7" s="598"/>
    </row>
    <row r="8" spans="1:16" ht="15" customHeight="1">
      <c r="A8" s="107"/>
      <c r="B8" s="109"/>
      <c r="C8" s="583"/>
      <c r="D8" s="584"/>
      <c r="E8" s="571"/>
      <c r="F8" s="572"/>
      <c r="G8" s="572"/>
      <c r="H8" s="572"/>
      <c r="I8" s="572"/>
      <c r="J8" s="573"/>
      <c r="K8" s="571" t="s">
        <v>160</v>
      </c>
      <c r="L8" s="573"/>
      <c r="M8" s="571"/>
      <c r="N8" s="599"/>
    </row>
    <row r="9" spans="1:16" ht="15" customHeight="1">
      <c r="A9" s="107"/>
      <c r="B9" s="109"/>
      <c r="C9" s="583"/>
      <c r="D9" s="584"/>
      <c r="E9" s="585" t="s">
        <v>17</v>
      </c>
      <c r="F9" s="586"/>
      <c r="G9" s="575" t="s">
        <v>222</v>
      </c>
      <c r="H9" s="578" t="s">
        <v>219</v>
      </c>
      <c r="I9" s="575" t="s">
        <v>233</v>
      </c>
      <c r="J9" s="575" t="s">
        <v>162</v>
      </c>
      <c r="K9" s="575" t="s">
        <v>220</v>
      </c>
      <c r="L9" s="595" t="s">
        <v>163</v>
      </c>
      <c r="M9" s="578" t="s">
        <v>164</v>
      </c>
      <c r="N9" s="600" t="s">
        <v>165</v>
      </c>
    </row>
    <row r="10" spans="1:16" ht="15" customHeight="1">
      <c r="A10" s="107"/>
      <c r="B10" s="567" t="s">
        <v>173</v>
      </c>
      <c r="C10" s="583"/>
      <c r="D10" s="584"/>
      <c r="E10" s="587"/>
      <c r="F10" s="588"/>
      <c r="G10" s="576"/>
      <c r="H10" s="579"/>
      <c r="I10" s="576"/>
      <c r="J10" s="576"/>
      <c r="K10" s="576"/>
      <c r="L10" s="596"/>
      <c r="M10" s="579"/>
      <c r="N10" s="601"/>
    </row>
    <row r="11" spans="1:16" ht="15" customHeight="1">
      <c r="A11" s="107"/>
      <c r="B11" s="567"/>
      <c r="C11" s="583"/>
      <c r="D11" s="584"/>
      <c r="E11" s="587"/>
      <c r="F11" s="588"/>
      <c r="G11" s="576"/>
      <c r="H11" s="579"/>
      <c r="I11" s="576"/>
      <c r="J11" s="576"/>
      <c r="K11" s="576"/>
      <c r="L11" s="596"/>
      <c r="M11" s="579"/>
      <c r="N11" s="601"/>
    </row>
    <row r="12" spans="1:16" ht="15" customHeight="1">
      <c r="A12" s="110"/>
      <c r="B12" s="234"/>
      <c r="C12" s="583"/>
      <c r="D12" s="584"/>
      <c r="E12" s="587"/>
      <c r="F12" s="588"/>
      <c r="G12" s="576"/>
      <c r="H12" s="579"/>
      <c r="I12" s="576"/>
      <c r="J12" s="576"/>
      <c r="K12" s="576"/>
      <c r="L12" s="596"/>
      <c r="M12" s="579"/>
      <c r="N12" s="601"/>
    </row>
    <row r="13" spans="1:16" ht="15" customHeight="1">
      <c r="A13" s="110"/>
      <c r="B13" s="234"/>
      <c r="C13" s="574" t="s">
        <v>175</v>
      </c>
      <c r="D13" s="567"/>
      <c r="E13" s="587"/>
      <c r="F13" s="588"/>
      <c r="G13" s="576"/>
      <c r="H13" s="579"/>
      <c r="I13" s="576"/>
      <c r="J13" s="576"/>
      <c r="K13" s="576"/>
      <c r="L13" s="596"/>
      <c r="M13" s="579"/>
      <c r="N13" s="601"/>
    </row>
    <row r="14" spans="1:16" ht="15" customHeight="1">
      <c r="A14" s="110"/>
      <c r="B14" s="235"/>
      <c r="C14" s="111"/>
      <c r="D14" s="112"/>
      <c r="E14" s="589"/>
      <c r="F14" s="590"/>
      <c r="G14" s="577"/>
      <c r="H14" s="580"/>
      <c r="I14" s="577"/>
      <c r="J14" s="113" t="s">
        <v>175</v>
      </c>
      <c r="K14" s="577"/>
      <c r="L14" s="597"/>
      <c r="M14" s="580"/>
      <c r="N14" s="602"/>
    </row>
    <row r="15" spans="1:16" ht="33" customHeight="1">
      <c r="A15" s="110"/>
      <c r="B15" s="114" t="s">
        <v>176</v>
      </c>
      <c r="C15" s="564">
        <v>141</v>
      </c>
      <c r="D15" s="565"/>
      <c r="E15" s="566">
        <f>SUM(G15:I15)</f>
        <v>202</v>
      </c>
      <c r="F15" s="566"/>
      <c r="G15" s="6">
        <v>180</v>
      </c>
      <c r="H15" s="323">
        <v>0</v>
      </c>
      <c r="I15" s="323">
        <v>22</v>
      </c>
      <c r="J15" s="324">
        <f t="shared" ref="J15:J26" si="0">C15/E15</f>
        <v>0.69801980198019797</v>
      </c>
      <c r="K15" s="325">
        <v>1545</v>
      </c>
      <c r="L15" s="326">
        <f t="shared" ref="L15:L26" si="1">K15/C15</f>
        <v>10.957446808510639</v>
      </c>
      <c r="M15" s="327">
        <v>1563</v>
      </c>
      <c r="N15" s="328">
        <f>M15/C15</f>
        <v>11.085106382978724</v>
      </c>
      <c r="O15" s="115"/>
      <c r="P15" s="116"/>
    </row>
    <row r="16" spans="1:16" ht="33" customHeight="1">
      <c r="A16" s="110"/>
      <c r="B16" s="117" t="s">
        <v>177</v>
      </c>
      <c r="C16" s="558">
        <v>32</v>
      </c>
      <c r="D16" s="559"/>
      <c r="E16" s="560">
        <f t="shared" ref="E16:E26" si="2">SUM(G16:I16)</f>
        <v>40</v>
      </c>
      <c r="F16" s="560"/>
      <c r="G16" s="249">
        <v>39</v>
      </c>
      <c r="H16" s="249">
        <v>0</v>
      </c>
      <c r="I16" s="249">
        <v>1</v>
      </c>
      <c r="J16" s="329">
        <f t="shared" si="0"/>
        <v>0.8</v>
      </c>
      <c r="K16" s="314">
        <v>325</v>
      </c>
      <c r="L16" s="330">
        <f t="shared" si="1"/>
        <v>10.15625</v>
      </c>
      <c r="M16" s="331">
        <v>352</v>
      </c>
      <c r="N16" s="332">
        <f t="shared" ref="N16:N26" si="3">M16/C16</f>
        <v>11</v>
      </c>
      <c r="O16" s="119"/>
      <c r="P16" s="120"/>
    </row>
    <row r="17" spans="1:16" ht="33" customHeight="1">
      <c r="A17" s="110"/>
      <c r="B17" s="117" t="s">
        <v>178</v>
      </c>
      <c r="C17" s="558">
        <v>12</v>
      </c>
      <c r="D17" s="559"/>
      <c r="E17" s="560">
        <f t="shared" si="2"/>
        <v>16</v>
      </c>
      <c r="F17" s="560"/>
      <c r="G17" s="249">
        <v>11</v>
      </c>
      <c r="H17" s="249">
        <v>0</v>
      </c>
      <c r="I17" s="249">
        <v>5</v>
      </c>
      <c r="J17" s="329">
        <f t="shared" si="0"/>
        <v>0.75</v>
      </c>
      <c r="K17" s="314">
        <v>73</v>
      </c>
      <c r="L17" s="330">
        <f t="shared" si="1"/>
        <v>6.083333333333333</v>
      </c>
      <c r="M17" s="331">
        <v>101</v>
      </c>
      <c r="N17" s="332">
        <f t="shared" si="3"/>
        <v>8.4166666666666661</v>
      </c>
      <c r="O17" s="119"/>
      <c r="P17" s="121"/>
    </row>
    <row r="18" spans="1:16" ht="33" customHeight="1">
      <c r="A18" s="110"/>
      <c r="B18" s="117" t="s">
        <v>179</v>
      </c>
      <c r="C18" s="558">
        <v>9</v>
      </c>
      <c r="D18" s="559"/>
      <c r="E18" s="560">
        <f t="shared" si="2"/>
        <v>10</v>
      </c>
      <c r="F18" s="560"/>
      <c r="G18" s="249">
        <v>10</v>
      </c>
      <c r="H18" s="249">
        <v>0</v>
      </c>
      <c r="I18" s="249">
        <v>0</v>
      </c>
      <c r="J18" s="329">
        <f t="shared" si="0"/>
        <v>0.9</v>
      </c>
      <c r="K18" s="314">
        <v>57</v>
      </c>
      <c r="L18" s="330">
        <f t="shared" si="1"/>
        <v>6.333333333333333</v>
      </c>
      <c r="M18" s="331">
        <v>73</v>
      </c>
      <c r="N18" s="332">
        <f t="shared" si="3"/>
        <v>8.1111111111111107</v>
      </c>
      <c r="O18" s="119"/>
      <c r="P18" s="122"/>
    </row>
    <row r="19" spans="1:16" ht="33" customHeight="1">
      <c r="A19" s="110"/>
      <c r="B19" s="117" t="s">
        <v>180</v>
      </c>
      <c r="C19" s="558">
        <v>5</v>
      </c>
      <c r="D19" s="559"/>
      <c r="E19" s="560">
        <f t="shared" si="2"/>
        <v>13</v>
      </c>
      <c r="F19" s="560"/>
      <c r="G19" s="249">
        <v>10</v>
      </c>
      <c r="H19" s="249">
        <v>0</v>
      </c>
      <c r="I19" s="249">
        <v>3</v>
      </c>
      <c r="J19" s="329">
        <f t="shared" si="0"/>
        <v>0.38461538461538464</v>
      </c>
      <c r="K19" s="314">
        <v>108</v>
      </c>
      <c r="L19" s="330">
        <f t="shared" si="1"/>
        <v>21.6</v>
      </c>
      <c r="M19" s="331">
        <v>70</v>
      </c>
      <c r="N19" s="332">
        <f t="shared" si="3"/>
        <v>14</v>
      </c>
      <c r="O19" s="123"/>
      <c r="P19" s="124"/>
    </row>
    <row r="20" spans="1:16" ht="33" customHeight="1">
      <c r="A20" s="125"/>
      <c r="B20" s="117" t="s">
        <v>181</v>
      </c>
      <c r="C20" s="558">
        <v>5</v>
      </c>
      <c r="D20" s="559"/>
      <c r="E20" s="560">
        <f t="shared" si="2"/>
        <v>8</v>
      </c>
      <c r="F20" s="560"/>
      <c r="G20" s="249">
        <v>8</v>
      </c>
      <c r="H20" s="249">
        <v>0</v>
      </c>
      <c r="I20" s="249">
        <v>0</v>
      </c>
      <c r="J20" s="329">
        <f t="shared" si="0"/>
        <v>0.625</v>
      </c>
      <c r="K20" s="314">
        <v>104</v>
      </c>
      <c r="L20" s="330">
        <f t="shared" si="1"/>
        <v>20.8</v>
      </c>
      <c r="M20" s="331">
        <v>78</v>
      </c>
      <c r="N20" s="332">
        <f t="shared" si="3"/>
        <v>15.6</v>
      </c>
      <c r="O20" s="123"/>
      <c r="P20" s="124"/>
    </row>
    <row r="21" spans="1:16" ht="33" customHeight="1">
      <c r="A21" s="110"/>
      <c r="B21" s="114" t="s">
        <v>182</v>
      </c>
      <c r="C21" s="555">
        <v>11</v>
      </c>
      <c r="D21" s="556"/>
      <c r="E21" s="557">
        <f t="shared" si="2"/>
        <v>12</v>
      </c>
      <c r="F21" s="557"/>
      <c r="G21" s="6">
        <v>12</v>
      </c>
      <c r="H21" s="6">
        <v>0</v>
      </c>
      <c r="I21" s="6">
        <v>0</v>
      </c>
      <c r="J21" s="333">
        <f t="shared" si="0"/>
        <v>0.91666666666666663</v>
      </c>
      <c r="K21" s="334">
        <v>89</v>
      </c>
      <c r="L21" s="326">
        <f t="shared" si="1"/>
        <v>8.0909090909090917</v>
      </c>
      <c r="M21" s="335">
        <v>103</v>
      </c>
      <c r="N21" s="336">
        <f t="shared" si="3"/>
        <v>9.3636363636363633</v>
      </c>
      <c r="O21" s="126"/>
      <c r="P21" s="124"/>
    </row>
    <row r="22" spans="1:16" ht="33" customHeight="1">
      <c r="A22" s="127"/>
      <c r="B22" s="117" t="s">
        <v>183</v>
      </c>
      <c r="C22" s="558">
        <v>6</v>
      </c>
      <c r="D22" s="559"/>
      <c r="E22" s="560">
        <f t="shared" si="2"/>
        <v>10</v>
      </c>
      <c r="F22" s="560"/>
      <c r="G22" s="249">
        <v>9</v>
      </c>
      <c r="H22" s="249">
        <v>0</v>
      </c>
      <c r="I22" s="249">
        <v>1</v>
      </c>
      <c r="J22" s="329">
        <f t="shared" si="0"/>
        <v>0.6</v>
      </c>
      <c r="K22" s="314">
        <v>87</v>
      </c>
      <c r="L22" s="330">
        <f t="shared" si="1"/>
        <v>14.5</v>
      </c>
      <c r="M22" s="331">
        <v>93</v>
      </c>
      <c r="N22" s="332">
        <f t="shared" si="3"/>
        <v>15.5</v>
      </c>
      <c r="O22" s="126"/>
      <c r="P22" s="124"/>
    </row>
    <row r="23" spans="1:16" ht="33" customHeight="1">
      <c r="A23" s="110"/>
      <c r="B23" s="117" t="s">
        <v>184</v>
      </c>
      <c r="C23" s="558">
        <v>6</v>
      </c>
      <c r="D23" s="559"/>
      <c r="E23" s="560">
        <f t="shared" si="2"/>
        <v>9</v>
      </c>
      <c r="F23" s="560"/>
      <c r="G23" s="249">
        <v>8</v>
      </c>
      <c r="H23" s="249">
        <v>0</v>
      </c>
      <c r="I23" s="249">
        <v>1</v>
      </c>
      <c r="J23" s="329">
        <f t="shared" si="0"/>
        <v>0.66666666666666663</v>
      </c>
      <c r="K23" s="314">
        <v>52</v>
      </c>
      <c r="L23" s="330">
        <f t="shared" si="1"/>
        <v>8.6666666666666661</v>
      </c>
      <c r="M23" s="331">
        <v>50</v>
      </c>
      <c r="N23" s="332">
        <f t="shared" si="3"/>
        <v>8.3333333333333339</v>
      </c>
      <c r="O23" s="126"/>
      <c r="P23" s="124"/>
    </row>
    <row r="24" spans="1:16" ht="33" customHeight="1">
      <c r="A24" s="128"/>
      <c r="B24" s="117" t="s">
        <v>185</v>
      </c>
      <c r="C24" s="558">
        <v>13</v>
      </c>
      <c r="D24" s="559"/>
      <c r="E24" s="560">
        <f t="shared" si="2"/>
        <v>13</v>
      </c>
      <c r="F24" s="560"/>
      <c r="G24" s="249">
        <v>13</v>
      </c>
      <c r="H24" s="249">
        <v>0</v>
      </c>
      <c r="I24" s="249">
        <v>0</v>
      </c>
      <c r="J24" s="329">
        <f t="shared" si="0"/>
        <v>1</v>
      </c>
      <c r="K24" s="314">
        <v>104</v>
      </c>
      <c r="L24" s="330">
        <f t="shared" si="1"/>
        <v>8</v>
      </c>
      <c r="M24" s="331">
        <v>99</v>
      </c>
      <c r="N24" s="332">
        <f t="shared" si="3"/>
        <v>7.615384615384615</v>
      </c>
      <c r="O24" s="126"/>
      <c r="P24" s="124"/>
    </row>
    <row r="25" spans="1:16" ht="33" customHeight="1">
      <c r="A25" s="129"/>
      <c r="B25" s="117" t="s">
        <v>187</v>
      </c>
      <c r="C25" s="558">
        <v>6</v>
      </c>
      <c r="D25" s="559"/>
      <c r="E25" s="560">
        <f t="shared" si="2"/>
        <v>4</v>
      </c>
      <c r="F25" s="560"/>
      <c r="G25" s="249">
        <v>4</v>
      </c>
      <c r="H25" s="249">
        <v>0</v>
      </c>
      <c r="I25" s="249">
        <v>0</v>
      </c>
      <c r="J25" s="329">
        <f t="shared" si="0"/>
        <v>1.5</v>
      </c>
      <c r="K25" s="314">
        <v>37</v>
      </c>
      <c r="L25" s="330">
        <f t="shared" si="1"/>
        <v>6.166666666666667</v>
      </c>
      <c r="M25" s="331">
        <v>41</v>
      </c>
      <c r="N25" s="332">
        <f t="shared" si="3"/>
        <v>6.833333333333333</v>
      </c>
      <c r="O25" s="126"/>
      <c r="P25" s="124"/>
    </row>
    <row r="26" spans="1:16" ht="33" customHeight="1" thickBot="1">
      <c r="A26" s="107"/>
      <c r="B26" s="130" t="s">
        <v>188</v>
      </c>
      <c r="C26" s="561">
        <v>4</v>
      </c>
      <c r="D26" s="562"/>
      <c r="E26" s="563">
        <f t="shared" si="2"/>
        <v>9</v>
      </c>
      <c r="F26" s="563"/>
      <c r="G26" s="265">
        <v>4</v>
      </c>
      <c r="H26" s="265">
        <v>0</v>
      </c>
      <c r="I26" s="265">
        <v>5</v>
      </c>
      <c r="J26" s="337">
        <f t="shared" si="0"/>
        <v>0.44444444444444442</v>
      </c>
      <c r="K26" s="338">
        <v>35</v>
      </c>
      <c r="L26" s="339">
        <f t="shared" si="1"/>
        <v>8.75</v>
      </c>
      <c r="M26" s="340">
        <v>52</v>
      </c>
      <c r="N26" s="341">
        <f t="shared" si="3"/>
        <v>13</v>
      </c>
      <c r="O26" s="126"/>
      <c r="P26" s="124"/>
    </row>
    <row r="27" spans="1:16" ht="20.25" customHeight="1">
      <c r="A27" s="101"/>
      <c r="B27" s="103" t="s">
        <v>282</v>
      </c>
      <c r="C27" s="103"/>
      <c r="D27" s="103"/>
      <c r="E27" s="103"/>
      <c r="F27" s="103"/>
      <c r="G27" s="103"/>
      <c r="H27" s="103"/>
      <c r="I27" s="103"/>
      <c r="J27" s="103"/>
      <c r="K27" s="554" t="s">
        <v>212</v>
      </c>
      <c r="L27" s="554"/>
      <c r="M27" s="554"/>
      <c r="N27" s="554"/>
      <c r="O27" s="126"/>
      <c r="P27" s="124"/>
    </row>
    <row r="28" spans="1:16" ht="15" customHeight="1">
      <c r="A28" s="101"/>
      <c r="B28" s="103" t="s">
        <v>281</v>
      </c>
      <c r="C28" s="103"/>
      <c r="D28" s="103"/>
      <c r="E28" s="103"/>
      <c r="F28" s="103"/>
      <c r="G28" s="103"/>
      <c r="H28" s="103"/>
      <c r="I28" s="103"/>
      <c r="J28" s="103"/>
      <c r="K28" s="554"/>
      <c r="L28" s="554"/>
      <c r="M28" s="554"/>
      <c r="N28" s="554"/>
      <c r="O28" s="126"/>
      <c r="P28" s="124"/>
    </row>
    <row r="29" spans="1:16" ht="11.25" customHeight="1">
      <c r="A29" s="103"/>
      <c r="B29" s="103"/>
      <c r="C29" s="103"/>
      <c r="D29" s="103"/>
      <c r="E29" s="103"/>
      <c r="F29" s="103"/>
      <c r="G29" s="103"/>
      <c r="H29" s="103"/>
      <c r="I29" s="103"/>
      <c r="J29" s="103"/>
      <c r="K29" s="131"/>
      <c r="L29" s="131"/>
      <c r="M29" s="131"/>
      <c r="O29" s="126"/>
      <c r="P29" s="124"/>
    </row>
    <row r="30" spans="1:16" ht="15" customHeight="1">
      <c r="A30" s="132"/>
      <c r="B30" s="101"/>
      <c r="C30" s="101"/>
      <c r="D30" s="101"/>
      <c r="E30" s="101"/>
      <c r="F30" s="101"/>
      <c r="G30" s="101"/>
      <c r="H30" s="101"/>
      <c r="I30" s="101"/>
      <c r="J30" s="101"/>
      <c r="K30" s="101"/>
      <c r="L30" s="101"/>
      <c r="M30" s="233"/>
      <c r="N30" s="132"/>
      <c r="O30" s="126"/>
      <c r="P30" s="124"/>
    </row>
    <row r="31" spans="1:16" ht="20.100000000000001" customHeight="1">
      <c r="A31" s="101"/>
      <c r="B31" s="101"/>
      <c r="C31" s="101"/>
      <c r="D31" s="101"/>
      <c r="E31" s="101"/>
      <c r="F31" s="101"/>
      <c r="G31" s="101"/>
      <c r="H31" s="101"/>
      <c r="I31" s="101"/>
      <c r="J31" s="101"/>
      <c r="K31" s="101"/>
      <c r="L31" s="101"/>
      <c r="M31" s="101"/>
      <c r="N31" s="132"/>
      <c r="O31" s="126"/>
      <c r="P31" s="124"/>
    </row>
    <row r="32" spans="1:16" ht="20.100000000000001" customHeight="1">
      <c r="A32" s="101"/>
      <c r="B32" s="101"/>
      <c r="C32" s="101"/>
      <c r="D32" s="101"/>
      <c r="E32" s="101"/>
      <c r="F32" s="101"/>
      <c r="G32" s="101"/>
      <c r="H32" s="101"/>
      <c r="I32" s="101"/>
      <c r="J32" s="101"/>
      <c r="K32" s="101"/>
      <c r="L32" s="101"/>
      <c r="M32" s="101"/>
      <c r="N32" s="132"/>
      <c r="O32" s="126"/>
      <c r="P32" s="124"/>
    </row>
    <row r="33" spans="1:14" ht="20.100000000000001" customHeight="1">
      <c r="A33" s="133"/>
      <c r="B33" s="101"/>
      <c r="C33" s="132"/>
      <c r="D33" s="134"/>
      <c r="E33" s="101"/>
      <c r="F33" s="101"/>
      <c r="G33" s="101"/>
      <c r="H33" s="101"/>
      <c r="I33" s="101"/>
      <c r="J33" s="101"/>
      <c r="K33" s="133"/>
      <c r="L33" s="133"/>
      <c r="M33" s="133"/>
      <c r="N33" s="132"/>
    </row>
    <row r="34" spans="1:14" ht="17.100000000000001" customHeight="1">
      <c r="A34" s="118"/>
      <c r="B34" s="135"/>
      <c r="C34" s="135"/>
      <c r="D34" s="136"/>
      <c r="E34" s="137"/>
      <c r="F34" s="137"/>
      <c r="G34" s="135"/>
      <c r="H34" s="135"/>
      <c r="I34" s="137"/>
      <c r="J34" s="137"/>
      <c r="K34" s="118"/>
      <c r="L34" s="118"/>
      <c r="M34" s="118"/>
      <c r="N34" s="132"/>
    </row>
    <row r="35" spans="1:14" ht="17.100000000000001" customHeight="1">
      <c r="A35" s="138"/>
      <c r="B35" s="139"/>
      <c r="C35" s="139"/>
      <c r="D35" s="138"/>
      <c r="E35" s="139"/>
      <c r="F35" s="139"/>
      <c r="G35" s="139"/>
      <c r="H35" s="139"/>
      <c r="I35" s="139"/>
      <c r="J35" s="139"/>
      <c r="K35" s="138"/>
      <c r="L35" s="138"/>
      <c r="M35" s="140"/>
      <c r="N35" s="132"/>
    </row>
    <row r="36" spans="1:14" ht="17.100000000000001" customHeight="1">
      <c r="A36" s="118"/>
      <c r="B36" s="135"/>
      <c r="C36" s="135"/>
      <c r="D36" s="136"/>
      <c r="E36" s="137"/>
      <c r="F36" s="137"/>
      <c r="G36" s="135"/>
      <c r="H36" s="135"/>
      <c r="I36" s="137"/>
      <c r="J36" s="137"/>
      <c r="K36" s="118"/>
      <c r="L36" s="118"/>
      <c r="M36" s="118"/>
      <c r="N36" s="132"/>
    </row>
    <row r="37" spans="1:14" ht="17.100000000000001" customHeight="1">
      <c r="A37" s="227"/>
      <c r="B37" s="141"/>
      <c r="C37" s="141"/>
      <c r="D37" s="227"/>
      <c r="E37" s="141"/>
      <c r="F37" s="141"/>
      <c r="G37" s="141"/>
      <c r="H37" s="141"/>
      <c r="I37" s="141"/>
      <c r="J37" s="141"/>
      <c r="K37" s="227"/>
      <c r="L37" s="227"/>
      <c r="M37" s="227"/>
      <c r="N37" s="132"/>
    </row>
    <row r="38" spans="1:14" s="143" customFormat="1" ht="17.100000000000001" customHeight="1">
      <c r="A38" s="118"/>
      <c r="B38" s="137"/>
      <c r="C38" s="137"/>
      <c r="D38" s="136"/>
      <c r="E38" s="137"/>
      <c r="F38" s="137"/>
      <c r="G38" s="137"/>
      <c r="H38" s="137"/>
      <c r="I38" s="137"/>
      <c r="J38" s="137"/>
      <c r="K38" s="118"/>
      <c r="L38" s="118"/>
      <c r="M38" s="118"/>
      <c r="N38" s="142"/>
    </row>
    <row r="39" spans="1:14" s="143" customFormat="1" ht="17.100000000000001" customHeight="1">
      <c r="A39" s="227"/>
      <c r="B39" s="141"/>
      <c r="C39" s="141"/>
      <c r="D39" s="227"/>
      <c r="E39" s="141"/>
      <c r="F39" s="141"/>
      <c r="G39" s="141"/>
      <c r="H39" s="141"/>
      <c r="I39" s="141"/>
      <c r="J39" s="141"/>
      <c r="K39" s="118"/>
      <c r="L39" s="118"/>
      <c r="M39" s="227"/>
      <c r="N39" s="142"/>
    </row>
    <row r="40" spans="1:14" s="143" customFormat="1" ht="17.100000000000001" customHeight="1">
      <c r="A40" s="118"/>
      <c r="B40" s="137"/>
      <c r="C40" s="137"/>
      <c r="D40" s="136"/>
      <c r="E40" s="137"/>
      <c r="F40" s="137"/>
      <c r="G40" s="137"/>
      <c r="H40" s="137"/>
      <c r="I40" s="137"/>
      <c r="J40" s="137"/>
      <c r="K40" s="118"/>
      <c r="L40" s="118"/>
      <c r="M40" s="118"/>
      <c r="N40" s="142"/>
    </row>
    <row r="41" spans="1:14" s="143" customFormat="1" ht="17.100000000000001" customHeight="1">
      <c r="A41" s="227"/>
      <c r="B41" s="141"/>
      <c r="C41" s="141"/>
      <c r="D41" s="227"/>
      <c r="E41" s="141"/>
      <c r="F41" s="141"/>
      <c r="G41" s="141"/>
      <c r="H41" s="141"/>
      <c r="I41" s="141"/>
      <c r="J41" s="141"/>
      <c r="K41" s="227"/>
      <c r="L41" s="227"/>
      <c r="M41" s="227"/>
      <c r="N41" s="142"/>
    </row>
    <row r="42" spans="1:14" s="143" customFormat="1" ht="17.100000000000001" customHeight="1">
      <c r="A42" s="144"/>
      <c r="B42" s="137"/>
      <c r="C42" s="137"/>
      <c r="D42" s="136"/>
      <c r="E42" s="137"/>
      <c r="F42" s="137"/>
      <c r="G42" s="137"/>
      <c r="H42" s="137"/>
      <c r="I42" s="137"/>
      <c r="J42" s="137"/>
      <c r="K42" s="118"/>
      <c r="L42" s="118"/>
      <c r="M42" s="118"/>
      <c r="N42" s="142"/>
    </row>
    <row r="43" spans="1:14" s="143" customFormat="1" ht="17.100000000000001" customHeight="1">
      <c r="A43" s="227"/>
      <c r="B43" s="141"/>
      <c r="C43" s="141"/>
      <c r="D43" s="227"/>
      <c r="E43" s="141"/>
      <c r="F43" s="141"/>
      <c r="G43" s="141"/>
      <c r="H43" s="141"/>
      <c r="I43" s="141"/>
      <c r="J43" s="141"/>
      <c r="K43" s="227"/>
      <c r="L43" s="227"/>
      <c r="M43" s="227"/>
      <c r="N43" s="142"/>
    </row>
    <row r="44" spans="1:14" s="143" customFormat="1" ht="17.100000000000001" customHeight="1">
      <c r="A44" s="144"/>
      <c r="B44" s="145"/>
      <c r="C44" s="145"/>
      <c r="D44" s="144"/>
      <c r="E44" s="145"/>
      <c r="F44" s="145"/>
      <c r="G44" s="145"/>
      <c r="H44" s="145"/>
      <c r="I44" s="145"/>
      <c r="J44" s="145"/>
      <c r="K44" s="144"/>
      <c r="L44" s="144"/>
      <c r="M44" s="144"/>
      <c r="N44" s="142"/>
    </row>
    <row r="45" spans="1:14" ht="15" customHeight="1">
      <c r="A45" s="101"/>
      <c r="B45" s="101"/>
      <c r="C45" s="101"/>
      <c r="D45" s="101"/>
      <c r="E45" s="101"/>
      <c r="F45" s="101"/>
      <c r="G45" s="101"/>
      <c r="H45" s="101"/>
      <c r="I45" s="101"/>
      <c r="J45" s="101"/>
      <c r="K45" s="101"/>
      <c r="L45" s="101"/>
      <c r="M45" s="233"/>
    </row>
    <row r="46" spans="1:14" ht="15" customHeight="1">
      <c r="A46" s="101"/>
      <c r="B46" s="101"/>
      <c r="C46" s="101"/>
      <c r="D46" s="101"/>
      <c r="E46" s="101"/>
      <c r="F46" s="101"/>
      <c r="G46" s="101"/>
      <c r="H46" s="101"/>
      <c r="I46" s="101"/>
      <c r="J46" s="101"/>
      <c r="K46" s="101"/>
      <c r="L46" s="101"/>
      <c r="M46" s="101"/>
    </row>
    <row r="47" spans="1:14" ht="15" customHeight="1">
      <c r="A47" s="101"/>
      <c r="B47" s="101"/>
      <c r="C47" s="101"/>
      <c r="D47" s="101"/>
      <c r="E47" s="101"/>
      <c r="F47" s="101"/>
      <c r="G47" s="101"/>
      <c r="H47" s="101"/>
      <c r="I47" s="101"/>
      <c r="J47" s="101"/>
      <c r="K47" s="101"/>
      <c r="L47" s="101"/>
      <c r="M47" s="101"/>
    </row>
    <row r="48" spans="1:14" ht="15" customHeight="1">
      <c r="A48" s="101"/>
      <c r="B48" s="101"/>
      <c r="C48" s="101"/>
      <c r="D48" s="101"/>
      <c r="E48" s="101"/>
      <c r="F48" s="101"/>
      <c r="G48" s="101"/>
      <c r="H48" s="101"/>
      <c r="I48" s="101"/>
      <c r="J48" s="101"/>
      <c r="K48" s="101"/>
      <c r="L48" s="101"/>
      <c r="M48" s="101"/>
    </row>
    <row r="49" spans="1:13" ht="17.45" customHeight="1">
      <c r="A49" s="132"/>
      <c r="B49" s="132"/>
      <c r="C49" s="132"/>
      <c r="D49" s="132"/>
      <c r="E49" s="132"/>
      <c r="F49" s="132"/>
      <c r="G49" s="132"/>
      <c r="H49" s="132"/>
      <c r="I49" s="132"/>
      <c r="J49" s="132"/>
      <c r="K49" s="132"/>
      <c r="L49" s="132"/>
      <c r="M49" s="132"/>
    </row>
  </sheetData>
  <sheetProtection selectLockedCells="1" selectUnlockedCells="1"/>
  <mergeCells count="45">
    <mergeCell ref="B6:I6"/>
    <mergeCell ref="B2:N2"/>
    <mergeCell ref="B4:N4"/>
    <mergeCell ref="L9:L14"/>
    <mergeCell ref="M9:M14"/>
    <mergeCell ref="K9:K14"/>
    <mergeCell ref="K7:L7"/>
    <mergeCell ref="M7:N8"/>
    <mergeCell ref="K8:L8"/>
    <mergeCell ref="N9:N14"/>
    <mergeCell ref="C15:D15"/>
    <mergeCell ref="E15:F15"/>
    <mergeCell ref="B10:B11"/>
    <mergeCell ref="E7:J8"/>
    <mergeCell ref="C13:D13"/>
    <mergeCell ref="G9:G14"/>
    <mergeCell ref="H9:H14"/>
    <mergeCell ref="C7:D12"/>
    <mergeCell ref="E9:F14"/>
    <mergeCell ref="I9:I14"/>
    <mergeCell ref="J9:J13"/>
    <mergeCell ref="C19:D19"/>
    <mergeCell ref="E19:F19"/>
    <mergeCell ref="C20:D20"/>
    <mergeCell ref="E18:F18"/>
    <mergeCell ref="C16:D16"/>
    <mergeCell ref="E16:F16"/>
    <mergeCell ref="C17:D17"/>
    <mergeCell ref="E17:F17"/>
    <mergeCell ref="C18:D18"/>
    <mergeCell ref="E20:F20"/>
    <mergeCell ref="K28:N28"/>
    <mergeCell ref="C21:D21"/>
    <mergeCell ref="E21:F21"/>
    <mergeCell ref="C22:D22"/>
    <mergeCell ref="E22:F22"/>
    <mergeCell ref="C26:D26"/>
    <mergeCell ref="E26:F26"/>
    <mergeCell ref="C23:D23"/>
    <mergeCell ref="E23:F23"/>
    <mergeCell ref="C24:D24"/>
    <mergeCell ref="E24:F24"/>
    <mergeCell ref="C25:D25"/>
    <mergeCell ref="E25:F25"/>
    <mergeCell ref="K27:N27"/>
  </mergeCells>
  <phoneticPr fontId="7"/>
  <printOptions horizontalCentered="1"/>
  <pageMargins left="0.59055118110236227" right="0.59055118110236227" top="0.59055118110236227" bottom="0.59055118110236227" header="0.39370078740157483" footer="0.39370078740157483"/>
  <pageSetup paperSize="9" firstPageNumber="107" orientation="portrait" useFirstPageNumber="1" r:id="rId1"/>
  <headerFooter scaleWithDoc="0" alignWithMargins="0">
    <oddHeader>&amp;R道路、交通及び通信</oddHeader>
    <oddFooter>&amp;C&amp;12&amp;A</oddFooter>
  </headerFooter>
</worksheet>
</file>

<file path=xl/worksheets/sheet7.xml><?xml version="1.0" encoding="utf-8"?>
<worksheet xmlns="http://schemas.openxmlformats.org/spreadsheetml/2006/main" xmlns:r="http://schemas.openxmlformats.org/officeDocument/2006/relationships">
  <dimension ref="A1:AB59"/>
  <sheetViews>
    <sheetView view="pageBreakPreview" zoomScaleNormal="100" zoomScaleSheetLayoutView="100" workbookViewId="0">
      <selection activeCell="U47" sqref="U47"/>
    </sheetView>
  </sheetViews>
  <sheetFormatPr defaultRowHeight="12"/>
  <cols>
    <col min="1" max="6" width="16.5703125" customWidth="1"/>
    <col min="7" max="7" width="2.28515625" customWidth="1"/>
    <col min="8" max="8" width="11.28515625" customWidth="1"/>
    <col min="9" max="9" width="8.42578125" customWidth="1"/>
    <col min="10" max="10" width="9.7109375" customWidth="1"/>
    <col min="11" max="11" width="8" customWidth="1"/>
    <col min="12" max="12" width="6.85546875" customWidth="1"/>
    <col min="13" max="13" width="7" style="1" customWidth="1"/>
    <col min="14" max="20" width="0" style="1" hidden="1" customWidth="1"/>
    <col min="21" max="28" width="9.140625" style="1"/>
  </cols>
  <sheetData>
    <row r="1" spans="1:26" ht="17.25">
      <c r="A1" s="603" t="s">
        <v>189</v>
      </c>
      <c r="B1" s="603"/>
      <c r="C1" s="603"/>
      <c r="D1" s="603"/>
      <c r="E1" s="603"/>
      <c r="F1" s="603"/>
    </row>
    <row r="3" spans="1:26">
      <c r="H3" s="355"/>
    </row>
    <row r="4" spans="1:26">
      <c r="H4" s="172" t="s">
        <v>284</v>
      </c>
      <c r="M4" s="5"/>
      <c r="N4" s="5"/>
      <c r="O4" s="5"/>
      <c r="P4" s="5"/>
      <c r="Q4" s="5"/>
      <c r="R4" s="5"/>
      <c r="S4" s="5"/>
      <c r="T4" s="5"/>
      <c r="U4" s="5"/>
      <c r="V4" s="5"/>
      <c r="W4" s="5"/>
      <c r="X4" s="5"/>
      <c r="Y4" s="5"/>
      <c r="Z4" s="5"/>
    </row>
    <row r="5" spans="1:26">
      <c r="A5" s="1"/>
      <c r="B5" s="55" t="s">
        <v>242</v>
      </c>
      <c r="E5" s="55" t="s">
        <v>243</v>
      </c>
      <c r="H5" s="14"/>
      <c r="I5" s="14" t="str">
        <f>‐105‐!D7</f>
        <v>貨物用</v>
      </c>
      <c r="J5" s="14" t="str">
        <f>‐105‐!G7</f>
        <v>乗合用</v>
      </c>
      <c r="K5" s="14" t="s">
        <v>190</v>
      </c>
      <c r="L5" s="14" t="s">
        <v>115</v>
      </c>
      <c r="M5" s="4"/>
      <c r="N5" s="4"/>
      <c r="O5" s="15"/>
      <c r="P5" s="15"/>
      <c r="Q5" s="15"/>
      <c r="R5" s="15"/>
      <c r="S5" s="15"/>
      <c r="T5" s="15"/>
      <c r="U5" s="15"/>
      <c r="V5" s="15"/>
      <c r="W5" s="15"/>
      <c r="X5" s="15"/>
      <c r="Y5" s="15"/>
      <c r="Z5" s="15"/>
    </row>
    <row r="6" spans="1:26">
      <c r="A6" s="1"/>
      <c r="B6" s="55" t="s">
        <v>217</v>
      </c>
      <c r="E6" s="55" t="s">
        <v>217</v>
      </c>
      <c r="H6" s="59" t="str">
        <f>‐105‐!A11</f>
        <v>平成21年度</v>
      </c>
      <c r="I6" s="173">
        <f>SUM(‐105‐!D12:F12)</f>
        <v>7330</v>
      </c>
      <c r="J6" s="173">
        <f>SUM(‐105‐!G12:H12)</f>
        <v>109</v>
      </c>
      <c r="K6" s="173">
        <f>SUM(‐105‐!I12:J12)</f>
        <v>27650</v>
      </c>
      <c r="L6" s="173">
        <f>SUM(‐105‐!K12:L12)</f>
        <v>1632</v>
      </c>
      <c r="M6" s="4"/>
      <c r="N6" s="4"/>
      <c r="O6" s="15"/>
      <c r="P6" s="15"/>
      <c r="Q6" s="15"/>
      <c r="R6" s="15"/>
      <c r="S6" s="15"/>
      <c r="T6" s="15"/>
      <c r="U6" s="15"/>
      <c r="V6" s="15"/>
      <c r="W6" s="15"/>
      <c r="X6" s="15"/>
      <c r="Y6" s="15"/>
      <c r="Z6" s="15"/>
    </row>
    <row r="7" spans="1:26">
      <c r="A7" s="1"/>
      <c r="H7" s="56">
        <f>‐105‐!A14</f>
        <v>22</v>
      </c>
      <c r="I7" s="173">
        <f>SUM(‐105‐!D15:F15)</f>
        <v>7209</v>
      </c>
      <c r="J7" s="173">
        <f>SUM(‐105‐!G15:H15)</f>
        <v>107</v>
      </c>
      <c r="K7" s="173">
        <f>SUM(‐105‐!I15:J15)</f>
        <v>27496</v>
      </c>
      <c r="L7" s="173">
        <f>SUM(‐105‐!K15:L15)</f>
        <v>1616</v>
      </c>
      <c r="M7" s="15"/>
      <c r="N7" s="15"/>
      <c r="O7" s="15"/>
      <c r="P7" s="15"/>
      <c r="Q7" s="15"/>
      <c r="R7" s="15"/>
      <c r="S7" s="15"/>
      <c r="T7" s="15"/>
      <c r="U7" s="15"/>
      <c r="V7" s="15"/>
      <c r="W7" s="15"/>
      <c r="X7" s="15"/>
      <c r="Y7" s="15"/>
      <c r="Z7" s="15"/>
    </row>
    <row r="8" spans="1:26">
      <c r="A8" s="1"/>
      <c r="H8" s="57">
        <f>‐105‐!A17</f>
        <v>23</v>
      </c>
      <c r="I8" s="174">
        <f>SUM(‐105‐!D18:F18)</f>
        <v>7009</v>
      </c>
      <c r="J8" s="174">
        <f>SUM(‐105‐!G18:H18)</f>
        <v>111</v>
      </c>
      <c r="K8" s="174">
        <f>SUM(‐105‐!I18:J18)</f>
        <v>27499</v>
      </c>
      <c r="L8" s="174">
        <f>SUM(‐105‐!K18:L18)</f>
        <v>1648</v>
      </c>
      <c r="M8" s="16"/>
      <c r="N8" s="17"/>
      <c r="O8" s="18"/>
      <c r="P8" s="18"/>
      <c r="Q8" s="18"/>
      <c r="R8" s="18"/>
      <c r="S8" s="18"/>
      <c r="T8" s="18"/>
      <c r="U8" s="18"/>
      <c r="V8" s="18"/>
      <c r="W8" s="18"/>
      <c r="X8" s="18"/>
      <c r="Y8" s="18"/>
      <c r="Z8" s="18"/>
    </row>
    <row r="9" spans="1:26">
      <c r="A9" s="1"/>
      <c r="H9" s="58">
        <f>‐105‐!A20</f>
        <v>24</v>
      </c>
      <c r="I9" s="174">
        <f>SUM(‐105‐!D21:F21)</f>
        <v>6923</v>
      </c>
      <c r="J9" s="174">
        <f>SUM(‐105‐!G21:H21)</f>
        <v>115</v>
      </c>
      <c r="K9" s="174">
        <f>SUM(‐105‐!I21:J21)</f>
        <v>27591</v>
      </c>
      <c r="L9" s="174">
        <f>SUM(‐105‐!K21:L21)</f>
        <v>1669</v>
      </c>
      <c r="M9" s="16"/>
      <c r="N9" s="17"/>
      <c r="O9" s="18"/>
      <c r="P9" s="18"/>
      <c r="Q9" s="18"/>
      <c r="R9" s="18"/>
      <c r="S9" s="18"/>
      <c r="T9" s="18"/>
      <c r="U9" s="18"/>
      <c r="V9" s="18"/>
      <c r="W9" s="18"/>
      <c r="X9" s="18"/>
      <c r="Y9" s="18"/>
      <c r="Z9" s="18"/>
    </row>
    <row r="10" spans="1:26">
      <c r="A10" s="1"/>
      <c r="H10" s="58">
        <f>‐105‐!A23</f>
        <v>25</v>
      </c>
      <c r="I10" s="174">
        <f>SUM(‐105‐!D24:F24)</f>
        <v>6890</v>
      </c>
      <c r="J10" s="174">
        <f>SUM(‐105‐!G24:H24)</f>
        <v>123</v>
      </c>
      <c r="K10" s="174">
        <f>SUM(‐105‐!I24:J24)</f>
        <v>27837</v>
      </c>
      <c r="L10" s="174">
        <f>SUM(‐105‐!K24:L24)</f>
        <v>1685</v>
      </c>
      <c r="M10" s="4"/>
      <c r="N10" s="17"/>
      <c r="O10" s="18"/>
      <c r="P10" s="18"/>
      <c r="Q10" s="18"/>
      <c r="R10" s="18"/>
      <c r="S10" s="18"/>
      <c r="T10" s="18"/>
      <c r="U10" s="18"/>
      <c r="V10" s="18"/>
      <c r="W10" s="18"/>
      <c r="X10" s="18"/>
      <c r="Y10" s="18"/>
      <c r="Z10" s="18"/>
    </row>
    <row r="11" spans="1:26">
      <c r="A11" s="1"/>
      <c r="H11" s="354"/>
      <c r="I11" s="19"/>
      <c r="J11" s="19"/>
      <c r="K11" s="19"/>
      <c r="L11" s="19"/>
      <c r="M11" s="15"/>
      <c r="N11" s="17"/>
      <c r="O11" s="18"/>
      <c r="P11" s="18"/>
      <c r="Q11" s="18"/>
      <c r="R11" s="18"/>
      <c r="S11" s="18"/>
      <c r="T11" s="18"/>
      <c r="U11" s="18"/>
      <c r="V11" s="18"/>
      <c r="W11" s="18"/>
      <c r="X11" s="18"/>
      <c r="Y11" s="18"/>
      <c r="Z11" s="18"/>
    </row>
    <row r="12" spans="1:26">
      <c r="A12" s="1"/>
      <c r="G12" s="19"/>
      <c r="H12" s="172" t="s">
        <v>285</v>
      </c>
      <c r="I12" s="12"/>
      <c r="J12" s="12"/>
      <c r="K12" s="12"/>
      <c r="L12" s="12"/>
      <c r="M12" s="16"/>
      <c r="N12" s="17"/>
      <c r="O12" s="18"/>
      <c r="P12" s="18"/>
      <c r="Q12" s="18"/>
      <c r="R12" s="18"/>
      <c r="S12" s="18"/>
      <c r="T12" s="18"/>
      <c r="U12" s="18"/>
      <c r="V12" s="18"/>
      <c r="W12" s="18"/>
      <c r="X12" s="18"/>
      <c r="Y12" s="18"/>
      <c r="Z12" s="18"/>
    </row>
    <row r="13" spans="1:26">
      <c r="A13" s="1"/>
      <c r="G13" s="12"/>
      <c r="H13" s="20" t="s">
        <v>191</v>
      </c>
      <c r="I13" s="20" t="s">
        <v>192</v>
      </c>
      <c r="J13" s="14" t="s">
        <v>193</v>
      </c>
      <c r="K13" s="21" t="s">
        <v>135</v>
      </c>
      <c r="L13" s="22"/>
      <c r="M13" s="4"/>
      <c r="N13" s="17"/>
      <c r="O13" s="18"/>
      <c r="P13" s="18"/>
      <c r="Q13" s="18"/>
      <c r="R13" s="18"/>
      <c r="S13" s="18"/>
      <c r="T13" s="18"/>
      <c r="U13" s="18"/>
      <c r="V13" s="18"/>
      <c r="W13" s="18"/>
      <c r="X13" s="18"/>
      <c r="Y13" s="18"/>
      <c r="Z13" s="18"/>
    </row>
    <row r="14" spans="1:26">
      <c r="A14" s="1"/>
      <c r="H14" s="23">
        <f>+‐105‐!D37</f>
        <v>1288</v>
      </c>
      <c r="I14" s="24">
        <f>SUM(‐105‐!E37:G37)</f>
        <v>41949</v>
      </c>
      <c r="J14" s="23">
        <f>+‐105‐!H37</f>
        <v>25</v>
      </c>
      <c r="K14" s="25">
        <f>SUM(‐105‐!J37:L37)</f>
        <v>11831</v>
      </c>
      <c r="L14" s="26"/>
      <c r="M14" s="16"/>
      <c r="N14" s="17"/>
      <c r="O14" s="18"/>
      <c r="P14" s="18"/>
      <c r="Q14" s="18"/>
      <c r="R14" s="18"/>
      <c r="S14" s="18"/>
      <c r="T14" s="18"/>
      <c r="U14" s="18"/>
      <c r="V14" s="18"/>
      <c r="W14" s="18"/>
      <c r="X14" s="18"/>
      <c r="Y14" s="18"/>
      <c r="Z14" s="18"/>
    </row>
    <row r="15" spans="1:26">
      <c r="A15" s="1"/>
      <c r="M15" s="16"/>
      <c r="N15" s="17"/>
      <c r="O15" s="18"/>
      <c r="P15" s="18"/>
      <c r="Q15" s="18"/>
      <c r="R15" s="18"/>
      <c r="S15" s="18"/>
      <c r="T15" s="18"/>
      <c r="U15" s="18"/>
      <c r="V15" s="18"/>
      <c r="W15" s="18"/>
      <c r="X15" s="18"/>
      <c r="Y15" s="18"/>
      <c r="Z15" s="18"/>
    </row>
    <row r="16" spans="1:26">
      <c r="A16" s="1"/>
      <c r="M16" s="4"/>
      <c r="N16" s="17"/>
      <c r="O16" s="18"/>
      <c r="P16" s="18"/>
      <c r="Q16" s="18"/>
      <c r="R16" s="18"/>
      <c r="S16" s="18"/>
      <c r="T16" s="18"/>
      <c r="U16" s="18"/>
      <c r="V16" s="18"/>
      <c r="W16" s="18"/>
      <c r="X16" s="18"/>
      <c r="Y16" s="18"/>
      <c r="Z16" s="18"/>
    </row>
    <row r="17" spans="1:26">
      <c r="A17" s="1"/>
      <c r="M17" s="16"/>
      <c r="N17" s="17"/>
      <c r="O17" s="18"/>
      <c r="P17" s="18"/>
      <c r="Q17" s="18"/>
      <c r="R17" s="18"/>
      <c r="S17" s="18"/>
      <c r="T17" s="18"/>
      <c r="U17" s="18"/>
      <c r="V17" s="18"/>
      <c r="W17" s="18"/>
      <c r="X17" s="18"/>
      <c r="Y17" s="18"/>
      <c r="Z17" s="18"/>
    </row>
    <row r="18" spans="1:26">
      <c r="A18" s="1"/>
      <c r="G18" s="26"/>
      <c r="M18" s="16"/>
      <c r="N18" s="17"/>
      <c r="O18" s="18"/>
      <c r="P18" s="18"/>
      <c r="Q18" s="18"/>
      <c r="R18" s="18"/>
      <c r="S18" s="18"/>
      <c r="T18" s="18"/>
      <c r="U18" s="18"/>
      <c r="V18" s="18"/>
      <c r="W18" s="18"/>
      <c r="X18" s="18"/>
      <c r="Y18" s="18"/>
      <c r="Z18" s="18"/>
    </row>
    <row r="19" spans="1:26">
      <c r="A19" s="1"/>
      <c r="M19" s="4"/>
      <c r="N19" s="17"/>
      <c r="O19" s="18"/>
      <c r="P19" s="18"/>
      <c r="Q19" s="18"/>
      <c r="R19" s="18"/>
      <c r="S19" s="18"/>
      <c r="T19" s="18"/>
      <c r="U19" s="18"/>
      <c r="V19" s="18"/>
      <c r="W19" s="18"/>
      <c r="X19" s="18"/>
      <c r="Y19" s="18"/>
      <c r="Z19" s="18"/>
    </row>
    <row r="20" spans="1:26">
      <c r="A20" s="1"/>
      <c r="M20" s="16"/>
      <c r="N20" s="17"/>
      <c r="O20" s="27"/>
      <c r="P20" s="27"/>
      <c r="Q20" s="27"/>
      <c r="R20" s="18"/>
      <c r="S20" s="27"/>
      <c r="T20" s="27"/>
      <c r="U20" s="18"/>
      <c r="V20" s="27"/>
      <c r="W20" s="27"/>
      <c r="X20" s="18"/>
      <c r="Y20" s="27"/>
      <c r="Z20" s="27"/>
    </row>
    <row r="21" spans="1:26">
      <c r="A21" s="1"/>
      <c r="M21" s="16"/>
      <c r="N21" s="17"/>
      <c r="O21" s="27"/>
      <c r="P21" s="27"/>
      <c r="Q21" s="27"/>
      <c r="R21" s="18"/>
      <c r="S21" s="27"/>
      <c r="T21" s="27"/>
      <c r="U21" s="18"/>
      <c r="V21" s="27"/>
      <c r="W21" s="27"/>
      <c r="X21" s="18"/>
      <c r="Y21" s="27"/>
      <c r="Z21" s="27"/>
    </row>
    <row r="22" spans="1:26">
      <c r="A22" s="1"/>
      <c r="M22" s="4"/>
      <c r="N22" s="17"/>
      <c r="O22" s="27"/>
      <c r="P22" s="27"/>
      <c r="Q22" s="27"/>
      <c r="R22" s="18"/>
      <c r="S22" s="27"/>
      <c r="T22" s="27"/>
      <c r="U22" s="18"/>
      <c r="V22" s="27"/>
      <c r="W22" s="27"/>
      <c r="X22" s="18"/>
      <c r="Y22" s="27"/>
      <c r="Z22" s="27"/>
    </row>
    <row r="23" spans="1:26">
      <c r="A23" s="1"/>
      <c r="M23" s="3"/>
      <c r="N23" s="3"/>
      <c r="O23" s="3"/>
      <c r="P23" s="3"/>
      <c r="Q23" s="3"/>
      <c r="R23" s="3"/>
      <c r="S23" s="3"/>
      <c r="T23" s="3"/>
      <c r="U23" s="3"/>
      <c r="V23" s="3"/>
      <c r="W23" s="3"/>
      <c r="X23" s="3"/>
      <c r="Y23" s="3"/>
      <c r="Z23" s="3"/>
    </row>
    <row r="24" spans="1:26">
      <c r="A24" s="1"/>
    </row>
    <row r="25" spans="1:26">
      <c r="A25" s="1"/>
    </row>
    <row r="26" spans="1:26">
      <c r="A26" s="1"/>
    </row>
    <row r="27" spans="1:26">
      <c r="A27" s="1"/>
    </row>
    <row r="28" spans="1:26">
      <c r="A28" s="1"/>
    </row>
    <row r="29" spans="1:26">
      <c r="A29" s="1"/>
      <c r="I29" s="13"/>
    </row>
    <row r="30" spans="1:26">
      <c r="A30" s="1"/>
      <c r="I30" s="13"/>
    </row>
    <row r="31" spans="1:26">
      <c r="A31" s="1"/>
      <c r="I31" s="13"/>
    </row>
    <row r="32" spans="1:26">
      <c r="A32" s="1"/>
      <c r="I32" s="13"/>
    </row>
    <row r="33" spans="1:28">
      <c r="A33" s="1"/>
      <c r="K33" s="1"/>
      <c r="L33" s="1"/>
    </row>
    <row r="34" spans="1:28">
      <c r="K34" s="1"/>
      <c r="L34" s="1"/>
      <c r="AA34"/>
      <c r="AB34"/>
    </row>
    <row r="35" spans="1:28">
      <c r="A35" s="1"/>
      <c r="K35" s="1"/>
      <c r="L35" s="1"/>
      <c r="AA35"/>
      <c r="AB35"/>
    </row>
    <row r="36" spans="1:28">
      <c r="A36" s="1"/>
      <c r="B36" s="55" t="s">
        <v>244</v>
      </c>
      <c r="D36" s="70"/>
      <c r="E36" s="5" t="s">
        <v>245</v>
      </c>
      <c r="F36" s="70"/>
      <c r="K36" s="1"/>
      <c r="L36" s="1"/>
      <c r="AA36"/>
      <c r="AB36"/>
    </row>
    <row r="37" spans="1:28">
      <c r="H37" s="29"/>
      <c r="I37" s="29"/>
      <c r="K37" s="1"/>
      <c r="L37" s="1"/>
      <c r="AA37"/>
      <c r="AB37"/>
    </row>
    <row r="38" spans="1:28">
      <c r="G38" s="29"/>
      <c r="H38" s="30"/>
      <c r="I38" s="31"/>
      <c r="K38" s="1"/>
      <c r="L38" s="1"/>
      <c r="AA38"/>
      <c r="AB38"/>
    </row>
    <row r="39" spans="1:28">
      <c r="G39" s="30"/>
      <c r="H39" s="29"/>
      <c r="I39" s="29"/>
      <c r="K39" s="1"/>
      <c r="L39" s="1"/>
      <c r="AA39"/>
      <c r="AB39"/>
    </row>
    <row r="40" spans="1:28">
      <c r="G40" s="29"/>
      <c r="H40" s="356"/>
      <c r="I40" s="29"/>
      <c r="K40" s="1"/>
      <c r="L40" s="1"/>
      <c r="AA40"/>
      <c r="AB40"/>
    </row>
    <row r="41" spans="1:28">
      <c r="G41" s="29"/>
      <c r="H41" s="172" t="s">
        <v>286</v>
      </c>
      <c r="I41" s="29"/>
      <c r="K41" s="1"/>
      <c r="L41" s="1"/>
      <c r="AA41"/>
      <c r="AB41"/>
    </row>
    <row r="42" spans="1:28">
      <c r="G42" s="29"/>
      <c r="H42" s="28" t="s">
        <v>169</v>
      </c>
      <c r="I42" s="28" t="s">
        <v>170</v>
      </c>
      <c r="J42" s="28" t="s">
        <v>194</v>
      </c>
      <c r="K42" s="604" t="s">
        <v>230</v>
      </c>
      <c r="L42" s="1"/>
      <c r="AA42"/>
      <c r="AB42"/>
    </row>
    <row r="43" spans="1:28">
      <c r="G43" s="29"/>
      <c r="H43" s="69">
        <f>+‐106‐!E24</f>
        <v>11046</v>
      </c>
      <c r="I43" s="69">
        <f>‐106‐!F24</f>
        <v>3723</v>
      </c>
      <c r="J43" s="69">
        <f>‐106‐!G24</f>
        <v>162</v>
      </c>
      <c r="K43" s="605">
        <f>SUM(H43:J43)</f>
        <v>14931</v>
      </c>
      <c r="L43" s="1"/>
      <c r="AA43"/>
      <c r="AB43"/>
    </row>
    <row r="44" spans="1:28">
      <c r="G44" s="7"/>
      <c r="H44" s="68">
        <f>H43/K43</f>
        <v>0.73980309423347401</v>
      </c>
      <c r="I44" s="68">
        <f>I43/K43</f>
        <v>0.24934699618243922</v>
      </c>
      <c r="J44" s="68">
        <f>J43/K43</f>
        <v>1.0849909584086799E-2</v>
      </c>
      <c r="K44" s="606">
        <f>SUM(H44:J44)</f>
        <v>1</v>
      </c>
      <c r="L44" s="1"/>
      <c r="AA44"/>
      <c r="AB44"/>
    </row>
    <row r="45" spans="1:28">
      <c r="G45" s="32"/>
      <c r="H45" s="357"/>
      <c r="K45" s="607"/>
      <c r="L45" s="1"/>
      <c r="AA45"/>
      <c r="AB45"/>
    </row>
    <row r="46" spans="1:28" ht="12.75" thickBot="1">
      <c r="G46" s="32"/>
      <c r="H46" s="172" t="s">
        <v>287</v>
      </c>
      <c r="L46" s="1"/>
      <c r="AA46"/>
      <c r="AB46"/>
    </row>
    <row r="47" spans="1:28">
      <c r="H47" s="60"/>
      <c r="I47" s="61" t="s">
        <v>152</v>
      </c>
      <c r="J47" s="61" t="s">
        <v>195</v>
      </c>
      <c r="K47" s="62" t="s">
        <v>154</v>
      </c>
      <c r="L47" s="1"/>
      <c r="AA47"/>
      <c r="AB47"/>
    </row>
    <row r="48" spans="1:28">
      <c r="H48" s="63" t="s">
        <v>177</v>
      </c>
      <c r="I48" s="64">
        <f>+‐107‐!E16</f>
        <v>40</v>
      </c>
      <c r="J48" s="65">
        <f>+‐107‐!K16</f>
        <v>325</v>
      </c>
      <c r="K48" s="66">
        <f>+‐107‐!M16</f>
        <v>352</v>
      </c>
      <c r="L48" s="1"/>
      <c r="T48" s="33"/>
      <c r="U48" s="10"/>
      <c r="V48" s="11"/>
      <c r="AA48"/>
      <c r="AB48"/>
    </row>
    <row r="49" spans="8:28">
      <c r="H49" s="63" t="s">
        <v>178</v>
      </c>
      <c r="I49" s="64">
        <f>+‐107‐!E17</f>
        <v>16</v>
      </c>
      <c r="J49" s="65">
        <f>+‐107‐!K17</f>
        <v>73</v>
      </c>
      <c r="K49" s="66">
        <f>+‐107‐!M17</f>
        <v>101</v>
      </c>
      <c r="L49" s="1"/>
      <c r="T49" s="34"/>
      <c r="U49" s="8"/>
      <c r="V49" s="9"/>
      <c r="AA49"/>
      <c r="AB49"/>
    </row>
    <row r="50" spans="8:28">
      <c r="H50" s="63" t="s">
        <v>179</v>
      </c>
      <c r="I50" s="64">
        <f>+‐107‐!E18</f>
        <v>10</v>
      </c>
      <c r="J50" s="65">
        <f>+‐107‐!K18</f>
        <v>57</v>
      </c>
      <c r="K50" s="66">
        <f>+‐107‐!M18</f>
        <v>73</v>
      </c>
      <c r="L50" s="1"/>
      <c r="T50" s="34"/>
      <c r="U50" s="8"/>
      <c r="V50" s="9"/>
      <c r="AA50"/>
      <c r="AB50"/>
    </row>
    <row r="51" spans="8:28">
      <c r="H51" s="63" t="s">
        <v>180</v>
      </c>
      <c r="I51" s="64">
        <f>+‐107‐!E19</f>
        <v>13</v>
      </c>
      <c r="J51" s="65">
        <f>+‐107‐!K19</f>
        <v>108</v>
      </c>
      <c r="K51" s="66">
        <f>+‐107‐!M19</f>
        <v>70</v>
      </c>
      <c r="L51" s="1"/>
      <c r="T51" s="34"/>
      <c r="U51" s="8"/>
      <c r="V51" s="9"/>
      <c r="AA51"/>
      <c r="AB51"/>
    </row>
    <row r="52" spans="8:28">
      <c r="H52" s="63" t="s">
        <v>181</v>
      </c>
      <c r="I52" s="64">
        <f>+‐107‐!E20</f>
        <v>8</v>
      </c>
      <c r="J52" s="65">
        <f>+‐107‐!K20</f>
        <v>104</v>
      </c>
      <c r="K52" s="66">
        <f>+‐107‐!M20</f>
        <v>78</v>
      </c>
      <c r="L52" s="1"/>
      <c r="T52" s="34"/>
      <c r="U52" s="8"/>
      <c r="V52" s="9"/>
      <c r="AA52"/>
      <c r="AB52"/>
    </row>
    <row r="53" spans="8:28">
      <c r="H53" s="63" t="s">
        <v>182</v>
      </c>
      <c r="I53" s="64">
        <f>+‐107‐!E21</f>
        <v>12</v>
      </c>
      <c r="J53" s="65">
        <f>+‐107‐!K21</f>
        <v>89</v>
      </c>
      <c r="K53" s="66">
        <f>+‐107‐!M21</f>
        <v>103</v>
      </c>
      <c r="L53" s="1"/>
      <c r="T53" s="34"/>
      <c r="U53" s="8"/>
      <c r="V53" s="9"/>
      <c r="AA53"/>
      <c r="AB53"/>
    </row>
    <row r="54" spans="8:28">
      <c r="H54" s="63" t="s">
        <v>183</v>
      </c>
      <c r="I54" s="64">
        <f>+‐107‐!E22</f>
        <v>10</v>
      </c>
      <c r="J54" s="65">
        <f>+‐107‐!K22</f>
        <v>87</v>
      </c>
      <c r="K54" s="66">
        <f>+‐107‐!M22</f>
        <v>93</v>
      </c>
      <c r="L54" s="1"/>
      <c r="T54" s="33"/>
      <c r="U54" s="10"/>
      <c r="V54" s="11"/>
      <c r="AA54"/>
      <c r="AB54"/>
    </row>
    <row r="55" spans="8:28">
      <c r="H55" s="63" t="s">
        <v>184</v>
      </c>
      <c r="I55" s="64">
        <f>+‐107‐!E23</f>
        <v>9</v>
      </c>
      <c r="J55" s="65">
        <f>+‐107‐!K23</f>
        <v>52</v>
      </c>
      <c r="K55" s="66">
        <f>+‐107‐!M23</f>
        <v>50</v>
      </c>
      <c r="L55" s="1"/>
      <c r="T55" s="34"/>
      <c r="U55" s="8"/>
      <c r="V55" s="9"/>
      <c r="AA55"/>
      <c r="AB55"/>
    </row>
    <row r="56" spans="8:28">
      <c r="H56" s="63" t="s">
        <v>185</v>
      </c>
      <c r="I56" s="64">
        <f>+‐107‐!E24</f>
        <v>13</v>
      </c>
      <c r="J56" s="65">
        <f>+‐107‐!K24</f>
        <v>104</v>
      </c>
      <c r="K56" s="66">
        <f>+‐107‐!M24</f>
        <v>99</v>
      </c>
      <c r="L56" s="1"/>
      <c r="T56" s="34"/>
      <c r="U56" s="8"/>
      <c r="V56" s="9"/>
      <c r="AA56"/>
      <c r="AB56"/>
    </row>
    <row r="57" spans="8:28">
      <c r="H57" s="63" t="s">
        <v>187</v>
      </c>
      <c r="I57" s="64">
        <f>+‐107‐!E25</f>
        <v>4</v>
      </c>
      <c r="J57" s="65">
        <f>+‐107‐!K25</f>
        <v>37</v>
      </c>
      <c r="K57" s="66">
        <f>+‐107‐!M25</f>
        <v>41</v>
      </c>
      <c r="L57" s="1"/>
      <c r="T57" s="34"/>
      <c r="U57" s="8"/>
      <c r="V57" s="9"/>
      <c r="AA57"/>
      <c r="AB57"/>
    </row>
    <row r="58" spans="8:28" ht="12.75" thickBot="1">
      <c r="H58" s="67" t="s">
        <v>188</v>
      </c>
      <c r="I58" s="64">
        <f>+‐107‐!E26</f>
        <v>9</v>
      </c>
      <c r="J58" s="65">
        <f>+‐107‐!K26</f>
        <v>35</v>
      </c>
      <c r="K58" s="66">
        <f>+‐107‐!M26</f>
        <v>52</v>
      </c>
      <c r="L58" s="1"/>
      <c r="T58" s="34"/>
      <c r="U58" s="8"/>
      <c r="V58" s="9"/>
      <c r="AA58"/>
      <c r="AB58"/>
    </row>
    <row r="59" spans="8:28">
      <c r="T59" s="34"/>
      <c r="U59" s="8"/>
      <c r="V59" s="9"/>
      <c r="AA59"/>
      <c r="AB59"/>
    </row>
  </sheetData>
  <sheetProtection selectLockedCells="1" selectUnlockedCells="1"/>
  <mergeCells count="1">
    <mergeCell ref="A1:F1"/>
  </mergeCells>
  <phoneticPr fontId="7"/>
  <printOptions horizontalCentered="1"/>
  <pageMargins left="0.59055118110236227" right="0.59055118110236227" top="0.59055118110236227" bottom="0.59055118110236227" header="0.39370078740157483" footer="0.39370078740157483"/>
  <pageSetup paperSize="9" scale="97" firstPageNumber="17" orientation="portrait" useFirstPageNumber="1" r:id="rId1"/>
  <headerFooter scaleWithDoc="0" alignWithMargins="0">
    <oddFooter>&amp;C&amp;12－&amp;P－</oddFooter>
  </headerFooter>
  <ignoredErrors>
    <ignoredError sqref="I14 K14" formulaRange="1"/>
  </ignoredErrors>
  <drawing r:id="rId2"/>
</worksheet>
</file>

<file path=docProps/app.xml><?xml version="1.0" encoding="utf-8"?>
<Properties xmlns="http://schemas.openxmlformats.org/officeDocument/2006/extended-properties" xmlns:vt="http://schemas.openxmlformats.org/officeDocument/2006/docPropsVTypes">
  <TotalTime>34</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‐102‐</vt:lpstr>
      <vt:lpstr>‐103‐</vt:lpstr>
      <vt:lpstr>‐104‐</vt:lpstr>
      <vt:lpstr>‐105‐</vt:lpstr>
      <vt:lpstr>‐106‐</vt:lpstr>
      <vt:lpstr>‐107‐</vt:lpstr>
      <vt:lpstr>グラフ</vt:lpstr>
      <vt:lpstr>‐102‐!Print_Area</vt:lpstr>
      <vt:lpstr>‐103‐!Print_Area</vt:lpstr>
      <vt:lpstr>‐104‐!Print_Area</vt:lpstr>
      <vt:lpstr>‐105‐!Print_Area</vt:lpstr>
      <vt:lpstr>‐106‐!Print_Area</vt:lpstr>
      <vt:lpstr>‐107‐!Print_Area</vt:lpstr>
      <vt:lpstr>グラフ!Print_Area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情報政策課</cp:lastModifiedBy>
  <cp:revision>4</cp:revision>
  <cp:lastPrinted>2015-03-11T01:52:44Z</cp:lastPrinted>
  <dcterms:created xsi:type="dcterms:W3CDTF">2002-03-19T05:03:05Z</dcterms:created>
  <dcterms:modified xsi:type="dcterms:W3CDTF">2015-03-11T02:43:25Z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