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９年版統計うらそえ\■（入力用）H29\HP掲載用（Excel）\"/>
    </mc:Choice>
  </mc:AlternateContent>
  <bookViews>
    <workbookView xWindow="0" yWindow="0" windowWidth="20490" windowHeight="7770" activeTab="5"/>
  </bookViews>
  <sheets>
    <sheet name="‐126‐" sheetId="1" r:id="rId1"/>
    <sheet name="‐127‐" sheetId="2" r:id="rId2"/>
    <sheet name="‐128‐" sheetId="3" r:id="rId3"/>
    <sheet name="‐129‐" sheetId="4" r:id="rId4"/>
    <sheet name="‐130‐" sheetId="5" r:id="rId5"/>
    <sheet name="‐131‐" sheetId="6" r:id="rId6"/>
    <sheet name="グラフ" sheetId="7" r:id="rId7"/>
  </sheets>
  <definedNames>
    <definedName name="_xlnm.Print_Area" localSheetId="0">‐126‐!$A$1:$M$43</definedName>
    <definedName name="_xlnm.Print_Area" localSheetId="1">‐127‐!$A$1:$J$45</definedName>
    <definedName name="_xlnm.Print_Area" localSheetId="2">‐128‐!$A$1:$N$41</definedName>
    <definedName name="_xlnm.Print_Area" localSheetId="3">‐129‐!$A$1:$O$51</definedName>
    <definedName name="_xlnm.Print_Area" localSheetId="4">‐130‐!$A$1:$M$41</definedName>
    <definedName name="_xlnm.Print_Area" localSheetId="5">‐131‐!$A$1:$AI$44</definedName>
    <definedName name="_xlnm.Print_Area" localSheetId="6">グラフ!$A$1:$F$132</definedName>
  </definedNames>
  <calcPr calcId="152511"/>
</workbook>
</file>

<file path=xl/calcChain.xml><?xml version="1.0" encoding="utf-8"?>
<calcChain xmlns="http://schemas.openxmlformats.org/spreadsheetml/2006/main">
  <c r="J107" i="7" l="1"/>
  <c r="J106" i="7"/>
  <c r="J105" i="7"/>
  <c r="K104" i="7"/>
  <c r="J104" i="7"/>
  <c r="J103" i="7"/>
  <c r="I104" i="7"/>
  <c r="I105" i="7"/>
  <c r="I106" i="7"/>
  <c r="I107" i="7"/>
  <c r="N74" i="7"/>
  <c r="J14" i="7"/>
  <c r="J15" i="7"/>
  <c r="I14" i="7"/>
  <c r="I15" i="7"/>
  <c r="I16" i="7"/>
  <c r="J16" i="7"/>
  <c r="K16" i="7" s="1"/>
  <c r="I17" i="7"/>
  <c r="J17" i="7"/>
  <c r="K14" i="7" l="1"/>
  <c r="K17" i="7"/>
  <c r="K15" i="7"/>
  <c r="C50" i="4" l="1"/>
  <c r="N29" i="4"/>
  <c r="C29" i="3"/>
  <c r="B8" i="3"/>
  <c r="D15" i="5" l="1"/>
  <c r="K37" i="2" l="1"/>
  <c r="B43" i="6" l="1"/>
  <c r="B5" i="5"/>
  <c r="B6" i="5"/>
  <c r="B7" i="5"/>
  <c r="B8" i="5"/>
  <c r="L4" i="4"/>
  <c r="J4" i="4"/>
  <c r="H4" i="4"/>
  <c r="F4" i="4"/>
  <c r="C14" i="3"/>
  <c r="C15" i="3"/>
  <c r="C16" i="3"/>
  <c r="C17" i="3"/>
  <c r="C5" i="2" l="1"/>
  <c r="C7" i="2"/>
  <c r="C9" i="2"/>
  <c r="C11" i="2"/>
  <c r="C13" i="2"/>
  <c r="C15" i="2"/>
  <c r="C17" i="2"/>
  <c r="D22" i="1" l="1"/>
  <c r="F22" i="1"/>
  <c r="H22" i="1"/>
  <c r="J22" i="1"/>
  <c r="J18" i="7" l="1"/>
  <c r="I6" i="7"/>
  <c r="H103" i="7" l="1"/>
  <c r="M43" i="7"/>
  <c r="M37" i="7"/>
  <c r="M38" i="7"/>
  <c r="M39" i="7"/>
  <c r="M40" i="7"/>
  <c r="M41" i="7"/>
  <c r="M42" i="7"/>
  <c r="B42" i="6" l="1"/>
  <c r="B41" i="6"/>
  <c r="B40" i="6"/>
  <c r="B39" i="6"/>
  <c r="B27" i="6"/>
  <c r="B26" i="6"/>
  <c r="B25" i="6"/>
  <c r="B24" i="6"/>
  <c r="C49" i="4"/>
  <c r="C48" i="4"/>
  <c r="C47" i="4"/>
  <c r="C46" i="4"/>
  <c r="C28" i="3"/>
  <c r="C27" i="3"/>
  <c r="K105" i="7" s="1"/>
  <c r="C26" i="3"/>
  <c r="C25" i="3"/>
  <c r="K103" i="7" s="1"/>
  <c r="B7" i="3"/>
  <c r="B6" i="3"/>
  <c r="B5" i="3"/>
  <c r="B4" i="3"/>
  <c r="B37" i="2"/>
  <c r="J37" i="2" s="1"/>
  <c r="B35" i="2"/>
  <c r="J35" i="2" s="1"/>
  <c r="B33" i="2"/>
  <c r="B31" i="2"/>
  <c r="J31" i="2" s="1"/>
  <c r="B29" i="2"/>
  <c r="B27" i="2"/>
  <c r="H11" i="7"/>
  <c r="H10" i="7"/>
  <c r="H9" i="7"/>
  <c r="H8" i="7"/>
  <c r="H7" i="7"/>
  <c r="L22" i="1"/>
  <c r="F15" i="5"/>
  <c r="J29" i="4"/>
  <c r="H29" i="4"/>
  <c r="F29" i="4"/>
  <c r="B28" i="6"/>
  <c r="F16" i="6"/>
  <c r="F14" i="6"/>
  <c r="F12" i="6"/>
  <c r="F10" i="6"/>
  <c r="F8" i="6"/>
  <c r="AI7" i="6"/>
  <c r="S113" i="7" s="1"/>
  <c r="AF7" i="6"/>
  <c r="R113" i="7" s="1"/>
  <c r="AD7" i="6"/>
  <c r="Q113" i="7" s="1"/>
  <c r="AA7" i="6"/>
  <c r="P113" i="7" s="1"/>
  <c r="Y7" i="6"/>
  <c r="O113" i="7" s="1"/>
  <c r="U7" i="6"/>
  <c r="N113" i="7" s="1"/>
  <c r="R7" i="6"/>
  <c r="M113" i="7" s="1"/>
  <c r="P7" i="6"/>
  <c r="L113" i="7" s="1"/>
  <c r="M7" i="6"/>
  <c r="K113" i="7" s="1"/>
  <c r="K7" i="6"/>
  <c r="J113" i="7" s="1"/>
  <c r="H7" i="6"/>
  <c r="B40" i="5"/>
  <c r="B39" i="5"/>
  <c r="B38" i="5"/>
  <c r="B37" i="5"/>
  <c r="B36" i="5"/>
  <c r="B35" i="5"/>
  <c r="B34" i="5"/>
  <c r="M33" i="5"/>
  <c r="L33" i="5"/>
  <c r="K33" i="5"/>
  <c r="J33" i="5"/>
  <c r="I33" i="5"/>
  <c r="H33" i="5"/>
  <c r="G33" i="5"/>
  <c r="F33" i="5"/>
  <c r="E33" i="5"/>
  <c r="D33" i="5"/>
  <c r="C33" i="5"/>
  <c r="B27" i="5"/>
  <c r="B26" i="5"/>
  <c r="B25" i="5"/>
  <c r="B24" i="5"/>
  <c r="B23" i="5"/>
  <c r="B22" i="5"/>
  <c r="B21" i="5"/>
  <c r="B20" i="5"/>
  <c r="B19" i="5"/>
  <c r="B18" i="5"/>
  <c r="B17" i="5"/>
  <c r="B16" i="5"/>
  <c r="M15" i="5"/>
  <c r="L15" i="5"/>
  <c r="K15" i="5"/>
  <c r="J15" i="5"/>
  <c r="I15" i="5"/>
  <c r="H15" i="5"/>
  <c r="G15" i="5"/>
  <c r="E15" i="5"/>
  <c r="C15" i="5"/>
  <c r="B9" i="5"/>
  <c r="L29" i="4"/>
  <c r="K107" i="7"/>
  <c r="K106" i="7"/>
  <c r="I69" i="7"/>
  <c r="H43" i="7"/>
  <c r="H42" i="7"/>
  <c r="H41" i="7"/>
  <c r="H40" i="7"/>
  <c r="H39" i="7"/>
  <c r="H38" i="7"/>
  <c r="I18" i="7"/>
  <c r="J43" i="7"/>
  <c r="J42" i="7"/>
  <c r="J41" i="7"/>
  <c r="J40" i="7"/>
  <c r="J39" i="7"/>
  <c r="J38" i="7"/>
  <c r="J37" i="7"/>
  <c r="I39" i="7"/>
  <c r="I38" i="7"/>
  <c r="I37" i="7"/>
  <c r="H37" i="7"/>
  <c r="L11" i="7"/>
  <c r="L10" i="7"/>
  <c r="L9" i="7"/>
  <c r="L8" i="7"/>
  <c r="L7" i="7"/>
  <c r="L6" i="7"/>
  <c r="H6" i="7"/>
  <c r="B39" i="2"/>
  <c r="K39" i="2" s="1"/>
  <c r="C19" i="2"/>
  <c r="K6" i="7"/>
  <c r="I103" i="7"/>
  <c r="M74" i="7"/>
  <c r="L74" i="7"/>
  <c r="K74" i="7"/>
  <c r="J74" i="7"/>
  <c r="I74" i="7"/>
  <c r="K69" i="7"/>
  <c r="L69" i="7"/>
  <c r="M69" i="7"/>
  <c r="N69" i="7"/>
  <c r="O69" i="7"/>
  <c r="P69" i="7"/>
  <c r="Q69" i="7"/>
  <c r="R69" i="7"/>
  <c r="S69" i="7"/>
  <c r="T69" i="7"/>
  <c r="J69" i="7"/>
  <c r="N43" i="7"/>
  <c r="L43" i="7"/>
  <c r="K43" i="7"/>
  <c r="N41" i="7"/>
  <c r="N42" i="7"/>
  <c r="L42" i="7"/>
  <c r="K42" i="7"/>
  <c r="L41" i="7"/>
  <c r="K41" i="7"/>
  <c r="N40" i="7"/>
  <c r="L40" i="7"/>
  <c r="K40" i="7"/>
  <c r="N39" i="7"/>
  <c r="L39" i="7"/>
  <c r="K39" i="7"/>
  <c r="N38" i="7"/>
  <c r="L38" i="7"/>
  <c r="K38" i="7"/>
  <c r="N37" i="7"/>
  <c r="L37" i="7"/>
  <c r="K37" i="7"/>
  <c r="J9" i="7"/>
  <c r="K11" i="7"/>
  <c r="K10" i="7"/>
  <c r="K9" i="7"/>
  <c r="K8" i="7"/>
  <c r="K7" i="7"/>
  <c r="J11" i="7"/>
  <c r="J10" i="7"/>
  <c r="J8" i="7"/>
  <c r="J7" i="7"/>
  <c r="J6" i="7"/>
  <c r="I11" i="7"/>
  <c r="I10" i="7"/>
  <c r="I9" i="7"/>
  <c r="I8" i="7"/>
  <c r="I7" i="7"/>
  <c r="O41" i="7" l="1"/>
  <c r="O44" i="7"/>
  <c r="O38" i="7"/>
  <c r="O42" i="7"/>
  <c r="J33" i="2"/>
  <c r="I40" i="7" s="1"/>
  <c r="O39" i="7"/>
  <c r="O43" i="7"/>
  <c r="O40" i="7"/>
  <c r="I41" i="7"/>
  <c r="J39" i="2"/>
  <c r="I43" i="7" s="1"/>
  <c r="I42" i="7"/>
  <c r="F7" i="6"/>
  <c r="B33" i="5"/>
  <c r="B15" i="5"/>
  <c r="U69" i="7"/>
  <c r="K18" i="7"/>
  <c r="I113" i="7"/>
  <c r="T113" i="7" l="1"/>
  <c r="H113" i="7"/>
  <c r="H75" i="7" l="1"/>
  <c r="J75" i="7" l="1"/>
  <c r="K75" i="7"/>
  <c r="L75" i="7"/>
  <c r="M75" i="7"/>
  <c r="I75" i="7"/>
  <c r="G75" i="7"/>
</calcChain>
</file>

<file path=xl/sharedStrings.xml><?xml version="1.0" encoding="utf-8"?>
<sst xmlns="http://schemas.openxmlformats.org/spreadsheetml/2006/main" count="543" uniqueCount="339">
  <si>
    <t>ⅩⅠ　　警察及び消防　</t>
  </si>
  <si>
    <t>（単位：件、人）</t>
  </si>
  <si>
    <t>年　　次</t>
  </si>
  <si>
    <t>発生件数</t>
  </si>
  <si>
    <t>死　者　数</t>
  </si>
  <si>
    <t xml:space="preserve">  　資料：浦添警察署 </t>
  </si>
  <si>
    <t xml:space="preserve">       死者数とは事故発生後24時間以内に死亡した人数である。</t>
  </si>
  <si>
    <t xml:space="preserve">       重傷者数とは全治１ケ月以上の者である。                              </t>
  </si>
  <si>
    <t>（単位：件）</t>
  </si>
  <si>
    <t>交   通   違   反</t>
  </si>
  <si>
    <t>無 　免 　許 　運 　転</t>
  </si>
  <si>
    <t>最 　高　速　度　違　反</t>
  </si>
  <si>
    <t>駐 　停 　車 　違 　反</t>
  </si>
  <si>
    <t>免　許　証　不　携　帯</t>
  </si>
  <si>
    <t>そ　　　　の　　　　他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</si>
  <si>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</si>
  <si>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</si>
  <si>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</si>
  <si>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</si>
  <si>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</si>
  <si>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</si>
  <si>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</si>
  <si>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</si>
  <si>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</si>
  <si>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</si>
  <si>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>-</t>
  </si>
  <si>
    <t xml:space="preserve">（注）犯罪少年とは、罪を犯した14歳以上20歳未満の少年をいう。 </t>
  </si>
  <si>
    <t>資料：浦添警察署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</si>
  <si>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</si>
  <si>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</si>
  <si>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</si>
  <si>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</si>
  <si>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</si>
  <si>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</si>
  <si>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</si>
  <si>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</si>
  <si>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</si>
  <si>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</si>
  <si>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</si>
  <si>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</si>
  <si>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</si>
  <si>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</si>
  <si>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</si>
  <si>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</si>
  <si>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</si>
  <si>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</si>
  <si>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</si>
  <si>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</si>
  <si>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</si>
  <si>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</si>
  <si>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 xml:space="preserve"> </t>
  </si>
  <si>
    <t>林野火災</t>
  </si>
  <si>
    <t>車両火災</t>
  </si>
  <si>
    <t>船舶火災</t>
  </si>
  <si>
    <t>その他火災</t>
  </si>
  <si>
    <t>総　　数</t>
  </si>
  <si>
    <t>子供の火遊び</t>
  </si>
  <si>
    <t>タバコ吸殻</t>
  </si>
  <si>
    <t>残火の</t>
  </si>
  <si>
    <t>放火</t>
  </si>
  <si>
    <t>漏電</t>
  </si>
  <si>
    <t>損　害　額</t>
  </si>
  <si>
    <t>不　始　末</t>
  </si>
  <si>
    <t>不始末</t>
  </si>
  <si>
    <t>（千円）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</si>
  <si>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</si>
  <si>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</si>
  <si>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</si>
  <si>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</si>
  <si>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</si>
  <si>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</si>
  <si>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</si>
  <si>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</si>
  <si>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</si>
  <si>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</si>
  <si>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</si>
  <si>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</si>
  <si>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</si>
  <si>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</si>
  <si>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</si>
  <si>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</si>
  <si>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</si>
  <si>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</si>
  <si>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</si>
  <si>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</si>
  <si>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</si>
  <si>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</si>
  <si>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</si>
  <si>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</si>
  <si>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</si>
  <si>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</si>
  <si>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</si>
  <si>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</si>
  <si>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年　次</t>
  </si>
  <si>
    <t>総　 数</t>
  </si>
  <si>
    <t>年　     次</t>
  </si>
  <si>
    <t>総  数</t>
  </si>
  <si>
    <t>火災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</si>
  <si>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</si>
  <si>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</si>
  <si>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</si>
  <si>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</si>
  <si>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</si>
  <si>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</si>
  <si>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</si>
  <si>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</si>
  <si>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 病</t>
  </si>
  <si>
    <t>災害</t>
  </si>
  <si>
    <t>事故</t>
  </si>
  <si>
    <t>競技</t>
  </si>
  <si>
    <t>負傷</t>
  </si>
  <si>
    <t>行為</t>
  </si>
  <si>
    <t>　資料：消防本部総務課</t>
  </si>
  <si>
    <t>時  間  帯</t>
  </si>
  <si>
    <t>０時～２時未満</t>
  </si>
  <si>
    <t>２  ～  ４</t>
  </si>
  <si>
    <t>４　～  ６</t>
  </si>
  <si>
    <t>６  ～  ８</t>
  </si>
  <si>
    <t>８　～  10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</si>
  <si>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</si>
  <si>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</si>
  <si>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</si>
  <si>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</si>
  <si>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</si>
  <si>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</si>
  <si>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</si>
  <si>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</si>
  <si>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</si>
  <si>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</si>
  <si>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</si>
  <si>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</si>
  <si>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</si>
  <si>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</si>
  <si>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</si>
  <si>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</si>
  <si>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</si>
  <si>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（生後 28 日以内）</t>
  </si>
  <si>
    <t>（生後29日～７歳未満）</t>
  </si>
  <si>
    <t>（満７歳～18歳未満）</t>
  </si>
  <si>
    <t>（満18歳～65歳未満）</t>
  </si>
  <si>
    <t>（満 65 歳以上）</t>
  </si>
  <si>
    <t>資料：消防本部総務課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</si>
  <si>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</si>
  <si>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</si>
  <si>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</si>
  <si>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</si>
  <si>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</si>
  <si>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</si>
  <si>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</si>
  <si>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</si>
  <si>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</si>
  <si>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</si>
  <si>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</si>
  <si>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>（注）消防職員１人当り人口は、各年末の人口を基に算出した数値である。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</si>
  <si>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</si>
  <si>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</si>
  <si>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</si>
  <si>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</si>
  <si>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</si>
  <si>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</si>
  <si>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</si>
  <si>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</si>
  <si>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</si>
  <si>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</si>
  <si>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</si>
  <si>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</si>
  <si>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</si>
  <si>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</si>
  <si>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</si>
  <si>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残火の不始末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</si>
  <si>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</si>
  <si>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</si>
  <si>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</si>
  <si>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</si>
  <si>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</si>
  <si>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</si>
  <si>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</si>
  <si>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</si>
  <si>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</si>
  <si>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</si>
  <si>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</si>
  <si>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凶悪犯・風俗犯ほか</t>
    <rPh sb="0" eb="3">
      <t>キョウアクハン</t>
    </rPh>
    <rPh sb="4" eb="6">
      <t>フウゾク</t>
    </rPh>
    <rPh sb="6" eb="7">
      <t>ハン</t>
    </rPh>
    <phoneticPr fontId="19"/>
  </si>
  <si>
    <t>はしご車</t>
    <rPh sb="3" eb="4">
      <t>シャ</t>
    </rPh>
    <phoneticPr fontId="19"/>
  </si>
  <si>
    <t>大型タンク車</t>
    <rPh sb="0" eb="2">
      <t>オオガタ</t>
    </rPh>
    <rPh sb="5" eb="6">
      <t>シャ</t>
    </rPh>
    <phoneticPr fontId="19"/>
  </si>
  <si>
    <t>救助工作車</t>
    <rPh sb="0" eb="2">
      <t>キュウジョ</t>
    </rPh>
    <rPh sb="2" eb="4">
      <t>コウサク</t>
    </rPh>
    <rPh sb="4" eb="5">
      <t>シャ</t>
    </rPh>
    <phoneticPr fontId="19"/>
  </si>
  <si>
    <t>水難救助車</t>
    <rPh sb="0" eb="2">
      <t>スイナン</t>
    </rPh>
    <rPh sb="2" eb="4">
      <t>キュウジョ</t>
    </rPh>
    <rPh sb="4" eb="5">
      <t>シャ</t>
    </rPh>
    <phoneticPr fontId="19"/>
  </si>
  <si>
    <t>水槽付ポンプ車</t>
    <rPh sb="0" eb="2">
      <t>スイソウ</t>
    </rPh>
    <rPh sb="2" eb="3">
      <t>ツキ</t>
    </rPh>
    <rPh sb="6" eb="7">
      <t>シャ</t>
    </rPh>
    <phoneticPr fontId="19"/>
  </si>
  <si>
    <t>予備ボンベ車</t>
    <rPh sb="0" eb="2">
      <t>ヨビ</t>
    </rPh>
    <rPh sb="5" eb="6">
      <t>シャ</t>
    </rPh>
    <phoneticPr fontId="19"/>
  </si>
  <si>
    <t>ポンプ車</t>
    <rPh sb="3" eb="4">
      <t>シャ</t>
    </rPh>
    <phoneticPr fontId="19"/>
  </si>
  <si>
    <t>鑑識車</t>
    <rPh sb="0" eb="2">
      <t>カンシキ</t>
    </rPh>
    <rPh sb="2" eb="3">
      <t>シャ</t>
    </rPh>
    <phoneticPr fontId="19"/>
  </si>
  <si>
    <t>広報車</t>
    <rPh sb="0" eb="2">
      <t>コウホウ</t>
    </rPh>
    <rPh sb="2" eb="3">
      <t>シャ</t>
    </rPh>
    <phoneticPr fontId="19"/>
  </si>
  <si>
    <t>積載車</t>
    <rPh sb="0" eb="2">
      <t>セキサイ</t>
    </rPh>
    <rPh sb="2" eb="3">
      <t>シャ</t>
    </rPh>
    <phoneticPr fontId="19"/>
  </si>
  <si>
    <t>指揮車</t>
    <rPh sb="0" eb="2">
      <t>シキ</t>
    </rPh>
    <rPh sb="2" eb="3">
      <t>シャ</t>
    </rPh>
    <phoneticPr fontId="19"/>
  </si>
  <si>
    <t>指令車</t>
    <rPh sb="0" eb="2">
      <t>シレイ</t>
    </rPh>
    <rPh sb="2" eb="3">
      <t>シャ</t>
    </rPh>
    <phoneticPr fontId="19"/>
  </si>
  <si>
    <t>救急車</t>
    <rPh sb="0" eb="3">
      <t>キュウキュウシャ</t>
    </rPh>
    <phoneticPr fontId="19"/>
  </si>
  <si>
    <t>人員搬送車</t>
    <rPh sb="0" eb="2">
      <t>ジンイン</t>
    </rPh>
    <rPh sb="2" eb="4">
      <t>ハンソウ</t>
    </rPh>
    <rPh sb="4" eb="5">
      <t>シャ</t>
    </rPh>
    <phoneticPr fontId="19"/>
  </si>
  <si>
    <t>事務連絡車</t>
    <rPh sb="0" eb="2">
      <t>ジム</t>
    </rPh>
    <rPh sb="2" eb="4">
      <t>レンラク</t>
    </rPh>
    <rPh sb="4" eb="5">
      <t>シャ</t>
    </rPh>
    <phoneticPr fontId="19"/>
  </si>
  <si>
    <t>消火栓</t>
    <rPh sb="0" eb="3">
      <t>ショウカセン</t>
    </rPh>
    <phoneticPr fontId="19"/>
  </si>
  <si>
    <t>防火水槽</t>
    <rPh sb="0" eb="2">
      <t>ボウカ</t>
    </rPh>
    <rPh sb="2" eb="4">
      <t>スイソウ</t>
    </rPh>
    <phoneticPr fontId="19"/>
  </si>
  <si>
    <t>資機材搬送車</t>
    <rPh sb="2" eb="3">
      <t>ザイ</t>
    </rPh>
    <rPh sb="3" eb="5">
      <t>ハンソウ</t>
    </rPh>
    <rPh sb="5" eb="6">
      <t>シャ</t>
    </rPh>
    <phoneticPr fontId="19"/>
  </si>
  <si>
    <t>（69）浦添署管内の交通事故発生状況</t>
  </si>
  <si>
    <t xml:space="preserve">（158）  交通事故発生状況（浦添警察署管内）                                   　　  </t>
    <phoneticPr fontId="19"/>
  </si>
  <si>
    <t>（169）  過去５年間の事故種別救急搬送人員</t>
    <phoneticPr fontId="19"/>
  </si>
  <si>
    <t>総　  数</t>
  </si>
  <si>
    <t>字　　　　　名</t>
  </si>
  <si>
    <t>時　間　帯</t>
  </si>
  <si>
    <t>総</t>
  </si>
  <si>
    <t>急</t>
  </si>
  <si>
    <t>働</t>
  </si>
  <si>
    <t>数</t>
  </si>
  <si>
    <t>病</t>
  </si>
  <si>
    <t xml:space="preserve"> 総</t>
  </si>
  <si>
    <t xml:space="preserve"> 数</t>
  </si>
  <si>
    <t>合計</t>
    <rPh sb="0" eb="2">
      <t>ゴウケイ</t>
    </rPh>
    <phoneticPr fontId="19"/>
  </si>
  <si>
    <t>合計件数</t>
    <rPh sb="0" eb="2">
      <t>ゴウケイ</t>
    </rPh>
    <rPh sb="2" eb="4">
      <t>ケンスウ</t>
    </rPh>
    <phoneticPr fontId="19"/>
  </si>
  <si>
    <t>発 生 件 数</t>
    <phoneticPr fontId="19"/>
  </si>
  <si>
    <t>重 傷 者 数</t>
    <phoneticPr fontId="19"/>
  </si>
  <si>
    <t>（160）  少年犯罪の状況（検挙人員）</t>
    <phoneticPr fontId="19"/>
  </si>
  <si>
    <t>（162）  過去５年間の月別火災発生件数</t>
    <phoneticPr fontId="19"/>
  </si>
  <si>
    <t>（68）交通事故発生状況（Ｐ126参照）</t>
    <phoneticPr fontId="19"/>
  </si>
  <si>
    <t>（Ｐ126参照）</t>
    <phoneticPr fontId="19"/>
  </si>
  <si>
    <t>（70）刑法犯罪認知件数及び検挙率（Ｐ127参照）</t>
    <phoneticPr fontId="19"/>
  </si>
  <si>
    <t>（71）月別火災発生件数（Ｐ128参照）</t>
    <phoneticPr fontId="19"/>
  </si>
  <si>
    <t>（72）原因別火災発生件数の構成（Ｐ128参照）</t>
    <phoneticPr fontId="19"/>
  </si>
  <si>
    <t xml:space="preserve">（73）火災による損害額（Ｐ128参照） </t>
    <phoneticPr fontId="19"/>
  </si>
  <si>
    <t>（74）事故種別救急搬送人数（Ｐ131参照）</t>
    <phoneticPr fontId="19"/>
  </si>
  <si>
    <t>軽 傷 者 数</t>
    <phoneticPr fontId="19"/>
  </si>
  <si>
    <t>１ 日 当 り     発 生 件 数</t>
    <phoneticPr fontId="19"/>
  </si>
  <si>
    <t>１ 日 当 り     死 傷 者 数</t>
    <phoneticPr fontId="19"/>
  </si>
  <si>
    <t>（159）  交通違反別取締状況（浦添警察署管内）</t>
    <phoneticPr fontId="19"/>
  </si>
  <si>
    <t>（161）  刑法犯罪認知・検挙状況（浦添市内における数値）</t>
    <phoneticPr fontId="19"/>
  </si>
  <si>
    <t>　　　凶悪犯とは、殺人、強盗、放火、強姦の総称である。</t>
    <phoneticPr fontId="19"/>
  </si>
  <si>
    <t>　　　粗暴犯とは、凶器準備集合、暴行、傷害、脅迫、恐喝の総称である。</t>
    <phoneticPr fontId="19"/>
  </si>
  <si>
    <t>　　　知能犯とは、詐欺、横領、偽造、汚職、背任の総称である。</t>
    <phoneticPr fontId="19"/>
  </si>
  <si>
    <t>　　　風俗犯とは、賭博、わいせつの総称である。　</t>
    <phoneticPr fontId="19"/>
  </si>
  <si>
    <t>　　　その他刑法犯とは、公務執行妨害、住居侵入、盗品、器物損壊等のことである。</t>
    <phoneticPr fontId="19"/>
  </si>
  <si>
    <t xml:space="preserve">（163）  過去５年間の種類別火災発生件数                               　　　            </t>
    <phoneticPr fontId="19"/>
  </si>
  <si>
    <t>（164）  過去５年間の原因別火災発生件数・損害額                                 　          　　</t>
    <phoneticPr fontId="19"/>
  </si>
  <si>
    <t>（165）  過去５年間の火災発生件数・出動車両・出動人員・使用水量の推移</t>
    <phoneticPr fontId="19"/>
  </si>
  <si>
    <t>（166）  過去５年間の字別火災発生件数</t>
    <phoneticPr fontId="19"/>
  </si>
  <si>
    <t>（167）  過去５年間の出火時間帯別火災発生件数</t>
    <phoneticPr fontId="19"/>
  </si>
  <si>
    <t>総数</t>
    <phoneticPr fontId="19"/>
  </si>
  <si>
    <t>０時 　 　～　   ２時未満</t>
    <phoneticPr fontId="19"/>
  </si>
  <si>
    <t xml:space="preserve">２        ～     ４　 </t>
    <phoneticPr fontId="19"/>
  </si>
  <si>
    <t xml:space="preserve">４        ～     ６   </t>
    <phoneticPr fontId="19"/>
  </si>
  <si>
    <t xml:space="preserve">６     　 ～     ８   </t>
    <phoneticPr fontId="19"/>
  </si>
  <si>
    <t xml:space="preserve">８        ～     10   </t>
    <phoneticPr fontId="19"/>
  </si>
  <si>
    <t xml:space="preserve">10        ～     12   </t>
    <phoneticPr fontId="19"/>
  </si>
  <si>
    <t xml:space="preserve">12        ～     14   </t>
    <phoneticPr fontId="19"/>
  </si>
  <si>
    <t xml:space="preserve">14        ～     16   </t>
    <phoneticPr fontId="19"/>
  </si>
  <si>
    <t xml:space="preserve">16        ～     18   </t>
    <phoneticPr fontId="19"/>
  </si>
  <si>
    <t xml:space="preserve">18        ～     20   </t>
    <phoneticPr fontId="19"/>
  </si>
  <si>
    <t xml:space="preserve">20        ～     22   </t>
    <phoneticPr fontId="19"/>
  </si>
  <si>
    <t xml:space="preserve">22        ～     24   </t>
    <phoneticPr fontId="19"/>
  </si>
  <si>
    <t>火</t>
    <phoneticPr fontId="19"/>
  </si>
  <si>
    <t>自</t>
    <phoneticPr fontId="19"/>
  </si>
  <si>
    <t>水</t>
    <phoneticPr fontId="19"/>
  </si>
  <si>
    <t>交</t>
    <phoneticPr fontId="19"/>
  </si>
  <si>
    <t>労</t>
    <phoneticPr fontId="19"/>
  </si>
  <si>
    <t>運</t>
    <phoneticPr fontId="19"/>
  </si>
  <si>
    <t>一</t>
    <phoneticPr fontId="19"/>
  </si>
  <si>
    <t>加</t>
    <phoneticPr fontId="19"/>
  </si>
  <si>
    <t>そ
の
他</t>
    <phoneticPr fontId="19"/>
  </si>
  <si>
    <t>然</t>
    <phoneticPr fontId="19"/>
  </si>
  <si>
    <t>難</t>
    <phoneticPr fontId="19"/>
  </si>
  <si>
    <t>通</t>
    <phoneticPr fontId="19"/>
  </si>
  <si>
    <t>動</t>
    <phoneticPr fontId="19"/>
  </si>
  <si>
    <t>般</t>
    <phoneticPr fontId="19"/>
  </si>
  <si>
    <t>損</t>
    <phoneticPr fontId="19"/>
  </si>
  <si>
    <t>災</t>
    <phoneticPr fontId="19"/>
  </si>
  <si>
    <t>事</t>
    <phoneticPr fontId="19"/>
  </si>
  <si>
    <t>競</t>
    <phoneticPr fontId="19"/>
  </si>
  <si>
    <t>負</t>
    <phoneticPr fontId="19"/>
  </si>
  <si>
    <t>行</t>
    <phoneticPr fontId="19"/>
  </si>
  <si>
    <t>害</t>
    <phoneticPr fontId="19"/>
  </si>
  <si>
    <t>故</t>
    <phoneticPr fontId="19"/>
  </si>
  <si>
    <t>技</t>
    <phoneticPr fontId="19"/>
  </si>
  <si>
    <t>傷</t>
    <phoneticPr fontId="19"/>
  </si>
  <si>
    <t>為</t>
    <phoneticPr fontId="19"/>
  </si>
  <si>
    <t>総　　　　数</t>
    <phoneticPr fontId="19"/>
  </si>
  <si>
    <t>乳 ・ 幼児</t>
    <phoneticPr fontId="19"/>
  </si>
  <si>
    <t>少     年</t>
    <phoneticPr fontId="19"/>
  </si>
  <si>
    <t>成     人</t>
    <phoneticPr fontId="19"/>
  </si>
  <si>
    <t>老     人</t>
    <phoneticPr fontId="19"/>
  </si>
  <si>
    <t xml:space="preserve">（173）  消防本部及び消防署職員数の推移 </t>
    <phoneticPr fontId="19"/>
  </si>
  <si>
    <t>消防  団員</t>
    <phoneticPr fontId="19"/>
  </si>
  <si>
    <t>（174）  消防車両等の保有状況</t>
    <phoneticPr fontId="19"/>
  </si>
  <si>
    <t>平成24年</t>
    <phoneticPr fontId="19"/>
  </si>
  <si>
    <t>平成25年</t>
    <phoneticPr fontId="19"/>
  </si>
  <si>
    <t>平成26年</t>
    <phoneticPr fontId="19"/>
  </si>
  <si>
    <t>化学車</t>
    <rPh sb="0" eb="2">
      <t>カガク</t>
    </rPh>
    <rPh sb="2" eb="3">
      <t>シャ</t>
    </rPh>
    <phoneticPr fontId="19"/>
  </si>
  <si>
    <t>（168）  過去５年間の月別火災出動人員</t>
    <rPh sb="18" eb="19">
      <t>ドウ</t>
    </rPh>
    <phoneticPr fontId="19"/>
  </si>
  <si>
    <t>（注）（    ）は浦添市内の数値である。</t>
    <phoneticPr fontId="19"/>
  </si>
  <si>
    <t>自然災害</t>
    <rPh sb="0" eb="2">
      <t>シゼン</t>
    </rPh>
    <rPh sb="2" eb="4">
      <t>サイガイ</t>
    </rPh>
    <phoneticPr fontId="19"/>
  </si>
  <si>
    <t>平成24年</t>
    <phoneticPr fontId="19"/>
  </si>
  <si>
    <t>平成23年</t>
    <rPh sb="0" eb="2">
      <t>ヘイセイ</t>
    </rPh>
    <rPh sb="4" eb="5">
      <t>ネン</t>
    </rPh>
    <phoneticPr fontId="19"/>
  </si>
  <si>
    <t>平成27年</t>
    <rPh sb="0" eb="2">
      <t>ヘイセイ</t>
    </rPh>
    <rPh sb="4" eb="5">
      <t>ネン</t>
    </rPh>
    <phoneticPr fontId="19"/>
  </si>
  <si>
    <t>平成24年</t>
    <phoneticPr fontId="19"/>
  </si>
  <si>
    <t>平成25年</t>
  </si>
  <si>
    <t>平成26年</t>
  </si>
  <si>
    <t>平成27年</t>
  </si>
  <si>
    <t>平成28年度</t>
    <rPh sb="0" eb="2">
      <t>ヘイセイ</t>
    </rPh>
    <rPh sb="4" eb="6">
      <t>ネンド</t>
    </rPh>
    <phoneticPr fontId="19"/>
  </si>
  <si>
    <t>平成21年</t>
    <rPh sb="0" eb="2">
      <t>ヘイセイ</t>
    </rPh>
    <rPh sb="4" eb="5">
      <t>ネン</t>
    </rPh>
    <phoneticPr fontId="19"/>
  </si>
  <si>
    <t>平成24年</t>
    <rPh sb="0" eb="2">
      <t>ヘイセイ</t>
    </rPh>
    <rPh sb="4" eb="5">
      <t>ネン</t>
    </rPh>
    <phoneticPr fontId="19"/>
  </si>
  <si>
    <t>平成28年</t>
    <rPh sb="0" eb="2">
      <t>ヘイセイ</t>
    </rPh>
    <rPh sb="4" eb="5">
      <t>ネン</t>
    </rPh>
    <phoneticPr fontId="19"/>
  </si>
  <si>
    <t>（170）  時間帯別・事故種別・救急搬送人員（平成28年12月末現在）</t>
    <rPh sb="31" eb="32">
      <t>ガツ</t>
    </rPh>
    <rPh sb="32" eb="33">
      <t>マツ</t>
    </rPh>
    <rPh sb="33" eb="35">
      <t>ゲンザイ</t>
    </rPh>
    <phoneticPr fontId="19"/>
  </si>
  <si>
    <t>（171）  曜日別・事故種別・救急搬送人員（平成28年12月末現在）</t>
    <rPh sb="30" eb="31">
      <t>ガツ</t>
    </rPh>
    <rPh sb="31" eb="32">
      <t>マツ</t>
    </rPh>
    <rPh sb="32" eb="34">
      <t>ゲンザイ</t>
    </rPh>
    <phoneticPr fontId="19"/>
  </si>
  <si>
    <t>（172)   事故種別・年齢別救急搬送人員（平成28年12月末現在）</t>
    <rPh sb="30" eb="31">
      <t>ガツ</t>
    </rPh>
    <rPh sb="31" eb="32">
      <t>マツ</t>
    </rPh>
    <rPh sb="32" eb="34">
      <t>ゲンザイ</t>
    </rPh>
    <phoneticPr fontId="19"/>
  </si>
  <si>
    <t xml:space="preserve"> 　 27</t>
    <phoneticPr fontId="19"/>
  </si>
  <si>
    <t>平成24年</t>
    <rPh sb="0" eb="2">
      <t>ヘイセイ</t>
    </rPh>
    <rPh sb="4" eb="5">
      <t>ネン</t>
    </rPh>
    <phoneticPr fontId="24"/>
  </si>
  <si>
    <t xml:space="preserve">  25</t>
    <phoneticPr fontId="24"/>
  </si>
  <si>
    <t xml:space="preserve">  26</t>
    <phoneticPr fontId="24"/>
  </si>
  <si>
    <t xml:space="preserve">  28</t>
    <phoneticPr fontId="19"/>
  </si>
  <si>
    <t>-</t>
    <phoneticPr fontId="19"/>
  </si>
  <si>
    <t>-</t>
    <phoneticPr fontId="19"/>
  </si>
  <si>
    <t>H29年版OK</t>
    <rPh sb="3" eb="5">
      <t>ネンバン</t>
    </rPh>
    <phoneticPr fontId="19"/>
  </si>
  <si>
    <t>24年</t>
    <rPh sb="2" eb="3">
      <t>ネン</t>
    </rPh>
    <phoneticPr fontId="19"/>
  </si>
  <si>
    <t xml:space="preserve">  27</t>
    <phoneticPr fontId="19"/>
  </si>
  <si>
    <t>平成24年</t>
    <phoneticPr fontId="24"/>
  </si>
  <si>
    <t>平成25年</t>
    <phoneticPr fontId="24"/>
  </si>
  <si>
    <t>平成26年</t>
    <phoneticPr fontId="24"/>
  </si>
  <si>
    <t>平成27年</t>
    <phoneticPr fontId="19"/>
  </si>
  <si>
    <t>平成24年</t>
    <phoneticPr fontId="19"/>
  </si>
  <si>
    <t>平成25年</t>
    <phoneticPr fontId="19"/>
  </si>
  <si>
    <t>平成26年</t>
    <phoneticPr fontId="19"/>
  </si>
  <si>
    <t>平成24年</t>
    <phoneticPr fontId="19"/>
  </si>
  <si>
    <t>平成25年</t>
    <phoneticPr fontId="19"/>
  </si>
  <si>
    <t>平成26年</t>
    <phoneticPr fontId="19"/>
  </si>
  <si>
    <t>平成24年</t>
    <phoneticPr fontId="19"/>
  </si>
  <si>
    <t>平成24年</t>
    <phoneticPr fontId="19"/>
  </si>
  <si>
    <r>
      <t xml:space="preserve">総　　　　 </t>
    </r>
    <r>
      <rPr>
        <b/>
        <sz val="8"/>
        <color theme="1"/>
        <rFont val="ＭＳ 明朝"/>
        <family val="1"/>
        <charset val="128"/>
      </rPr>
      <t>　</t>
    </r>
    <r>
      <rPr>
        <b/>
        <sz val="10"/>
        <color theme="1"/>
        <rFont val="ＭＳ 明朝"/>
        <family val="1"/>
        <charset val="128"/>
      </rPr>
      <t>　　 　数</t>
    </r>
  </si>
  <si>
    <r>
      <t>酒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酔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・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酒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気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帯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び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運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転</t>
    </r>
  </si>
  <si>
    <r>
      <t>信 　</t>
    </r>
    <r>
      <rPr>
        <sz val="9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号 　</t>
    </r>
    <r>
      <rPr>
        <sz val="9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無 　</t>
    </r>
    <r>
      <rPr>
        <sz val="9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視</t>
    </r>
  </si>
  <si>
    <r>
      <t>通</t>
    </r>
    <r>
      <rPr>
        <sz val="11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行</t>
    </r>
    <r>
      <rPr>
        <sz val="11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禁</t>
    </r>
    <r>
      <rPr>
        <sz val="11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止</t>
    </r>
    <r>
      <rPr>
        <sz val="11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違</t>
    </r>
    <r>
      <rPr>
        <sz val="11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反</t>
    </r>
  </si>
  <si>
    <r>
      <t>整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備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不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良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車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両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等</t>
    </r>
  </si>
  <si>
    <r>
      <t>定</t>
    </r>
    <r>
      <rPr>
        <sz val="9.5"/>
        <color theme="1"/>
        <rFont val="ＭＳ 明朝"/>
        <family val="1"/>
        <charset val="128"/>
      </rPr>
      <t xml:space="preserve">　 </t>
    </r>
    <r>
      <rPr>
        <sz val="10"/>
        <color theme="1"/>
        <rFont val="ＭＳ 明朝"/>
        <family val="1"/>
        <charset val="128"/>
      </rPr>
      <t>員 　外 　乗 　車</t>
    </r>
  </si>
  <si>
    <t>　　25</t>
    <phoneticPr fontId="19"/>
  </si>
  <si>
    <t>　　26</t>
    <phoneticPr fontId="19"/>
  </si>
  <si>
    <t xml:space="preserve"> 　 28 　 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</si>
</sst>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176" formatCode="\(#,###\)"/>
    <numFmt numFmtId="177" formatCode="0.0"/>
    <numFmt numFmtId="178" formatCode="0_);\(0\)"/>
    <numFmt numFmtId="179" formatCode="#,##0_);\(#,##0\)"/>
    <numFmt numFmtId="180" formatCode="#,##0;[Red]#,##0"/>
    <numFmt numFmtId="181" formatCode="#,##0_);[Red]\(#,##0\)"/>
    <numFmt numFmtId="182" formatCode="#,##0_ "/>
    <numFmt numFmtId="183" formatCode="#,##0.0_ "/>
    <numFmt numFmtId="184" formatCode="&quot;　&quot;0"/>
    <numFmt numFmtId="185" formatCode="_ * #,##0_ ;_ * \-#,##0_ ;_ * \-_ ;_ @_ "/>
    <numFmt numFmtId="186" formatCode="0&quot;件&quot;"/>
    <numFmt numFmtId="187" formatCode="0_ "/>
    <numFmt numFmtId="188" formatCode="0.0;[Red]0.0"/>
    <numFmt numFmtId="189" formatCode="0_);[Red]\(0\)"/>
    <numFmt numFmtId="190" formatCode="0.0_);[Red]\(0.0\)"/>
    <numFmt numFmtId="191" formatCode="\(#,###.0\)"/>
    <numFmt numFmtId="192" formatCode="&quot;平成&quot;##&quot;年&quot;"/>
    <numFmt numFmtId="193" formatCode="##&quot;年&quot;"/>
    <numFmt numFmtId="194" formatCode="0.0%"/>
    <numFmt numFmtId="195" formatCode="_ * #,##0.0_ ;_ * \-#,##0.0_ ;_ * \-_ ;_ @_ "/>
    <numFmt numFmtId="196" formatCode="&quot;r&quot;###,###"/>
  </numFmts>
  <fonts count="4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6"/>
      <color theme="0" tint="-0.34998626667073579"/>
      <name val="ＭＳ 明朝"/>
      <family val="1"/>
      <charset val="128"/>
    </font>
    <font>
      <b/>
      <sz val="10"/>
      <color theme="0" tint="-0.3499862666707357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2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/>
  </cellStyleXfs>
  <cellXfs count="538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top"/>
    </xf>
    <xf numFmtId="182" fontId="0" fillId="0" borderId="0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>
      <alignment vertical="center"/>
    </xf>
    <xf numFmtId="0" fontId="2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>
      <alignment vertical="center"/>
    </xf>
    <xf numFmtId="49" fontId="18" fillId="0" borderId="0" xfId="0" applyNumberFormat="1" applyFont="1" applyAlignment="1">
      <alignment vertical="center"/>
    </xf>
    <xf numFmtId="183" fontId="0" fillId="0" borderId="0" xfId="0" applyNumberFormat="1" applyFont="1" applyBorder="1" applyAlignment="1">
      <alignment vertical="center"/>
    </xf>
    <xf numFmtId="183" fontId="0" fillId="0" borderId="0" xfId="0" applyNumberFormat="1" applyFont="1" applyBorder="1" applyAlignment="1">
      <alignment vertical="top"/>
    </xf>
    <xf numFmtId="180" fontId="0" fillId="0" borderId="0" xfId="0" applyNumberFormat="1" applyFont="1">
      <alignment vertical="center"/>
    </xf>
    <xf numFmtId="0" fontId="0" fillId="0" borderId="10" xfId="0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186" fontId="23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187" fontId="26" fillId="0" borderId="38" xfId="0" applyNumberFormat="1" applyFont="1" applyFill="1" applyBorder="1" applyAlignment="1">
      <alignment horizontal="center" vertical="center"/>
    </xf>
    <xf numFmtId="183" fontId="27" fillId="0" borderId="107" xfId="0" applyNumberFormat="1" applyFont="1" applyFill="1" applyBorder="1" applyAlignment="1">
      <alignment vertical="center"/>
    </xf>
    <xf numFmtId="184" fontId="27" fillId="0" borderId="37" xfId="43" applyNumberFormat="1" applyFont="1" applyFill="1" applyBorder="1" applyAlignment="1">
      <alignment horizontal="center" vertical="center"/>
    </xf>
    <xf numFmtId="41" fontId="27" fillId="0" borderId="12" xfId="44" applyNumberFormat="1" applyFont="1" applyFill="1" applyBorder="1" applyAlignment="1">
      <alignment horizontal="right" vertical="center"/>
    </xf>
    <xf numFmtId="41" fontId="27" fillId="0" borderId="11" xfId="44" applyNumberFormat="1" applyFont="1" applyFill="1" applyBorder="1" applyAlignment="1" applyProtection="1">
      <alignment horizontal="right" vertical="center"/>
      <protection locked="0"/>
    </xf>
    <xf numFmtId="184" fontId="26" fillId="0" borderId="114" xfId="43" applyNumberFormat="1" applyFont="1" applyFill="1" applyBorder="1" applyAlignment="1">
      <alignment horizontal="center" vertical="center"/>
    </xf>
    <xf numFmtId="181" fontId="26" fillId="0" borderId="115" xfId="43" applyNumberFormat="1" applyFont="1" applyFill="1" applyBorder="1" applyAlignment="1">
      <alignment horizontal="right" vertical="center"/>
    </xf>
    <xf numFmtId="185" fontId="26" fillId="0" borderId="106" xfId="43" applyNumberFormat="1" applyFont="1" applyFill="1" applyBorder="1" applyAlignment="1" applyProtection="1">
      <alignment horizontal="right" vertical="center"/>
      <protection locked="0"/>
    </xf>
    <xf numFmtId="182" fontId="27" fillId="0" borderId="0" xfId="43" applyNumberFormat="1" applyFont="1" applyFill="1" applyBorder="1" applyAlignment="1" applyProtection="1">
      <alignment horizontal="right" vertical="center"/>
      <protection locked="0"/>
    </xf>
    <xf numFmtId="182" fontId="27" fillId="0" borderId="11" xfId="43" applyNumberFormat="1" applyFont="1" applyFill="1" applyBorder="1" applyAlignment="1" applyProtection="1">
      <alignment horizontal="right" vertical="center"/>
      <protection locked="0"/>
    </xf>
    <xf numFmtId="182" fontId="27" fillId="0" borderId="12" xfId="43" applyNumberFormat="1" applyFont="1" applyFill="1" applyBorder="1" applyAlignment="1">
      <alignment horizontal="right" vertical="center"/>
    </xf>
    <xf numFmtId="41" fontId="27" fillId="0" borderId="0" xfId="43" applyNumberFormat="1" applyFont="1" applyFill="1" applyBorder="1" applyAlignment="1" applyProtection="1">
      <alignment horizontal="right" vertical="center"/>
      <protection locked="0"/>
    </xf>
    <xf numFmtId="0" fontId="27" fillId="0" borderId="26" xfId="44" applyFont="1" applyFill="1" applyBorder="1" applyAlignment="1">
      <alignment horizontal="center" vertical="center"/>
    </xf>
    <xf numFmtId="185" fontId="27" fillId="0" borderId="0" xfId="44" applyNumberFormat="1" applyFont="1" applyFill="1" applyBorder="1" applyAlignment="1" applyProtection="1">
      <alignment horizontal="right" vertical="center"/>
      <protection locked="0"/>
    </xf>
    <xf numFmtId="41" fontId="27" fillId="0" borderId="0" xfId="44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Border="1" applyAlignment="1">
      <alignment horizontal="center" vertical="top"/>
    </xf>
    <xf numFmtId="182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182" fontId="30" fillId="0" borderId="0" xfId="0" applyNumberFormat="1" applyFont="1" applyFill="1" applyBorder="1" applyAlignment="1">
      <alignment vertical="top"/>
    </xf>
    <xf numFmtId="182" fontId="30" fillId="0" borderId="0" xfId="0" applyNumberFormat="1" applyFont="1" applyBorder="1" applyAlignment="1">
      <alignment vertical="top"/>
    </xf>
    <xf numFmtId="183" fontId="30" fillId="0" borderId="0" xfId="0" applyNumberFormat="1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182" fontId="32" fillId="0" borderId="0" xfId="0" applyNumberFormat="1" applyFont="1" applyFill="1" applyBorder="1" applyAlignment="1">
      <alignment vertical="top"/>
    </xf>
    <xf numFmtId="182" fontId="32" fillId="0" borderId="0" xfId="0" applyNumberFormat="1" applyFont="1" applyBorder="1" applyAlignment="1">
      <alignment vertical="top"/>
    </xf>
    <xf numFmtId="183" fontId="32" fillId="0" borderId="0" xfId="0" applyNumberFormat="1" applyFont="1" applyBorder="1" applyAlignment="1">
      <alignment vertical="top"/>
    </xf>
    <xf numFmtId="0" fontId="30" fillId="0" borderId="0" xfId="0" applyFont="1" applyBorder="1" applyAlignment="1">
      <alignment vertical="center" shrinkToFit="1"/>
    </xf>
    <xf numFmtId="180" fontId="30" fillId="0" borderId="0" xfId="0" applyNumberFormat="1" applyFont="1" applyBorder="1" applyAlignment="1">
      <alignment horizontal="right" vertical="center" indent="1" shrinkToFit="1"/>
    </xf>
    <xf numFmtId="180" fontId="32" fillId="0" borderId="0" xfId="0" applyNumberFormat="1" applyFont="1" applyBorder="1" applyAlignment="1">
      <alignment horizontal="right" vertical="center" indent="1"/>
    </xf>
    <xf numFmtId="182" fontId="30" fillId="0" borderId="0" xfId="0" applyNumberFormat="1" applyFont="1" applyBorder="1" applyAlignment="1">
      <alignment horizontal="center" vertical="center"/>
    </xf>
    <xf numFmtId="180" fontId="32" fillId="0" borderId="0" xfId="0" applyNumberFormat="1" applyFont="1" applyFill="1" applyBorder="1" applyAlignment="1">
      <alignment horizontal="right" vertical="center"/>
    </xf>
    <xf numFmtId="0" fontId="0" fillId="0" borderId="91" xfId="0" applyFont="1" applyBorder="1">
      <alignment vertical="center"/>
    </xf>
    <xf numFmtId="0" fontId="0" fillId="0" borderId="91" xfId="0" applyNumberFormat="1" applyFont="1" applyBorder="1" applyAlignment="1">
      <alignment vertical="center"/>
    </xf>
    <xf numFmtId="0" fontId="29" fillId="0" borderId="0" xfId="0" applyFont="1" applyBorder="1">
      <alignment vertical="center"/>
    </xf>
    <xf numFmtId="0" fontId="30" fillId="0" borderId="0" xfId="0" applyFont="1" applyBorder="1" applyAlignment="1">
      <alignment horizontal="right" vertical="center"/>
    </xf>
    <xf numFmtId="49" fontId="30" fillId="0" borderId="0" xfId="0" applyNumberFormat="1" applyFont="1" applyBorder="1">
      <alignment vertical="center"/>
    </xf>
    <xf numFmtId="49" fontId="30" fillId="0" borderId="0" xfId="0" applyNumberFormat="1" applyFont="1" applyFill="1" applyBorder="1" applyAlignment="1">
      <alignment vertical="center" shrinkToFit="1"/>
    </xf>
    <xf numFmtId="0" fontId="30" fillId="0" borderId="0" xfId="0" applyNumberFormat="1" applyFont="1" applyFill="1" applyBorder="1" applyAlignment="1">
      <alignment vertical="center"/>
    </xf>
    <xf numFmtId="0" fontId="30" fillId="0" borderId="0" xfId="0" applyNumberFormat="1" applyFont="1" applyFill="1" applyBorder="1">
      <alignment vertical="center"/>
    </xf>
    <xf numFmtId="0" fontId="30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>
      <alignment vertical="center"/>
    </xf>
    <xf numFmtId="193" fontId="30" fillId="0" borderId="0" xfId="0" applyNumberFormat="1" applyFont="1" applyFill="1" applyBorder="1">
      <alignment vertical="center"/>
    </xf>
    <xf numFmtId="0" fontId="30" fillId="0" borderId="0" xfId="0" applyFont="1" applyFill="1" applyBorder="1" applyAlignment="1">
      <alignment horizontal="center" vertical="center"/>
    </xf>
    <xf numFmtId="192" fontId="31" fillId="0" borderId="0" xfId="0" applyNumberFormat="1" applyFont="1" applyFill="1" applyBorder="1">
      <alignment vertical="center"/>
    </xf>
    <xf numFmtId="183" fontId="30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92" fontId="30" fillId="0" borderId="0" xfId="0" applyNumberFormat="1" applyFont="1" applyBorder="1" applyAlignment="1">
      <alignment horizontal="center" vertical="center"/>
    </xf>
    <xf numFmtId="185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horizontal="center" vertical="center" shrinkToFit="1"/>
    </xf>
    <xf numFmtId="186" fontId="30" fillId="0" borderId="0" xfId="0" applyNumberFormat="1" applyFont="1" applyBorder="1" applyAlignment="1">
      <alignment horizontal="center" vertical="center" shrinkToFit="1"/>
    </xf>
    <xf numFmtId="9" fontId="30" fillId="0" borderId="0" xfId="45" applyFont="1" applyBorder="1">
      <alignment vertical="center"/>
    </xf>
    <xf numFmtId="194" fontId="30" fillId="0" borderId="0" xfId="45" applyNumberFormat="1" applyFont="1" applyBorder="1">
      <alignment vertical="center"/>
    </xf>
    <xf numFmtId="192" fontId="30" fillId="0" borderId="0" xfId="0" applyNumberFormat="1" applyFont="1" applyFill="1" applyBorder="1" applyAlignment="1">
      <alignment vertical="center" shrinkToFit="1"/>
    </xf>
    <xf numFmtId="182" fontId="30" fillId="0" borderId="0" xfId="0" applyNumberFormat="1" applyFont="1" applyBorder="1" applyAlignment="1">
      <alignment horizontal="center" vertical="center" shrinkToFit="1"/>
    </xf>
    <xf numFmtId="193" fontId="30" fillId="0" borderId="0" xfId="0" applyNumberFormat="1" applyFont="1" applyFill="1" applyBorder="1" applyAlignment="1">
      <alignment vertical="center" shrinkToFit="1"/>
    </xf>
    <xf numFmtId="182" fontId="32" fillId="0" borderId="0" xfId="0" applyNumberFormat="1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30" fillId="0" borderId="0" xfId="0" applyNumberFormat="1" applyFont="1" applyBorder="1" applyAlignment="1">
      <alignment vertical="center"/>
    </xf>
    <xf numFmtId="185" fontId="30" fillId="0" borderId="0" xfId="0" applyNumberFormat="1" applyFont="1" applyBorder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42" xfId="44" applyFont="1" applyFill="1" applyBorder="1" applyAlignment="1">
      <alignment vertical="center"/>
    </xf>
    <xf numFmtId="0" fontId="27" fillId="0" borderId="43" xfId="44" applyFont="1" applyFill="1" applyBorder="1">
      <alignment vertical="center"/>
    </xf>
    <xf numFmtId="0" fontId="27" fillId="0" borderId="44" xfId="44" applyFont="1" applyFill="1" applyBorder="1" applyAlignment="1">
      <alignment vertical="center"/>
    </xf>
    <xf numFmtId="0" fontId="27" fillId="0" borderId="0" xfId="44" applyFont="1" applyFill="1" applyBorder="1">
      <alignment vertical="center"/>
    </xf>
    <xf numFmtId="0" fontId="27" fillId="0" borderId="45" xfId="44" applyFont="1" applyFill="1" applyBorder="1" applyAlignment="1">
      <alignment vertical="center"/>
    </xf>
    <xf numFmtId="180" fontId="26" fillId="0" borderId="17" xfId="44" applyNumberFormat="1" applyFont="1" applyFill="1" applyBorder="1" applyAlignment="1" applyProtection="1">
      <alignment horizontal="center" vertical="center"/>
    </xf>
    <xf numFmtId="0" fontId="27" fillId="0" borderId="46" xfId="44" applyFont="1" applyFill="1" applyBorder="1" applyAlignment="1">
      <alignment vertical="center"/>
    </xf>
    <xf numFmtId="0" fontId="27" fillId="0" borderId="43" xfId="44" applyFont="1" applyFill="1" applyBorder="1" applyAlignment="1">
      <alignment vertical="center"/>
    </xf>
    <xf numFmtId="0" fontId="27" fillId="0" borderId="47" xfId="44" applyFont="1" applyFill="1" applyBorder="1">
      <alignment vertical="center"/>
    </xf>
    <xf numFmtId="0" fontId="27" fillId="0" borderId="44" xfId="44" applyFont="1" applyFill="1" applyBorder="1" applyAlignment="1">
      <alignment horizontal="center" vertical="center"/>
    </xf>
    <xf numFmtId="49" fontId="27" fillId="0" borderId="48" xfId="44" applyNumberFormat="1" applyFont="1" applyFill="1" applyBorder="1" applyAlignment="1">
      <alignment horizontal="left" vertical="center"/>
    </xf>
    <xf numFmtId="0" fontId="27" fillId="0" borderId="0" xfId="44" applyFont="1" applyFill="1" applyAlignment="1" applyProtection="1">
      <alignment vertical="center"/>
      <protection locked="0"/>
    </xf>
    <xf numFmtId="0" fontId="27" fillId="0" borderId="0" xfId="44" applyFont="1" applyFill="1" applyProtection="1">
      <alignment vertical="center"/>
      <protection locked="0"/>
    </xf>
    <xf numFmtId="0" fontId="27" fillId="0" borderId="0" xfId="44" applyFont="1" applyFill="1">
      <alignment vertical="center"/>
    </xf>
    <xf numFmtId="0" fontId="27" fillId="0" borderId="0" xfId="44" applyFont="1" applyFill="1" applyAlignment="1">
      <alignment horizontal="right" vertical="center"/>
    </xf>
    <xf numFmtId="0" fontId="27" fillId="0" borderId="12" xfId="44" applyFont="1" applyFill="1" applyBorder="1" applyAlignment="1">
      <alignment vertical="center"/>
    </xf>
    <xf numFmtId="0" fontId="27" fillId="0" borderId="35" xfId="44" applyFont="1" applyFill="1" applyBorder="1" applyAlignment="1">
      <alignment vertical="center"/>
    </xf>
    <xf numFmtId="49" fontId="27" fillId="0" borderId="48" xfId="44" applyNumberFormat="1" applyFont="1" applyFill="1" applyBorder="1" applyAlignment="1">
      <alignment horizontal="center" vertical="center"/>
    </xf>
    <xf numFmtId="3" fontId="27" fillId="0" borderId="12" xfId="44" applyNumberFormat="1" applyFont="1" applyFill="1" applyBorder="1" applyAlignment="1" applyProtection="1">
      <alignment horizontal="center" vertical="center"/>
      <protection locked="0"/>
    </xf>
    <xf numFmtId="180" fontId="27" fillId="0" borderId="0" xfId="44" applyNumberFormat="1" applyFont="1" applyFill="1" applyBorder="1" applyAlignment="1" applyProtection="1">
      <alignment horizontal="center" vertical="center"/>
      <protection locked="0"/>
    </xf>
    <xf numFmtId="185" fontId="27" fillId="0" borderId="0" xfId="44" applyNumberFormat="1" applyFont="1" applyFill="1" applyBorder="1" applyAlignment="1" applyProtection="1">
      <alignment horizontal="center" vertical="center"/>
      <protection locked="0"/>
    </xf>
    <xf numFmtId="180" fontId="27" fillId="0" borderId="18" xfId="44" applyNumberFormat="1" applyFont="1" applyFill="1" applyBorder="1" applyAlignment="1" applyProtection="1">
      <alignment horizontal="center" vertical="center" shrinkToFit="1"/>
      <protection locked="0"/>
    </xf>
    <xf numFmtId="3" fontId="27" fillId="0" borderId="12" xfId="44" applyNumberFormat="1" applyFont="1" applyFill="1" applyBorder="1" applyAlignment="1">
      <alignment horizontal="center" vertical="center"/>
    </xf>
    <xf numFmtId="180" fontId="27" fillId="0" borderId="12" xfId="44" applyNumberFormat="1" applyFont="1" applyFill="1" applyBorder="1" applyAlignment="1">
      <alignment horizontal="center" vertical="center"/>
    </xf>
    <xf numFmtId="49" fontId="26" fillId="0" borderId="49" xfId="44" applyNumberFormat="1" applyFont="1" applyFill="1" applyBorder="1" applyAlignment="1">
      <alignment horizontal="center" vertical="center"/>
    </xf>
    <xf numFmtId="180" fontId="26" fillId="0" borderId="20" xfId="44" applyNumberFormat="1" applyFont="1" applyFill="1" applyBorder="1" applyAlignment="1">
      <alignment horizontal="center" vertical="center"/>
    </xf>
    <xf numFmtId="180" fontId="26" fillId="0" borderId="101" xfId="44" applyNumberFormat="1" applyFont="1" applyFill="1" applyBorder="1" applyAlignment="1" applyProtection="1">
      <alignment horizontal="center" vertical="center"/>
      <protection locked="0"/>
    </xf>
    <xf numFmtId="185" fontId="27" fillId="0" borderId="101" xfId="44" applyNumberFormat="1" applyFont="1" applyFill="1" applyBorder="1" applyAlignment="1" applyProtection="1">
      <alignment horizontal="center" vertical="center"/>
      <protection locked="0"/>
    </xf>
    <xf numFmtId="180" fontId="26" fillId="0" borderId="50" xfId="44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Fill="1" applyAlignment="1">
      <alignment vertical="center"/>
    </xf>
    <xf numFmtId="0" fontId="27" fillId="0" borderId="39" xfId="43" applyFont="1" applyFill="1" applyBorder="1" applyAlignment="1">
      <alignment horizontal="center" vertical="center"/>
    </xf>
    <xf numFmtId="0" fontId="27" fillId="0" borderId="40" xfId="43" applyFont="1" applyFill="1" applyBorder="1" applyAlignment="1">
      <alignment horizontal="center" vertical="center"/>
    </xf>
    <xf numFmtId="49" fontId="27" fillId="0" borderId="37" xfId="43" applyNumberFormat="1" applyFont="1" applyFill="1" applyBorder="1" applyAlignment="1">
      <alignment horizontal="center" vertical="center"/>
    </xf>
    <xf numFmtId="185" fontId="27" fillId="0" borderId="13" xfId="43" applyNumberFormat="1" applyFont="1" applyFill="1" applyBorder="1" applyAlignment="1">
      <alignment horizontal="right" vertical="center" shrinkToFit="1"/>
    </xf>
    <xf numFmtId="185" fontId="27" fillId="0" borderId="0" xfId="43" applyNumberFormat="1" applyFont="1" applyFill="1" applyBorder="1" applyAlignment="1" applyProtection="1">
      <alignment horizontal="right" vertical="center" shrinkToFit="1"/>
      <protection locked="0"/>
    </xf>
    <xf numFmtId="185" fontId="27" fillId="0" borderId="11" xfId="43" applyNumberFormat="1" applyFont="1" applyFill="1" applyBorder="1" applyAlignment="1" applyProtection="1">
      <alignment horizontal="right" vertical="center" shrinkToFit="1"/>
      <protection locked="0"/>
    </xf>
    <xf numFmtId="185" fontId="27" fillId="0" borderId="12" xfId="43" applyNumberFormat="1" applyFont="1" applyFill="1" applyBorder="1" applyAlignment="1">
      <alignment horizontal="right" vertical="center" shrinkToFit="1"/>
    </xf>
    <xf numFmtId="49" fontId="26" fillId="0" borderId="19" xfId="43" applyNumberFormat="1" applyFont="1" applyFill="1" applyBorder="1" applyAlignment="1">
      <alignment horizontal="center" vertical="center"/>
    </xf>
    <xf numFmtId="185" fontId="26" fillId="0" borderId="16" xfId="43" applyNumberFormat="1" applyFont="1" applyFill="1" applyBorder="1" applyAlignment="1">
      <alignment horizontal="right" vertical="center" shrinkToFit="1"/>
    </xf>
    <xf numFmtId="185" fontId="27" fillId="0" borderId="108" xfId="43" applyNumberFormat="1" applyFont="1" applyFill="1" applyBorder="1" applyAlignment="1" applyProtection="1">
      <alignment horizontal="right" vertical="center" shrinkToFit="1"/>
      <protection locked="0"/>
    </xf>
    <xf numFmtId="185" fontId="26" fillId="0" borderId="23" xfId="43" applyNumberFormat="1" applyFont="1" applyFill="1" applyBorder="1" applyAlignment="1" applyProtection="1">
      <alignment horizontal="right" vertical="center" shrinkToFit="1"/>
      <protection locked="0"/>
    </xf>
    <xf numFmtId="185" fontId="26" fillId="0" borderId="24" xfId="43" applyNumberFormat="1" applyFont="1" applyFill="1" applyBorder="1" applyAlignment="1" applyProtection="1">
      <alignment horizontal="right" vertical="center" shrinkToFit="1"/>
      <protection locked="0"/>
    </xf>
    <xf numFmtId="49" fontId="27" fillId="0" borderId="0" xfId="0" applyNumberFormat="1" applyFont="1" applyFill="1" applyAlignment="1">
      <alignment vertical="center"/>
    </xf>
    <xf numFmtId="0" fontId="27" fillId="0" borderId="30" xfId="43" applyFont="1" applyFill="1" applyBorder="1" applyAlignment="1">
      <alignment horizontal="center" vertical="center"/>
    </xf>
    <xf numFmtId="0" fontId="27" fillId="0" borderId="35" xfId="43" applyFont="1" applyFill="1" applyBorder="1" applyAlignment="1">
      <alignment horizontal="center" vertical="center"/>
    </xf>
    <xf numFmtId="0" fontId="26" fillId="0" borderId="22" xfId="43" applyFont="1" applyFill="1" applyBorder="1" applyAlignment="1">
      <alignment horizontal="center" vertical="center"/>
    </xf>
    <xf numFmtId="185" fontId="26" fillId="0" borderId="13" xfId="43" applyNumberFormat="1" applyFont="1" applyFill="1" applyBorder="1" applyAlignment="1">
      <alignment horizontal="right" vertical="center" shrinkToFit="1"/>
    </xf>
    <xf numFmtId="185" fontId="26" fillId="0" borderId="14" xfId="43" applyNumberFormat="1" applyFont="1" applyFill="1" applyBorder="1" applyAlignment="1">
      <alignment horizontal="right" vertical="center" shrinkToFit="1"/>
    </xf>
    <xf numFmtId="185" fontId="26" fillId="0" borderId="15" xfId="43" applyNumberFormat="1" applyFont="1" applyFill="1" applyBorder="1" applyAlignment="1">
      <alignment horizontal="right" vertical="center" shrinkToFit="1"/>
    </xf>
    <xf numFmtId="0" fontId="27" fillId="0" borderId="22" xfId="43" applyFont="1" applyFill="1" applyBorder="1" applyAlignment="1">
      <alignment horizontal="center" vertical="center" shrinkToFit="1"/>
    </xf>
    <xf numFmtId="41" fontId="27" fillId="0" borderId="0" xfId="43" applyNumberFormat="1" applyFont="1" applyFill="1" applyBorder="1" applyAlignment="1" applyProtection="1">
      <alignment horizontal="right" vertical="center" shrinkToFit="1"/>
      <protection locked="0"/>
    </xf>
    <xf numFmtId="41" fontId="27" fillId="0" borderId="11" xfId="43" applyNumberFormat="1" applyFont="1" applyFill="1" applyBorder="1" applyAlignment="1" applyProtection="1">
      <alignment horizontal="right" vertical="center" shrinkToFit="1"/>
      <protection locked="0"/>
    </xf>
    <xf numFmtId="0" fontId="27" fillId="0" borderId="22" xfId="43" applyFont="1" applyFill="1" applyBorder="1" applyAlignment="1">
      <alignment horizontal="center" vertical="center"/>
    </xf>
    <xf numFmtId="0" fontId="27" fillId="0" borderId="38" xfId="43" applyFont="1" applyFill="1" applyBorder="1" applyAlignment="1">
      <alignment horizontal="center" vertical="center"/>
    </xf>
    <xf numFmtId="185" fontId="27" fillId="0" borderId="16" xfId="43" applyNumberFormat="1" applyFont="1" applyFill="1" applyBorder="1" applyAlignment="1">
      <alignment horizontal="right" vertical="center" shrinkToFit="1"/>
    </xf>
    <xf numFmtId="41" fontId="27" fillId="0" borderId="101" xfId="43" applyNumberFormat="1" applyFont="1" applyFill="1" applyBorder="1" applyAlignment="1" applyProtection="1">
      <alignment horizontal="right" vertical="center" shrinkToFit="1"/>
      <protection locked="0"/>
    </xf>
    <xf numFmtId="41" fontId="27" fillId="0" borderId="106" xfId="43" applyNumberFormat="1" applyFont="1" applyFill="1" applyBorder="1" applyAlignment="1" applyProtection="1">
      <alignment horizontal="right" vertical="center" shrinkToFit="1"/>
      <protection locked="0"/>
    </xf>
    <xf numFmtId="41" fontId="27" fillId="0" borderId="107" xfId="43" applyNumberFormat="1" applyFont="1" applyFill="1" applyBorder="1" applyAlignment="1" applyProtection="1">
      <alignment horizontal="right" vertical="center" shrinkToFit="1"/>
      <protection locked="0"/>
    </xf>
    <xf numFmtId="185" fontId="27" fillId="0" borderId="12" xfId="43" applyNumberFormat="1" applyFont="1" applyFill="1" applyBorder="1" applyAlignment="1">
      <alignment horizontal="right" vertical="center"/>
    </xf>
    <xf numFmtId="41" fontId="35" fillId="0" borderId="0" xfId="46" applyNumberFormat="1" applyFont="1" applyFill="1" applyBorder="1" applyAlignment="1" applyProtection="1">
      <alignment vertical="center"/>
      <protection locked="0"/>
    </xf>
    <xf numFmtId="185" fontId="27" fillId="0" borderId="16" xfId="43" applyNumberFormat="1" applyFont="1" applyFill="1" applyBorder="1" applyAlignment="1">
      <alignment horizontal="right" vertical="center"/>
    </xf>
    <xf numFmtId="41" fontId="35" fillId="0" borderId="101" xfId="46" applyNumberFormat="1" applyFont="1" applyFill="1" applyBorder="1" applyAlignment="1" applyProtection="1">
      <alignment vertical="center"/>
      <protection locked="0"/>
    </xf>
    <xf numFmtId="0" fontId="27" fillId="0" borderId="0" xfId="44" applyFont="1" applyAlignment="1">
      <alignment vertical="center"/>
    </xf>
    <xf numFmtId="0" fontId="27" fillId="0" borderId="0" xfId="44" applyFont="1">
      <alignment vertical="center"/>
    </xf>
    <xf numFmtId="0" fontId="27" fillId="0" borderId="0" xfId="44" applyFont="1" applyAlignment="1">
      <alignment horizontal="right" vertical="center"/>
    </xf>
    <xf numFmtId="0" fontId="27" fillId="0" borderId="22" xfId="44" applyFont="1" applyFill="1" applyBorder="1">
      <alignment vertical="center"/>
    </xf>
    <xf numFmtId="0" fontId="27" fillId="0" borderId="38" xfId="44" applyFont="1" applyFill="1" applyBorder="1">
      <alignment vertical="center"/>
    </xf>
    <xf numFmtId="0" fontId="27" fillId="0" borderId="0" xfId="44" applyFont="1" applyFill="1" applyAlignment="1">
      <alignment vertical="center"/>
    </xf>
    <xf numFmtId="0" fontId="27" fillId="0" borderId="25" xfId="44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81" fontId="27" fillId="0" borderId="13" xfId="44" applyNumberFormat="1" applyFont="1" applyFill="1" applyBorder="1" applyAlignment="1">
      <alignment horizontal="right" vertical="center"/>
    </xf>
    <xf numFmtId="185" fontId="27" fillId="0" borderId="11" xfId="44" applyNumberFormat="1" applyFont="1" applyFill="1" applyBorder="1" applyAlignment="1" applyProtection="1">
      <alignment horizontal="right" vertical="center"/>
      <protection locked="0"/>
    </xf>
    <xf numFmtId="185" fontId="27" fillId="0" borderId="0" xfId="0" applyNumberFormat="1" applyFont="1" applyFill="1" applyBorder="1" applyAlignment="1">
      <alignment horizontal="right" vertical="center"/>
    </xf>
    <xf numFmtId="181" fontId="27" fillId="0" borderId="12" xfId="44" applyNumberFormat="1" applyFont="1" applyFill="1" applyBorder="1" applyAlignment="1">
      <alignment horizontal="right" vertical="center"/>
    </xf>
    <xf numFmtId="181" fontId="26" fillId="0" borderId="115" xfId="44" applyNumberFormat="1" applyFont="1" applyFill="1" applyBorder="1" applyAlignment="1">
      <alignment horizontal="right" vertical="center"/>
    </xf>
    <xf numFmtId="185" fontId="26" fillId="0" borderId="106" xfId="44" applyNumberFormat="1" applyFont="1" applyFill="1" applyBorder="1" applyAlignment="1" applyProtection="1">
      <alignment horizontal="right" vertical="center"/>
      <protection locked="0"/>
    </xf>
    <xf numFmtId="185" fontId="26" fillId="0" borderId="107" xfId="44" applyNumberFormat="1" applyFont="1" applyFill="1" applyBorder="1" applyAlignment="1" applyProtection="1">
      <alignment horizontal="right" vertical="center"/>
      <protection locked="0"/>
    </xf>
    <xf numFmtId="49" fontId="27" fillId="0" borderId="0" xfId="0" applyNumberFormat="1" applyFont="1" applyFill="1" applyBorder="1" applyAlignment="1">
      <alignment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right" vertical="center"/>
    </xf>
    <xf numFmtId="0" fontId="27" fillId="0" borderId="21" xfId="43" applyFont="1" applyBorder="1" applyAlignment="1">
      <alignment horizontal="center" vertical="center"/>
    </xf>
    <xf numFmtId="0" fontId="27" fillId="0" borderId="25" xfId="43" applyFont="1" applyBorder="1" applyAlignment="1">
      <alignment horizontal="center" vertical="center"/>
    </xf>
    <xf numFmtId="0" fontId="27" fillId="0" borderId="26" xfId="43" applyFont="1" applyBorder="1" applyAlignment="1">
      <alignment horizontal="center" vertical="center"/>
    </xf>
    <xf numFmtId="184" fontId="27" fillId="0" borderId="22" xfId="43" applyNumberFormat="1" applyFont="1" applyBorder="1" applyAlignment="1">
      <alignment horizontal="center" vertical="center" shrinkToFit="1"/>
    </xf>
    <xf numFmtId="181" fontId="27" fillId="0" borderId="13" xfId="43" applyNumberFormat="1" applyFont="1" applyFill="1" applyBorder="1" applyAlignment="1" applyProtection="1">
      <alignment horizontal="right" vertical="center"/>
      <protection locked="0"/>
    </xf>
    <xf numFmtId="185" fontId="27" fillId="0" borderId="0" xfId="43" applyNumberFormat="1" applyFont="1" applyFill="1" applyBorder="1" applyAlignment="1" applyProtection="1">
      <alignment horizontal="right" vertical="center"/>
      <protection locked="0"/>
    </xf>
    <xf numFmtId="185" fontId="27" fillId="0" borderId="11" xfId="43" applyNumberFormat="1" applyFont="1" applyFill="1" applyBorder="1" applyAlignment="1" applyProtection="1">
      <alignment horizontal="right" vertical="center"/>
      <protection locked="0"/>
    </xf>
    <xf numFmtId="184" fontId="27" fillId="0" borderId="37" xfId="43" applyNumberFormat="1" applyFont="1" applyBorder="1" applyAlignment="1">
      <alignment horizontal="center" vertical="center" shrinkToFit="1"/>
    </xf>
    <xf numFmtId="181" fontId="27" fillId="0" borderId="12" xfId="43" applyNumberFormat="1" applyFont="1" applyFill="1" applyBorder="1" applyAlignment="1">
      <alignment horizontal="right" vertical="center"/>
    </xf>
    <xf numFmtId="185" fontId="26" fillId="0" borderId="107" xfId="43" applyNumberFormat="1" applyFont="1" applyFill="1" applyBorder="1" applyAlignment="1" applyProtection="1">
      <alignment horizontal="right" vertical="center"/>
      <protection locked="0"/>
    </xf>
    <xf numFmtId="49" fontId="27" fillId="0" borderId="0" xfId="43" applyNumberFormat="1" applyFont="1" applyFill="1" applyAlignment="1">
      <alignment vertical="center"/>
    </xf>
    <xf numFmtId="0" fontId="27" fillId="0" borderId="0" xfId="43" applyFont="1" applyFill="1" applyAlignment="1">
      <alignment vertical="center"/>
    </xf>
    <xf numFmtId="0" fontId="27" fillId="0" borderId="0" xfId="43" applyFont="1" applyFill="1" applyAlignment="1">
      <alignment horizontal="right" vertical="center"/>
    </xf>
    <xf numFmtId="0" fontId="27" fillId="0" borderId="79" xfId="43" applyFont="1" applyFill="1" applyBorder="1" applyAlignment="1">
      <alignment vertical="center"/>
    </xf>
    <xf numFmtId="0" fontId="27" fillId="0" borderId="35" xfId="43" applyFont="1" applyFill="1" applyBorder="1" applyAlignment="1">
      <alignment vertical="center"/>
    </xf>
    <xf numFmtId="181" fontId="27" fillId="0" borderId="0" xfId="43" applyNumberFormat="1" applyFont="1" applyFill="1" applyBorder="1" applyAlignment="1" applyProtection="1">
      <alignment horizontal="right" vertical="center"/>
      <protection locked="0"/>
    </xf>
    <xf numFmtId="189" fontId="27" fillId="0" borderId="0" xfId="43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Alignment="1">
      <alignment vertical="center"/>
    </xf>
    <xf numFmtId="0" fontId="26" fillId="0" borderId="0" xfId="0" applyFont="1" applyFill="1">
      <alignment vertical="center"/>
    </xf>
    <xf numFmtId="181" fontId="27" fillId="0" borderId="0" xfId="43" applyNumberFormat="1" applyFont="1" applyFill="1" applyBorder="1" applyAlignment="1" applyProtection="1">
      <alignment vertical="center"/>
      <protection locked="0"/>
    </xf>
    <xf numFmtId="181" fontId="26" fillId="0" borderId="108" xfId="43" applyNumberFormat="1" applyFont="1" applyFill="1" applyBorder="1" applyAlignment="1" applyProtection="1">
      <alignment vertical="center"/>
      <protection locked="0"/>
    </xf>
    <xf numFmtId="41" fontId="26" fillId="0" borderId="108" xfId="43" applyNumberFormat="1" applyFont="1" applyFill="1" applyBorder="1" applyAlignment="1" applyProtection="1">
      <alignment vertical="center"/>
      <protection locked="0"/>
    </xf>
    <xf numFmtId="0" fontId="27" fillId="0" borderId="27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181" fontId="27" fillId="0" borderId="0" xfId="0" applyNumberFormat="1" applyFont="1" applyFill="1" applyBorder="1" applyAlignment="1">
      <alignment horizontal="right" vertical="center"/>
    </xf>
    <xf numFmtId="181" fontId="27" fillId="0" borderId="11" xfId="0" applyNumberFormat="1" applyFont="1" applyFill="1" applyBorder="1" applyAlignment="1">
      <alignment horizontal="right" vertical="center"/>
    </xf>
    <xf numFmtId="0" fontId="27" fillId="0" borderId="22" xfId="0" applyFont="1" applyFill="1" applyBorder="1" applyAlignment="1">
      <alignment vertical="center"/>
    </xf>
    <xf numFmtId="181" fontId="27" fillId="0" borderId="12" xfId="0" applyNumberFormat="1" applyFont="1" applyFill="1" applyBorder="1" applyAlignment="1">
      <alignment horizontal="right" vertical="center"/>
    </xf>
    <xf numFmtId="41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top"/>
    </xf>
    <xf numFmtId="0" fontId="27" fillId="0" borderId="22" xfId="0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left" vertical="center"/>
    </xf>
    <xf numFmtId="41" fontId="26" fillId="0" borderId="23" xfId="0" applyNumberFormat="1" applyFont="1" applyFill="1" applyBorder="1" applyAlignment="1">
      <alignment horizontal="right" vertical="center"/>
    </xf>
    <xf numFmtId="181" fontId="26" fillId="0" borderId="23" xfId="0" applyNumberFormat="1" applyFont="1" applyFill="1" applyBorder="1" applyAlignment="1">
      <alignment horizontal="right" vertical="center"/>
    </xf>
    <xf numFmtId="185" fontId="26" fillId="0" borderId="23" xfId="0" applyNumberFormat="1" applyFont="1" applyFill="1" applyBorder="1" applyAlignment="1">
      <alignment horizontal="right" vertical="center"/>
    </xf>
    <xf numFmtId="181" fontId="26" fillId="0" borderId="24" xfId="0" applyNumberFormat="1" applyFont="1" applyFill="1" applyBorder="1" applyAlignment="1">
      <alignment horizontal="right" vertical="center"/>
    </xf>
    <xf numFmtId="0" fontId="27" fillId="0" borderId="29" xfId="0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0" fontId="27" fillId="0" borderId="31" xfId="0" applyFont="1" applyFill="1" applyBorder="1" applyAlignment="1">
      <alignment vertical="center"/>
    </xf>
    <xf numFmtId="0" fontId="27" fillId="0" borderId="32" xfId="0" applyFont="1" applyFill="1" applyBorder="1" applyAlignment="1">
      <alignment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192" fontId="27" fillId="0" borderId="22" xfId="0" applyNumberFormat="1" applyFont="1" applyFill="1" applyBorder="1" applyAlignment="1">
      <alignment horizontal="center" vertical="center"/>
    </xf>
    <xf numFmtId="182" fontId="27" fillId="0" borderId="12" xfId="0" applyNumberFormat="1" applyFont="1" applyFill="1" applyBorder="1" applyAlignment="1">
      <alignment vertical="center"/>
    </xf>
    <xf numFmtId="182" fontId="27" fillId="0" borderId="0" xfId="0" applyNumberFormat="1" applyFont="1" applyFill="1" applyBorder="1" applyAlignment="1">
      <alignment vertical="center"/>
    </xf>
    <xf numFmtId="183" fontId="27" fillId="0" borderId="11" xfId="0" applyNumberFormat="1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6" fillId="0" borderId="38" xfId="0" applyFont="1" applyFill="1" applyBorder="1" applyAlignment="1">
      <alignment horizontal="center" vertical="center"/>
    </xf>
    <xf numFmtId="182" fontId="26" fillId="0" borderId="16" xfId="0" applyNumberFormat="1" applyFont="1" applyFill="1" applyBorder="1" applyAlignment="1">
      <alignment vertical="center"/>
    </xf>
    <xf numFmtId="182" fontId="26" fillId="0" borderId="23" xfId="0" applyNumberFormat="1" applyFont="1" applyFill="1" applyBorder="1" applyAlignment="1">
      <alignment vertical="center"/>
    </xf>
    <xf numFmtId="38" fontId="27" fillId="0" borderId="0" xfId="42" applyFont="1" applyFill="1" applyAlignment="1">
      <alignment horizontal="right" vertical="center"/>
    </xf>
    <xf numFmtId="182" fontId="27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vertical="top"/>
    </xf>
    <xf numFmtId="0" fontId="30" fillId="0" borderId="0" xfId="0" applyFont="1" applyFill="1" applyBorder="1" applyAlignment="1">
      <alignment vertical="top"/>
    </xf>
    <xf numFmtId="0" fontId="27" fillId="0" borderId="21" xfId="0" applyFont="1" applyFill="1" applyBorder="1" applyAlignment="1">
      <alignment horizontal="center" vertical="center"/>
    </xf>
    <xf numFmtId="187" fontId="27" fillId="0" borderId="37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176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191" fontId="27" fillId="0" borderId="0" xfId="0" applyNumberFormat="1" applyFont="1" applyFill="1" applyBorder="1" applyAlignment="1">
      <alignment horizontal="right" vertical="center"/>
    </xf>
    <xf numFmtId="191" fontId="27" fillId="0" borderId="11" xfId="0" applyNumberFormat="1" applyFont="1" applyFill="1" applyBorder="1" applyAlignment="1">
      <alignment horizontal="right" vertical="center"/>
    </xf>
    <xf numFmtId="187" fontId="27" fillId="0" borderId="22" xfId="0" applyNumberFormat="1" applyFont="1" applyFill="1" applyBorder="1" applyAlignment="1">
      <alignment vertical="center"/>
    </xf>
    <xf numFmtId="179" fontId="27" fillId="0" borderId="0" xfId="0" applyNumberFormat="1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right" vertical="center"/>
    </xf>
    <xf numFmtId="178" fontId="27" fillId="0" borderId="0" xfId="0" applyNumberFormat="1" applyFont="1" applyFill="1" applyBorder="1" applyAlignment="1">
      <alignment horizontal="right" vertical="center"/>
    </xf>
    <xf numFmtId="187" fontId="27" fillId="0" borderId="22" xfId="0" applyNumberFormat="1" applyFont="1" applyFill="1" applyBorder="1" applyAlignment="1">
      <alignment horizontal="center" vertical="center"/>
    </xf>
    <xf numFmtId="188" fontId="27" fillId="0" borderId="0" xfId="0" applyNumberFormat="1" applyFont="1" applyFill="1" applyBorder="1" applyAlignment="1">
      <alignment horizontal="right" vertical="center"/>
    </xf>
    <xf numFmtId="0" fontId="26" fillId="0" borderId="16" xfId="0" applyFont="1" applyFill="1" applyBorder="1" applyAlignment="1">
      <alignment horizontal="right" vertical="center"/>
    </xf>
    <xf numFmtId="176" fontId="26" fillId="0" borderId="23" xfId="0" applyNumberFormat="1" applyFont="1" applyFill="1" applyBorder="1" applyAlignment="1">
      <alignment horizontal="right" vertical="center"/>
    </xf>
    <xf numFmtId="0" fontId="26" fillId="0" borderId="23" xfId="0" applyFont="1" applyFill="1" applyBorder="1" applyAlignment="1">
      <alignment horizontal="right" vertical="center"/>
    </xf>
    <xf numFmtId="177" fontId="26" fillId="0" borderId="23" xfId="0" applyNumberFormat="1" applyFont="1" applyFill="1" applyBorder="1" applyAlignment="1">
      <alignment horizontal="right" vertical="center"/>
    </xf>
    <xf numFmtId="191" fontId="26" fillId="0" borderId="23" xfId="0" applyNumberFormat="1" applyFont="1" applyFill="1" applyBorder="1" applyAlignment="1">
      <alignment horizontal="right" vertical="center"/>
    </xf>
    <xf numFmtId="188" fontId="26" fillId="0" borderId="23" xfId="0" applyNumberFormat="1" applyFont="1" applyFill="1" applyBorder="1" applyAlignment="1">
      <alignment horizontal="right" vertical="center"/>
    </xf>
    <xf numFmtId="191" fontId="26" fillId="0" borderId="24" xfId="0" applyNumberFormat="1" applyFont="1" applyFill="1" applyBorder="1" applyAlignment="1">
      <alignment horizontal="right" vertical="center"/>
    </xf>
    <xf numFmtId="0" fontId="27" fillId="0" borderId="0" xfId="0" applyFont="1" applyFill="1" applyAlignment="1"/>
    <xf numFmtId="0" fontId="27" fillId="0" borderId="51" xfId="0" applyFont="1" applyFill="1" applyBorder="1" applyAlignment="1">
      <alignment horizontal="center" vertical="center"/>
    </xf>
    <xf numFmtId="181" fontId="26" fillId="0" borderId="0" xfId="0" applyNumberFormat="1" applyFont="1" applyFill="1" applyBorder="1" applyAlignment="1">
      <alignment horizontal="right" vertical="center"/>
    </xf>
    <xf numFmtId="181" fontId="26" fillId="0" borderId="11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181" fontId="26" fillId="0" borderId="14" xfId="0" applyNumberFormat="1" applyFont="1" applyFill="1" applyBorder="1" applyAlignment="1">
      <alignment vertical="center"/>
    </xf>
    <xf numFmtId="181" fontId="26" fillId="0" borderId="15" xfId="0" applyNumberFormat="1" applyFont="1" applyFill="1" applyBorder="1" applyAlignment="1">
      <alignment vertical="center"/>
    </xf>
    <xf numFmtId="0" fontId="27" fillId="0" borderId="57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181" fontId="26" fillId="0" borderId="14" xfId="0" applyNumberFormat="1" applyFont="1" applyFill="1" applyBorder="1" applyAlignment="1">
      <alignment horizontal="right" vertical="center"/>
    </xf>
    <xf numFmtId="0" fontId="26" fillId="0" borderId="100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81" fontId="27" fillId="0" borderId="0" xfId="0" applyNumberFormat="1" applyFont="1" applyFill="1" applyBorder="1" applyAlignment="1">
      <alignment horizontal="right" vertical="center"/>
    </xf>
    <xf numFmtId="181" fontId="26" fillId="0" borderId="0" xfId="0" applyNumberFormat="1" applyFont="1" applyFill="1" applyBorder="1" applyAlignment="1">
      <alignment horizontal="right" vertical="center"/>
    </xf>
    <xf numFmtId="181" fontId="26" fillId="0" borderId="11" xfId="0" applyNumberFormat="1" applyFont="1" applyFill="1" applyBorder="1" applyAlignment="1">
      <alignment horizontal="right" vertical="center"/>
    </xf>
    <xf numFmtId="181" fontId="27" fillId="0" borderId="12" xfId="0" applyNumberFormat="1" applyFont="1" applyFill="1" applyBorder="1" applyAlignment="1">
      <alignment horizontal="right" vertical="center"/>
    </xf>
    <xf numFmtId="181" fontId="26" fillId="0" borderId="101" xfId="0" applyNumberFormat="1" applyFont="1" applyFill="1" applyBorder="1" applyAlignment="1">
      <alignment horizontal="right" vertical="center"/>
    </xf>
    <xf numFmtId="181" fontId="26" fillId="0" borderId="102" xfId="0" applyNumberFormat="1" applyFont="1" applyFill="1" applyBorder="1" applyAlignment="1">
      <alignment horizontal="right" vertical="center"/>
    </xf>
    <xf numFmtId="41" fontId="26" fillId="0" borderId="0" xfId="0" applyNumberFormat="1" applyFont="1" applyFill="1" applyBorder="1" applyAlignment="1">
      <alignment horizontal="right" vertical="center"/>
    </xf>
    <xf numFmtId="41" fontId="26" fillId="0" borderId="11" xfId="0" applyNumberFormat="1" applyFont="1" applyFill="1" applyBorder="1" applyAlignment="1">
      <alignment horizontal="right" vertical="center"/>
    </xf>
    <xf numFmtId="181" fontId="27" fillId="0" borderId="108" xfId="0" applyNumberFormat="1" applyFont="1" applyFill="1" applyBorder="1" applyAlignment="1">
      <alignment horizontal="right" vertical="center"/>
    </xf>
    <xf numFmtId="0" fontId="27" fillId="0" borderId="104" xfId="0" applyFont="1" applyFill="1" applyBorder="1" applyAlignment="1">
      <alignment horizontal="center" vertical="top"/>
    </xf>
    <xf numFmtId="0" fontId="27" fillId="0" borderId="105" xfId="0" applyFont="1" applyFill="1" applyBorder="1" applyAlignment="1">
      <alignment horizontal="center" vertical="top"/>
    </xf>
    <xf numFmtId="181" fontId="27" fillId="0" borderId="20" xfId="0" applyNumberFormat="1" applyFont="1" applyFill="1" applyBorder="1" applyAlignment="1">
      <alignment horizontal="right" vertical="center"/>
    </xf>
    <xf numFmtId="41" fontId="27" fillId="0" borderId="12" xfId="0" applyNumberFormat="1" applyFont="1" applyFill="1" applyBorder="1" applyAlignment="1">
      <alignment horizontal="right" vertical="center"/>
    </xf>
    <xf numFmtId="41" fontId="27" fillId="0" borderId="0" xfId="0" applyNumberFormat="1" applyFont="1" applyFill="1" applyBorder="1" applyAlignment="1">
      <alignment horizontal="right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181" fontId="26" fillId="0" borderId="16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left" vertical="center"/>
    </xf>
    <xf numFmtId="49" fontId="27" fillId="0" borderId="53" xfId="43" applyNumberFormat="1" applyFont="1" applyFill="1" applyBorder="1" applyAlignment="1">
      <alignment horizontal="center" vertical="center"/>
    </xf>
    <xf numFmtId="0" fontId="27" fillId="0" borderId="54" xfId="43" applyFont="1" applyFill="1" applyBorder="1" applyAlignment="1">
      <alignment horizontal="center" vertical="center"/>
    </xf>
    <xf numFmtId="0" fontId="27" fillId="0" borderId="26" xfId="43" applyFont="1" applyFill="1" applyBorder="1" applyAlignment="1">
      <alignment horizontal="center" vertical="center"/>
    </xf>
    <xf numFmtId="0" fontId="27" fillId="0" borderId="56" xfId="43" applyFont="1" applyFill="1" applyBorder="1" applyAlignment="1">
      <alignment horizontal="center" vertical="center"/>
    </xf>
    <xf numFmtId="0" fontId="27" fillId="0" borderId="59" xfId="43" applyFont="1" applyFill="1" applyBorder="1" applyAlignment="1">
      <alignment horizontal="center" vertical="center"/>
    </xf>
    <xf numFmtId="41" fontId="27" fillId="0" borderId="14" xfId="43" applyNumberFormat="1" applyFont="1" applyFill="1" applyBorder="1" applyAlignment="1" applyProtection="1">
      <alignment horizontal="center" vertical="center"/>
      <protection locked="0"/>
    </xf>
    <xf numFmtId="189" fontId="27" fillId="0" borderId="14" xfId="43" applyNumberFormat="1" applyFont="1" applyFill="1" applyBorder="1" applyAlignment="1" applyProtection="1">
      <alignment horizontal="right" vertical="center"/>
      <protection locked="0"/>
    </xf>
    <xf numFmtId="189" fontId="27" fillId="0" borderId="0" xfId="43" applyNumberFormat="1" applyFont="1" applyFill="1" applyBorder="1" applyAlignment="1" applyProtection="1">
      <alignment horizontal="right" vertical="center"/>
      <protection locked="0"/>
    </xf>
    <xf numFmtId="41" fontId="27" fillId="0" borderId="0" xfId="43" applyNumberFormat="1" applyFont="1" applyFill="1" applyBorder="1" applyAlignment="1" applyProtection="1">
      <alignment horizontal="right" vertical="center"/>
      <protection locked="0"/>
    </xf>
    <xf numFmtId="0" fontId="27" fillId="0" borderId="22" xfId="43" applyFont="1" applyFill="1" applyBorder="1" applyAlignment="1">
      <alignment horizontal="center" vertical="center"/>
    </xf>
    <xf numFmtId="0" fontId="27" fillId="0" borderId="51" xfId="43" applyFont="1" applyFill="1" applyBorder="1" applyAlignment="1">
      <alignment horizontal="center" vertical="center"/>
    </xf>
    <xf numFmtId="189" fontId="27" fillId="0" borderId="12" xfId="43" applyNumberFormat="1" applyFont="1" applyFill="1" applyBorder="1" applyAlignment="1">
      <alignment horizontal="right" vertical="center"/>
    </xf>
    <xf numFmtId="189" fontId="27" fillId="0" borderId="0" xfId="43" applyNumberFormat="1" applyFont="1" applyFill="1" applyBorder="1" applyAlignment="1">
      <alignment horizontal="right" vertical="center"/>
    </xf>
    <xf numFmtId="189" fontId="27" fillId="0" borderId="13" xfId="43" applyNumberFormat="1" applyFont="1" applyFill="1" applyBorder="1" applyAlignment="1" applyProtection="1">
      <alignment horizontal="right" vertical="center"/>
      <protection locked="0"/>
    </xf>
    <xf numFmtId="189" fontId="27" fillId="0" borderId="11" xfId="43" applyNumberFormat="1" applyFont="1" applyFill="1" applyBorder="1" applyAlignment="1" applyProtection="1">
      <alignment horizontal="right" vertical="center"/>
      <protection locked="0"/>
    </xf>
    <xf numFmtId="41" fontId="27" fillId="0" borderId="0" xfId="43" applyNumberFormat="1" applyFont="1" applyFill="1" applyBorder="1" applyAlignment="1" applyProtection="1">
      <alignment horizontal="center" vertical="center"/>
      <protection locked="0"/>
    </xf>
    <xf numFmtId="189" fontId="27" fillId="0" borderId="15" xfId="43" applyNumberFormat="1" applyFont="1" applyFill="1" applyBorder="1" applyAlignment="1" applyProtection="1">
      <alignment horizontal="right" vertical="center"/>
      <protection locked="0"/>
    </xf>
    <xf numFmtId="182" fontId="27" fillId="0" borderId="0" xfId="43" applyNumberFormat="1" applyFont="1" applyFill="1" applyBorder="1" applyAlignment="1" applyProtection="1">
      <alignment horizontal="right" vertical="center"/>
      <protection locked="0"/>
    </xf>
    <xf numFmtId="182" fontId="27" fillId="0" borderId="11" xfId="43" applyNumberFormat="1" applyFont="1" applyFill="1" applyBorder="1" applyAlignment="1" applyProtection="1">
      <alignment horizontal="right" vertical="center"/>
      <protection locked="0"/>
    </xf>
    <xf numFmtId="182" fontId="27" fillId="0" borderId="12" xfId="43" applyNumberFormat="1" applyFont="1" applyFill="1" applyBorder="1" applyAlignment="1">
      <alignment horizontal="right" vertical="center"/>
    </xf>
    <xf numFmtId="182" fontId="27" fillId="0" borderId="0" xfId="43" applyNumberFormat="1" applyFont="1" applyFill="1" applyBorder="1" applyAlignment="1">
      <alignment horizontal="right" vertical="center"/>
    </xf>
    <xf numFmtId="0" fontId="27" fillId="0" borderId="37" xfId="43" applyFont="1" applyFill="1" applyBorder="1" applyAlignment="1">
      <alignment horizontal="center" vertical="center"/>
    </xf>
    <xf numFmtId="189" fontId="26" fillId="0" borderId="107" xfId="43" applyNumberFormat="1" applyFont="1" applyFill="1" applyBorder="1" applyAlignment="1" applyProtection="1">
      <alignment vertical="center"/>
      <protection locked="0"/>
    </xf>
    <xf numFmtId="0" fontId="27" fillId="0" borderId="95" xfId="43" applyFont="1" applyFill="1" applyBorder="1" applyAlignment="1">
      <alignment horizontal="center" vertical="center"/>
    </xf>
    <xf numFmtId="0" fontId="27" fillId="0" borderId="96" xfId="43" applyFont="1" applyFill="1" applyBorder="1" applyAlignment="1">
      <alignment horizontal="center" vertical="center"/>
    </xf>
    <xf numFmtId="0" fontId="27" fillId="0" borderId="97" xfId="43" applyFont="1" applyFill="1" applyBorder="1" applyAlignment="1">
      <alignment horizontal="center" vertical="center"/>
    </xf>
    <xf numFmtId="41" fontId="26" fillId="0" borderId="106" xfId="43" applyNumberFormat="1" applyFont="1" applyFill="1" applyBorder="1" applyAlignment="1" applyProtection="1">
      <alignment horizontal="right" vertical="center"/>
      <protection locked="0"/>
    </xf>
    <xf numFmtId="0" fontId="27" fillId="0" borderId="36" xfId="43" applyFont="1" applyFill="1" applyBorder="1" applyAlignment="1">
      <alignment horizontal="center" vertical="center"/>
    </xf>
    <xf numFmtId="0" fontId="27" fillId="0" borderId="99" xfId="43" applyFont="1" applyFill="1" applyBorder="1" applyAlignment="1">
      <alignment horizontal="center" vertical="center"/>
    </xf>
    <xf numFmtId="0" fontId="27" fillId="0" borderId="40" xfId="43" applyFont="1" applyFill="1" applyBorder="1" applyAlignment="1">
      <alignment horizontal="center" vertical="center"/>
    </xf>
    <xf numFmtId="0" fontId="26" fillId="0" borderId="105" xfId="43" applyFont="1" applyFill="1" applyBorder="1" applyAlignment="1">
      <alignment horizontal="center" vertical="center"/>
    </xf>
    <xf numFmtId="189" fontId="26" fillId="0" borderId="115" xfId="43" applyNumberFormat="1" applyFont="1" applyFill="1" applyBorder="1" applyAlignment="1">
      <alignment horizontal="right" vertical="center"/>
    </xf>
    <xf numFmtId="189" fontId="26" fillId="0" borderId="106" xfId="43" applyNumberFormat="1" applyFont="1" applyFill="1" applyBorder="1" applyAlignment="1" applyProtection="1">
      <alignment horizontal="right" vertical="center"/>
      <protection locked="0"/>
    </xf>
    <xf numFmtId="41" fontId="27" fillId="0" borderId="106" xfId="43" applyNumberFormat="1" applyFont="1" applyFill="1" applyBorder="1" applyAlignment="1" applyProtection="1">
      <alignment horizontal="right" vertical="center"/>
      <protection locked="0"/>
    </xf>
    <xf numFmtId="181" fontId="27" fillId="0" borderId="14" xfId="43" applyNumberFormat="1" applyFont="1" applyFill="1" applyBorder="1" applyAlignment="1" applyProtection="1">
      <alignment horizontal="right" vertical="center"/>
      <protection locked="0"/>
    </xf>
    <xf numFmtId="181" fontId="27" fillId="0" borderId="17" xfId="43" applyNumberFormat="1" applyFont="1" applyFill="1" applyBorder="1" applyAlignment="1" applyProtection="1">
      <alignment horizontal="right" vertical="center"/>
      <protection locked="0"/>
    </xf>
    <xf numFmtId="0" fontId="27" fillId="0" borderId="93" xfId="43" applyFont="1" applyFill="1" applyBorder="1" applyAlignment="1">
      <alignment horizontal="center" vertical="center"/>
    </xf>
    <xf numFmtId="0" fontId="27" fillId="0" borderId="94" xfId="43" applyFont="1" applyFill="1" applyBorder="1" applyAlignment="1">
      <alignment horizontal="center" vertical="center"/>
    </xf>
    <xf numFmtId="0" fontId="27" fillId="0" borderId="98" xfId="43" applyFont="1" applyFill="1" applyBorder="1" applyAlignment="1">
      <alignment horizontal="center" vertical="center"/>
    </xf>
    <xf numFmtId="0" fontId="27" fillId="0" borderId="53" xfId="43" applyFont="1" applyFill="1" applyBorder="1" applyAlignment="1">
      <alignment horizontal="center" vertical="center"/>
    </xf>
    <xf numFmtId="0" fontId="27" fillId="0" borderId="79" xfId="43" applyFont="1" applyFill="1" applyBorder="1" applyAlignment="1">
      <alignment horizontal="center" vertical="center"/>
    </xf>
    <xf numFmtId="181" fontId="27" fillId="0" borderId="12" xfId="43" applyNumberFormat="1" applyFont="1" applyFill="1" applyBorder="1" applyAlignment="1">
      <alignment horizontal="right" vertical="center"/>
    </xf>
    <xf numFmtId="181" fontId="27" fillId="0" borderId="0" xfId="43" applyNumberFormat="1" applyFont="1" applyFill="1" applyBorder="1" applyAlignment="1" applyProtection="1">
      <alignment horizontal="right" vertical="center"/>
      <protection locked="0"/>
    </xf>
    <xf numFmtId="181" fontId="27" fillId="0" borderId="18" xfId="43" applyNumberFormat="1" applyFont="1" applyFill="1" applyBorder="1" applyAlignment="1" applyProtection="1">
      <alignment horizontal="right" vertical="center"/>
      <protection locked="0"/>
    </xf>
    <xf numFmtId="182" fontId="27" fillId="0" borderId="113" xfId="43" applyNumberFormat="1" applyFont="1" applyFill="1" applyBorder="1" applyAlignment="1" applyProtection="1">
      <alignment horizontal="right" vertical="center"/>
      <protection locked="0"/>
    </xf>
    <xf numFmtId="181" fontId="26" fillId="0" borderId="112" xfId="43" applyNumberFormat="1" applyFont="1" applyFill="1" applyBorder="1" applyAlignment="1" applyProtection="1">
      <alignment vertical="center"/>
      <protection locked="0"/>
    </xf>
    <xf numFmtId="181" fontId="26" fillId="0" borderId="50" xfId="43" applyNumberFormat="1" applyFont="1" applyFill="1" applyBorder="1" applyAlignment="1" applyProtection="1">
      <alignment vertical="center"/>
      <protection locked="0"/>
    </xf>
    <xf numFmtId="0" fontId="27" fillId="0" borderId="32" xfId="43" applyFont="1" applyFill="1" applyBorder="1" applyAlignment="1">
      <alignment horizontal="center" vertical="center" wrapText="1"/>
    </xf>
    <xf numFmtId="181" fontId="26" fillId="0" borderId="20" xfId="43" applyNumberFormat="1" applyFont="1" applyFill="1" applyBorder="1" applyAlignment="1">
      <alignment vertical="center"/>
    </xf>
    <xf numFmtId="41" fontId="26" fillId="0" borderId="108" xfId="43" applyNumberFormat="1" applyFont="1" applyFill="1" applyBorder="1" applyAlignment="1" applyProtection="1">
      <alignment horizontal="right" vertical="center"/>
      <protection locked="0"/>
    </xf>
    <xf numFmtId="182" fontId="27" fillId="0" borderId="13" xfId="43" applyNumberFormat="1" applyFont="1" applyFill="1" applyBorder="1" applyAlignment="1">
      <alignment horizontal="right" vertical="center"/>
    </xf>
    <xf numFmtId="182" fontId="27" fillId="0" borderId="14" xfId="43" applyNumberFormat="1" applyFont="1" applyFill="1" applyBorder="1" applyAlignment="1">
      <alignment horizontal="right" vertical="center"/>
    </xf>
    <xf numFmtId="190" fontId="27" fillId="0" borderId="14" xfId="43" applyNumberFormat="1" applyFont="1" applyFill="1" applyBorder="1" applyAlignment="1">
      <alignment horizontal="right" vertical="center"/>
    </xf>
    <xf numFmtId="190" fontId="27" fillId="0" borderId="15" xfId="43" applyNumberFormat="1" applyFont="1" applyFill="1" applyBorder="1" applyAlignment="1">
      <alignment horizontal="right" vertical="center"/>
    </xf>
    <xf numFmtId="190" fontId="27" fillId="0" borderId="0" xfId="43" applyNumberFormat="1" applyFont="1" applyFill="1" applyBorder="1" applyAlignment="1">
      <alignment horizontal="right" vertical="center"/>
    </xf>
    <xf numFmtId="190" fontId="27" fillId="0" borderId="11" xfId="43" applyNumberFormat="1" applyFont="1" applyFill="1" applyBorder="1" applyAlignment="1">
      <alignment horizontal="right" vertical="center"/>
    </xf>
    <xf numFmtId="185" fontId="27" fillId="0" borderId="12" xfId="43" applyNumberFormat="1" applyFont="1" applyFill="1" applyBorder="1" applyAlignment="1">
      <alignment horizontal="center" vertical="center"/>
    </xf>
    <xf numFmtId="185" fontId="27" fillId="0" borderId="0" xfId="43" applyNumberFormat="1" applyFont="1" applyFill="1" applyBorder="1" applyAlignment="1">
      <alignment horizontal="center" vertical="center"/>
    </xf>
    <xf numFmtId="185" fontId="27" fillId="0" borderId="0" xfId="43" applyNumberFormat="1" applyFont="1" applyFill="1" applyBorder="1" applyAlignment="1" applyProtection="1">
      <alignment horizontal="center" vertical="center"/>
      <protection locked="0"/>
    </xf>
    <xf numFmtId="182" fontId="26" fillId="0" borderId="106" xfId="43" applyNumberFormat="1" applyFont="1" applyFill="1" applyBorder="1" applyAlignment="1">
      <alignment horizontal="right" vertical="center"/>
    </xf>
    <xf numFmtId="190" fontId="26" fillId="0" borderId="107" xfId="43" applyNumberFormat="1" applyFont="1" applyFill="1" applyBorder="1" applyAlignment="1">
      <alignment horizontal="right" vertical="center"/>
    </xf>
    <xf numFmtId="182" fontId="26" fillId="0" borderId="115" xfId="43" applyNumberFormat="1" applyFont="1" applyFill="1" applyBorder="1" applyAlignment="1">
      <alignment horizontal="right" vertical="center"/>
    </xf>
    <xf numFmtId="195" fontId="27" fillId="0" borderId="0" xfId="43" applyNumberFormat="1" applyFont="1" applyFill="1" applyBorder="1" applyAlignment="1">
      <alignment horizontal="right" vertical="center"/>
    </xf>
    <xf numFmtId="195" fontId="27" fillId="0" borderId="11" xfId="43" applyNumberFormat="1" applyFont="1" applyFill="1" applyBorder="1" applyAlignment="1">
      <alignment horizontal="right" vertical="center"/>
    </xf>
    <xf numFmtId="0" fontId="27" fillId="0" borderId="55" xfId="44" applyFont="1" applyFill="1" applyBorder="1" applyAlignment="1">
      <alignment horizontal="center" vertical="center"/>
    </xf>
    <xf numFmtId="0" fontId="27" fillId="0" borderId="26" xfId="44" applyFont="1" applyFill="1" applyBorder="1" applyAlignment="1">
      <alignment horizontal="center" vertical="center"/>
    </xf>
    <xf numFmtId="189" fontId="26" fillId="0" borderId="13" xfId="44" applyNumberFormat="1" applyFont="1" applyFill="1" applyBorder="1" applyAlignment="1" applyProtection="1">
      <alignment horizontal="right" vertical="center"/>
      <protection locked="0"/>
    </xf>
    <xf numFmtId="189" fontId="26" fillId="0" borderId="14" xfId="44" applyNumberFormat="1" applyFont="1" applyFill="1" applyBorder="1" applyAlignment="1" applyProtection="1">
      <alignment horizontal="right" vertical="center"/>
      <protection locked="0"/>
    </xf>
    <xf numFmtId="181" fontId="26" fillId="0" borderId="14" xfId="44" applyNumberFormat="1" applyFont="1" applyFill="1" applyBorder="1" applyAlignment="1">
      <alignment horizontal="right" vertical="center"/>
    </xf>
    <xf numFmtId="185" fontId="26" fillId="0" borderId="14" xfId="44" applyNumberFormat="1" applyFont="1" applyFill="1" applyBorder="1" applyAlignment="1">
      <alignment horizontal="right" vertical="center"/>
    </xf>
    <xf numFmtId="181" fontId="26" fillId="0" borderId="15" xfId="44" applyNumberFormat="1" applyFont="1" applyFill="1" applyBorder="1" applyAlignment="1">
      <alignment horizontal="right" vertical="center"/>
    </xf>
    <xf numFmtId="41" fontId="27" fillId="0" borderId="0" xfId="44" applyNumberFormat="1" applyFont="1" applyFill="1" applyBorder="1" applyAlignment="1" applyProtection="1">
      <alignment horizontal="center" vertical="center"/>
      <protection locked="0"/>
    </xf>
    <xf numFmtId="0" fontId="27" fillId="0" borderId="25" xfId="44" applyFont="1" applyFill="1" applyBorder="1" applyAlignment="1">
      <alignment horizontal="center" vertical="center"/>
    </xf>
    <xf numFmtId="0" fontId="27" fillId="0" borderId="21" xfId="44" applyFont="1" applyFill="1" applyBorder="1" applyAlignment="1">
      <alignment horizontal="center" vertical="center"/>
    </xf>
    <xf numFmtId="0" fontId="27" fillId="0" borderId="100" xfId="44" applyFont="1" applyFill="1" applyBorder="1" applyAlignment="1">
      <alignment horizontal="center" vertical="center"/>
    </xf>
    <xf numFmtId="0" fontId="26" fillId="0" borderId="56" xfId="44" applyFont="1" applyFill="1" applyBorder="1" applyAlignment="1">
      <alignment horizontal="distributed" vertical="center"/>
    </xf>
    <xf numFmtId="0" fontId="26" fillId="0" borderId="14" xfId="44" applyFont="1" applyFill="1" applyBorder="1" applyAlignment="1">
      <alignment horizontal="distributed" vertical="center"/>
    </xf>
    <xf numFmtId="0" fontId="26" fillId="0" borderId="59" xfId="44" applyFont="1" applyFill="1" applyBorder="1" applyAlignment="1">
      <alignment horizontal="distributed" vertical="center"/>
    </xf>
    <xf numFmtId="0" fontId="27" fillId="0" borderId="0" xfId="44" applyFont="1" applyFill="1" applyBorder="1" applyAlignment="1">
      <alignment horizontal="distributed" vertical="center"/>
    </xf>
    <xf numFmtId="0" fontId="27" fillId="0" borderId="51" xfId="44" applyFont="1" applyFill="1" applyBorder="1" applyAlignment="1">
      <alignment horizontal="distributed" vertical="center"/>
    </xf>
    <xf numFmtId="185" fontId="27" fillId="0" borderId="0" xfId="44" applyNumberFormat="1" applyFont="1" applyFill="1" applyBorder="1" applyAlignment="1" applyProtection="1">
      <alignment horizontal="right" vertical="center"/>
      <protection locked="0"/>
    </xf>
    <xf numFmtId="41" fontId="26" fillId="0" borderId="0" xfId="44" applyNumberFormat="1" applyFont="1" applyFill="1" applyBorder="1" applyAlignment="1" applyProtection="1">
      <alignment horizontal="right" vertical="center"/>
      <protection locked="0"/>
    </xf>
    <xf numFmtId="41" fontId="26" fillId="0" borderId="11" xfId="44" applyNumberFormat="1" applyFont="1" applyFill="1" applyBorder="1" applyAlignment="1" applyProtection="1">
      <alignment horizontal="right" vertical="center"/>
      <protection locked="0"/>
    </xf>
    <xf numFmtId="181" fontId="27" fillId="0" borderId="12" xfId="44" applyNumberFormat="1" applyFont="1" applyFill="1" applyBorder="1" applyAlignment="1" applyProtection="1">
      <alignment horizontal="right" vertical="center"/>
      <protection locked="0"/>
    </xf>
    <xf numFmtId="181" fontId="27" fillId="0" borderId="0" xfId="44" applyNumberFormat="1" applyFont="1" applyFill="1" applyBorder="1" applyAlignment="1" applyProtection="1">
      <alignment horizontal="right" vertical="center"/>
      <protection locked="0"/>
    </xf>
    <xf numFmtId="185" fontId="27" fillId="0" borderId="0" xfId="44" applyNumberFormat="1" applyFont="1" applyFill="1" applyBorder="1" applyAlignment="1" applyProtection="1">
      <alignment horizontal="center" vertical="center"/>
      <protection locked="0"/>
    </xf>
    <xf numFmtId="181" fontId="26" fillId="0" borderId="0" xfId="44" applyNumberFormat="1" applyFont="1" applyFill="1" applyBorder="1" applyAlignment="1" applyProtection="1">
      <alignment horizontal="right" vertical="center"/>
      <protection locked="0"/>
    </xf>
    <xf numFmtId="181" fontId="26" fillId="0" borderId="11" xfId="44" applyNumberFormat="1" applyFont="1" applyFill="1" applyBorder="1" applyAlignment="1" applyProtection="1">
      <alignment horizontal="right" vertical="center"/>
      <protection locked="0"/>
    </xf>
    <xf numFmtId="185" fontId="26" fillId="0" borderId="0" xfId="44" applyNumberFormat="1" applyFont="1" applyFill="1" applyBorder="1" applyAlignment="1" applyProtection="1">
      <alignment horizontal="right" vertical="center"/>
      <protection locked="0"/>
    </xf>
    <xf numFmtId="185" fontId="26" fillId="0" borderId="11" xfId="44" applyNumberFormat="1" applyFont="1" applyFill="1" applyBorder="1" applyAlignment="1" applyProtection="1">
      <alignment horizontal="right" vertical="center"/>
      <protection locked="0"/>
    </xf>
    <xf numFmtId="41" fontId="27" fillId="0" borderId="12" xfId="44" applyNumberFormat="1" applyFont="1" applyFill="1" applyBorder="1" applyAlignment="1" applyProtection="1">
      <alignment horizontal="center" vertical="center"/>
      <protection locked="0"/>
    </xf>
    <xf numFmtId="41" fontId="27" fillId="0" borderId="20" xfId="44" applyNumberFormat="1" applyFont="1" applyFill="1" applyBorder="1" applyAlignment="1" applyProtection="1">
      <alignment horizontal="right" vertical="center"/>
      <protection locked="0"/>
    </xf>
    <xf numFmtId="41" fontId="27" fillId="0" borderId="108" xfId="44" applyNumberFormat="1" applyFont="1" applyFill="1" applyBorder="1" applyAlignment="1" applyProtection="1">
      <alignment horizontal="right" vertical="center"/>
      <protection locked="0"/>
    </xf>
    <xf numFmtId="41" fontId="27" fillId="0" borderId="108" xfId="44" applyNumberFormat="1" applyFont="1" applyFill="1" applyBorder="1" applyAlignment="1" applyProtection="1">
      <alignment horizontal="center" vertical="center"/>
      <protection locked="0"/>
    </xf>
    <xf numFmtId="41" fontId="27" fillId="0" borderId="106" xfId="44" applyNumberFormat="1" applyFont="1" applyFill="1" applyBorder="1" applyAlignment="1" applyProtection="1">
      <alignment horizontal="center" vertical="center"/>
      <protection locked="0"/>
    </xf>
    <xf numFmtId="185" fontId="27" fillId="0" borderId="106" xfId="44" applyNumberFormat="1" applyFont="1" applyFill="1" applyBorder="1" applyAlignment="1" applyProtection="1">
      <alignment horizontal="right" vertical="center"/>
      <protection locked="0"/>
    </xf>
    <xf numFmtId="41" fontId="26" fillId="0" borderId="106" xfId="44" applyNumberFormat="1" applyFont="1" applyFill="1" applyBorder="1" applyAlignment="1" applyProtection="1">
      <alignment horizontal="right" vertical="center"/>
      <protection locked="0"/>
    </xf>
    <xf numFmtId="41" fontId="26" fillId="0" borderId="107" xfId="44" applyNumberFormat="1" applyFont="1" applyFill="1" applyBorder="1" applyAlignment="1" applyProtection="1">
      <alignment horizontal="right" vertical="center"/>
      <protection locked="0"/>
    </xf>
    <xf numFmtId="41" fontId="27" fillId="0" borderId="12" xfId="44" applyNumberFormat="1" applyFont="1" applyFill="1" applyBorder="1" applyAlignment="1" applyProtection="1">
      <alignment horizontal="right" vertical="center"/>
      <protection locked="0"/>
    </xf>
    <xf numFmtId="41" fontId="27" fillId="0" borderId="0" xfId="44" applyNumberFormat="1" applyFont="1" applyFill="1" applyBorder="1" applyAlignment="1" applyProtection="1">
      <alignment horizontal="right" vertical="center"/>
      <protection locked="0"/>
    </xf>
    <xf numFmtId="0" fontId="27" fillId="0" borderId="116" xfId="44" applyFont="1" applyFill="1" applyBorder="1" applyAlignment="1">
      <alignment horizontal="center" vertical="center"/>
    </xf>
    <xf numFmtId="0" fontId="27" fillId="0" borderId="52" xfId="44" applyFont="1" applyFill="1" applyBorder="1" applyAlignment="1">
      <alignment horizontal="center" vertical="center"/>
    </xf>
    <xf numFmtId="0" fontId="27" fillId="0" borderId="109" xfId="44" applyFont="1" applyFill="1" applyBorder="1" applyAlignment="1">
      <alignment horizontal="center" vertical="center"/>
    </xf>
    <xf numFmtId="0" fontId="27" fillId="0" borderId="110" xfId="44" applyFont="1" applyFill="1" applyBorder="1" applyAlignment="1">
      <alignment horizontal="center" vertical="center"/>
    </xf>
    <xf numFmtId="0" fontId="27" fillId="0" borderId="111" xfId="44" applyFont="1" applyFill="1" applyBorder="1" applyAlignment="1">
      <alignment horizontal="center" vertical="center"/>
    </xf>
    <xf numFmtId="189" fontId="26" fillId="0" borderId="14" xfId="44" applyNumberFormat="1" applyFont="1" applyFill="1" applyBorder="1" applyAlignment="1">
      <alignment horizontal="right" vertical="center"/>
    </xf>
    <xf numFmtId="41" fontId="26" fillId="0" borderId="14" xfId="44" applyNumberFormat="1" applyFont="1" applyFill="1" applyBorder="1" applyAlignment="1">
      <alignment horizontal="right" vertical="center"/>
    </xf>
    <xf numFmtId="189" fontId="26" fillId="0" borderId="15" xfId="44" applyNumberFormat="1" applyFont="1" applyFill="1" applyBorder="1" applyAlignment="1">
      <alignment horizontal="right" vertical="center"/>
    </xf>
    <xf numFmtId="189" fontId="26" fillId="0" borderId="0" xfId="44" applyNumberFormat="1" applyFont="1" applyFill="1" applyBorder="1" applyAlignment="1" applyProtection="1">
      <alignment horizontal="right" vertical="center"/>
      <protection locked="0"/>
    </xf>
    <xf numFmtId="189" fontId="26" fillId="0" borderId="11" xfId="44" applyNumberFormat="1" applyFont="1" applyFill="1" applyBorder="1" applyAlignment="1" applyProtection="1">
      <alignment horizontal="right" vertical="center"/>
      <protection locked="0"/>
    </xf>
    <xf numFmtId="49" fontId="26" fillId="0" borderId="114" xfId="44" applyNumberFormat="1" applyFont="1" applyFill="1" applyBorder="1" applyAlignment="1">
      <alignment horizontal="center" vertical="center"/>
    </xf>
    <xf numFmtId="49" fontId="26" fillId="0" borderId="117" xfId="44" applyNumberFormat="1" applyFont="1" applyFill="1" applyBorder="1" applyAlignment="1">
      <alignment horizontal="center" vertical="center"/>
    </xf>
    <xf numFmtId="49" fontId="27" fillId="0" borderId="22" xfId="44" applyNumberFormat="1" applyFont="1" applyFill="1" applyBorder="1" applyAlignment="1">
      <alignment horizontal="center" vertical="center"/>
    </xf>
    <xf numFmtId="49" fontId="27" fillId="0" borderId="51" xfId="44" applyNumberFormat="1" applyFont="1" applyFill="1" applyBorder="1" applyAlignment="1">
      <alignment horizontal="center" vertical="center"/>
    </xf>
    <xf numFmtId="49" fontId="27" fillId="0" borderId="56" xfId="44" applyNumberFormat="1" applyFont="1" applyFill="1" applyBorder="1" applyAlignment="1">
      <alignment horizontal="center" vertical="center"/>
    </xf>
    <xf numFmtId="49" fontId="27" fillId="0" borderId="59" xfId="44" applyNumberFormat="1" applyFont="1" applyFill="1" applyBorder="1" applyAlignment="1">
      <alignment horizontal="center" vertical="center"/>
    </xf>
    <xf numFmtId="185" fontId="26" fillId="0" borderId="108" xfId="44" applyNumberFormat="1" applyFont="1" applyFill="1" applyBorder="1" applyAlignment="1" applyProtection="1">
      <alignment horizontal="right" vertical="center"/>
      <protection locked="0"/>
    </xf>
    <xf numFmtId="185" fontId="26" fillId="0" borderId="112" xfId="44" applyNumberFormat="1" applyFont="1" applyFill="1" applyBorder="1" applyAlignment="1" applyProtection="1">
      <alignment horizontal="right" vertical="center"/>
      <protection locked="0"/>
    </xf>
    <xf numFmtId="41" fontId="27" fillId="0" borderId="106" xfId="44" applyNumberFormat="1" applyFont="1" applyFill="1" applyBorder="1" applyAlignment="1" applyProtection="1">
      <alignment horizontal="right" vertical="center"/>
      <protection locked="0"/>
    </xf>
    <xf numFmtId="0" fontId="27" fillId="0" borderId="23" xfId="44" applyFont="1" applyFill="1" applyBorder="1" applyAlignment="1">
      <alignment horizontal="distributed" vertical="center"/>
    </xf>
    <xf numFmtId="0" fontId="27" fillId="0" borderId="60" xfId="44" applyFont="1" applyFill="1" applyBorder="1" applyAlignment="1">
      <alignment horizontal="distributed" vertical="center"/>
    </xf>
    <xf numFmtId="49" fontId="27" fillId="0" borderId="0" xfId="44" applyNumberFormat="1" applyFont="1" applyFill="1" applyBorder="1" applyAlignment="1">
      <alignment horizontal="distributed" vertical="center"/>
    </xf>
    <xf numFmtId="49" fontId="27" fillId="0" borderId="51" xfId="44" applyNumberFormat="1" applyFont="1" applyFill="1" applyBorder="1" applyAlignment="1">
      <alignment horizontal="distributed" vertical="center"/>
    </xf>
    <xf numFmtId="0" fontId="27" fillId="0" borderId="23" xfId="44" applyFont="1" applyFill="1" applyBorder="1" applyAlignment="1">
      <alignment horizontal="left" vertical="center"/>
    </xf>
    <xf numFmtId="0" fontId="27" fillId="0" borderId="60" xfId="44" applyFont="1" applyFill="1" applyBorder="1" applyAlignment="1">
      <alignment horizontal="left" vertical="center"/>
    </xf>
    <xf numFmtId="0" fontId="27" fillId="0" borderId="0" xfId="44" applyFont="1" applyFill="1" applyBorder="1" applyAlignment="1">
      <alignment horizontal="left" vertical="center"/>
    </xf>
    <xf numFmtId="0" fontId="27" fillId="0" borderId="51" xfId="44" applyFont="1" applyFill="1" applyBorder="1" applyAlignment="1">
      <alignment horizontal="left" vertical="center"/>
    </xf>
    <xf numFmtId="0" fontId="27" fillId="0" borderId="31" xfId="0" applyFont="1" applyFill="1" applyBorder="1" applyAlignment="1">
      <alignment horizontal="right" vertical="center"/>
    </xf>
    <xf numFmtId="0" fontId="27" fillId="0" borderId="69" xfId="44" applyFont="1" applyFill="1" applyBorder="1" applyAlignment="1">
      <alignment horizontal="center" vertical="center" wrapText="1"/>
    </xf>
    <xf numFmtId="0" fontId="27" fillId="0" borderId="70" xfId="44" applyFont="1" applyFill="1" applyBorder="1" applyAlignment="1">
      <alignment horizontal="center" vertical="center" wrapText="1"/>
    </xf>
    <xf numFmtId="0" fontId="27" fillId="0" borderId="71" xfId="44" applyFont="1" applyFill="1" applyBorder="1" applyAlignment="1">
      <alignment horizontal="center" vertical="center" wrapText="1"/>
    </xf>
    <xf numFmtId="180" fontId="27" fillId="0" borderId="18" xfId="44" applyNumberFormat="1" applyFont="1" applyFill="1" applyBorder="1" applyAlignment="1" applyProtection="1">
      <alignment horizontal="center" vertical="center"/>
      <protection locked="0"/>
    </xf>
    <xf numFmtId="180" fontId="27" fillId="0" borderId="50" xfId="44" applyNumberFormat="1" applyFont="1" applyFill="1" applyBorder="1" applyAlignment="1" applyProtection="1">
      <alignment horizontal="center" vertical="center"/>
      <protection locked="0"/>
    </xf>
    <xf numFmtId="0" fontId="27" fillId="0" borderId="0" xfId="44" applyFont="1" applyFill="1" applyBorder="1" applyAlignment="1">
      <alignment horizontal="center" vertical="center"/>
    </xf>
    <xf numFmtId="0" fontId="27" fillId="0" borderId="62" xfId="44" applyFont="1" applyFill="1" applyBorder="1" applyAlignment="1">
      <alignment horizontal="center" vertical="center"/>
    </xf>
    <xf numFmtId="0" fontId="26" fillId="0" borderId="35" xfId="44" applyFont="1" applyFill="1" applyBorder="1" applyAlignment="1">
      <alignment horizontal="center" vertical="top" wrapText="1"/>
    </xf>
    <xf numFmtId="0" fontId="26" fillId="0" borderId="66" xfId="44" applyFont="1" applyFill="1" applyBorder="1" applyAlignment="1">
      <alignment horizontal="center" vertical="top" wrapText="1"/>
    </xf>
    <xf numFmtId="0" fontId="27" fillId="0" borderId="64" xfId="44" applyFont="1" applyFill="1" applyBorder="1" applyAlignment="1">
      <alignment horizontal="center" vertical="center"/>
    </xf>
    <xf numFmtId="0" fontId="27" fillId="0" borderId="66" xfId="44" applyFont="1" applyFill="1" applyBorder="1" applyAlignment="1">
      <alignment horizontal="center" vertical="center"/>
    </xf>
    <xf numFmtId="0" fontId="27" fillId="0" borderId="65" xfId="44" applyFont="1" applyFill="1" applyBorder="1" applyAlignment="1">
      <alignment horizontal="center" vertical="center"/>
    </xf>
    <xf numFmtId="0" fontId="27" fillId="0" borderId="35" xfId="44" applyFont="1" applyFill="1" applyBorder="1" applyAlignment="1">
      <alignment horizontal="center" vertical="center"/>
    </xf>
    <xf numFmtId="0" fontId="27" fillId="0" borderId="63" xfId="44" applyFont="1" applyFill="1" applyBorder="1" applyAlignment="1">
      <alignment horizontal="center" vertical="center"/>
    </xf>
    <xf numFmtId="0" fontId="27" fillId="0" borderId="92" xfId="44" applyFont="1" applyFill="1" applyBorder="1" applyAlignment="1">
      <alignment horizontal="center" vertical="center"/>
    </xf>
    <xf numFmtId="0" fontId="27" fillId="0" borderId="84" xfId="44" applyFont="1" applyFill="1" applyBorder="1" applyAlignment="1">
      <alignment horizontal="center" vertical="center"/>
    </xf>
    <xf numFmtId="0" fontId="27" fillId="0" borderId="51" xfId="44" applyFont="1" applyFill="1" applyBorder="1" applyAlignment="1">
      <alignment horizontal="center" vertical="center"/>
    </xf>
    <xf numFmtId="0" fontId="27" fillId="0" borderId="12" xfId="44" applyFont="1" applyFill="1" applyBorder="1" applyAlignment="1">
      <alignment horizontal="center" vertical="center"/>
    </xf>
    <xf numFmtId="0" fontId="27" fillId="0" borderId="12" xfId="44" applyFont="1" applyFill="1" applyBorder="1" applyAlignment="1">
      <alignment horizontal="center" vertical="top" wrapText="1"/>
    </xf>
    <xf numFmtId="0" fontId="27" fillId="0" borderId="62" xfId="44" applyFont="1" applyFill="1" applyBorder="1" applyAlignment="1">
      <alignment horizontal="center" vertical="top" wrapText="1"/>
    </xf>
    <xf numFmtId="0" fontId="27" fillId="0" borderId="51" xfId="44" applyFont="1" applyFill="1" applyBorder="1" applyAlignment="1">
      <alignment horizontal="center" vertical="top" wrapText="1"/>
    </xf>
    <xf numFmtId="0" fontId="27" fillId="0" borderId="61" xfId="44" applyFont="1" applyFill="1" applyBorder="1" applyAlignment="1">
      <alignment horizontal="center" vertical="center"/>
    </xf>
    <xf numFmtId="0" fontId="27" fillId="0" borderId="46" xfId="44" applyFont="1" applyFill="1" applyBorder="1" applyAlignment="1">
      <alignment horizontal="center" vertical="center"/>
    </xf>
    <xf numFmtId="0" fontId="27" fillId="0" borderId="43" xfId="44" applyFont="1" applyFill="1" applyBorder="1" applyAlignment="1">
      <alignment horizontal="center" vertical="center"/>
    </xf>
    <xf numFmtId="0" fontId="27" fillId="0" borderId="72" xfId="44" applyFont="1" applyFill="1" applyBorder="1" applyAlignment="1">
      <alignment horizontal="center" vertical="center"/>
    </xf>
    <xf numFmtId="0" fontId="27" fillId="0" borderId="47" xfId="44" applyFont="1" applyFill="1" applyBorder="1" applyAlignment="1">
      <alignment horizontal="center" vertical="center"/>
    </xf>
    <xf numFmtId="0" fontId="27" fillId="0" borderId="68" xfId="44" applyFont="1" applyFill="1" applyBorder="1" applyAlignment="1">
      <alignment horizontal="center" vertical="center"/>
    </xf>
    <xf numFmtId="0" fontId="27" fillId="0" borderId="48" xfId="44" applyFont="1" applyFill="1" applyBorder="1" applyAlignment="1">
      <alignment horizontal="center" vertical="center"/>
    </xf>
    <xf numFmtId="0" fontId="27" fillId="0" borderId="37" xfId="44" applyFont="1" applyFill="1" applyBorder="1" applyAlignment="1">
      <alignment horizontal="center" vertical="center"/>
    </xf>
    <xf numFmtId="180" fontId="27" fillId="0" borderId="0" xfId="44" applyNumberFormat="1" applyFont="1" applyFill="1" applyBorder="1" applyAlignment="1" applyProtection="1">
      <alignment horizontal="center" vertical="center"/>
      <protection locked="0"/>
    </xf>
    <xf numFmtId="49" fontId="27" fillId="0" borderId="87" xfId="44" applyNumberFormat="1" applyFont="1" applyFill="1" applyBorder="1" applyAlignment="1">
      <alignment horizontal="center" vertical="center"/>
    </xf>
    <xf numFmtId="49" fontId="27" fillId="0" borderId="88" xfId="44" applyNumberFormat="1" applyFont="1" applyFill="1" applyBorder="1" applyAlignment="1">
      <alignment horizontal="center" vertical="center"/>
    </xf>
    <xf numFmtId="0" fontId="26" fillId="0" borderId="89" xfId="44" applyFont="1" applyFill="1" applyBorder="1" applyAlignment="1">
      <alignment horizontal="center" vertical="center"/>
    </xf>
    <xf numFmtId="0" fontId="26" fillId="0" borderId="90" xfId="44" applyFont="1" applyFill="1" applyBorder="1" applyAlignment="1">
      <alignment horizontal="center" vertical="center"/>
    </xf>
    <xf numFmtId="0" fontId="26" fillId="0" borderId="91" xfId="44" applyFont="1" applyFill="1" applyBorder="1" applyAlignment="1">
      <alignment horizontal="center" vertical="center"/>
    </xf>
    <xf numFmtId="180" fontId="26" fillId="0" borderId="14" xfId="44" applyNumberFormat="1" applyFont="1" applyFill="1" applyBorder="1" applyAlignment="1" applyProtection="1">
      <alignment horizontal="center" vertical="center" shrinkToFit="1"/>
    </xf>
    <xf numFmtId="185" fontId="26" fillId="0" borderId="14" xfId="44" applyNumberFormat="1" applyFont="1" applyFill="1" applyBorder="1" applyAlignment="1" applyProtection="1">
      <alignment horizontal="center" vertical="center"/>
    </xf>
    <xf numFmtId="0" fontId="26" fillId="0" borderId="46" xfId="44" applyFont="1" applyFill="1" applyBorder="1" applyAlignment="1">
      <alignment horizontal="center" vertical="top" wrapText="1"/>
    </xf>
    <xf numFmtId="0" fontId="26" fillId="0" borderId="47" xfId="44" applyFont="1" applyFill="1" applyBorder="1" applyAlignment="1">
      <alignment horizontal="center" vertical="top" wrapText="1"/>
    </xf>
    <xf numFmtId="49" fontId="27" fillId="0" borderId="86" xfId="44" applyNumberFormat="1" applyFont="1" applyFill="1" applyBorder="1" applyAlignment="1">
      <alignment horizontal="center" vertical="center"/>
    </xf>
    <xf numFmtId="49" fontId="27" fillId="0" borderId="41" xfId="44" applyNumberFormat="1" applyFont="1" applyFill="1" applyBorder="1" applyAlignment="1">
      <alignment horizontal="center" vertical="center"/>
    </xf>
    <xf numFmtId="180" fontId="26" fillId="0" borderId="12" xfId="44" applyNumberFormat="1" applyFont="1" applyFill="1" applyBorder="1" applyAlignment="1" applyProtection="1">
      <alignment horizontal="center" vertical="center"/>
    </xf>
    <xf numFmtId="180" fontId="26" fillId="0" borderId="0" xfId="44" applyNumberFormat="1" applyFont="1" applyFill="1" applyBorder="1" applyAlignment="1" applyProtection="1">
      <alignment horizontal="center" vertical="center"/>
    </xf>
    <xf numFmtId="49" fontId="33" fillId="0" borderId="87" xfId="44" applyNumberFormat="1" applyFont="1" applyFill="1" applyBorder="1" applyAlignment="1">
      <alignment horizontal="center" vertical="center"/>
    </xf>
    <xf numFmtId="49" fontId="33" fillId="0" borderId="88" xfId="44" applyNumberFormat="1" applyFont="1" applyFill="1" applyBorder="1" applyAlignment="1">
      <alignment horizontal="center" vertical="center"/>
    </xf>
    <xf numFmtId="180" fontId="27" fillId="0" borderId="101" xfId="44" applyNumberFormat="1" applyFont="1" applyFill="1" applyBorder="1" applyAlignment="1" applyProtection="1">
      <alignment horizontal="center" vertical="center"/>
      <protection locked="0"/>
    </xf>
    <xf numFmtId="185" fontId="27" fillId="0" borderId="101" xfId="44" applyNumberFormat="1" applyFont="1" applyFill="1" applyBorder="1" applyAlignment="1" applyProtection="1">
      <alignment horizontal="center" vertical="center"/>
      <protection locked="0"/>
    </xf>
    <xf numFmtId="180" fontId="27" fillId="0" borderId="0" xfId="44" applyNumberFormat="1" applyFont="1" applyFill="1" applyBorder="1" applyAlignment="1" applyProtection="1">
      <alignment horizontal="center" vertical="center" shrinkToFit="1"/>
      <protection locked="0"/>
    </xf>
    <xf numFmtId="0" fontId="27" fillId="0" borderId="49" xfId="44" applyFont="1" applyFill="1" applyBorder="1" applyAlignment="1">
      <alignment horizontal="center" vertical="center"/>
    </xf>
    <xf numFmtId="0" fontId="27" fillId="0" borderId="85" xfId="44" applyFont="1" applyFill="1" applyBorder="1" applyAlignment="1">
      <alignment horizontal="center" vertical="center"/>
    </xf>
    <xf numFmtId="196" fontId="27" fillId="0" borderId="12" xfId="44" applyNumberFormat="1" applyFont="1" applyFill="1" applyBorder="1" applyAlignment="1">
      <alignment horizontal="right" vertical="center"/>
    </xf>
    <xf numFmtId="196" fontId="27" fillId="0" borderId="14" xfId="44" applyNumberFormat="1" applyFont="1" applyFill="1" applyBorder="1" applyAlignment="1" applyProtection="1">
      <alignment horizontal="right" vertical="center"/>
      <protection locked="0"/>
    </xf>
    <xf numFmtId="0" fontId="27" fillId="0" borderId="40" xfId="44" applyFont="1" applyFill="1" applyBorder="1" applyAlignment="1">
      <alignment horizontal="center" vertical="center"/>
    </xf>
    <xf numFmtId="0" fontId="27" fillId="0" borderId="73" xfId="44" applyFont="1" applyFill="1" applyBorder="1" applyAlignment="1">
      <alignment horizontal="center" vertical="center"/>
    </xf>
    <xf numFmtId="180" fontId="27" fillId="0" borderId="12" xfId="44" applyNumberFormat="1" applyFont="1" applyFill="1" applyBorder="1" applyAlignment="1">
      <alignment horizontal="right" vertical="center"/>
    </xf>
    <xf numFmtId="180" fontId="27" fillId="0" borderId="0" xfId="44" applyNumberFormat="1" applyFont="1" applyFill="1" applyBorder="1" applyAlignment="1" applyProtection="1">
      <alignment horizontal="right" vertical="center"/>
      <protection locked="0"/>
    </xf>
    <xf numFmtId="180" fontId="26" fillId="0" borderId="20" xfId="44" applyNumberFormat="1" applyFont="1" applyFill="1" applyBorder="1" applyAlignment="1" applyProtection="1">
      <alignment horizontal="center" vertical="center"/>
    </xf>
    <xf numFmtId="180" fontId="26" fillId="0" borderId="101" xfId="44" applyNumberFormat="1" applyFont="1" applyFill="1" applyBorder="1" applyAlignment="1" applyProtection="1">
      <alignment horizontal="center" vertical="center"/>
    </xf>
    <xf numFmtId="0" fontId="27" fillId="0" borderId="74" xfId="44" applyFont="1" applyFill="1" applyBorder="1" applyAlignment="1">
      <alignment horizontal="center" vertical="center"/>
    </xf>
    <xf numFmtId="180" fontId="26" fillId="0" borderId="20" xfId="44" applyNumberFormat="1" applyFont="1" applyFill="1" applyBorder="1" applyAlignment="1">
      <alignment horizontal="right" vertical="center"/>
    </xf>
    <xf numFmtId="180" fontId="26" fillId="0" borderId="101" xfId="44" applyNumberFormat="1" applyFont="1" applyFill="1" applyBorder="1" applyAlignment="1" applyProtection="1">
      <alignment horizontal="right" vertical="center"/>
      <protection locked="0"/>
    </xf>
    <xf numFmtId="0" fontId="27" fillId="0" borderId="79" xfId="44" applyFont="1" applyFill="1" applyBorder="1" applyAlignment="1">
      <alignment horizontal="center" vertical="distributed" textRotation="255"/>
    </xf>
    <xf numFmtId="0" fontId="27" fillId="0" borderId="73" xfId="44" applyFont="1" applyFill="1" applyBorder="1" applyAlignment="1">
      <alignment horizontal="center" vertical="distributed" textRotation="255"/>
    </xf>
    <xf numFmtId="0" fontId="27" fillId="0" borderId="40" xfId="44" applyFont="1" applyFill="1" applyBorder="1" applyAlignment="1">
      <alignment horizontal="center" vertical="distributed" textRotation="255"/>
    </xf>
    <xf numFmtId="180" fontId="26" fillId="0" borderId="101" xfId="44" applyNumberFormat="1" applyFont="1" applyFill="1" applyBorder="1" applyAlignment="1" applyProtection="1">
      <alignment horizontal="center" vertical="center"/>
      <protection locked="0"/>
    </xf>
    <xf numFmtId="180" fontId="27" fillId="0" borderId="14" xfId="44" applyNumberFormat="1" applyFont="1" applyFill="1" applyBorder="1" applyAlignment="1" applyProtection="1">
      <alignment horizontal="center" vertical="center"/>
      <protection locked="0"/>
    </xf>
    <xf numFmtId="0" fontId="27" fillId="0" borderId="46" xfId="44" applyFont="1" applyFill="1" applyBorder="1" applyAlignment="1">
      <alignment horizontal="center" vertical="distributed" textRotation="255"/>
    </xf>
    <xf numFmtId="0" fontId="27" fillId="0" borderId="72" xfId="44" applyFont="1" applyFill="1" applyBorder="1" applyAlignment="1">
      <alignment horizontal="center" vertical="distributed" textRotation="255"/>
    </xf>
    <xf numFmtId="0" fontId="27" fillId="0" borderId="12" xfId="44" applyFont="1" applyFill="1" applyBorder="1" applyAlignment="1">
      <alignment horizontal="center" vertical="distributed" textRotation="255"/>
    </xf>
    <xf numFmtId="0" fontId="27" fillId="0" borderId="51" xfId="44" applyFont="1" applyFill="1" applyBorder="1" applyAlignment="1">
      <alignment horizontal="center" vertical="distributed" textRotation="255"/>
    </xf>
    <xf numFmtId="0" fontId="27" fillId="0" borderId="35" xfId="44" applyFont="1" applyFill="1" applyBorder="1" applyAlignment="1">
      <alignment horizontal="center" vertical="distributed" textRotation="255"/>
    </xf>
    <xf numFmtId="0" fontId="27" fillId="0" borderId="65" xfId="44" applyFont="1" applyFill="1" applyBorder="1" applyAlignment="1">
      <alignment horizontal="center" vertical="distributed" textRotation="255"/>
    </xf>
    <xf numFmtId="0" fontId="27" fillId="0" borderId="77" xfId="44" applyFont="1" applyFill="1" applyBorder="1" applyAlignment="1">
      <alignment horizontal="center" vertical="distributed" textRotation="255"/>
    </xf>
    <xf numFmtId="0" fontId="27" fillId="0" borderId="18" xfId="44" applyFont="1" applyFill="1" applyBorder="1" applyAlignment="1">
      <alignment horizontal="center" vertical="distributed" textRotation="255"/>
    </xf>
    <xf numFmtId="0" fontId="27" fillId="0" borderId="78" xfId="44" applyFont="1" applyFill="1" applyBorder="1" applyAlignment="1">
      <alignment horizontal="center" vertical="distributed" textRotation="255"/>
    </xf>
    <xf numFmtId="180" fontId="27" fillId="0" borderId="67" xfId="44" applyNumberFormat="1" applyFont="1" applyFill="1" applyBorder="1" applyAlignment="1" applyProtection="1">
      <alignment horizontal="center" vertical="center" shrinkToFit="1"/>
      <protection locked="0"/>
    </xf>
    <xf numFmtId="0" fontId="27" fillId="0" borderId="43" xfId="44" applyFont="1" applyFill="1" applyBorder="1" applyAlignment="1">
      <alignment horizontal="center" vertical="distributed" textRotation="255"/>
    </xf>
    <xf numFmtId="0" fontId="27" fillId="0" borderId="0" xfId="44" applyFont="1" applyFill="1" applyBorder="1" applyAlignment="1">
      <alignment horizontal="center" vertical="distributed" textRotation="255"/>
    </xf>
    <xf numFmtId="0" fontId="27" fillId="0" borderId="64" xfId="44" applyFont="1" applyFill="1" applyBorder="1" applyAlignment="1">
      <alignment horizontal="center" vertical="distributed" textRotation="255"/>
    </xf>
    <xf numFmtId="180" fontId="26" fillId="0" borderId="13" xfId="44" applyNumberFormat="1" applyFont="1" applyFill="1" applyBorder="1" applyAlignment="1" applyProtection="1">
      <alignment horizontal="center" vertical="center"/>
    </xf>
    <xf numFmtId="180" fontId="26" fillId="0" borderId="14" xfId="44" applyNumberFormat="1" applyFont="1" applyFill="1" applyBorder="1" applyAlignment="1" applyProtection="1">
      <alignment horizontal="center" vertical="center"/>
    </xf>
    <xf numFmtId="189" fontId="26" fillId="0" borderId="101" xfId="44" applyNumberFormat="1" applyFont="1" applyFill="1" applyBorder="1" applyAlignment="1" applyProtection="1">
      <alignment horizontal="right" vertical="center"/>
      <protection locked="0"/>
    </xf>
    <xf numFmtId="180" fontId="26" fillId="0" borderId="67" xfId="44" applyNumberFormat="1" applyFont="1" applyFill="1" applyBorder="1" applyAlignment="1" applyProtection="1">
      <alignment horizontal="center" vertical="center" shrinkToFit="1"/>
    </xf>
    <xf numFmtId="0" fontId="27" fillId="0" borderId="46" xfId="44" applyFont="1" applyFill="1" applyBorder="1" applyAlignment="1">
      <alignment horizontal="center" vertical="center" wrapText="1"/>
    </xf>
    <xf numFmtId="0" fontId="27" fillId="0" borderId="75" xfId="44" applyFont="1" applyFill="1" applyBorder="1" applyAlignment="1">
      <alignment horizontal="center" vertical="center" wrapText="1"/>
    </xf>
    <xf numFmtId="0" fontId="27" fillId="0" borderId="12" xfId="44" applyFont="1" applyFill="1" applyBorder="1" applyAlignment="1">
      <alignment horizontal="center" vertical="center" wrapText="1"/>
    </xf>
    <xf numFmtId="0" fontId="27" fillId="0" borderId="18" xfId="44" applyFont="1" applyFill="1" applyBorder="1" applyAlignment="1">
      <alignment horizontal="center" vertical="center" wrapText="1"/>
    </xf>
    <xf numFmtId="0" fontId="27" fillId="0" borderId="35" xfId="44" applyFont="1" applyFill="1" applyBorder="1" applyAlignment="1">
      <alignment horizontal="center" vertical="center" wrapText="1"/>
    </xf>
    <xf numFmtId="0" fontId="27" fillId="0" borderId="76" xfId="44" applyFont="1" applyFill="1" applyBorder="1" applyAlignment="1">
      <alignment horizontal="center" vertical="center" wrapText="1"/>
    </xf>
    <xf numFmtId="196" fontId="27" fillId="0" borderId="0" xfId="44" applyNumberFormat="1" applyFont="1" applyFill="1" applyBorder="1" applyAlignment="1" applyProtection="1">
      <alignment horizontal="right" vertical="center"/>
      <protection locked="0"/>
    </xf>
    <xf numFmtId="0" fontId="27" fillId="0" borderId="50" xfId="44" applyFont="1" applyFill="1" applyBorder="1" applyAlignment="1" applyProtection="1">
      <alignment horizontal="right" vertical="center"/>
      <protection locked="0"/>
    </xf>
    <xf numFmtId="196" fontId="27" fillId="0" borderId="18" xfId="44" applyNumberFormat="1" applyFont="1" applyFill="1" applyBorder="1" applyAlignment="1" applyProtection="1">
      <alignment horizontal="right" vertical="center"/>
      <protection locked="0"/>
    </xf>
    <xf numFmtId="196" fontId="27" fillId="0" borderId="17" xfId="44" applyNumberFormat="1" applyFont="1" applyFill="1" applyBorder="1" applyAlignment="1" applyProtection="1">
      <alignment horizontal="right" vertical="center"/>
      <protection locked="0"/>
    </xf>
    <xf numFmtId="185" fontId="26" fillId="0" borderId="101" xfId="44" applyNumberFormat="1" applyFont="1" applyFill="1" applyBorder="1" applyAlignment="1" applyProtection="1">
      <alignment horizontal="center" vertical="center"/>
      <protection locked="0"/>
    </xf>
    <xf numFmtId="185" fontId="27" fillId="0" borderId="67" xfId="44" applyNumberFormat="1" applyFont="1" applyFill="1" applyBorder="1" applyAlignment="1" applyProtection="1">
      <alignment vertical="center"/>
      <protection locked="0"/>
    </xf>
    <xf numFmtId="0" fontId="27" fillId="0" borderId="92" xfId="44" applyFont="1" applyFill="1" applyBorder="1" applyAlignment="1">
      <alignment horizontal="center" vertical="distributed" textRotation="255"/>
    </xf>
    <xf numFmtId="0" fontId="27" fillId="0" borderId="83" xfId="44" applyFont="1" applyFill="1" applyBorder="1" applyAlignment="1">
      <alignment horizontal="center" vertical="distributed" textRotation="255"/>
    </xf>
    <xf numFmtId="0" fontId="27" fillId="0" borderId="103" xfId="44" applyFont="1" applyFill="1" applyBorder="1" applyAlignment="1">
      <alignment horizontal="center" vertical="distributed" textRotation="255"/>
    </xf>
    <xf numFmtId="0" fontId="27" fillId="0" borderId="18" xfId="44" applyFont="1" applyFill="1" applyBorder="1" applyAlignment="1">
      <alignment horizontal="center" vertical="center"/>
    </xf>
    <xf numFmtId="0" fontId="27" fillId="0" borderId="80" xfId="44" applyFont="1" applyFill="1" applyBorder="1" applyAlignment="1">
      <alignment horizontal="center" vertical="distributed" textRotation="255"/>
    </xf>
    <xf numFmtId="0" fontId="27" fillId="0" borderId="67" xfId="44" applyFont="1" applyFill="1" applyBorder="1" applyAlignment="1">
      <alignment horizontal="center" vertical="distributed" textRotation="255"/>
    </xf>
    <xf numFmtId="0" fontId="27" fillId="0" borderId="81" xfId="44" applyFont="1" applyFill="1" applyBorder="1" applyAlignment="1">
      <alignment horizontal="center" vertical="distributed" textRotation="255"/>
    </xf>
    <xf numFmtId="0" fontId="27" fillId="0" borderId="61" xfId="44" applyFont="1" applyFill="1" applyBorder="1" applyAlignment="1">
      <alignment horizontal="center" vertical="distributed" textRotation="255"/>
    </xf>
    <xf numFmtId="0" fontId="27" fillId="0" borderId="62" xfId="44" applyFont="1" applyFill="1" applyBorder="1" applyAlignment="1">
      <alignment horizontal="center" vertical="distributed" textRotation="255"/>
    </xf>
    <xf numFmtId="0" fontId="27" fillId="0" borderId="82" xfId="44" applyFont="1" applyFill="1" applyBorder="1" applyAlignment="1">
      <alignment horizontal="center" vertical="distributed" textRotation="255"/>
    </xf>
    <xf numFmtId="0" fontId="27" fillId="0" borderId="84" xfId="44" applyFont="1" applyFill="1" applyBorder="1" applyAlignment="1">
      <alignment horizontal="center" vertical="distributed" textRotation="255"/>
    </xf>
    <xf numFmtId="0" fontId="27" fillId="0" borderId="75" xfId="44" applyFont="1" applyFill="1" applyBorder="1" applyAlignment="1">
      <alignment horizontal="center" vertical="center"/>
    </xf>
    <xf numFmtId="180" fontId="26" fillId="0" borderId="101" xfId="44" applyNumberFormat="1" applyFont="1" applyFill="1" applyBorder="1" applyAlignment="1" applyProtection="1">
      <alignment horizontal="center" vertical="center" shrinkToFit="1"/>
      <protection locked="0"/>
    </xf>
    <xf numFmtId="0" fontId="27" fillId="0" borderId="47" xfId="44" applyFont="1" applyFill="1" applyBorder="1" applyAlignment="1">
      <alignment horizontal="center" vertical="distributed" textRotation="255"/>
    </xf>
    <xf numFmtId="0" fontId="27" fillId="0" borderId="66" xfId="44" applyFont="1" applyFill="1" applyBorder="1" applyAlignment="1">
      <alignment horizontal="center" vertical="distributed" textRotation="255"/>
    </xf>
    <xf numFmtId="0" fontId="21" fillId="0" borderId="0" xfId="0" applyFont="1" applyBorder="1" applyAlignment="1">
      <alignment horizontal="center" vertical="center"/>
    </xf>
    <xf numFmtId="182" fontId="18" fillId="0" borderId="0" xfId="0" applyNumberFormat="1" applyFont="1" applyFill="1" applyBorder="1" applyAlignment="1">
      <alignment vertical="center"/>
    </xf>
    <xf numFmtId="182" fontId="18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41" fontId="35" fillId="0" borderId="11" xfId="46" applyNumberFormat="1" applyFont="1" applyFill="1" applyBorder="1" applyAlignment="1" applyProtection="1">
      <alignment vertical="center"/>
      <protection locked="0"/>
    </xf>
    <xf numFmtId="41" fontId="35" fillId="0" borderId="107" xfId="46" applyNumberFormat="1" applyFont="1" applyFill="1" applyBorder="1" applyAlignment="1" applyProtection="1">
      <alignment vertical="center"/>
      <protection locked="0"/>
    </xf>
    <xf numFmtId="49" fontId="27" fillId="0" borderId="48" xfId="44" applyNumberFormat="1" applyFont="1" applyFill="1" applyBorder="1" applyAlignment="1">
      <alignment vertical="center"/>
    </xf>
    <xf numFmtId="49" fontId="26" fillId="0" borderId="49" xfId="44" applyNumberFormat="1" applyFont="1" applyFill="1" applyBorder="1" applyAlignment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ook1" xfId="46"/>
    <cellStyle name="標準_Sheet1" xfId="43"/>
    <cellStyle name="標準_Sheet2" xfId="44"/>
    <cellStyle name="良い" xfId="41" builtinId="26" customBuiltin="1"/>
  </cellStyles>
  <dxfs count="0"/>
  <tableStyles count="0" defaultTableStyle="TableStyleMedium9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039246467818"/>
          <c:y val="7.236842105263333E-2"/>
          <c:w val="0.8069073783359495"/>
          <c:h val="0.7171052631579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グラフ!$J$36</c:f>
              <c:strCache>
                <c:ptCount val="1"/>
                <c:pt idx="0">
                  <c:v>粗暴犯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8055175618606085E-6"/>
                  <c:y val="9.071982693448414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1862899005756151E-3"/>
                  <c:y val="-8.68121747939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8479532163742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8.7113781829902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931449502878076E-3"/>
                  <c:y val="-1.157503338398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931449502878076E-3"/>
                  <c:y val="-8.6510567757977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0959467978590588E-3"/>
                  <c:y val="-1.1544642446010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グラフ!$H$37:$H$43</c:f>
              <c:numCache>
                <c:formatCode>##"年"</c:formatCode>
                <c:ptCount val="7"/>
                <c:pt idx="0" formatCode="&quot;平成&quot;##&quot;年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</c:numCache>
            </c:numRef>
          </c:cat>
          <c:val>
            <c:numRef>
              <c:f>グラフ!$J$37:$J$43</c:f>
              <c:numCache>
                <c:formatCode>General</c:formatCode>
                <c:ptCount val="7"/>
                <c:pt idx="0">
                  <c:v>76</c:v>
                </c:pt>
                <c:pt idx="1">
                  <c:v>74</c:v>
                </c:pt>
                <c:pt idx="2">
                  <c:v>58</c:v>
                </c:pt>
                <c:pt idx="3">
                  <c:v>57</c:v>
                </c:pt>
                <c:pt idx="4">
                  <c:v>57</c:v>
                </c:pt>
                <c:pt idx="5">
                  <c:v>63</c:v>
                </c:pt>
                <c:pt idx="6">
                  <c:v>71</c:v>
                </c:pt>
              </c:numCache>
            </c:numRef>
          </c:val>
        </c:ser>
        <c:ser>
          <c:idx val="1"/>
          <c:order val="1"/>
          <c:tx>
            <c:strRef>
              <c:f>グラフ!$K$36</c:f>
              <c:strCache>
                <c:ptCount val="1"/>
                <c:pt idx="0">
                  <c:v>窃盗犯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136569467278493E-3"/>
                  <c:y val="2.53888658654510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7109070157693E-3"/>
                  <c:y val="-2.04602385228164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4263175894222E-3"/>
                  <c:y val="-7.28599714509381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870113763253955E-3"/>
                  <c:y val="-3.9541833586591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6066618046373981E-3"/>
                  <c:y val="-3.5564995165077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3640300456948655E-3"/>
                  <c:y val="-2.06773495418341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グラフ!$H$37:$H$43</c:f>
              <c:numCache>
                <c:formatCode>##"年"</c:formatCode>
                <c:ptCount val="7"/>
                <c:pt idx="0" formatCode="&quot;平成&quot;##&quot;年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</c:numCache>
            </c:numRef>
          </c:cat>
          <c:val>
            <c:numRef>
              <c:f>グラフ!$K$37:$K$43</c:f>
              <c:numCache>
                <c:formatCode>General</c:formatCode>
                <c:ptCount val="7"/>
                <c:pt idx="0">
                  <c:v>761</c:v>
                </c:pt>
                <c:pt idx="1">
                  <c:v>729</c:v>
                </c:pt>
                <c:pt idx="2">
                  <c:v>624</c:v>
                </c:pt>
                <c:pt idx="3">
                  <c:v>544</c:v>
                </c:pt>
                <c:pt idx="4">
                  <c:v>550</c:v>
                </c:pt>
                <c:pt idx="5">
                  <c:v>496</c:v>
                </c:pt>
                <c:pt idx="6">
                  <c:v>459</c:v>
                </c:pt>
              </c:numCache>
            </c:numRef>
          </c:val>
        </c:ser>
        <c:ser>
          <c:idx val="2"/>
          <c:order val="2"/>
          <c:tx>
            <c:strRef>
              <c:f>グラフ!$L$36</c:f>
              <c:strCache>
                <c:ptCount val="1"/>
                <c:pt idx="0">
                  <c:v>知能犯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2558869701726845E-2"/>
                  <c:y val="2.92397660818713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117739403453611E-2"/>
                  <c:y val="3.16595294009301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931449502878074E-2"/>
                  <c:y val="6.05953861030529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745159602302304E-2"/>
                  <c:y val="3.07524059492552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グラフ!$H$37:$H$43</c:f>
              <c:numCache>
                <c:formatCode>##"年"</c:formatCode>
                <c:ptCount val="7"/>
                <c:pt idx="0" formatCode="&quot;平成&quot;##&quot;年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</c:numCache>
            </c:numRef>
          </c:cat>
          <c:val>
            <c:numRef>
              <c:f>グラフ!$L$37:$L$43</c:f>
              <c:numCache>
                <c:formatCode>General</c:formatCode>
                <c:ptCount val="7"/>
                <c:pt idx="0">
                  <c:v>41</c:v>
                </c:pt>
                <c:pt idx="1">
                  <c:v>35</c:v>
                </c:pt>
                <c:pt idx="2">
                  <c:v>30</c:v>
                </c:pt>
                <c:pt idx="3">
                  <c:v>24</c:v>
                </c:pt>
                <c:pt idx="4">
                  <c:v>29</c:v>
                </c:pt>
                <c:pt idx="5">
                  <c:v>39</c:v>
                </c:pt>
                <c:pt idx="6">
                  <c:v>31</c:v>
                </c:pt>
              </c:numCache>
            </c:numRef>
          </c:val>
        </c:ser>
        <c:ser>
          <c:idx val="3"/>
          <c:order val="3"/>
          <c:tx>
            <c:strRef>
              <c:f>グラフ!$M$36</c:f>
              <c:strCache>
                <c:ptCount val="1"/>
                <c:pt idx="0">
                  <c:v>そ の 他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6747761580528687E-17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794348508635762E-3"/>
                  <c:y val="-2.923976608187188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グラフ!$H$37:$H$43</c:f>
              <c:numCache>
                <c:formatCode>##"年"</c:formatCode>
                <c:ptCount val="7"/>
                <c:pt idx="0" formatCode="&quot;平成&quot;##&quot;年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</c:numCache>
            </c:numRef>
          </c:cat>
          <c:val>
            <c:numRef>
              <c:f>グラフ!$M$37:$M$43</c:f>
              <c:numCache>
                <c:formatCode>General</c:formatCode>
                <c:ptCount val="7"/>
                <c:pt idx="0">
                  <c:v>176</c:v>
                </c:pt>
                <c:pt idx="1">
                  <c:v>170</c:v>
                </c:pt>
                <c:pt idx="2">
                  <c:v>123</c:v>
                </c:pt>
                <c:pt idx="3">
                  <c:v>111</c:v>
                </c:pt>
                <c:pt idx="4">
                  <c:v>80</c:v>
                </c:pt>
                <c:pt idx="5">
                  <c:v>93</c:v>
                </c:pt>
                <c:pt idx="6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0237544"/>
        <c:axId val="500237152"/>
      </c:barChart>
      <c:lineChart>
        <c:grouping val="standard"/>
        <c:varyColors val="0"/>
        <c:ser>
          <c:idx val="0"/>
          <c:order val="4"/>
          <c:tx>
            <c:strRef>
              <c:f>グラフ!$I$36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565145016213632E-2"/>
                  <c:y val="4.6520467836257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424207963015614E-2"/>
                  <c:y val="3.3775613574618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979241605788287E-2"/>
                  <c:y val="3.0734677902104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26844583987441E-2"/>
                  <c:y val="5.97550306211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185070272809382E-2"/>
                  <c:y val="3.2982456140350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068727672777166E-2"/>
                  <c:y val="3.4897545701524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100475077978223E-2"/>
                  <c:y val="3.7342865036607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グラフ!$H$37:$H$43</c:f>
              <c:numCache>
                <c:formatCode>##"年"</c:formatCode>
                <c:ptCount val="7"/>
                <c:pt idx="0" formatCode="&quot;平成&quot;##&quot;年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</c:numCache>
            </c:numRef>
          </c:cat>
          <c:val>
            <c:numRef>
              <c:f>グラフ!$I$37:$I$43</c:f>
              <c:numCache>
                <c:formatCode>#,##0.0_ </c:formatCode>
                <c:ptCount val="7"/>
                <c:pt idx="0">
                  <c:v>34.799999999999997</c:v>
                </c:pt>
                <c:pt idx="1">
                  <c:v>39.700000000000003</c:v>
                </c:pt>
                <c:pt idx="2">
                  <c:v>41.6</c:v>
                </c:pt>
                <c:pt idx="3">
                  <c:v>38.9</c:v>
                </c:pt>
                <c:pt idx="4">
                  <c:v>54.2</c:v>
                </c:pt>
                <c:pt idx="5">
                  <c:v>45.4</c:v>
                </c:pt>
                <c:pt idx="6">
                  <c:v>67.5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237936"/>
        <c:axId val="500238720"/>
      </c:lineChart>
      <c:catAx>
        <c:axId val="500237544"/>
        <c:scaling>
          <c:orientation val="minMax"/>
        </c:scaling>
        <c:delete val="0"/>
        <c:axPos val="b"/>
        <c:numFmt formatCode="&quot;平成&quot;##&quot;年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02371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00237152"/>
        <c:scaling>
          <c:orientation val="minMax"/>
          <c:max val="1600"/>
          <c:min val="0"/>
        </c:scaling>
        <c:delete val="0"/>
        <c:axPos val="l"/>
        <c:title>
          <c:tx>
            <c:rich>
              <a:bodyPr rot="-6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0832025117739406"/>
              <c:y val="1.75438596491231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0237544"/>
        <c:crosses val="autoZero"/>
        <c:crossBetween val="between"/>
      </c:valAx>
      <c:catAx>
        <c:axId val="500237936"/>
        <c:scaling>
          <c:orientation val="minMax"/>
        </c:scaling>
        <c:delete val="1"/>
        <c:axPos val="b"/>
        <c:numFmt formatCode="&quot;平成&quot;##&quot;年&quot;" sourceLinked="1"/>
        <c:majorTickMark val="out"/>
        <c:minorTickMark val="none"/>
        <c:tickLblPos val="none"/>
        <c:crossAx val="500238720"/>
        <c:crossesAt val="0"/>
        <c:auto val="1"/>
        <c:lblAlgn val="ctr"/>
        <c:lblOffset val="100"/>
        <c:noMultiLvlLbl val="0"/>
      </c:catAx>
      <c:valAx>
        <c:axId val="500238720"/>
        <c:scaling>
          <c:orientation val="minMax"/>
          <c:max val="70"/>
          <c:min val="30"/>
        </c:scaling>
        <c:delete val="0"/>
        <c:axPos val="r"/>
        <c:majorGridlines>
          <c:spPr>
            <a:ln>
              <a:solidFill>
                <a:schemeClr val="accent1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7912087912089198"/>
              <c:y val="1.9736842105263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0237936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18407257917401E-2"/>
          <c:y val="9.4890766391428974E-2"/>
          <c:w val="0.85216318548416747"/>
          <c:h val="0.68126673946778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3.6630036630037974E-3"/>
                  <c:y val="1.62206001622059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16493164371949E-3"/>
                  <c:y val="1.32153387419101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平成23年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671</c:v>
                </c:pt>
                <c:pt idx="1">
                  <c:v>674</c:v>
                </c:pt>
                <c:pt idx="2">
                  <c:v>750</c:v>
                </c:pt>
                <c:pt idx="3">
                  <c:v>598</c:v>
                </c:pt>
                <c:pt idx="4">
                  <c:v>556</c:v>
                </c:pt>
                <c:pt idx="5">
                  <c:v>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43949048"/>
        <c:axId val="243946696"/>
      </c:barChart>
      <c:lineChart>
        <c:grouping val="standard"/>
        <c:varyColors val="0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576966340745885E-2"/>
                  <c:y val="-1.7176721522948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212064795522566E-2"/>
                  <c:y val="-2.3812830773202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548148101080836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44023142743437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48148101080836E-2"/>
                  <c:y val="-1.7255453724022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227279282397526E-2"/>
                  <c:y val="-1.7324622743325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平成23年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9048"/>
        <c:axId val="243946696"/>
      </c:lineChart>
      <c:lineChart>
        <c:grouping val="standard"/>
        <c:varyColors val="0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平成23年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86</c:v>
                </c:pt>
                <c:pt idx="1">
                  <c:v>73</c:v>
                </c:pt>
                <c:pt idx="2">
                  <c:v>86</c:v>
                </c:pt>
                <c:pt idx="3">
                  <c:v>49</c:v>
                </c:pt>
                <c:pt idx="4">
                  <c:v>59</c:v>
                </c:pt>
                <c:pt idx="5">
                  <c:v>62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3186813186813323E-2"/>
                  <c:y val="4.4931062449310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平成23年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675</c:v>
                </c:pt>
                <c:pt idx="1">
                  <c:v>714</c:v>
                </c:pt>
                <c:pt idx="2">
                  <c:v>782</c:v>
                </c:pt>
                <c:pt idx="3">
                  <c:v>546</c:v>
                </c:pt>
                <c:pt idx="4">
                  <c:v>576</c:v>
                </c:pt>
                <c:pt idx="5">
                  <c:v>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7088"/>
        <c:axId val="243948656"/>
      </c:lineChart>
      <c:catAx>
        <c:axId val="243949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&quot;年度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466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39466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49048"/>
        <c:crosses val="autoZero"/>
        <c:crossBetween val="between"/>
      </c:valAx>
      <c:catAx>
        <c:axId val="2439470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68290502149"/>
              <c:y val="4.78507704785077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43948656"/>
        <c:crossesAt val="0"/>
        <c:auto val="1"/>
        <c:lblAlgn val="ctr"/>
        <c:lblOffset val="100"/>
        <c:noMultiLvlLbl val="0"/>
      </c:catAx>
      <c:valAx>
        <c:axId val="2439486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4708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767"/>
          <c:y val="0.86861313868613665"/>
          <c:w val="0.65428571428572246"/>
          <c:h val="0.1070559610705600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9657"/>
          <c:h val="0.70049504950495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674</c:v>
                </c:pt>
                <c:pt idx="1">
                  <c:v>750</c:v>
                </c:pt>
                <c:pt idx="2">
                  <c:v>598</c:v>
                </c:pt>
                <c:pt idx="3">
                  <c:v>556</c:v>
                </c:pt>
                <c:pt idx="4">
                  <c:v>490</c:v>
                </c:pt>
              </c:numCache>
            </c:numRef>
          </c:val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176</c:v>
                </c:pt>
                <c:pt idx="1">
                  <c:v>136</c:v>
                </c:pt>
                <c:pt idx="2">
                  <c:v>173</c:v>
                </c:pt>
                <c:pt idx="3">
                  <c:v>147</c:v>
                </c:pt>
                <c:pt idx="4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3950616"/>
        <c:axId val="243951400"/>
      </c:barChart>
      <c:catAx>
        <c:axId val="24395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1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39514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0616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753"/>
          <c:y val="0.89603960396039661"/>
          <c:w val="0.4925373134328358"/>
          <c:h val="7.17821782178218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833960972262"/>
          <c:y val="0.14180946025159091"/>
          <c:w val="0.83961565673856786"/>
          <c:h val="0.70986247745926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グラフ!$H$69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グラフ!$I$67:$T$68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グラフ!$I$69:$T$69</c:f>
              <c:numCache>
                <c:formatCode>_ * #,##0_ ;_ * \-#,##0_ ;_ * \-_ ;_ @_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43951792"/>
        <c:axId val="243952184"/>
      </c:barChart>
      <c:catAx>
        <c:axId val="24395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21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439521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9.6618357487922704E-2"/>
              <c:y val="5.623471882640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179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511"/>
          <c:h val="0.7268730284547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グラフ!$I$102</c:f>
              <c:strCache>
                <c:ptCount val="1"/>
                <c:pt idx="0">
                  <c:v>損害額</c:v>
                </c:pt>
              </c:strCache>
            </c:strRef>
          </c:tx>
          <c:spPr>
            <a:pattFill prst="lt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グラフ!$H$103:$H$107</c:f>
              <c:strCache>
                <c:ptCount val="5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グラフ!$I$103:$I$107</c:f>
              <c:numCache>
                <c:formatCode>#,##0_ </c:formatCode>
                <c:ptCount val="5"/>
                <c:pt idx="0">
                  <c:v>7219</c:v>
                </c:pt>
                <c:pt idx="1">
                  <c:v>2964</c:v>
                </c:pt>
                <c:pt idx="2">
                  <c:v>7463</c:v>
                </c:pt>
                <c:pt idx="3">
                  <c:v>12012</c:v>
                </c:pt>
                <c:pt idx="4">
                  <c:v>3947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43952968"/>
        <c:axId val="243953752"/>
      </c:barChart>
      <c:lineChart>
        <c:grouping val="standard"/>
        <c:varyColors val="0"/>
        <c:ser>
          <c:idx val="0"/>
          <c:order val="1"/>
          <c:tx>
            <c:strRef>
              <c:f>グラフ!$J$102</c:f>
              <c:strCache>
                <c:ptCount val="1"/>
                <c:pt idx="0">
                  <c:v>１件当り損害額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4579645854127427E-2"/>
                  <c:y val="-4.401146993189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784555099626632E-3"/>
                  <c:y val="-2.88829535074636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016857047798604E-2"/>
                  <c:y val="-4.1067443662053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551945396170677E-2"/>
                  <c:y val="-3.8130563798219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162951158453753E-2"/>
                  <c:y val="-4.0582022944461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グラフ!$H$103:$H$107</c:f>
              <c:strCache>
                <c:ptCount val="5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グラフ!$J$103:$J$107</c:f>
              <c:numCache>
                <c:formatCode>#,##0_ </c:formatCode>
                <c:ptCount val="5"/>
                <c:pt idx="0">
                  <c:v>248.93103448275863</c:v>
                </c:pt>
                <c:pt idx="1">
                  <c:v>80.108108108108112</c:v>
                </c:pt>
                <c:pt idx="2">
                  <c:v>233.21875</c:v>
                </c:pt>
                <c:pt idx="3">
                  <c:v>462</c:v>
                </c:pt>
                <c:pt idx="4">
                  <c:v>207.73684210526315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6304"/>
        <c:axId val="110393264"/>
      </c:lineChart>
      <c:catAx>
        <c:axId val="243952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4275E-2"/>
              <c:y val="1.27387931134158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37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39537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2028"/>
              <c:y val="5.0660847437757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2968"/>
        <c:crosses val="autoZero"/>
        <c:crossBetween val="between"/>
        <c:majorUnit val="10000"/>
      </c:valAx>
      <c:catAx>
        <c:axId val="2439463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(1</a:t>
                </a:r>
                <a:r>
                  <a:rPr lang="ja-JP" altLang="en-US"/>
                  <a:t>件当り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76619823695841782"/>
              <c:y val="1.101322770386034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10393264"/>
        <c:crossesAt val="0"/>
        <c:auto val="1"/>
        <c:lblAlgn val="ctr"/>
        <c:lblOffset val="100"/>
        <c:noMultiLvlLbl val="0"/>
      </c:catAx>
      <c:valAx>
        <c:axId val="11039326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79436728978774052"/>
              <c:y val="4.84582018969855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4630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746"/>
          <c:y val="0.90748996279809113"/>
          <c:w val="0.68450798375327859"/>
          <c:h val="6.60793662231619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</a:t>
            </a:r>
            <a:r>
              <a:rPr lang="en-US" altLang="ja-JP"/>
              <a:t>28</a:t>
            </a:r>
            <a:r>
              <a:rPr lang="ja-JP" altLang="en-US"/>
              <a:t>年
（年間）  </a:t>
            </a:r>
            <a:r>
              <a:rPr lang="en-US" altLang="ja-JP"/>
              <a:t>4,400</a:t>
            </a:r>
            <a:r>
              <a:rPr lang="ja-JP" altLang="en-US"/>
              <a:t> 人</a:t>
            </a:r>
          </a:p>
        </c:rich>
      </c:tx>
      <c:layout>
        <c:manualLayout>
          <c:xMode val="edge"/>
          <c:yMode val="edge"/>
          <c:x val="0.39655283695009075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473828702447057"/>
          <c:y val="0.13808468631686541"/>
          <c:w val="0.74617069418048043"/>
          <c:h val="0.6904231625835216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グラフ!$I$112:$S$112</c:f>
              <c:strCache>
                <c:ptCount val="11"/>
                <c:pt idx="0">
                  <c:v>火災</c:v>
                </c:pt>
                <c:pt idx="1">
                  <c:v>自然災害</c:v>
                </c:pt>
                <c:pt idx="2">
                  <c:v>水難事故</c:v>
                </c:pt>
                <c:pt idx="3">
                  <c:v>交通事故</c:v>
                </c:pt>
                <c:pt idx="4">
                  <c:v>労働災害</c:v>
                </c:pt>
                <c:pt idx="5">
                  <c:v>運動競技</c:v>
                </c:pt>
                <c:pt idx="6">
                  <c:v>一般負傷</c:v>
                </c:pt>
                <c:pt idx="7">
                  <c:v>加害</c:v>
                </c:pt>
                <c:pt idx="8">
                  <c:v>自損行為</c:v>
                </c:pt>
                <c:pt idx="9">
                  <c:v>急病</c:v>
                </c:pt>
                <c:pt idx="10">
                  <c:v>その他</c:v>
                </c:pt>
              </c:strCache>
            </c:strRef>
          </c:cat>
          <c:val>
            <c:numRef>
              <c:f>グラフ!$I$113:$S$113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394</c:v>
                </c:pt>
                <c:pt idx="4">
                  <c:v>25</c:v>
                </c:pt>
                <c:pt idx="5">
                  <c:v>32</c:v>
                </c:pt>
                <c:pt idx="6">
                  <c:v>595</c:v>
                </c:pt>
                <c:pt idx="7">
                  <c:v>20</c:v>
                </c:pt>
                <c:pt idx="8">
                  <c:v>24</c:v>
                </c:pt>
                <c:pt idx="9">
                  <c:v>2839</c:v>
                </c:pt>
                <c:pt idx="10">
                  <c:v>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0391304"/>
        <c:axId val="110394048"/>
      </c:barChart>
      <c:catAx>
        <c:axId val="11039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3940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03940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51728492413379"/>
              <c:y val="9.0707964601770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3913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4651062281847"/>
          <c:y val="0.23475065616797897"/>
          <c:w val="0.78730697875436306"/>
          <c:h val="0.63306304260044421"/>
        </c:manualLayout>
      </c:layout>
      <c:doughnutChart>
        <c:varyColors val="1"/>
        <c:ser>
          <c:idx val="0"/>
          <c:order val="0"/>
          <c:tx>
            <c:strRef>
              <c:f>グラフ!$H$74</c:f>
              <c:strCache>
                <c:ptCount val="1"/>
                <c:pt idx="0">
                  <c:v>件数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</c:dPt>
          <c:dPt>
            <c:idx val="5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7902337424943812E-2"/>
                  <c:y val="-0.198717948717948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0.0%" sourceLinked="0"/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12700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0.13153943378656061"/>
                  <c:y val="2.88461538461538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49773532828244"/>
                      <c:h val="0.1477564102564102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8335821736391647"/>
                  <c:y val="0.144230769230769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860482035634012E-2"/>
                  <c:y val="9.6153846153844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2.5641025641025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multiLvlStrRef>
              <c:f>グラフ!$I$73:$M$74</c:f>
              <c:multiLvlStrCache>
                <c:ptCount val="5"/>
                <c:lvl>
                  <c:pt idx="0">
                    <c:v>1件</c:v>
                  </c:pt>
                  <c:pt idx="1">
                    <c:v>4件</c:v>
                  </c:pt>
                  <c:pt idx="2">
                    <c:v>2件</c:v>
                  </c:pt>
                  <c:pt idx="3">
                    <c:v>1件</c:v>
                  </c:pt>
                  <c:pt idx="4">
                    <c:v>11件</c:v>
                  </c:pt>
                </c:lvl>
                <c:lvl>
                  <c:pt idx="0">
                    <c:v>子供の火遊び</c:v>
                  </c:pt>
                  <c:pt idx="1">
                    <c:v>タバコ吸殻不始末</c:v>
                  </c:pt>
                  <c:pt idx="2">
                    <c:v>残火の不始末</c:v>
                  </c:pt>
                  <c:pt idx="3">
                    <c:v>放火</c:v>
                  </c:pt>
                  <c:pt idx="4">
                    <c:v>その他</c:v>
                  </c:pt>
                </c:lvl>
              </c:multiLvlStrCache>
            </c:multiLvlStrRef>
          </c:cat>
          <c:val>
            <c:numRef>
              <c:f>グラフ!$I$75:$M$75</c:f>
              <c:numCache>
                <c:formatCode>0.0%</c:formatCode>
                <c:ptCount val="5"/>
                <c:pt idx="0">
                  <c:v>8.3333333333333329E-2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8.3333333333333329E-2</c:v>
                </c:pt>
                <c:pt idx="4">
                  <c:v>0.91666666666666663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769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/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/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3</xdr:col>
      <xdr:colOff>33337</xdr:colOff>
      <xdr:row>72</xdr:row>
      <xdr:rowOff>9525</xdr:rowOff>
    </xdr:from>
    <xdr:to>
      <xdr:col>5</xdr:col>
      <xdr:colOff>1009650</xdr:colOff>
      <xdr:row>98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342900</xdr:colOff>
      <xdr:row>85</xdr:row>
      <xdr:rowOff>28574</xdr:rowOff>
    </xdr:from>
    <xdr:to>
      <xdr:col>4</xdr:col>
      <xdr:colOff>752475</xdr:colOff>
      <xdr:row>88</xdr:row>
      <xdr:rowOff>9525</xdr:rowOff>
    </xdr:to>
    <xdr:sp macro="" textlink="">
      <xdr:nvSpPr>
        <xdr:cNvPr id="7695" name="Rectangle 379"/>
        <xdr:cNvSpPr>
          <a:spLocks noChangeArrowheads="1"/>
        </xdr:cNvSpPr>
      </xdr:nvSpPr>
      <xdr:spPr bwMode="auto">
        <a:xfrm>
          <a:off x="4762500" y="13077824"/>
          <a:ext cx="409575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19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3"/>
  <sheetViews>
    <sheetView view="pageBreakPreview" zoomScaleNormal="100" workbookViewId="0">
      <selection activeCell="R53" sqref="R53"/>
    </sheetView>
  </sheetViews>
  <sheetFormatPr defaultRowHeight="17.45" customHeight="1"/>
  <cols>
    <col min="1" max="1" width="11.85546875" style="80" customWidth="1"/>
    <col min="2" max="3" width="7.42578125" style="80" customWidth="1"/>
    <col min="4" max="4" width="9.85546875" style="80" customWidth="1"/>
    <col min="5" max="5" width="5.140625" style="80" customWidth="1"/>
    <col min="6" max="6" width="8.85546875" style="80" customWidth="1"/>
    <col min="7" max="7" width="5.85546875" style="80" customWidth="1"/>
    <col min="8" max="13" width="7.42578125" style="80" customWidth="1"/>
    <col min="14" max="16384" width="9.140625" style="80"/>
  </cols>
  <sheetData>
    <row r="1" spans="1:13" ht="17.45" customHeight="1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 ht="15" customHeight="1"/>
    <row r="3" spans="1:13" ht="15" customHeight="1">
      <c r="A3" s="80" t="s">
        <v>201</v>
      </c>
      <c r="M3" s="81" t="s">
        <v>1</v>
      </c>
    </row>
    <row r="4" spans="1:13" ht="30" customHeight="1">
      <c r="A4" s="225" t="s">
        <v>2</v>
      </c>
      <c r="B4" s="251" t="s">
        <v>215</v>
      </c>
      <c r="C4" s="251"/>
      <c r="D4" s="251" t="s">
        <v>4</v>
      </c>
      <c r="E4" s="251"/>
      <c r="F4" s="251" t="s">
        <v>216</v>
      </c>
      <c r="G4" s="251"/>
      <c r="H4" s="251" t="s">
        <v>226</v>
      </c>
      <c r="I4" s="251"/>
      <c r="J4" s="252" t="s">
        <v>227</v>
      </c>
      <c r="K4" s="253"/>
      <c r="L4" s="252" t="s">
        <v>228</v>
      </c>
      <c r="M4" s="254"/>
    </row>
    <row r="5" spans="1:13" ht="18.95" customHeight="1">
      <c r="A5" s="226" t="s">
        <v>295</v>
      </c>
      <c r="B5" s="227">
        <v>857</v>
      </c>
      <c r="C5" s="228">
        <v>671</v>
      </c>
      <c r="D5" s="229">
        <v>3</v>
      </c>
      <c r="E5" s="228">
        <v>3</v>
      </c>
      <c r="F5" s="229">
        <v>117</v>
      </c>
      <c r="G5" s="228">
        <v>86</v>
      </c>
      <c r="H5" s="229">
        <v>864</v>
      </c>
      <c r="I5" s="228">
        <v>675</v>
      </c>
      <c r="J5" s="230">
        <v>2.2999999999999998</v>
      </c>
      <c r="K5" s="231">
        <v>1.8</v>
      </c>
      <c r="L5" s="229">
        <v>2.6</v>
      </c>
      <c r="M5" s="232">
        <v>2</v>
      </c>
    </row>
    <row r="6" spans="1:13" ht="18.95" customHeight="1">
      <c r="A6" s="233"/>
      <c r="B6" s="227"/>
      <c r="C6" s="234"/>
      <c r="D6" s="229"/>
      <c r="E6" s="235"/>
      <c r="F6" s="229"/>
      <c r="G6" s="236"/>
      <c r="H6" s="229"/>
      <c r="I6" s="228"/>
      <c r="J6" s="230"/>
      <c r="K6" s="231"/>
      <c r="L6" s="229"/>
      <c r="M6" s="232"/>
    </row>
    <row r="7" spans="1:13" ht="18.95" customHeight="1">
      <c r="A7" s="237">
        <v>24</v>
      </c>
      <c r="B7" s="227">
        <v>850</v>
      </c>
      <c r="C7" s="228">
        <v>674</v>
      </c>
      <c r="D7" s="229">
        <v>5</v>
      </c>
      <c r="E7" s="228">
        <v>4</v>
      </c>
      <c r="F7" s="229">
        <v>86</v>
      </c>
      <c r="G7" s="228">
        <v>73</v>
      </c>
      <c r="H7" s="229">
        <v>902</v>
      </c>
      <c r="I7" s="228">
        <v>714</v>
      </c>
      <c r="J7" s="230">
        <v>2.2999999999999998</v>
      </c>
      <c r="K7" s="231">
        <v>1.8</v>
      </c>
      <c r="L7" s="238">
        <v>2.7</v>
      </c>
      <c r="M7" s="232">
        <v>2.2000000000000002</v>
      </c>
    </row>
    <row r="8" spans="1:13" ht="18.95" customHeight="1">
      <c r="A8" s="233"/>
      <c r="B8" s="227"/>
      <c r="C8" s="234"/>
      <c r="D8" s="229"/>
      <c r="E8" s="235"/>
      <c r="F8" s="229"/>
      <c r="G8" s="236"/>
      <c r="H8" s="229"/>
      <c r="I8" s="228"/>
      <c r="J8" s="230"/>
      <c r="K8" s="231"/>
      <c r="L8" s="229"/>
      <c r="M8" s="232"/>
    </row>
    <row r="9" spans="1:13" ht="18.95" customHeight="1">
      <c r="A9" s="237">
        <v>25</v>
      </c>
      <c r="B9" s="227">
        <v>923</v>
      </c>
      <c r="C9" s="228">
        <v>750</v>
      </c>
      <c r="D9" s="229">
        <v>4</v>
      </c>
      <c r="E9" s="228">
        <v>4</v>
      </c>
      <c r="F9" s="229">
        <v>103</v>
      </c>
      <c r="G9" s="228">
        <v>86</v>
      </c>
      <c r="H9" s="229">
        <v>952</v>
      </c>
      <c r="I9" s="228">
        <v>782</v>
      </c>
      <c r="J9" s="230">
        <v>2.5</v>
      </c>
      <c r="K9" s="231">
        <v>2.1</v>
      </c>
      <c r="L9" s="238">
        <v>2.9</v>
      </c>
      <c r="M9" s="232">
        <v>2.4</v>
      </c>
    </row>
    <row r="10" spans="1:13" ht="18.95" customHeight="1">
      <c r="A10" s="237"/>
      <c r="B10" s="227"/>
      <c r="C10" s="234"/>
      <c r="D10" s="229"/>
      <c r="E10" s="235"/>
      <c r="F10" s="229"/>
      <c r="G10" s="236"/>
      <c r="H10" s="229"/>
      <c r="I10" s="228"/>
      <c r="J10" s="230"/>
      <c r="K10" s="231"/>
      <c r="L10" s="229"/>
      <c r="M10" s="232"/>
    </row>
    <row r="11" spans="1:13" s="84" customFormat="1" ht="18.95" customHeight="1">
      <c r="A11" s="237">
        <v>26</v>
      </c>
      <c r="B11" s="227">
        <v>771</v>
      </c>
      <c r="C11" s="228">
        <v>598</v>
      </c>
      <c r="D11" s="229">
        <v>3</v>
      </c>
      <c r="E11" s="228">
        <v>3</v>
      </c>
      <c r="F11" s="229">
        <v>70</v>
      </c>
      <c r="G11" s="228">
        <v>49</v>
      </c>
      <c r="H11" s="229">
        <v>698</v>
      </c>
      <c r="I11" s="228">
        <v>546</v>
      </c>
      <c r="J11" s="230">
        <v>2.1</v>
      </c>
      <c r="K11" s="231">
        <v>1.6</v>
      </c>
      <c r="L11" s="238">
        <v>2.1</v>
      </c>
      <c r="M11" s="232">
        <v>1.6</v>
      </c>
    </row>
    <row r="12" spans="1:13" ht="18.95" customHeight="1">
      <c r="A12" s="237"/>
      <c r="B12" s="227"/>
      <c r="C12" s="234"/>
      <c r="D12" s="229"/>
      <c r="E12" s="235"/>
      <c r="F12" s="229"/>
      <c r="G12" s="236"/>
      <c r="H12" s="229"/>
      <c r="I12" s="228"/>
      <c r="J12" s="230"/>
      <c r="K12" s="231"/>
      <c r="L12" s="229"/>
      <c r="M12" s="232"/>
    </row>
    <row r="13" spans="1:13" ht="18.95" customHeight="1">
      <c r="A13" s="237">
        <v>27</v>
      </c>
      <c r="B13" s="227">
        <v>703</v>
      </c>
      <c r="C13" s="228">
        <v>556</v>
      </c>
      <c r="D13" s="229">
        <v>5</v>
      </c>
      <c r="E13" s="228">
        <v>5</v>
      </c>
      <c r="F13" s="229">
        <v>81</v>
      </c>
      <c r="G13" s="228">
        <v>59</v>
      </c>
      <c r="H13" s="229">
        <v>722</v>
      </c>
      <c r="I13" s="228">
        <v>576</v>
      </c>
      <c r="J13" s="230">
        <v>1.9</v>
      </c>
      <c r="K13" s="231">
        <v>1.5</v>
      </c>
      <c r="L13" s="238">
        <v>2.2000000000000002</v>
      </c>
      <c r="M13" s="232">
        <v>1.7</v>
      </c>
    </row>
    <row r="14" spans="1:13" ht="18.95" customHeight="1">
      <c r="A14" s="237"/>
      <c r="B14" s="227"/>
      <c r="C14" s="234"/>
      <c r="D14" s="229"/>
      <c r="E14" s="235"/>
      <c r="F14" s="229"/>
      <c r="G14" s="236"/>
      <c r="H14" s="229"/>
      <c r="I14" s="228"/>
      <c r="J14" s="230"/>
      <c r="K14" s="231"/>
      <c r="L14" s="229"/>
      <c r="M14" s="232"/>
    </row>
    <row r="15" spans="1:13" ht="18.95" customHeight="1" thickBot="1">
      <c r="A15" s="20">
        <v>28</v>
      </c>
      <c r="B15" s="239">
        <v>626</v>
      </c>
      <c r="C15" s="240">
        <v>490</v>
      </c>
      <c r="D15" s="241">
        <v>2</v>
      </c>
      <c r="E15" s="240">
        <v>1</v>
      </c>
      <c r="F15" s="241">
        <v>79</v>
      </c>
      <c r="G15" s="240">
        <v>62</v>
      </c>
      <c r="H15" s="241">
        <v>545</v>
      </c>
      <c r="I15" s="240">
        <v>431</v>
      </c>
      <c r="J15" s="242">
        <v>1.7</v>
      </c>
      <c r="K15" s="243">
        <v>1.3</v>
      </c>
      <c r="L15" s="244">
        <v>1.7</v>
      </c>
      <c r="M15" s="245">
        <v>1.3</v>
      </c>
    </row>
    <row r="16" spans="1:13" ht="15" customHeight="1">
      <c r="A16" s="80" t="s">
        <v>292</v>
      </c>
      <c r="M16" s="81" t="s">
        <v>5</v>
      </c>
    </row>
    <row r="17" spans="1:13" ht="15" customHeight="1">
      <c r="A17" s="80" t="s">
        <v>6</v>
      </c>
    </row>
    <row r="18" spans="1:13" ht="15" customHeight="1">
      <c r="A18" s="80" t="s">
        <v>7</v>
      </c>
    </row>
    <row r="19" spans="1:13" ht="15" customHeight="1"/>
    <row r="20" spans="1:13" ht="15" customHeight="1" thickBot="1">
      <c r="A20" s="80" t="s">
        <v>229</v>
      </c>
      <c r="M20" s="81" t="s">
        <v>8</v>
      </c>
    </row>
    <row r="21" spans="1:13" ht="30" customHeight="1">
      <c r="A21" s="257" t="s">
        <v>9</v>
      </c>
      <c r="B21" s="257"/>
      <c r="C21" s="258"/>
      <c r="D21" s="259" t="s">
        <v>297</v>
      </c>
      <c r="E21" s="260"/>
      <c r="F21" s="259" t="s">
        <v>298</v>
      </c>
      <c r="G21" s="260"/>
      <c r="H21" s="259" t="s">
        <v>299</v>
      </c>
      <c r="I21" s="260"/>
      <c r="J21" s="259" t="s">
        <v>300</v>
      </c>
      <c r="K21" s="260"/>
      <c r="L21" s="265" t="s">
        <v>301</v>
      </c>
      <c r="M21" s="266"/>
    </row>
    <row r="22" spans="1:13" s="246" customFormat="1" ht="20.100000000000001" customHeight="1">
      <c r="A22" s="261" t="s">
        <v>330</v>
      </c>
      <c r="B22" s="262"/>
      <c r="C22" s="263"/>
      <c r="D22" s="255">
        <f>SUM(D24:E42)</f>
        <v>4953</v>
      </c>
      <c r="E22" s="255"/>
      <c r="F22" s="264">
        <f>SUM(F24:G42)</f>
        <v>4477</v>
      </c>
      <c r="G22" s="264"/>
      <c r="H22" s="255">
        <f>SUM(H24:I42)</f>
        <v>4081</v>
      </c>
      <c r="I22" s="255"/>
      <c r="J22" s="255">
        <f>SUM(J24:K42)</f>
        <v>4601</v>
      </c>
      <c r="K22" s="255"/>
      <c r="L22" s="255">
        <f>SUM(L24:M42)</f>
        <v>6953</v>
      </c>
      <c r="M22" s="256"/>
    </row>
    <row r="23" spans="1:13" ht="18.95" customHeight="1">
      <c r="A23" s="195"/>
      <c r="B23" s="154"/>
      <c r="C23" s="247"/>
      <c r="D23" s="189"/>
      <c r="E23" s="189"/>
      <c r="F23" s="189"/>
      <c r="G23" s="189"/>
      <c r="H23" s="189"/>
      <c r="I23" s="189"/>
      <c r="J23" s="189"/>
      <c r="K23" s="189"/>
      <c r="L23" s="189"/>
      <c r="M23" s="190"/>
    </row>
    <row r="24" spans="1:13" ht="18.95" customHeight="1">
      <c r="A24" s="267" t="s">
        <v>10</v>
      </c>
      <c r="B24" s="267"/>
      <c r="C24" s="268"/>
      <c r="D24" s="272">
        <v>104</v>
      </c>
      <c r="E24" s="269"/>
      <c r="F24" s="269">
        <v>73</v>
      </c>
      <c r="G24" s="269"/>
      <c r="H24" s="269">
        <v>46</v>
      </c>
      <c r="I24" s="269"/>
      <c r="J24" s="269">
        <v>62</v>
      </c>
      <c r="K24" s="269"/>
      <c r="L24" s="270">
        <v>72</v>
      </c>
      <c r="M24" s="271"/>
    </row>
    <row r="25" spans="1:13" ht="18.95" customHeight="1">
      <c r="A25" s="195"/>
      <c r="B25" s="154"/>
      <c r="C25" s="247"/>
      <c r="D25" s="189"/>
      <c r="E25" s="189"/>
      <c r="F25" s="189"/>
      <c r="G25" s="189"/>
      <c r="H25" s="189"/>
      <c r="I25" s="189"/>
      <c r="J25" s="189"/>
      <c r="K25" s="189"/>
      <c r="L25" s="248"/>
      <c r="M25" s="249"/>
    </row>
    <row r="26" spans="1:13" ht="18.95" customHeight="1">
      <c r="A26" s="267" t="s">
        <v>331</v>
      </c>
      <c r="B26" s="267"/>
      <c r="C26" s="268"/>
      <c r="D26" s="272">
        <v>113</v>
      </c>
      <c r="E26" s="269"/>
      <c r="F26" s="269">
        <v>74</v>
      </c>
      <c r="G26" s="269"/>
      <c r="H26" s="269">
        <v>75</v>
      </c>
      <c r="I26" s="269"/>
      <c r="J26" s="269">
        <v>108</v>
      </c>
      <c r="K26" s="269"/>
      <c r="L26" s="270">
        <v>112</v>
      </c>
      <c r="M26" s="271"/>
    </row>
    <row r="27" spans="1:13" ht="18.95" customHeight="1">
      <c r="A27" s="195"/>
      <c r="B27" s="154"/>
      <c r="C27" s="247"/>
      <c r="D27" s="189"/>
      <c r="E27" s="189"/>
      <c r="F27" s="189"/>
      <c r="G27" s="189"/>
      <c r="H27" s="189"/>
      <c r="I27" s="189"/>
      <c r="J27" s="189"/>
      <c r="K27" s="189"/>
      <c r="L27" s="248"/>
      <c r="M27" s="249"/>
    </row>
    <row r="28" spans="1:13" ht="18.95" customHeight="1">
      <c r="A28" s="267" t="s">
        <v>11</v>
      </c>
      <c r="B28" s="267"/>
      <c r="C28" s="268"/>
      <c r="D28" s="272">
        <v>217</v>
      </c>
      <c r="E28" s="269"/>
      <c r="F28" s="269">
        <v>98</v>
      </c>
      <c r="G28" s="269"/>
      <c r="H28" s="269">
        <v>31</v>
      </c>
      <c r="I28" s="269"/>
      <c r="J28" s="269">
        <v>46</v>
      </c>
      <c r="K28" s="269"/>
      <c r="L28" s="270">
        <v>3</v>
      </c>
      <c r="M28" s="271"/>
    </row>
    <row r="29" spans="1:13" ht="18.95" customHeight="1">
      <c r="A29" s="195"/>
      <c r="B29" s="154"/>
      <c r="C29" s="247"/>
      <c r="D29" s="189"/>
      <c r="E29" s="189"/>
      <c r="F29" s="189"/>
      <c r="G29" s="189"/>
      <c r="H29" s="189"/>
      <c r="I29" s="189"/>
      <c r="J29" s="189"/>
      <c r="K29" s="189"/>
      <c r="L29" s="248"/>
      <c r="M29" s="249"/>
    </row>
    <row r="30" spans="1:13" ht="18.95" customHeight="1">
      <c r="A30" s="267" t="s">
        <v>332</v>
      </c>
      <c r="B30" s="267"/>
      <c r="C30" s="268"/>
      <c r="D30" s="272">
        <v>149</v>
      </c>
      <c r="E30" s="269"/>
      <c r="F30" s="269">
        <v>107</v>
      </c>
      <c r="G30" s="269"/>
      <c r="H30" s="269">
        <v>114</v>
      </c>
      <c r="I30" s="269"/>
      <c r="J30" s="269">
        <v>144</v>
      </c>
      <c r="K30" s="269"/>
      <c r="L30" s="270">
        <v>121</v>
      </c>
      <c r="M30" s="271"/>
    </row>
    <row r="31" spans="1:13" ht="18.95" customHeight="1">
      <c r="A31" s="195"/>
      <c r="B31" s="154"/>
      <c r="C31" s="247"/>
      <c r="D31" s="189"/>
      <c r="E31" s="189"/>
      <c r="F31" s="189"/>
      <c r="G31" s="189"/>
      <c r="H31" s="189"/>
      <c r="I31" s="189"/>
      <c r="J31" s="189"/>
      <c r="K31" s="189"/>
      <c r="L31" s="248"/>
      <c r="M31" s="249"/>
    </row>
    <row r="32" spans="1:13" ht="18.95" customHeight="1">
      <c r="A32" s="267" t="s">
        <v>333</v>
      </c>
      <c r="B32" s="267"/>
      <c r="C32" s="268"/>
      <c r="D32" s="272">
        <v>1503</v>
      </c>
      <c r="E32" s="269"/>
      <c r="F32" s="269">
        <v>1441</v>
      </c>
      <c r="G32" s="269"/>
      <c r="H32" s="269">
        <v>1644</v>
      </c>
      <c r="I32" s="269"/>
      <c r="J32" s="269">
        <v>1802</v>
      </c>
      <c r="K32" s="269"/>
      <c r="L32" s="270">
        <v>1760</v>
      </c>
      <c r="M32" s="271"/>
    </row>
    <row r="33" spans="1:13" ht="18.95" customHeight="1">
      <c r="A33" s="195"/>
      <c r="B33" s="154"/>
      <c r="C33" s="247"/>
      <c r="D33" s="189"/>
      <c r="E33" s="189"/>
      <c r="F33" s="189"/>
      <c r="G33" s="189"/>
      <c r="H33" s="189"/>
      <c r="I33" s="189"/>
      <c r="J33" s="189"/>
      <c r="K33" s="189"/>
      <c r="L33" s="248"/>
      <c r="M33" s="249"/>
    </row>
    <row r="34" spans="1:13" ht="18.95" customHeight="1">
      <c r="A34" s="267" t="s">
        <v>334</v>
      </c>
      <c r="B34" s="267"/>
      <c r="C34" s="268"/>
      <c r="D34" s="272">
        <v>63</v>
      </c>
      <c r="E34" s="269"/>
      <c r="F34" s="269">
        <v>49</v>
      </c>
      <c r="G34" s="269"/>
      <c r="H34" s="269">
        <v>33</v>
      </c>
      <c r="I34" s="269"/>
      <c r="J34" s="269">
        <v>16</v>
      </c>
      <c r="K34" s="269"/>
      <c r="L34" s="270">
        <v>58</v>
      </c>
      <c r="M34" s="271"/>
    </row>
    <row r="35" spans="1:13" ht="18.95" customHeight="1">
      <c r="A35" s="195"/>
      <c r="B35" s="154"/>
      <c r="C35" s="247"/>
      <c r="D35" s="189"/>
      <c r="E35" s="189"/>
      <c r="F35" s="189"/>
      <c r="G35" s="189"/>
      <c r="H35" s="189"/>
      <c r="I35" s="189"/>
      <c r="J35" s="189"/>
      <c r="K35" s="189"/>
      <c r="L35" s="248"/>
      <c r="M35" s="249"/>
    </row>
    <row r="36" spans="1:13" ht="18.95" customHeight="1">
      <c r="A36" s="267" t="s">
        <v>12</v>
      </c>
      <c r="B36" s="267"/>
      <c r="C36" s="268"/>
      <c r="D36" s="272">
        <v>552</v>
      </c>
      <c r="E36" s="269"/>
      <c r="F36" s="269">
        <v>291</v>
      </c>
      <c r="G36" s="269"/>
      <c r="H36" s="269">
        <v>775</v>
      </c>
      <c r="I36" s="269"/>
      <c r="J36" s="269">
        <v>116</v>
      </c>
      <c r="K36" s="269"/>
      <c r="L36" s="270">
        <v>56</v>
      </c>
      <c r="M36" s="271"/>
    </row>
    <row r="37" spans="1:13" ht="18.95" customHeight="1">
      <c r="A37" s="195"/>
      <c r="B37" s="154"/>
      <c r="C37" s="247"/>
      <c r="D37" s="189"/>
      <c r="E37" s="189"/>
      <c r="F37" s="189"/>
      <c r="G37" s="189"/>
      <c r="H37" s="189"/>
      <c r="I37" s="189"/>
      <c r="J37" s="189"/>
      <c r="K37" s="189"/>
      <c r="L37" s="248"/>
      <c r="M37" s="249"/>
    </row>
    <row r="38" spans="1:13" ht="18.95" customHeight="1">
      <c r="A38" s="267" t="s">
        <v>13</v>
      </c>
      <c r="B38" s="267"/>
      <c r="C38" s="268"/>
      <c r="D38" s="281">
        <v>8</v>
      </c>
      <c r="E38" s="282"/>
      <c r="F38" s="269">
        <v>7</v>
      </c>
      <c r="G38" s="269"/>
      <c r="H38" s="269">
        <v>6</v>
      </c>
      <c r="I38" s="269"/>
      <c r="J38" s="269">
        <v>12</v>
      </c>
      <c r="K38" s="269"/>
      <c r="L38" s="275">
        <v>0</v>
      </c>
      <c r="M38" s="276"/>
    </row>
    <row r="39" spans="1:13" ht="18.95" customHeight="1">
      <c r="A39" s="195"/>
      <c r="B39" s="154"/>
      <c r="C39" s="247"/>
      <c r="D39" s="189"/>
      <c r="E39" s="189"/>
      <c r="F39" s="189"/>
      <c r="G39" s="189"/>
      <c r="H39" s="189"/>
      <c r="I39" s="189"/>
      <c r="J39" s="189"/>
      <c r="K39" s="189"/>
      <c r="L39" s="248"/>
      <c r="M39" s="249"/>
    </row>
    <row r="40" spans="1:13" ht="18.95" customHeight="1">
      <c r="A40" s="267" t="s">
        <v>335</v>
      </c>
      <c r="B40" s="267"/>
      <c r="C40" s="268"/>
      <c r="D40" s="272">
        <v>40</v>
      </c>
      <c r="E40" s="269"/>
      <c r="F40" s="269">
        <v>47</v>
      </c>
      <c r="G40" s="269"/>
      <c r="H40" s="269">
        <v>36</v>
      </c>
      <c r="I40" s="269"/>
      <c r="J40" s="269">
        <v>23</v>
      </c>
      <c r="K40" s="269"/>
      <c r="L40" s="270">
        <v>21</v>
      </c>
      <c r="M40" s="271"/>
    </row>
    <row r="41" spans="1:13" ht="18.95" customHeight="1">
      <c r="A41" s="195"/>
      <c r="B41" s="154"/>
      <c r="C41" s="247"/>
      <c r="D41" s="189"/>
      <c r="E41" s="189"/>
      <c r="F41" s="189"/>
      <c r="G41" s="189"/>
      <c r="H41" s="189"/>
      <c r="I41" s="189"/>
      <c r="J41" s="189"/>
      <c r="K41" s="189"/>
      <c r="L41" s="248"/>
      <c r="M41" s="249"/>
    </row>
    <row r="42" spans="1:13" s="194" customFormat="1" ht="18.95" customHeight="1" thickBot="1">
      <c r="A42" s="278" t="s">
        <v>14</v>
      </c>
      <c r="B42" s="278"/>
      <c r="C42" s="279"/>
      <c r="D42" s="280">
        <v>2204</v>
      </c>
      <c r="E42" s="277"/>
      <c r="F42" s="277">
        <v>2290</v>
      </c>
      <c r="G42" s="277"/>
      <c r="H42" s="277">
        <v>1321</v>
      </c>
      <c r="I42" s="277"/>
      <c r="J42" s="277">
        <v>2272</v>
      </c>
      <c r="K42" s="277"/>
      <c r="L42" s="273">
        <v>4750</v>
      </c>
      <c r="M42" s="274"/>
    </row>
    <row r="43" spans="1:13" ht="15" customHeight="1">
      <c r="M43" s="81" t="s">
        <v>5</v>
      </c>
    </row>
  </sheetData>
  <sheetProtection sheet="1" objects="1" scenarios="1"/>
  <mergeCells count="79">
    <mergeCell ref="A36:C36"/>
    <mergeCell ref="H38:I38"/>
    <mergeCell ref="D36:E36"/>
    <mergeCell ref="F36:G36"/>
    <mergeCell ref="A42:C42"/>
    <mergeCell ref="D42:E42"/>
    <mergeCell ref="F42:G42"/>
    <mergeCell ref="H40:I40"/>
    <mergeCell ref="A40:C40"/>
    <mergeCell ref="H42:I42"/>
    <mergeCell ref="A38:C38"/>
    <mergeCell ref="D38:E38"/>
    <mergeCell ref="D34:E34"/>
    <mergeCell ref="F34:G34"/>
    <mergeCell ref="L36:M36"/>
    <mergeCell ref="L40:M40"/>
    <mergeCell ref="L42:M42"/>
    <mergeCell ref="H36:I36"/>
    <mergeCell ref="L38:M38"/>
    <mergeCell ref="J42:K42"/>
    <mergeCell ref="D40:E40"/>
    <mergeCell ref="F40:G40"/>
    <mergeCell ref="F38:G38"/>
    <mergeCell ref="J36:K36"/>
    <mergeCell ref="H32:I32"/>
    <mergeCell ref="J40:K40"/>
    <mergeCell ref="A32:C32"/>
    <mergeCell ref="H34:I34"/>
    <mergeCell ref="L30:M30"/>
    <mergeCell ref="J32:K32"/>
    <mergeCell ref="L32:M32"/>
    <mergeCell ref="D32:E32"/>
    <mergeCell ref="F32:G32"/>
    <mergeCell ref="J34:K34"/>
    <mergeCell ref="L34:M34"/>
    <mergeCell ref="A30:C30"/>
    <mergeCell ref="D30:E30"/>
    <mergeCell ref="F30:G30"/>
    <mergeCell ref="J38:K38"/>
    <mergeCell ref="A34:C34"/>
    <mergeCell ref="J28:K28"/>
    <mergeCell ref="H30:I30"/>
    <mergeCell ref="J30:K30"/>
    <mergeCell ref="D28:E28"/>
    <mergeCell ref="F28:G28"/>
    <mergeCell ref="A24:C24"/>
    <mergeCell ref="H26:I26"/>
    <mergeCell ref="J24:K24"/>
    <mergeCell ref="J22:K22"/>
    <mergeCell ref="L28:M28"/>
    <mergeCell ref="A26:C26"/>
    <mergeCell ref="D26:E26"/>
    <mergeCell ref="F26:G26"/>
    <mergeCell ref="H28:I28"/>
    <mergeCell ref="A28:C28"/>
    <mergeCell ref="L24:M24"/>
    <mergeCell ref="D24:E24"/>
    <mergeCell ref="F24:G24"/>
    <mergeCell ref="J26:K26"/>
    <mergeCell ref="L26:M26"/>
    <mergeCell ref="H24:I24"/>
    <mergeCell ref="L22:M22"/>
    <mergeCell ref="A21:C21"/>
    <mergeCell ref="D21:E21"/>
    <mergeCell ref="F21:G21"/>
    <mergeCell ref="A22:C22"/>
    <mergeCell ref="D22:E22"/>
    <mergeCell ref="F22:G22"/>
    <mergeCell ref="H22:I22"/>
    <mergeCell ref="H21:I21"/>
    <mergeCell ref="J21:K21"/>
    <mergeCell ref="L21:M21"/>
    <mergeCell ref="A1:M1"/>
    <mergeCell ref="B4:C4"/>
    <mergeCell ref="D4:E4"/>
    <mergeCell ref="F4:G4"/>
    <mergeCell ref="H4:I4"/>
    <mergeCell ref="J4:K4"/>
    <mergeCell ref="L4:M4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scaleWithDoc="0" alignWithMargins="0">
    <oddHeader>&amp;L警察及び消防</oddHead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7"/>
  <sheetViews>
    <sheetView view="pageBreakPreview" zoomScaleNormal="100" workbookViewId="0">
      <selection activeCell="R53" sqref="R53"/>
    </sheetView>
  </sheetViews>
  <sheetFormatPr defaultRowHeight="18" customHeight="1"/>
  <cols>
    <col min="1" max="1" width="12.140625" style="80" customWidth="1"/>
    <col min="2" max="2" width="11.42578125" style="80" customWidth="1"/>
    <col min="3" max="10" width="9.5703125" style="80" customWidth="1"/>
    <col min="11" max="11" width="9.140625" style="222"/>
    <col min="12" max="16384" width="9.140625" style="80"/>
  </cols>
  <sheetData>
    <row r="1" spans="1:13" ht="5.0999999999999996" customHeight="1">
      <c r="J1" s="81"/>
    </row>
    <row r="2" spans="1:13" ht="15" customHeight="1">
      <c r="A2" s="80" t="s">
        <v>217</v>
      </c>
      <c r="J2" s="81" t="s">
        <v>15</v>
      </c>
    </row>
    <row r="3" spans="1:13" ht="24.95" customHeight="1">
      <c r="A3" s="258" t="s">
        <v>16</v>
      </c>
      <c r="B3" s="258"/>
      <c r="C3" s="285" t="s">
        <v>17</v>
      </c>
      <c r="D3" s="285"/>
      <c r="E3" s="285"/>
      <c r="F3" s="285"/>
      <c r="G3" s="285"/>
      <c r="H3" s="285"/>
      <c r="I3" s="285"/>
      <c r="J3" s="285"/>
    </row>
    <row r="4" spans="1:13" ht="24.95" customHeight="1">
      <c r="A4" s="258"/>
      <c r="B4" s="258"/>
      <c r="C4" s="286" t="s">
        <v>18</v>
      </c>
      <c r="D4" s="286"/>
      <c r="E4" s="187" t="s">
        <v>19</v>
      </c>
      <c r="F4" s="187" t="s">
        <v>20</v>
      </c>
      <c r="G4" s="187" t="s">
        <v>21</v>
      </c>
      <c r="H4" s="187" t="s">
        <v>22</v>
      </c>
      <c r="I4" s="187" t="s">
        <v>23</v>
      </c>
      <c r="J4" s="188" t="s">
        <v>24</v>
      </c>
      <c r="M4" s="81"/>
    </row>
    <row r="5" spans="1:13" ht="18" customHeight="1">
      <c r="A5" s="287" t="s">
        <v>302</v>
      </c>
      <c r="B5" s="288"/>
      <c r="C5" s="272">
        <f>SUM(E5:J5)</f>
        <v>108</v>
      </c>
      <c r="D5" s="269"/>
      <c r="E5" s="157" t="s">
        <v>25</v>
      </c>
      <c r="F5" s="189">
        <v>18</v>
      </c>
      <c r="G5" s="189">
        <v>62</v>
      </c>
      <c r="H5" s="157">
        <v>1</v>
      </c>
      <c r="I5" s="189">
        <v>0</v>
      </c>
      <c r="J5" s="190">
        <v>27</v>
      </c>
    </row>
    <row r="6" spans="1:13" ht="18" customHeight="1">
      <c r="A6" s="191"/>
      <c r="B6" s="84"/>
      <c r="C6" s="192"/>
      <c r="D6" s="189"/>
      <c r="E6" s="189"/>
      <c r="F6" s="189"/>
      <c r="G6" s="189"/>
      <c r="H6" s="189"/>
      <c r="I6" s="189"/>
      <c r="J6" s="190"/>
    </row>
    <row r="7" spans="1:13" ht="18" customHeight="1">
      <c r="A7" s="283">
        <v>22</v>
      </c>
      <c r="B7" s="284"/>
      <c r="C7" s="272">
        <f>SUM(E7:J7)</f>
        <v>107</v>
      </c>
      <c r="D7" s="269"/>
      <c r="E7" s="193">
        <v>0</v>
      </c>
      <c r="F7" s="189">
        <v>36</v>
      </c>
      <c r="G7" s="189">
        <v>55</v>
      </c>
      <c r="H7" s="193">
        <v>3</v>
      </c>
      <c r="I7" s="157">
        <v>1</v>
      </c>
      <c r="J7" s="190">
        <v>12</v>
      </c>
    </row>
    <row r="8" spans="1:13" ht="18" customHeight="1">
      <c r="A8" s="191"/>
      <c r="B8" s="84"/>
      <c r="C8" s="192"/>
      <c r="D8" s="189"/>
      <c r="E8" s="189"/>
      <c r="F8" s="189"/>
      <c r="G8" s="189"/>
      <c r="H8" s="189"/>
      <c r="I8" s="189"/>
      <c r="J8" s="190"/>
    </row>
    <row r="9" spans="1:13" ht="18" customHeight="1">
      <c r="A9" s="283">
        <v>23</v>
      </c>
      <c r="B9" s="284"/>
      <c r="C9" s="272">
        <f>SUM(E9:J9)</f>
        <v>104</v>
      </c>
      <c r="D9" s="269"/>
      <c r="E9" s="193">
        <v>0</v>
      </c>
      <c r="F9" s="189">
        <v>14</v>
      </c>
      <c r="G9" s="189">
        <v>70</v>
      </c>
      <c r="H9" s="189">
        <v>1</v>
      </c>
      <c r="I9" s="193">
        <v>1</v>
      </c>
      <c r="J9" s="190">
        <v>18</v>
      </c>
    </row>
    <row r="10" spans="1:13" ht="18" customHeight="1">
      <c r="A10" s="191"/>
      <c r="B10" s="84"/>
      <c r="C10" s="192"/>
      <c r="D10" s="189"/>
      <c r="E10" s="193"/>
      <c r="F10" s="189"/>
      <c r="G10" s="189"/>
      <c r="H10" s="189"/>
      <c r="I10" s="189"/>
      <c r="J10" s="190"/>
    </row>
    <row r="11" spans="1:13" ht="18" customHeight="1">
      <c r="A11" s="283">
        <v>24</v>
      </c>
      <c r="B11" s="284"/>
      <c r="C11" s="272">
        <f>SUM(E11:J11)</f>
        <v>119</v>
      </c>
      <c r="D11" s="269"/>
      <c r="E11" s="193">
        <v>1</v>
      </c>
      <c r="F11" s="189">
        <v>8</v>
      </c>
      <c r="G11" s="189">
        <v>86</v>
      </c>
      <c r="H11" s="189">
        <v>1</v>
      </c>
      <c r="I11" s="189">
        <v>0</v>
      </c>
      <c r="J11" s="190">
        <v>23</v>
      </c>
    </row>
    <row r="12" spans="1:13" ht="18" customHeight="1">
      <c r="A12" s="191"/>
      <c r="B12" s="84"/>
      <c r="C12" s="192"/>
      <c r="D12" s="189"/>
      <c r="E12" s="189"/>
      <c r="F12" s="189"/>
      <c r="G12" s="189"/>
      <c r="H12" s="189"/>
      <c r="I12" s="189"/>
      <c r="J12" s="190"/>
    </row>
    <row r="13" spans="1:13" s="194" customFormat="1" ht="18" customHeight="1">
      <c r="A13" s="283">
        <v>25</v>
      </c>
      <c r="B13" s="284"/>
      <c r="C13" s="272">
        <f>SUM(E13:J13)</f>
        <v>100</v>
      </c>
      <c r="D13" s="269"/>
      <c r="E13" s="193">
        <v>0</v>
      </c>
      <c r="F13" s="189">
        <v>14</v>
      </c>
      <c r="G13" s="189">
        <v>74</v>
      </c>
      <c r="H13" s="189">
        <v>0</v>
      </c>
      <c r="I13" s="157">
        <v>0</v>
      </c>
      <c r="J13" s="190">
        <v>12</v>
      </c>
      <c r="K13" s="223"/>
    </row>
    <row r="14" spans="1:13" ht="18" customHeight="1">
      <c r="A14" s="195"/>
      <c r="B14" s="196"/>
      <c r="C14" s="192"/>
      <c r="D14" s="189"/>
      <c r="E14" s="189"/>
      <c r="F14" s="189"/>
      <c r="G14" s="189"/>
      <c r="H14" s="189"/>
      <c r="I14" s="189"/>
      <c r="J14" s="190"/>
    </row>
    <row r="15" spans="1:13" s="194" customFormat="1" ht="18" customHeight="1">
      <c r="A15" s="283">
        <v>26</v>
      </c>
      <c r="B15" s="284"/>
      <c r="C15" s="272">
        <f>SUM(E15:J15)</f>
        <v>95</v>
      </c>
      <c r="D15" s="269"/>
      <c r="E15" s="193">
        <v>0</v>
      </c>
      <c r="F15" s="189">
        <v>11</v>
      </c>
      <c r="G15" s="189">
        <v>68</v>
      </c>
      <c r="H15" s="193">
        <v>2</v>
      </c>
      <c r="I15" s="157">
        <v>0</v>
      </c>
      <c r="J15" s="190">
        <v>14</v>
      </c>
      <c r="K15" s="223"/>
    </row>
    <row r="16" spans="1:13" ht="18" customHeight="1">
      <c r="A16" s="195"/>
      <c r="B16" s="196"/>
      <c r="C16" s="192"/>
      <c r="D16" s="189"/>
      <c r="E16" s="189"/>
      <c r="F16" s="189"/>
      <c r="G16" s="189"/>
      <c r="H16" s="189"/>
      <c r="I16" s="189"/>
      <c r="J16" s="190"/>
    </row>
    <row r="17" spans="1:13" s="194" customFormat="1" ht="18" customHeight="1">
      <c r="A17" s="268">
        <v>27</v>
      </c>
      <c r="B17" s="268"/>
      <c r="C17" s="272">
        <f>SUM(E17:J17)</f>
        <v>121</v>
      </c>
      <c r="D17" s="272"/>
      <c r="E17" s="193">
        <v>0</v>
      </c>
      <c r="F17" s="189">
        <v>22</v>
      </c>
      <c r="G17" s="189">
        <v>83</v>
      </c>
      <c r="H17" s="193">
        <v>1</v>
      </c>
      <c r="I17" s="157">
        <v>4</v>
      </c>
      <c r="J17" s="190">
        <v>11</v>
      </c>
      <c r="K17" s="223"/>
    </row>
    <row r="18" spans="1:13" s="194" customFormat="1" ht="18" customHeight="1">
      <c r="A18" s="195"/>
      <c r="B18" s="196"/>
      <c r="C18" s="192"/>
      <c r="D18" s="189"/>
      <c r="E18" s="189"/>
      <c r="F18" s="189"/>
      <c r="G18" s="189"/>
      <c r="H18" s="189"/>
      <c r="I18" s="189"/>
      <c r="J18" s="190"/>
      <c r="K18" s="223"/>
    </row>
    <row r="19" spans="1:13" s="194" customFormat="1" ht="18" customHeight="1" thickBot="1">
      <c r="A19" s="289">
        <v>28</v>
      </c>
      <c r="B19" s="289"/>
      <c r="C19" s="290">
        <f>SUM(E19:J19)</f>
        <v>138</v>
      </c>
      <c r="D19" s="290"/>
      <c r="E19" s="197">
        <v>0</v>
      </c>
      <c r="F19" s="198">
        <v>19</v>
      </c>
      <c r="G19" s="198">
        <v>114</v>
      </c>
      <c r="H19" s="197">
        <v>0</v>
      </c>
      <c r="I19" s="199">
        <v>1</v>
      </c>
      <c r="J19" s="200">
        <v>4</v>
      </c>
      <c r="K19" s="223"/>
    </row>
    <row r="20" spans="1:13" ht="15" customHeight="1">
      <c r="A20" s="80" t="s">
        <v>26</v>
      </c>
      <c r="B20" s="84"/>
      <c r="J20" s="81" t="s">
        <v>27</v>
      </c>
    </row>
    <row r="21" spans="1:13" ht="15" customHeight="1">
      <c r="B21" s="84"/>
      <c r="J21" s="81"/>
    </row>
    <row r="22" spans="1:13" ht="15" customHeight="1">
      <c r="M22" s="81"/>
    </row>
    <row r="23" spans="1:13" ht="15" customHeight="1">
      <c r="A23" s="80" t="s">
        <v>230</v>
      </c>
      <c r="J23" s="81" t="s">
        <v>28</v>
      </c>
    </row>
    <row r="24" spans="1:13" ht="20.100000000000001" customHeight="1">
      <c r="A24" s="201"/>
      <c r="B24" s="202"/>
      <c r="C24" s="203"/>
      <c r="D24" s="203"/>
      <c r="E24" s="203"/>
      <c r="F24" s="203"/>
      <c r="G24" s="203"/>
      <c r="H24" s="203"/>
      <c r="I24" s="202"/>
      <c r="J24" s="204"/>
    </row>
    <row r="25" spans="1:13" ht="20.100000000000001" customHeight="1">
      <c r="A25" s="195" t="s">
        <v>29</v>
      </c>
      <c r="B25" s="205" t="s">
        <v>30</v>
      </c>
      <c r="C25" s="286" t="s">
        <v>19</v>
      </c>
      <c r="D25" s="286" t="s">
        <v>20</v>
      </c>
      <c r="E25" s="286" t="s">
        <v>21</v>
      </c>
      <c r="F25" s="286" t="s">
        <v>22</v>
      </c>
      <c r="G25" s="286" t="s">
        <v>23</v>
      </c>
      <c r="H25" s="206" t="s">
        <v>31</v>
      </c>
      <c r="I25" s="205" t="s">
        <v>32</v>
      </c>
      <c r="J25" s="207" t="s">
        <v>33</v>
      </c>
    </row>
    <row r="26" spans="1:13" ht="20.100000000000001" customHeight="1">
      <c r="A26" s="208"/>
      <c r="B26" s="209"/>
      <c r="C26" s="286"/>
      <c r="D26" s="286"/>
      <c r="E26" s="286"/>
      <c r="F26" s="286"/>
      <c r="G26" s="286"/>
      <c r="H26" s="209" t="s">
        <v>34</v>
      </c>
      <c r="I26" s="209"/>
      <c r="J26" s="210"/>
      <c r="K26" s="66"/>
    </row>
    <row r="27" spans="1:13" ht="18" customHeight="1">
      <c r="A27" s="211">
        <v>22</v>
      </c>
      <c r="B27" s="212">
        <f>SUM(C27:H27)</f>
        <v>1054</v>
      </c>
      <c r="C27" s="213">
        <v>2</v>
      </c>
      <c r="D27" s="213">
        <v>76</v>
      </c>
      <c r="E27" s="213">
        <v>761</v>
      </c>
      <c r="F27" s="213">
        <v>41</v>
      </c>
      <c r="G27" s="213">
        <v>7</v>
      </c>
      <c r="H27" s="213">
        <v>167</v>
      </c>
      <c r="I27" s="213">
        <v>367</v>
      </c>
      <c r="J27" s="214">
        <v>34.799999999999997</v>
      </c>
      <c r="K27" s="66"/>
    </row>
    <row r="28" spans="1:13" ht="18" customHeight="1">
      <c r="A28" s="195"/>
      <c r="B28" s="212"/>
      <c r="C28" s="213"/>
      <c r="D28" s="213"/>
      <c r="E28" s="213"/>
      <c r="F28" s="213"/>
      <c r="G28" s="213"/>
      <c r="H28" s="213"/>
      <c r="I28" s="213"/>
      <c r="J28" s="214"/>
      <c r="K28" s="66"/>
    </row>
    <row r="29" spans="1:13" ht="18" customHeight="1">
      <c r="A29" s="195">
        <v>23</v>
      </c>
      <c r="B29" s="212">
        <f>SUM(C29:H29)</f>
        <v>1008</v>
      </c>
      <c r="C29" s="213">
        <v>4</v>
      </c>
      <c r="D29" s="213">
        <v>74</v>
      </c>
      <c r="E29" s="213">
        <v>729</v>
      </c>
      <c r="F29" s="213">
        <v>35</v>
      </c>
      <c r="G29" s="213">
        <v>9</v>
      </c>
      <c r="H29" s="213">
        <v>157</v>
      </c>
      <c r="I29" s="213">
        <v>400</v>
      </c>
      <c r="J29" s="214">
        <v>39.700000000000003</v>
      </c>
      <c r="K29" s="66"/>
    </row>
    <row r="30" spans="1:13" ht="18" customHeight="1">
      <c r="A30" s="195"/>
      <c r="B30" s="212"/>
      <c r="C30" s="84"/>
      <c r="D30" s="84"/>
      <c r="E30" s="84"/>
      <c r="F30" s="84"/>
      <c r="G30" s="84"/>
      <c r="H30" s="84"/>
      <c r="I30" s="84"/>
      <c r="J30" s="215"/>
      <c r="K30" s="66"/>
    </row>
    <row r="31" spans="1:13" ht="18" customHeight="1">
      <c r="A31" s="195">
        <v>24</v>
      </c>
      <c r="B31" s="212">
        <f>SUM(C31:H31)</f>
        <v>835</v>
      </c>
      <c r="C31" s="213">
        <v>4</v>
      </c>
      <c r="D31" s="213">
        <v>58</v>
      </c>
      <c r="E31" s="213">
        <v>624</v>
      </c>
      <c r="F31" s="213">
        <v>30</v>
      </c>
      <c r="G31" s="213">
        <v>4</v>
      </c>
      <c r="H31" s="213">
        <v>115</v>
      </c>
      <c r="I31" s="213">
        <v>347</v>
      </c>
      <c r="J31" s="214">
        <f>ROUND(I31/B31,3)*100</f>
        <v>41.6</v>
      </c>
      <c r="K31" s="66"/>
    </row>
    <row r="32" spans="1:13" ht="18" customHeight="1">
      <c r="A32" s="195"/>
      <c r="B32" s="212"/>
      <c r="C32" s="213"/>
      <c r="D32" s="213"/>
      <c r="E32" s="213"/>
      <c r="F32" s="213"/>
      <c r="G32" s="213"/>
      <c r="H32" s="213"/>
      <c r="I32" s="213"/>
      <c r="J32" s="214"/>
      <c r="K32" s="66"/>
    </row>
    <row r="33" spans="1:11" s="194" customFormat="1" ht="18" customHeight="1">
      <c r="A33" s="195">
        <v>25</v>
      </c>
      <c r="B33" s="212">
        <f>SUM(C33:H33)</f>
        <v>736</v>
      </c>
      <c r="C33" s="213">
        <v>3</v>
      </c>
      <c r="D33" s="213">
        <v>57</v>
      </c>
      <c r="E33" s="213">
        <v>544</v>
      </c>
      <c r="F33" s="213">
        <v>24</v>
      </c>
      <c r="G33" s="213">
        <v>10</v>
      </c>
      <c r="H33" s="213">
        <v>98</v>
      </c>
      <c r="I33" s="213">
        <v>286</v>
      </c>
      <c r="J33" s="214">
        <f>ROUND(I33/B33,3)*100</f>
        <v>38.9</v>
      </c>
      <c r="K33" s="224"/>
    </row>
    <row r="34" spans="1:11" ht="18" customHeight="1">
      <c r="A34" s="195"/>
      <c r="B34" s="212"/>
      <c r="C34" s="213"/>
      <c r="D34" s="213"/>
      <c r="E34" s="213"/>
      <c r="F34" s="213"/>
      <c r="G34" s="213"/>
      <c r="H34" s="213"/>
      <c r="I34" s="213"/>
      <c r="J34" s="214"/>
      <c r="K34" s="66"/>
    </row>
    <row r="35" spans="1:11" s="194" customFormat="1" ht="18" customHeight="1">
      <c r="A35" s="195">
        <v>26</v>
      </c>
      <c r="B35" s="212">
        <f>SUM(C35:H35)</f>
        <v>716</v>
      </c>
      <c r="C35" s="213">
        <v>5</v>
      </c>
      <c r="D35" s="213">
        <v>57</v>
      </c>
      <c r="E35" s="213">
        <v>550</v>
      </c>
      <c r="F35" s="213">
        <v>29</v>
      </c>
      <c r="G35" s="213">
        <v>6</v>
      </c>
      <c r="H35" s="213">
        <v>69</v>
      </c>
      <c r="I35" s="213">
        <v>388</v>
      </c>
      <c r="J35" s="214">
        <f>ROUND(I35/B35,3)*100</f>
        <v>54.2</v>
      </c>
      <c r="K35" s="224"/>
    </row>
    <row r="36" spans="1:11" ht="18" customHeight="1">
      <c r="A36" s="195"/>
      <c r="B36" s="216"/>
      <c r="C36" s="213"/>
      <c r="D36" s="213"/>
      <c r="E36" s="213"/>
      <c r="F36" s="213"/>
      <c r="G36" s="213"/>
      <c r="H36" s="213"/>
      <c r="I36" s="213"/>
      <c r="J36" s="214"/>
      <c r="K36" s="66"/>
    </row>
    <row r="37" spans="1:11" s="194" customFormat="1" ht="18" customHeight="1">
      <c r="A37" s="195">
        <v>27</v>
      </c>
      <c r="B37" s="212">
        <f>SUM(C37:H37)</f>
        <v>691</v>
      </c>
      <c r="C37" s="213">
        <v>7</v>
      </c>
      <c r="D37" s="213">
        <v>63</v>
      </c>
      <c r="E37" s="213">
        <v>496</v>
      </c>
      <c r="F37" s="213">
        <v>39</v>
      </c>
      <c r="G37" s="213">
        <v>14</v>
      </c>
      <c r="H37" s="213">
        <v>72</v>
      </c>
      <c r="I37" s="213">
        <v>314</v>
      </c>
      <c r="J37" s="214">
        <f>ROUND(I37/B37,3)*100</f>
        <v>45.4</v>
      </c>
      <c r="K37" s="224">
        <f>+I37/B37</f>
        <v>0.45441389290882778</v>
      </c>
    </row>
    <row r="38" spans="1:11" s="194" customFormat="1" ht="18" customHeight="1">
      <c r="A38" s="195"/>
      <c r="B38" s="212"/>
      <c r="C38" s="213"/>
      <c r="D38" s="213"/>
      <c r="E38" s="213"/>
      <c r="F38" s="213"/>
      <c r="G38" s="213"/>
      <c r="H38" s="213"/>
      <c r="I38" s="213"/>
      <c r="J38" s="214"/>
      <c r="K38" s="224"/>
    </row>
    <row r="39" spans="1:11" s="194" customFormat="1" ht="18" customHeight="1" thickBot="1">
      <c r="A39" s="217">
        <v>28</v>
      </c>
      <c r="B39" s="218">
        <f>SUM(C39:H39)</f>
        <v>631</v>
      </c>
      <c r="C39" s="219">
        <v>3</v>
      </c>
      <c r="D39" s="219">
        <v>71</v>
      </c>
      <c r="E39" s="219">
        <v>459</v>
      </c>
      <c r="F39" s="219">
        <v>31</v>
      </c>
      <c r="G39" s="219">
        <v>5</v>
      </c>
      <c r="H39" s="219">
        <v>62</v>
      </c>
      <c r="I39" s="219">
        <v>426</v>
      </c>
      <c r="J39" s="21">
        <f>ROUND(I39/B39,3)*100</f>
        <v>67.5</v>
      </c>
      <c r="K39" s="224">
        <f>+I39/B39</f>
        <v>0.67511885895404122</v>
      </c>
    </row>
    <row r="40" spans="1:11" ht="15" customHeight="1">
      <c r="A40" s="80" t="s">
        <v>35</v>
      </c>
      <c r="J40" s="220" t="s">
        <v>27</v>
      </c>
      <c r="K40" s="66"/>
    </row>
    <row r="41" spans="1:11" s="194" customFormat="1" ht="15" customHeight="1">
      <c r="A41" s="291" t="s">
        <v>231</v>
      </c>
      <c r="B41" s="291"/>
      <c r="C41" s="291"/>
      <c r="D41" s="291"/>
      <c r="E41" s="291"/>
      <c r="F41" s="291"/>
      <c r="G41" s="80"/>
      <c r="H41" s="80"/>
      <c r="I41" s="80"/>
      <c r="J41" s="81"/>
      <c r="K41" s="224"/>
    </row>
    <row r="42" spans="1:11" ht="15" customHeight="1">
      <c r="A42" s="291" t="s">
        <v>232</v>
      </c>
      <c r="B42" s="291"/>
      <c r="C42" s="291"/>
      <c r="D42" s="291"/>
      <c r="E42" s="291"/>
      <c r="F42" s="291"/>
      <c r="G42" s="291"/>
      <c r="I42" s="221"/>
      <c r="J42" s="81"/>
    </row>
    <row r="43" spans="1:11" ht="15" customHeight="1">
      <c r="A43" s="291" t="s">
        <v>233</v>
      </c>
      <c r="B43" s="291"/>
      <c r="C43" s="291"/>
      <c r="D43" s="291"/>
      <c r="E43" s="291"/>
      <c r="F43" s="291"/>
      <c r="G43" s="291"/>
      <c r="I43" s="221"/>
    </row>
    <row r="44" spans="1:11" ht="15" customHeight="1">
      <c r="A44" s="291" t="s">
        <v>234</v>
      </c>
      <c r="B44" s="291"/>
      <c r="C44" s="291"/>
      <c r="D44" s="291"/>
      <c r="E44" s="291"/>
    </row>
    <row r="45" spans="1:11" ht="15" customHeight="1">
      <c r="A45" s="291" t="s">
        <v>235</v>
      </c>
      <c r="B45" s="291"/>
      <c r="C45" s="291"/>
      <c r="D45" s="291"/>
      <c r="E45" s="291"/>
      <c r="F45" s="291"/>
      <c r="G45" s="291"/>
      <c r="H45" s="291"/>
    </row>
    <row r="46" spans="1:11" ht="15.75" customHeight="1"/>
    <row r="47" spans="1:11" ht="15.75" customHeight="1"/>
  </sheetData>
  <sheetProtection sheet="1" objects="1" scenarios="1"/>
  <mergeCells count="29">
    <mergeCell ref="G25:G26"/>
    <mergeCell ref="E25:E26"/>
    <mergeCell ref="F25:F26"/>
    <mergeCell ref="A45:H45"/>
    <mergeCell ref="A41:F41"/>
    <mergeCell ref="A42:G42"/>
    <mergeCell ref="A43:G43"/>
    <mergeCell ref="A44:E44"/>
    <mergeCell ref="A19:B19"/>
    <mergeCell ref="C25:C26"/>
    <mergeCell ref="D25:D26"/>
    <mergeCell ref="C19:D19"/>
    <mergeCell ref="A15:B15"/>
    <mergeCell ref="C15:D15"/>
    <mergeCell ref="A17:B17"/>
    <mergeCell ref="A3:B4"/>
    <mergeCell ref="C3:J3"/>
    <mergeCell ref="C4:D4"/>
    <mergeCell ref="A5:B5"/>
    <mergeCell ref="C5:D5"/>
    <mergeCell ref="A7:B7"/>
    <mergeCell ref="C7:D7"/>
    <mergeCell ref="C17:D17"/>
    <mergeCell ref="A9:B9"/>
    <mergeCell ref="C9:D9"/>
    <mergeCell ref="A11:B11"/>
    <mergeCell ref="C11:D11"/>
    <mergeCell ref="A13:B13"/>
    <mergeCell ref="C13:D13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27" orientation="portrait" useFirstPageNumber="1" r:id="rId1"/>
  <headerFooter scaleWithDoc="0" alignWithMargins="0">
    <oddHeader>&amp;R警察及び消防</oddHeader>
    <oddFooter>&amp;C&amp;12&amp;A</oddFooter>
  </headerFooter>
  <ignoredErrors>
    <ignoredError sqref="B38:B39 B36 B34 B32 B30 B28 B27 B29 B31 B33 B35 B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3"/>
  <sheetViews>
    <sheetView view="pageBreakPreview" zoomScaleNormal="100" workbookViewId="0">
      <selection activeCell="R53" sqref="R53"/>
    </sheetView>
  </sheetViews>
  <sheetFormatPr defaultRowHeight="20.100000000000001" customHeight="1"/>
  <cols>
    <col min="1" max="2" width="9.140625" style="83"/>
    <col min="3" max="14" width="6.85546875" style="83" customWidth="1"/>
    <col min="15" max="16384" width="9.140625" style="83"/>
  </cols>
  <sheetData>
    <row r="1" spans="1:14" ht="5.0999999999999996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ht="15" customHeight="1" thickBot="1">
      <c r="A2" s="163" t="s">
        <v>218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 t="s">
        <v>8</v>
      </c>
    </row>
    <row r="3" spans="1:14" ht="30" customHeight="1">
      <c r="A3" s="165" t="s">
        <v>2</v>
      </c>
      <c r="B3" s="166" t="s">
        <v>203</v>
      </c>
      <c r="C3" s="166" t="s">
        <v>36</v>
      </c>
      <c r="D3" s="166" t="s">
        <v>37</v>
      </c>
      <c r="E3" s="166" t="s">
        <v>38</v>
      </c>
      <c r="F3" s="166" t="s">
        <v>39</v>
      </c>
      <c r="G3" s="166" t="s">
        <v>40</v>
      </c>
      <c r="H3" s="166" t="s">
        <v>41</v>
      </c>
      <c r="I3" s="166" t="s">
        <v>42</v>
      </c>
      <c r="J3" s="166" t="s">
        <v>43</v>
      </c>
      <c r="K3" s="166" t="s">
        <v>44</v>
      </c>
      <c r="L3" s="166" t="s">
        <v>45</v>
      </c>
      <c r="M3" s="166" t="s">
        <v>46</v>
      </c>
      <c r="N3" s="167" t="s">
        <v>47</v>
      </c>
    </row>
    <row r="4" spans="1:14" ht="21.95" customHeight="1">
      <c r="A4" s="168" t="s">
        <v>303</v>
      </c>
      <c r="B4" s="169">
        <f>SUM(C4:N4)</f>
        <v>29</v>
      </c>
      <c r="C4" s="170">
        <v>4</v>
      </c>
      <c r="D4" s="170">
        <v>3</v>
      </c>
      <c r="E4" s="170">
        <v>3</v>
      </c>
      <c r="F4" s="170">
        <v>3</v>
      </c>
      <c r="G4" s="170">
        <v>3</v>
      </c>
      <c r="H4" s="170">
        <v>1</v>
      </c>
      <c r="I4" s="170">
        <v>4</v>
      </c>
      <c r="J4" s="170">
        <v>4</v>
      </c>
      <c r="K4" s="170">
        <v>1</v>
      </c>
      <c r="L4" s="170">
        <v>3</v>
      </c>
      <c r="M4" s="170" t="s">
        <v>25</v>
      </c>
      <c r="N4" s="171" t="s">
        <v>25</v>
      </c>
    </row>
    <row r="5" spans="1:14" ht="21.95" customHeight="1">
      <c r="A5" s="172">
        <v>25</v>
      </c>
      <c r="B5" s="173">
        <f>SUM(C5:N5)</f>
        <v>37</v>
      </c>
      <c r="C5" s="170">
        <v>4</v>
      </c>
      <c r="D5" s="170">
        <v>0</v>
      </c>
      <c r="E5" s="170">
        <v>7</v>
      </c>
      <c r="F5" s="170">
        <v>1</v>
      </c>
      <c r="G5" s="170">
        <v>2</v>
      </c>
      <c r="H5" s="170">
        <v>1</v>
      </c>
      <c r="I5" s="170">
        <v>9</v>
      </c>
      <c r="J5" s="170">
        <v>5</v>
      </c>
      <c r="K5" s="170">
        <v>2</v>
      </c>
      <c r="L5" s="170">
        <v>3</v>
      </c>
      <c r="M5" s="170">
        <v>2</v>
      </c>
      <c r="N5" s="171">
        <v>1</v>
      </c>
    </row>
    <row r="6" spans="1:14" ht="21.95" customHeight="1">
      <c r="A6" s="168">
        <v>26</v>
      </c>
      <c r="B6" s="173">
        <f>SUM(C6:N6)</f>
        <v>32</v>
      </c>
      <c r="C6" s="170">
        <v>1</v>
      </c>
      <c r="D6" s="170">
        <v>3</v>
      </c>
      <c r="E6" s="170">
        <v>1</v>
      </c>
      <c r="F6" s="170">
        <v>5</v>
      </c>
      <c r="G6" s="170">
        <v>1</v>
      </c>
      <c r="H6" s="170">
        <v>0</v>
      </c>
      <c r="I6" s="170">
        <v>5</v>
      </c>
      <c r="J6" s="170">
        <v>2</v>
      </c>
      <c r="K6" s="170">
        <v>1</v>
      </c>
      <c r="L6" s="170">
        <v>3</v>
      </c>
      <c r="M6" s="170">
        <v>4</v>
      </c>
      <c r="N6" s="171">
        <v>6</v>
      </c>
    </row>
    <row r="7" spans="1:14" s="82" customFormat="1" ht="21.95" customHeight="1">
      <c r="A7" s="22">
        <v>27</v>
      </c>
      <c r="B7" s="30">
        <f>SUM(C7:N7)</f>
        <v>26</v>
      </c>
      <c r="C7" s="28">
        <v>1</v>
      </c>
      <c r="D7" s="28">
        <v>1</v>
      </c>
      <c r="E7" s="28">
        <v>3</v>
      </c>
      <c r="F7" s="28">
        <v>1</v>
      </c>
      <c r="G7" s="28">
        <v>3</v>
      </c>
      <c r="H7" s="28">
        <v>2</v>
      </c>
      <c r="I7" s="28">
        <v>6</v>
      </c>
      <c r="J7" s="170">
        <v>0</v>
      </c>
      <c r="K7" s="28">
        <v>1</v>
      </c>
      <c r="L7" s="28">
        <v>1</v>
      </c>
      <c r="M7" s="28">
        <v>3</v>
      </c>
      <c r="N7" s="29">
        <v>4</v>
      </c>
    </row>
    <row r="8" spans="1:14" s="82" customFormat="1" ht="21.95" customHeight="1" thickBot="1">
      <c r="A8" s="25">
        <v>28</v>
      </c>
      <c r="B8" s="26">
        <f>SUM(C8:N8)</f>
        <v>18</v>
      </c>
      <c r="C8" s="27">
        <v>0</v>
      </c>
      <c r="D8" s="27">
        <v>1</v>
      </c>
      <c r="E8" s="27">
        <v>1</v>
      </c>
      <c r="F8" s="27">
        <v>2</v>
      </c>
      <c r="G8" s="27">
        <v>1</v>
      </c>
      <c r="H8" s="27">
        <v>1</v>
      </c>
      <c r="I8" s="27">
        <v>0</v>
      </c>
      <c r="J8" s="27">
        <v>2</v>
      </c>
      <c r="K8" s="27">
        <v>1</v>
      </c>
      <c r="L8" s="27">
        <v>2</v>
      </c>
      <c r="M8" s="27">
        <v>2</v>
      </c>
      <c r="N8" s="174">
        <v>5</v>
      </c>
    </row>
    <row r="9" spans="1:14" ht="15" customHeight="1">
      <c r="A9" s="127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1" t="s">
        <v>48</v>
      </c>
    </row>
    <row r="10" spans="1:14" ht="15" customHeight="1">
      <c r="A10" s="127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/>
    </row>
    <row r="11" spans="1:14" ht="15" customHeight="1">
      <c r="A11" s="127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4" ht="15" customHeight="1" thickBot="1">
      <c r="A12" s="175" t="s">
        <v>236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7" t="s">
        <v>8</v>
      </c>
    </row>
    <row r="13" spans="1:14" ht="30" customHeight="1">
      <c r="A13" s="292" t="s">
        <v>2</v>
      </c>
      <c r="B13" s="292"/>
      <c r="C13" s="293" t="s">
        <v>18</v>
      </c>
      <c r="D13" s="293"/>
      <c r="E13" s="293" t="s">
        <v>49</v>
      </c>
      <c r="F13" s="293" t="s">
        <v>50</v>
      </c>
      <c r="G13" s="293" t="s">
        <v>51</v>
      </c>
      <c r="H13" s="293" t="s">
        <v>50</v>
      </c>
      <c r="I13" s="293" t="s">
        <v>52</v>
      </c>
      <c r="J13" s="293" t="s">
        <v>50</v>
      </c>
      <c r="K13" s="293" t="s">
        <v>53</v>
      </c>
      <c r="L13" s="293"/>
      <c r="M13" s="294" t="s">
        <v>54</v>
      </c>
      <c r="N13" s="294"/>
    </row>
    <row r="14" spans="1:14" ht="21.95" customHeight="1">
      <c r="A14" s="295" t="s">
        <v>325</v>
      </c>
      <c r="B14" s="296"/>
      <c r="C14" s="305">
        <f>SUM(E14:N14)</f>
        <v>29</v>
      </c>
      <c r="D14" s="298"/>
      <c r="E14" s="298">
        <v>12</v>
      </c>
      <c r="F14" s="298"/>
      <c r="G14" s="297" t="s">
        <v>25</v>
      </c>
      <c r="H14" s="297"/>
      <c r="I14" s="298">
        <v>7</v>
      </c>
      <c r="J14" s="298"/>
      <c r="K14" s="297">
        <v>0</v>
      </c>
      <c r="L14" s="297"/>
      <c r="M14" s="298">
        <v>10</v>
      </c>
      <c r="N14" s="308"/>
    </row>
    <row r="15" spans="1:14" ht="21.95" customHeight="1">
      <c r="A15" s="301" t="s">
        <v>326</v>
      </c>
      <c r="B15" s="302"/>
      <c r="C15" s="303">
        <f>SUM(E15:N15)</f>
        <v>37</v>
      </c>
      <c r="D15" s="304"/>
      <c r="E15" s="299">
        <v>16</v>
      </c>
      <c r="F15" s="299"/>
      <c r="G15" s="300">
        <v>0</v>
      </c>
      <c r="H15" s="300"/>
      <c r="I15" s="299">
        <v>3</v>
      </c>
      <c r="J15" s="299"/>
      <c r="K15" s="307">
        <v>0</v>
      </c>
      <c r="L15" s="307"/>
      <c r="M15" s="299">
        <v>18</v>
      </c>
      <c r="N15" s="306"/>
    </row>
    <row r="16" spans="1:14" ht="21.95" customHeight="1">
      <c r="A16" s="301" t="s">
        <v>327</v>
      </c>
      <c r="B16" s="302"/>
      <c r="C16" s="303">
        <f>SUM(E16:N16)</f>
        <v>32</v>
      </c>
      <c r="D16" s="304"/>
      <c r="E16" s="299">
        <v>16</v>
      </c>
      <c r="F16" s="299"/>
      <c r="G16" s="307">
        <v>0</v>
      </c>
      <c r="H16" s="307"/>
      <c r="I16" s="299">
        <v>5</v>
      </c>
      <c r="J16" s="299"/>
      <c r="K16" s="307">
        <v>0</v>
      </c>
      <c r="L16" s="307"/>
      <c r="M16" s="299">
        <v>11</v>
      </c>
      <c r="N16" s="306"/>
    </row>
    <row r="17" spans="1:16" ht="21.95" customHeight="1">
      <c r="A17" s="313" t="s">
        <v>296</v>
      </c>
      <c r="B17" s="313"/>
      <c r="C17" s="311">
        <f>SUM(E17:N17)</f>
        <v>26</v>
      </c>
      <c r="D17" s="312"/>
      <c r="E17" s="309">
        <v>13</v>
      </c>
      <c r="F17" s="309"/>
      <c r="G17" s="300">
        <v>0</v>
      </c>
      <c r="H17" s="300"/>
      <c r="I17" s="309">
        <v>5</v>
      </c>
      <c r="J17" s="309"/>
      <c r="K17" s="309">
        <v>1</v>
      </c>
      <c r="L17" s="309"/>
      <c r="M17" s="309">
        <v>7</v>
      </c>
      <c r="N17" s="310"/>
    </row>
    <row r="18" spans="1:16" ht="21.95" customHeight="1" thickBot="1">
      <c r="A18" s="322" t="s">
        <v>304</v>
      </c>
      <c r="B18" s="322"/>
      <c r="C18" s="323">
        <v>19</v>
      </c>
      <c r="D18" s="323"/>
      <c r="E18" s="324">
        <v>7</v>
      </c>
      <c r="F18" s="324"/>
      <c r="G18" s="325">
        <v>0</v>
      </c>
      <c r="H18" s="325"/>
      <c r="I18" s="324">
        <v>7</v>
      </c>
      <c r="J18" s="324"/>
      <c r="K18" s="318">
        <v>0</v>
      </c>
      <c r="L18" s="318"/>
      <c r="M18" s="314">
        <v>5</v>
      </c>
      <c r="N18" s="314"/>
    </row>
    <row r="19" spans="1:16" ht="15" customHeight="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1" t="s">
        <v>48</v>
      </c>
    </row>
    <row r="20" spans="1:16" ht="15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1"/>
    </row>
    <row r="21" spans="1:16" ht="15" customHeight="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6" ht="15" customHeight="1" thickBot="1">
      <c r="A22" s="176" t="s">
        <v>237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7" t="s">
        <v>8</v>
      </c>
    </row>
    <row r="23" spans="1:16" ht="20.100000000000001" customHeight="1" thickBot="1">
      <c r="A23" s="328" t="s">
        <v>2</v>
      </c>
      <c r="B23" s="329"/>
      <c r="C23" s="315" t="s">
        <v>55</v>
      </c>
      <c r="D23" s="315"/>
      <c r="E23" s="315" t="s">
        <v>56</v>
      </c>
      <c r="F23" s="315"/>
      <c r="G23" s="332" t="s">
        <v>57</v>
      </c>
      <c r="H23" s="332"/>
      <c r="I23" s="178" t="s">
        <v>58</v>
      </c>
      <c r="J23" s="315" t="s">
        <v>59</v>
      </c>
      <c r="K23" s="315" t="s">
        <v>60</v>
      </c>
      <c r="L23" s="315" t="s">
        <v>24</v>
      </c>
      <c r="M23" s="316" t="s">
        <v>61</v>
      </c>
      <c r="N23" s="317"/>
      <c r="O23" s="80"/>
      <c r="P23" s="80"/>
    </row>
    <row r="24" spans="1:16" ht="20.100000000000001" customHeight="1">
      <c r="A24" s="330"/>
      <c r="B24" s="331"/>
      <c r="C24" s="293"/>
      <c r="D24" s="293"/>
      <c r="E24" s="293"/>
      <c r="F24" s="293"/>
      <c r="G24" s="321" t="s">
        <v>62</v>
      </c>
      <c r="H24" s="321"/>
      <c r="I24" s="179" t="s">
        <v>63</v>
      </c>
      <c r="J24" s="293"/>
      <c r="K24" s="293"/>
      <c r="L24" s="293"/>
      <c r="M24" s="319" t="s">
        <v>64</v>
      </c>
      <c r="N24" s="320"/>
      <c r="O24" s="80"/>
      <c r="P24" s="80"/>
    </row>
    <row r="25" spans="1:16" s="183" customFormat="1" ht="21.95" customHeight="1">
      <c r="A25" s="295" t="s">
        <v>328</v>
      </c>
      <c r="B25" s="296"/>
      <c r="C25" s="333">
        <f>SUM(E25:L25)</f>
        <v>29</v>
      </c>
      <c r="D25" s="333"/>
      <c r="E25" s="298" t="s">
        <v>25</v>
      </c>
      <c r="F25" s="298"/>
      <c r="G25" s="297">
        <v>1</v>
      </c>
      <c r="H25" s="297"/>
      <c r="I25" s="180">
        <v>3</v>
      </c>
      <c r="J25" s="181">
        <v>3</v>
      </c>
      <c r="K25" s="181">
        <v>2</v>
      </c>
      <c r="L25" s="181">
        <v>20</v>
      </c>
      <c r="M25" s="326">
        <v>7219</v>
      </c>
      <c r="N25" s="327"/>
      <c r="O25" s="182"/>
      <c r="P25" s="182"/>
    </row>
    <row r="26" spans="1:16" ht="21.95" customHeight="1">
      <c r="A26" s="301" t="s">
        <v>326</v>
      </c>
      <c r="B26" s="302"/>
      <c r="C26" s="333">
        <f>SUM(E26:L26)</f>
        <v>37</v>
      </c>
      <c r="D26" s="333"/>
      <c r="E26" s="300">
        <v>0</v>
      </c>
      <c r="F26" s="300"/>
      <c r="G26" s="307">
        <v>0</v>
      </c>
      <c r="H26" s="307"/>
      <c r="I26" s="180">
        <v>1</v>
      </c>
      <c r="J26" s="180">
        <v>5</v>
      </c>
      <c r="K26" s="180">
        <v>3</v>
      </c>
      <c r="L26" s="180">
        <v>28</v>
      </c>
      <c r="M26" s="334">
        <v>2964</v>
      </c>
      <c r="N26" s="335"/>
      <c r="O26" s="80"/>
      <c r="P26" s="80"/>
    </row>
    <row r="27" spans="1:16" ht="21.95" customHeight="1">
      <c r="A27" s="301" t="s">
        <v>327</v>
      </c>
      <c r="B27" s="302"/>
      <c r="C27" s="333">
        <f>SUM(E27:L27)</f>
        <v>32</v>
      </c>
      <c r="D27" s="333"/>
      <c r="E27" s="307">
        <v>0</v>
      </c>
      <c r="F27" s="307"/>
      <c r="G27" s="307">
        <v>6</v>
      </c>
      <c r="H27" s="307"/>
      <c r="I27" s="184">
        <v>1</v>
      </c>
      <c r="J27" s="184">
        <v>1</v>
      </c>
      <c r="K27" s="184">
        <v>2</v>
      </c>
      <c r="L27" s="184">
        <v>22</v>
      </c>
      <c r="M27" s="334">
        <v>7463</v>
      </c>
      <c r="N27" s="335"/>
      <c r="O27" s="80"/>
      <c r="P27" s="80"/>
    </row>
    <row r="28" spans="1:16" s="82" customFormat="1" ht="21.95" customHeight="1">
      <c r="A28" s="313" t="s">
        <v>296</v>
      </c>
      <c r="B28" s="313"/>
      <c r="C28" s="311">
        <f>SUM(E28:L28)</f>
        <v>26</v>
      </c>
      <c r="D28" s="312"/>
      <c r="E28" s="309">
        <v>1</v>
      </c>
      <c r="F28" s="309"/>
      <c r="G28" s="309">
        <v>2</v>
      </c>
      <c r="H28" s="309"/>
      <c r="I28" s="28">
        <v>3</v>
      </c>
      <c r="J28" s="28">
        <v>4</v>
      </c>
      <c r="K28" s="31">
        <v>0</v>
      </c>
      <c r="L28" s="28">
        <v>16</v>
      </c>
      <c r="M28" s="309">
        <v>12012</v>
      </c>
      <c r="N28" s="336"/>
      <c r="O28" s="84"/>
      <c r="P28" s="84"/>
    </row>
    <row r="29" spans="1:16" s="82" customFormat="1" ht="21.95" customHeight="1" thickBot="1">
      <c r="A29" s="322" t="s">
        <v>304</v>
      </c>
      <c r="B29" s="322"/>
      <c r="C29" s="340">
        <f>SUM(E29:L29)</f>
        <v>19</v>
      </c>
      <c r="D29" s="340"/>
      <c r="E29" s="341">
        <v>1</v>
      </c>
      <c r="F29" s="341"/>
      <c r="G29" s="341">
        <v>4</v>
      </c>
      <c r="H29" s="341"/>
      <c r="I29" s="185">
        <v>2</v>
      </c>
      <c r="J29" s="185">
        <v>1</v>
      </c>
      <c r="K29" s="186">
        <v>0</v>
      </c>
      <c r="L29" s="185">
        <v>11</v>
      </c>
      <c r="M29" s="337">
        <v>3947</v>
      </c>
      <c r="N29" s="338"/>
      <c r="O29" s="84"/>
      <c r="P29" s="84"/>
    </row>
    <row r="30" spans="1:16" ht="15" customHeight="1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1" t="s">
        <v>48</v>
      </c>
    </row>
    <row r="31" spans="1:16" ht="15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1"/>
    </row>
    <row r="32" spans="1:16" ht="15" customHeight="1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 ht="15" customHeight="1" thickBot="1">
      <c r="A33" s="176" t="s">
        <v>238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7" t="s">
        <v>65</v>
      </c>
    </row>
    <row r="34" spans="1:14" ht="20.100000000000001" customHeight="1" thickBot="1">
      <c r="A34" s="331" t="s">
        <v>2</v>
      </c>
      <c r="B34" s="331"/>
      <c r="C34" s="293" t="s">
        <v>66</v>
      </c>
      <c r="D34" s="293"/>
      <c r="E34" s="293" t="s">
        <v>67</v>
      </c>
      <c r="F34" s="293"/>
      <c r="G34" s="293" t="s">
        <v>68</v>
      </c>
      <c r="H34" s="293"/>
      <c r="I34" s="293" t="s">
        <v>69</v>
      </c>
      <c r="J34" s="293"/>
      <c r="K34" s="293"/>
      <c r="L34" s="339" t="s">
        <v>70</v>
      </c>
      <c r="M34" s="339"/>
      <c r="N34" s="339"/>
    </row>
    <row r="35" spans="1:14" ht="20.100000000000001" customHeight="1">
      <c r="A35" s="331"/>
      <c r="B35" s="331"/>
      <c r="C35" s="293"/>
      <c r="D35" s="293"/>
      <c r="E35" s="293"/>
      <c r="F35" s="293"/>
      <c r="G35" s="293"/>
      <c r="H35" s="293"/>
      <c r="I35" s="293"/>
      <c r="J35" s="293"/>
      <c r="K35" s="293"/>
      <c r="L35" s="319" t="s">
        <v>71</v>
      </c>
      <c r="M35" s="319"/>
      <c r="N35" s="319"/>
    </row>
    <row r="36" spans="1:14" ht="21.95" customHeight="1">
      <c r="A36" s="295" t="s">
        <v>329</v>
      </c>
      <c r="B36" s="296"/>
      <c r="C36" s="342">
        <v>29</v>
      </c>
      <c r="D36" s="343"/>
      <c r="E36" s="343">
        <v>100</v>
      </c>
      <c r="F36" s="343"/>
      <c r="G36" s="343">
        <v>259</v>
      </c>
      <c r="H36" s="343"/>
      <c r="I36" s="343">
        <v>86610</v>
      </c>
      <c r="J36" s="343"/>
      <c r="K36" s="343"/>
      <c r="L36" s="344">
        <v>12.5</v>
      </c>
      <c r="M36" s="344"/>
      <c r="N36" s="345"/>
    </row>
    <row r="37" spans="1:14" ht="21.95" customHeight="1">
      <c r="A37" s="301" t="s">
        <v>326</v>
      </c>
      <c r="B37" s="302"/>
      <c r="C37" s="311">
        <v>37</v>
      </c>
      <c r="D37" s="312"/>
      <c r="E37" s="312">
        <v>126</v>
      </c>
      <c r="F37" s="312"/>
      <c r="G37" s="312">
        <v>352</v>
      </c>
      <c r="H37" s="312"/>
      <c r="I37" s="312">
        <v>146350</v>
      </c>
      <c r="J37" s="312"/>
      <c r="K37" s="312"/>
      <c r="L37" s="346">
        <v>9.9</v>
      </c>
      <c r="M37" s="346"/>
      <c r="N37" s="347"/>
    </row>
    <row r="38" spans="1:14" ht="21.95" customHeight="1">
      <c r="A38" s="301" t="s">
        <v>324</v>
      </c>
      <c r="B38" s="302"/>
      <c r="C38" s="311">
        <v>32</v>
      </c>
      <c r="D38" s="312"/>
      <c r="E38" s="312">
        <v>104</v>
      </c>
      <c r="F38" s="312"/>
      <c r="G38" s="312">
        <v>309</v>
      </c>
      <c r="H38" s="312"/>
      <c r="I38" s="312">
        <v>74380</v>
      </c>
      <c r="J38" s="312"/>
      <c r="K38" s="312"/>
      <c r="L38" s="346">
        <v>11.4</v>
      </c>
      <c r="M38" s="346"/>
      <c r="N38" s="347"/>
    </row>
    <row r="39" spans="1:14" s="82" customFormat="1" ht="21.95" customHeight="1">
      <c r="A39" s="313" t="s">
        <v>296</v>
      </c>
      <c r="B39" s="313"/>
      <c r="C39" s="348">
        <v>26</v>
      </c>
      <c r="D39" s="349"/>
      <c r="E39" s="350">
        <v>98</v>
      </c>
      <c r="F39" s="350"/>
      <c r="G39" s="350">
        <v>260</v>
      </c>
      <c r="H39" s="350"/>
      <c r="I39" s="350">
        <v>28820</v>
      </c>
      <c r="J39" s="350"/>
      <c r="K39" s="350"/>
      <c r="L39" s="354">
        <v>14</v>
      </c>
      <c r="M39" s="354"/>
      <c r="N39" s="355"/>
    </row>
    <row r="40" spans="1:14" s="82" customFormat="1" ht="21.95" customHeight="1" thickBot="1">
      <c r="A40" s="322" t="s">
        <v>304</v>
      </c>
      <c r="B40" s="322"/>
      <c r="C40" s="353">
        <v>19</v>
      </c>
      <c r="D40" s="353"/>
      <c r="E40" s="351">
        <v>63</v>
      </c>
      <c r="F40" s="351"/>
      <c r="G40" s="351">
        <v>181</v>
      </c>
      <c r="H40" s="351"/>
      <c r="I40" s="351">
        <v>15665</v>
      </c>
      <c r="J40" s="351"/>
      <c r="K40" s="351"/>
      <c r="L40" s="352">
        <v>19.2</v>
      </c>
      <c r="M40" s="352"/>
      <c r="N40" s="352"/>
    </row>
    <row r="41" spans="1:14" ht="18" customHeight="1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1" t="s">
        <v>48</v>
      </c>
    </row>
    <row r="42" spans="1:14" ht="20.100000000000001" customHeight="1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</row>
    <row r="43" spans="1:14" ht="20.100000000000001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</sheetData>
  <sheetProtection sheet="1" objects="1" scenarios="1"/>
  <mergeCells count="114">
    <mergeCell ref="A39:B39"/>
    <mergeCell ref="C39:D39"/>
    <mergeCell ref="E39:F39"/>
    <mergeCell ref="G39:H39"/>
    <mergeCell ref="I40:K40"/>
    <mergeCell ref="L40:N40"/>
    <mergeCell ref="A40:B40"/>
    <mergeCell ref="C40:D40"/>
    <mergeCell ref="E40:F40"/>
    <mergeCell ref="G40:H40"/>
    <mergeCell ref="I39:K39"/>
    <mergeCell ref="L39:N39"/>
    <mergeCell ref="I36:K36"/>
    <mergeCell ref="L36:N36"/>
    <mergeCell ref="I37:K37"/>
    <mergeCell ref="L37:N37"/>
    <mergeCell ref="I38:K38"/>
    <mergeCell ref="L38:N38"/>
    <mergeCell ref="E38:F38"/>
    <mergeCell ref="G38:H38"/>
    <mergeCell ref="G37:H37"/>
    <mergeCell ref="A36:B36"/>
    <mergeCell ref="C36:D36"/>
    <mergeCell ref="E36:F36"/>
    <mergeCell ref="G36:H36"/>
    <mergeCell ref="A38:B38"/>
    <mergeCell ref="C38:D38"/>
    <mergeCell ref="A34:B35"/>
    <mergeCell ref="A37:B37"/>
    <mergeCell ref="C37:D37"/>
    <mergeCell ref="E37:F37"/>
    <mergeCell ref="C34:D35"/>
    <mergeCell ref="E34:F35"/>
    <mergeCell ref="G34:H35"/>
    <mergeCell ref="M28:N28"/>
    <mergeCell ref="M29:N29"/>
    <mergeCell ref="I34:K35"/>
    <mergeCell ref="L34:N34"/>
    <mergeCell ref="L35:N35"/>
    <mergeCell ref="A28:B28"/>
    <mergeCell ref="C28:D28"/>
    <mergeCell ref="E28:F28"/>
    <mergeCell ref="G28:H28"/>
    <mergeCell ref="A29:B29"/>
    <mergeCell ref="C29:D29"/>
    <mergeCell ref="E29:F29"/>
    <mergeCell ref="G29:H29"/>
    <mergeCell ref="M26:N26"/>
    <mergeCell ref="A27:B27"/>
    <mergeCell ref="C27:D27"/>
    <mergeCell ref="E27:F27"/>
    <mergeCell ref="G27:H27"/>
    <mergeCell ref="M27:N27"/>
    <mergeCell ref="A26:B26"/>
    <mergeCell ref="C26:D26"/>
    <mergeCell ref="E26:F26"/>
    <mergeCell ref="G26:H26"/>
    <mergeCell ref="M25:N25"/>
    <mergeCell ref="A23:B24"/>
    <mergeCell ref="C23:D24"/>
    <mergeCell ref="E23:F24"/>
    <mergeCell ref="G23:H23"/>
    <mergeCell ref="K23:K24"/>
    <mergeCell ref="A25:B25"/>
    <mergeCell ref="C25:D25"/>
    <mergeCell ref="E25:F25"/>
    <mergeCell ref="G25:H25"/>
    <mergeCell ref="M18:N18"/>
    <mergeCell ref="L23:L24"/>
    <mergeCell ref="M23:N23"/>
    <mergeCell ref="K18:L18"/>
    <mergeCell ref="M24:N24"/>
    <mergeCell ref="G24:H24"/>
    <mergeCell ref="A18:B18"/>
    <mergeCell ref="C18:D18"/>
    <mergeCell ref="E18:F18"/>
    <mergeCell ref="G18:H18"/>
    <mergeCell ref="I18:J18"/>
    <mergeCell ref="J23:J24"/>
    <mergeCell ref="K17:L17"/>
    <mergeCell ref="I17:J17"/>
    <mergeCell ref="M17:N17"/>
    <mergeCell ref="A16:B16"/>
    <mergeCell ref="C16:D16"/>
    <mergeCell ref="E16:F16"/>
    <mergeCell ref="G16:H16"/>
    <mergeCell ref="C17:D17"/>
    <mergeCell ref="E17:F17"/>
    <mergeCell ref="G17:H17"/>
    <mergeCell ref="A17:B17"/>
    <mergeCell ref="E15:F15"/>
    <mergeCell ref="G15:H15"/>
    <mergeCell ref="I15:J15"/>
    <mergeCell ref="A15:B15"/>
    <mergeCell ref="C15:D15"/>
    <mergeCell ref="C14:D14"/>
    <mergeCell ref="E14:F14"/>
    <mergeCell ref="M15:N15"/>
    <mergeCell ref="I16:J16"/>
    <mergeCell ref="K16:L16"/>
    <mergeCell ref="M16:N16"/>
    <mergeCell ref="K15:L15"/>
    <mergeCell ref="K14:L14"/>
    <mergeCell ref="M14:N14"/>
    <mergeCell ref="A13:B13"/>
    <mergeCell ref="C13:D13"/>
    <mergeCell ref="E13:F13"/>
    <mergeCell ref="G13:H13"/>
    <mergeCell ref="I13:J13"/>
    <mergeCell ref="K13:L13"/>
    <mergeCell ref="M13:N13"/>
    <mergeCell ref="A14:B14"/>
    <mergeCell ref="G14:H14"/>
    <mergeCell ref="I14:J14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28" orientation="portrait" useFirstPageNumber="1" r:id="rId1"/>
  <headerFooter scaleWithDoc="0" alignWithMargins="0">
    <oddHeader>&amp;L警察及び消防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view="pageBreakPreview" zoomScaleNormal="100" zoomScaleSheetLayoutView="100" workbookViewId="0">
      <selection activeCell="R53" sqref="R53"/>
    </sheetView>
  </sheetViews>
  <sheetFormatPr defaultRowHeight="15.95" customHeight="1"/>
  <cols>
    <col min="1" max="1" width="4.140625" style="83" customWidth="1"/>
    <col min="2" max="2" width="5.85546875" style="83" customWidth="1"/>
    <col min="3" max="3" width="8.7109375" style="83" customWidth="1"/>
    <col min="4" max="17" width="6.85546875" style="83" customWidth="1"/>
    <col min="18" max="16384" width="9.140625" style="83"/>
  </cols>
  <sheetData>
    <row r="1" spans="1:17" ht="5.0999999999999996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N1" s="80"/>
      <c r="O1" s="81"/>
      <c r="P1" s="81"/>
      <c r="Q1" s="81"/>
    </row>
    <row r="2" spans="1:17" ht="15" customHeight="1" thickBot="1">
      <c r="A2" s="147" t="s">
        <v>239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147"/>
      <c r="O2" s="149" t="s">
        <v>8</v>
      </c>
      <c r="P2" s="81"/>
      <c r="Q2" s="81"/>
    </row>
    <row r="3" spans="1:17" ht="30" customHeight="1">
      <c r="A3" s="365" t="s">
        <v>204</v>
      </c>
      <c r="B3" s="366"/>
      <c r="C3" s="366"/>
      <c r="D3" s="366"/>
      <c r="E3" s="356"/>
      <c r="F3" s="364" t="s">
        <v>287</v>
      </c>
      <c r="G3" s="356"/>
      <c r="H3" s="364" t="s">
        <v>298</v>
      </c>
      <c r="I3" s="356"/>
      <c r="J3" s="364" t="s">
        <v>299</v>
      </c>
      <c r="K3" s="356"/>
      <c r="L3" s="364" t="s">
        <v>300</v>
      </c>
      <c r="M3" s="356"/>
      <c r="N3" s="356" t="s">
        <v>304</v>
      </c>
      <c r="O3" s="357"/>
    </row>
    <row r="4" spans="1:17" ht="20.100000000000001" customHeight="1">
      <c r="A4" s="367" t="s">
        <v>72</v>
      </c>
      <c r="B4" s="368"/>
      <c r="C4" s="368"/>
      <c r="D4" s="368"/>
      <c r="E4" s="369"/>
      <c r="F4" s="358">
        <f>SUM(F5:G24)</f>
        <v>29</v>
      </c>
      <c r="G4" s="359"/>
      <c r="H4" s="360">
        <f>SUM(H5:I24)</f>
        <v>37</v>
      </c>
      <c r="I4" s="360"/>
      <c r="J4" s="360">
        <f>SUM(J5:K24)</f>
        <v>32</v>
      </c>
      <c r="K4" s="360"/>
      <c r="L4" s="361">
        <f>SUM(L5:M24)</f>
        <v>26</v>
      </c>
      <c r="M4" s="361"/>
      <c r="N4" s="362">
        <v>19</v>
      </c>
      <c r="O4" s="362"/>
    </row>
    <row r="5" spans="1:17" ht="15" customHeight="1">
      <c r="A5" s="150"/>
      <c r="B5" s="370" t="s">
        <v>73</v>
      </c>
      <c r="C5" s="370"/>
      <c r="D5" s="370"/>
      <c r="E5" s="371"/>
      <c r="F5" s="377">
        <v>0</v>
      </c>
      <c r="G5" s="377"/>
      <c r="H5" s="363">
        <v>1</v>
      </c>
      <c r="I5" s="363"/>
      <c r="J5" s="363">
        <v>1</v>
      </c>
      <c r="K5" s="363"/>
      <c r="L5" s="372">
        <v>1</v>
      </c>
      <c r="M5" s="372"/>
      <c r="N5" s="373">
        <v>3</v>
      </c>
      <c r="O5" s="374"/>
    </row>
    <row r="6" spans="1:17" ht="15" customHeight="1">
      <c r="A6" s="150"/>
      <c r="B6" s="370" t="s">
        <v>74</v>
      </c>
      <c r="C6" s="370"/>
      <c r="D6" s="370"/>
      <c r="E6" s="371"/>
      <c r="F6" s="375">
        <v>1</v>
      </c>
      <c r="G6" s="376"/>
      <c r="H6" s="363">
        <v>1</v>
      </c>
      <c r="I6" s="363"/>
      <c r="J6" s="363">
        <v>0</v>
      </c>
      <c r="K6" s="363"/>
      <c r="L6" s="372">
        <v>0</v>
      </c>
      <c r="M6" s="372"/>
      <c r="N6" s="373">
        <v>0</v>
      </c>
      <c r="O6" s="374"/>
    </row>
    <row r="7" spans="1:17" ht="15" customHeight="1">
      <c r="A7" s="150"/>
      <c r="B7" s="370" t="s">
        <v>75</v>
      </c>
      <c r="C7" s="370"/>
      <c r="D7" s="370"/>
      <c r="E7" s="371"/>
      <c r="F7" s="375">
        <v>2</v>
      </c>
      <c r="G7" s="376"/>
      <c r="H7" s="376">
        <v>1</v>
      </c>
      <c r="I7" s="376"/>
      <c r="J7" s="376">
        <v>1</v>
      </c>
      <c r="K7" s="376"/>
      <c r="L7" s="372">
        <v>2</v>
      </c>
      <c r="M7" s="372"/>
      <c r="N7" s="373">
        <v>0</v>
      </c>
      <c r="O7" s="374"/>
    </row>
    <row r="8" spans="1:17" ht="15" customHeight="1">
      <c r="A8" s="150"/>
      <c r="B8" s="413" t="s">
        <v>76</v>
      </c>
      <c r="C8" s="413"/>
      <c r="D8" s="413"/>
      <c r="E8" s="414"/>
      <c r="F8" s="375">
        <v>3</v>
      </c>
      <c r="G8" s="376"/>
      <c r="H8" s="376">
        <v>3</v>
      </c>
      <c r="I8" s="376"/>
      <c r="J8" s="376">
        <v>2</v>
      </c>
      <c r="K8" s="376"/>
      <c r="L8" s="372">
        <v>4</v>
      </c>
      <c r="M8" s="372"/>
      <c r="N8" s="378">
        <v>2</v>
      </c>
      <c r="O8" s="379"/>
    </row>
    <row r="9" spans="1:17" ht="15" customHeight="1">
      <c r="A9" s="150"/>
      <c r="B9" s="413" t="s">
        <v>77</v>
      </c>
      <c r="C9" s="413"/>
      <c r="D9" s="413"/>
      <c r="E9" s="414"/>
      <c r="F9" s="377">
        <v>0</v>
      </c>
      <c r="G9" s="377"/>
      <c r="H9" s="363">
        <v>2</v>
      </c>
      <c r="I9" s="363"/>
      <c r="J9" s="363">
        <v>2</v>
      </c>
      <c r="K9" s="363"/>
      <c r="L9" s="372">
        <v>1</v>
      </c>
      <c r="M9" s="372"/>
      <c r="N9" s="373">
        <v>1</v>
      </c>
      <c r="O9" s="374"/>
    </row>
    <row r="10" spans="1:17" ht="15" customHeight="1">
      <c r="A10" s="150"/>
      <c r="B10" s="413" t="s">
        <v>78</v>
      </c>
      <c r="C10" s="413"/>
      <c r="D10" s="413"/>
      <c r="E10" s="414"/>
      <c r="F10" s="375">
        <v>2</v>
      </c>
      <c r="G10" s="376"/>
      <c r="H10" s="376">
        <v>1</v>
      </c>
      <c r="I10" s="376"/>
      <c r="J10" s="376">
        <v>5</v>
      </c>
      <c r="K10" s="376"/>
      <c r="L10" s="372">
        <v>3</v>
      </c>
      <c r="M10" s="372"/>
      <c r="N10" s="373">
        <v>0</v>
      </c>
      <c r="O10" s="374"/>
    </row>
    <row r="11" spans="1:17" ht="15" customHeight="1">
      <c r="A11" s="150"/>
      <c r="B11" s="413" t="s">
        <v>79</v>
      </c>
      <c r="C11" s="413"/>
      <c r="D11" s="413"/>
      <c r="E11" s="414"/>
      <c r="F11" s="375">
        <v>1</v>
      </c>
      <c r="G11" s="376"/>
      <c r="H11" s="376">
        <v>3</v>
      </c>
      <c r="I11" s="376"/>
      <c r="J11" s="376">
        <v>5</v>
      </c>
      <c r="K11" s="376"/>
      <c r="L11" s="372">
        <v>1</v>
      </c>
      <c r="M11" s="372"/>
      <c r="N11" s="378">
        <v>1</v>
      </c>
      <c r="O11" s="379"/>
    </row>
    <row r="12" spans="1:17" ht="15" customHeight="1">
      <c r="A12" s="150"/>
      <c r="B12" s="413" t="s">
        <v>80</v>
      </c>
      <c r="C12" s="413"/>
      <c r="D12" s="413"/>
      <c r="E12" s="414"/>
      <c r="F12" s="375">
        <v>1</v>
      </c>
      <c r="G12" s="376"/>
      <c r="H12" s="376">
        <v>6</v>
      </c>
      <c r="I12" s="376"/>
      <c r="J12" s="376">
        <v>2</v>
      </c>
      <c r="K12" s="376"/>
      <c r="L12" s="372">
        <v>2</v>
      </c>
      <c r="M12" s="372"/>
      <c r="N12" s="378">
        <v>1</v>
      </c>
      <c r="O12" s="379"/>
    </row>
    <row r="13" spans="1:17" ht="15" customHeight="1">
      <c r="A13" s="150"/>
      <c r="B13" s="413" t="s">
        <v>81</v>
      </c>
      <c r="C13" s="413"/>
      <c r="D13" s="413"/>
      <c r="E13" s="414"/>
      <c r="F13" s="382">
        <v>1</v>
      </c>
      <c r="G13" s="363"/>
      <c r="H13" s="377">
        <v>0</v>
      </c>
      <c r="I13" s="377"/>
      <c r="J13" s="377">
        <v>0</v>
      </c>
      <c r="K13" s="377"/>
      <c r="L13" s="372">
        <v>0</v>
      </c>
      <c r="M13" s="372"/>
      <c r="N13" s="380">
        <v>2</v>
      </c>
      <c r="O13" s="381"/>
    </row>
    <row r="14" spans="1:17" ht="15" customHeight="1">
      <c r="A14" s="150"/>
      <c r="B14" s="413" t="s">
        <v>82</v>
      </c>
      <c r="C14" s="413"/>
      <c r="D14" s="413"/>
      <c r="E14" s="414"/>
      <c r="F14" s="382">
        <v>0</v>
      </c>
      <c r="G14" s="363"/>
      <c r="H14" s="372">
        <v>1</v>
      </c>
      <c r="I14" s="372"/>
      <c r="J14" s="377">
        <v>0</v>
      </c>
      <c r="K14" s="377"/>
      <c r="L14" s="372">
        <v>0</v>
      </c>
      <c r="M14" s="372"/>
      <c r="N14" s="380">
        <v>0</v>
      </c>
      <c r="O14" s="381"/>
    </row>
    <row r="15" spans="1:17" ht="15" customHeight="1">
      <c r="A15" s="150"/>
      <c r="B15" s="413" t="s">
        <v>83</v>
      </c>
      <c r="C15" s="413"/>
      <c r="D15" s="413"/>
      <c r="E15" s="414"/>
      <c r="F15" s="375">
        <v>1</v>
      </c>
      <c r="G15" s="376"/>
      <c r="H15" s="363">
        <v>3</v>
      </c>
      <c r="I15" s="363"/>
      <c r="J15" s="363">
        <v>4</v>
      </c>
      <c r="K15" s="363"/>
      <c r="L15" s="372">
        <v>0</v>
      </c>
      <c r="M15" s="372"/>
      <c r="N15" s="373">
        <v>0</v>
      </c>
      <c r="O15" s="374"/>
    </row>
    <row r="16" spans="1:17" ht="15" customHeight="1">
      <c r="A16" s="150"/>
      <c r="B16" s="413" t="s">
        <v>84</v>
      </c>
      <c r="C16" s="413"/>
      <c r="D16" s="413"/>
      <c r="E16" s="414"/>
      <c r="F16" s="375">
        <v>4</v>
      </c>
      <c r="G16" s="376"/>
      <c r="H16" s="376">
        <v>4</v>
      </c>
      <c r="I16" s="376"/>
      <c r="J16" s="377">
        <v>0</v>
      </c>
      <c r="K16" s="377"/>
      <c r="L16" s="372">
        <v>3</v>
      </c>
      <c r="M16" s="372"/>
      <c r="N16" s="373">
        <v>0</v>
      </c>
      <c r="O16" s="374"/>
    </row>
    <row r="17" spans="1:17" ht="15" customHeight="1">
      <c r="A17" s="150"/>
      <c r="B17" s="370" t="s">
        <v>85</v>
      </c>
      <c r="C17" s="370"/>
      <c r="D17" s="370"/>
      <c r="E17" s="371"/>
      <c r="F17" s="377">
        <v>0</v>
      </c>
      <c r="G17" s="377"/>
      <c r="H17" s="363">
        <v>0</v>
      </c>
      <c r="I17" s="363"/>
      <c r="J17" s="363">
        <v>1</v>
      </c>
      <c r="K17" s="363"/>
      <c r="L17" s="372">
        <v>2</v>
      </c>
      <c r="M17" s="372"/>
      <c r="N17" s="373">
        <v>2</v>
      </c>
      <c r="O17" s="374"/>
    </row>
    <row r="18" spans="1:17" ht="15" customHeight="1">
      <c r="A18" s="150"/>
      <c r="B18" s="370" t="s">
        <v>86</v>
      </c>
      <c r="C18" s="370"/>
      <c r="D18" s="370"/>
      <c r="E18" s="371"/>
      <c r="F18" s="375">
        <v>4</v>
      </c>
      <c r="G18" s="376"/>
      <c r="H18" s="363">
        <v>1</v>
      </c>
      <c r="I18" s="363"/>
      <c r="J18" s="363">
        <v>0</v>
      </c>
      <c r="K18" s="363"/>
      <c r="L18" s="372">
        <v>0</v>
      </c>
      <c r="M18" s="372"/>
      <c r="N18" s="373">
        <v>0</v>
      </c>
      <c r="O18" s="374"/>
    </row>
    <row r="19" spans="1:17" ht="15" customHeight="1">
      <c r="A19" s="150"/>
      <c r="B19" s="370" t="s">
        <v>87</v>
      </c>
      <c r="C19" s="370"/>
      <c r="D19" s="370"/>
      <c r="E19" s="371"/>
      <c r="F19" s="375">
        <v>3</v>
      </c>
      <c r="G19" s="376"/>
      <c r="H19" s="363">
        <v>3</v>
      </c>
      <c r="I19" s="363"/>
      <c r="J19" s="363">
        <v>5</v>
      </c>
      <c r="K19" s="363"/>
      <c r="L19" s="372">
        <v>3</v>
      </c>
      <c r="M19" s="372"/>
      <c r="N19" s="373">
        <v>3</v>
      </c>
      <c r="O19" s="374"/>
    </row>
    <row r="20" spans="1:17" ht="15" customHeight="1">
      <c r="A20" s="150"/>
      <c r="B20" s="370" t="s">
        <v>88</v>
      </c>
      <c r="C20" s="370"/>
      <c r="D20" s="370"/>
      <c r="E20" s="371"/>
      <c r="F20" s="375">
        <v>2</v>
      </c>
      <c r="G20" s="376"/>
      <c r="H20" s="363">
        <v>1</v>
      </c>
      <c r="I20" s="363"/>
      <c r="J20" s="363">
        <v>2</v>
      </c>
      <c r="K20" s="363"/>
      <c r="L20" s="372">
        <v>3</v>
      </c>
      <c r="M20" s="372"/>
      <c r="N20" s="373">
        <v>3</v>
      </c>
      <c r="O20" s="374"/>
    </row>
    <row r="21" spans="1:17" ht="15" customHeight="1">
      <c r="A21" s="150"/>
      <c r="B21" s="370" t="s">
        <v>89</v>
      </c>
      <c r="C21" s="370"/>
      <c r="D21" s="370"/>
      <c r="E21" s="371"/>
      <c r="F21" s="375">
        <v>1</v>
      </c>
      <c r="G21" s="376"/>
      <c r="H21" s="363">
        <v>0</v>
      </c>
      <c r="I21" s="363"/>
      <c r="J21" s="363">
        <v>1</v>
      </c>
      <c r="K21" s="363"/>
      <c r="L21" s="372">
        <v>0</v>
      </c>
      <c r="M21" s="372"/>
      <c r="N21" s="373">
        <v>0</v>
      </c>
      <c r="O21" s="374"/>
    </row>
    <row r="22" spans="1:17" ht="15" customHeight="1">
      <c r="A22" s="150"/>
      <c r="B22" s="370" t="s">
        <v>90</v>
      </c>
      <c r="C22" s="370"/>
      <c r="D22" s="370"/>
      <c r="E22" s="371"/>
      <c r="F22" s="377">
        <v>0</v>
      </c>
      <c r="G22" s="377"/>
      <c r="H22" s="363">
        <v>2</v>
      </c>
      <c r="I22" s="363"/>
      <c r="J22" s="363">
        <v>0</v>
      </c>
      <c r="K22" s="363"/>
      <c r="L22" s="372">
        <v>1</v>
      </c>
      <c r="M22" s="372"/>
      <c r="N22" s="373">
        <v>1</v>
      </c>
      <c r="O22" s="374"/>
    </row>
    <row r="23" spans="1:17" ht="15" customHeight="1">
      <c r="A23" s="150"/>
      <c r="B23" s="370" t="s">
        <v>91</v>
      </c>
      <c r="C23" s="370"/>
      <c r="D23" s="370"/>
      <c r="E23" s="371"/>
      <c r="F23" s="390">
        <v>3</v>
      </c>
      <c r="G23" s="391"/>
      <c r="H23" s="363">
        <v>2</v>
      </c>
      <c r="I23" s="363"/>
      <c r="J23" s="363">
        <v>1</v>
      </c>
      <c r="K23" s="363"/>
      <c r="L23" s="372">
        <v>0</v>
      </c>
      <c r="M23" s="372"/>
      <c r="N23" s="373">
        <v>0</v>
      </c>
      <c r="O23" s="374"/>
    </row>
    <row r="24" spans="1:17" ht="15" customHeight="1" thickBot="1">
      <c r="A24" s="151"/>
      <c r="B24" s="411" t="s">
        <v>92</v>
      </c>
      <c r="C24" s="411"/>
      <c r="D24" s="411"/>
      <c r="E24" s="412"/>
      <c r="F24" s="383">
        <v>0</v>
      </c>
      <c r="G24" s="384"/>
      <c r="H24" s="385">
        <v>2</v>
      </c>
      <c r="I24" s="385"/>
      <c r="J24" s="386">
        <v>0</v>
      </c>
      <c r="K24" s="386"/>
      <c r="L24" s="387">
        <v>0</v>
      </c>
      <c r="M24" s="387"/>
      <c r="N24" s="388">
        <v>0</v>
      </c>
      <c r="O24" s="389"/>
    </row>
    <row r="25" spans="1:17" ht="15" customHeight="1">
      <c r="A25" s="80"/>
      <c r="B25" s="80"/>
      <c r="C25" s="80"/>
      <c r="F25" s="80"/>
      <c r="G25" s="80"/>
      <c r="H25" s="80"/>
      <c r="J25" s="80"/>
      <c r="K25" s="80"/>
      <c r="L25" s="80"/>
      <c r="M25" s="80"/>
      <c r="N25" s="80"/>
      <c r="O25" s="81" t="s">
        <v>48</v>
      </c>
      <c r="P25" s="81"/>
      <c r="Q25" s="81"/>
    </row>
    <row r="26" spans="1:17" ht="15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1:17" ht="15" customHeight="1" thickBot="1">
      <c r="A27" s="152" t="s">
        <v>240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98"/>
      <c r="N27" s="99"/>
      <c r="O27" s="99" t="s">
        <v>8</v>
      </c>
      <c r="P27" s="81"/>
      <c r="Q27" s="81"/>
    </row>
    <row r="28" spans="1:17" ht="30" customHeight="1">
      <c r="A28" s="365" t="s">
        <v>205</v>
      </c>
      <c r="B28" s="366"/>
      <c r="C28" s="366"/>
      <c r="D28" s="366"/>
      <c r="E28" s="356"/>
      <c r="F28" s="364" t="s">
        <v>294</v>
      </c>
      <c r="G28" s="356"/>
      <c r="H28" s="364" t="s">
        <v>288</v>
      </c>
      <c r="I28" s="394"/>
      <c r="J28" s="395" t="s">
        <v>289</v>
      </c>
      <c r="K28" s="396"/>
      <c r="L28" s="392" t="s">
        <v>296</v>
      </c>
      <c r="M28" s="393"/>
      <c r="N28" s="356" t="s">
        <v>304</v>
      </c>
      <c r="O28" s="357"/>
    </row>
    <row r="29" spans="1:17" ht="20.100000000000001" customHeight="1">
      <c r="A29" s="367" t="s">
        <v>241</v>
      </c>
      <c r="B29" s="368"/>
      <c r="C29" s="368"/>
      <c r="D29" s="368"/>
      <c r="E29" s="369"/>
      <c r="F29" s="397">
        <f>SUM(F30:G41)</f>
        <v>29</v>
      </c>
      <c r="G29" s="397"/>
      <c r="H29" s="359">
        <f>SUM(H30:I41)</f>
        <v>37</v>
      </c>
      <c r="I29" s="359"/>
      <c r="J29" s="397">
        <f>SUM(J30:K41)</f>
        <v>32</v>
      </c>
      <c r="K29" s="397"/>
      <c r="L29" s="398">
        <f>SUM(L30:M41)</f>
        <v>26</v>
      </c>
      <c r="M29" s="398"/>
      <c r="N29" s="399">
        <f>SUM(N30:O41)</f>
        <v>19</v>
      </c>
      <c r="O29" s="399"/>
    </row>
    <row r="30" spans="1:17" ht="15" customHeight="1">
      <c r="A30" s="150"/>
      <c r="B30" s="417" t="s">
        <v>242</v>
      </c>
      <c r="C30" s="417"/>
      <c r="D30" s="417"/>
      <c r="E30" s="418"/>
      <c r="F30" s="390">
        <v>2</v>
      </c>
      <c r="G30" s="391"/>
      <c r="H30" s="391">
        <v>2</v>
      </c>
      <c r="I30" s="391"/>
      <c r="J30" s="391">
        <v>1</v>
      </c>
      <c r="K30" s="391"/>
      <c r="L30" s="391">
        <v>0</v>
      </c>
      <c r="M30" s="391"/>
      <c r="N30" s="380">
        <v>0</v>
      </c>
      <c r="O30" s="381"/>
    </row>
    <row r="31" spans="1:17" ht="15" customHeight="1">
      <c r="A31" s="150"/>
      <c r="B31" s="417" t="s">
        <v>243</v>
      </c>
      <c r="C31" s="417"/>
      <c r="D31" s="417"/>
      <c r="E31" s="418"/>
      <c r="F31" s="390">
        <v>0</v>
      </c>
      <c r="G31" s="391"/>
      <c r="H31" s="363">
        <v>4</v>
      </c>
      <c r="I31" s="363"/>
      <c r="J31" s="363">
        <v>2</v>
      </c>
      <c r="K31" s="363"/>
      <c r="L31" s="391">
        <v>0</v>
      </c>
      <c r="M31" s="391"/>
      <c r="N31" s="380">
        <v>0</v>
      </c>
      <c r="O31" s="381"/>
    </row>
    <row r="32" spans="1:17" ht="15" customHeight="1">
      <c r="A32" s="150"/>
      <c r="B32" s="417" t="s">
        <v>244</v>
      </c>
      <c r="C32" s="417"/>
      <c r="D32" s="417"/>
      <c r="E32" s="418"/>
      <c r="F32" s="382">
        <v>1</v>
      </c>
      <c r="G32" s="363"/>
      <c r="H32" s="391">
        <v>2</v>
      </c>
      <c r="I32" s="391"/>
      <c r="J32" s="391">
        <v>0</v>
      </c>
      <c r="K32" s="391"/>
      <c r="L32" s="391">
        <v>3</v>
      </c>
      <c r="M32" s="391"/>
      <c r="N32" s="380">
        <v>1</v>
      </c>
      <c r="O32" s="381"/>
    </row>
    <row r="33" spans="1:17" ht="15" customHeight="1">
      <c r="A33" s="150"/>
      <c r="B33" s="417" t="s">
        <v>245</v>
      </c>
      <c r="C33" s="417"/>
      <c r="D33" s="417"/>
      <c r="E33" s="418"/>
      <c r="F33" s="390">
        <v>0</v>
      </c>
      <c r="G33" s="391"/>
      <c r="H33" s="363">
        <v>2</v>
      </c>
      <c r="I33" s="363"/>
      <c r="J33" s="363">
        <v>3</v>
      </c>
      <c r="K33" s="363"/>
      <c r="L33" s="391">
        <v>0</v>
      </c>
      <c r="M33" s="391"/>
      <c r="N33" s="380">
        <v>2</v>
      </c>
      <c r="O33" s="381"/>
    </row>
    <row r="34" spans="1:17" ht="15" customHeight="1">
      <c r="A34" s="150"/>
      <c r="B34" s="417" t="s">
        <v>246</v>
      </c>
      <c r="C34" s="417"/>
      <c r="D34" s="417"/>
      <c r="E34" s="418"/>
      <c r="F34" s="390">
        <v>0</v>
      </c>
      <c r="G34" s="391"/>
      <c r="H34" s="363">
        <v>2</v>
      </c>
      <c r="I34" s="363"/>
      <c r="J34" s="363">
        <v>4</v>
      </c>
      <c r="K34" s="363"/>
      <c r="L34" s="391">
        <v>5</v>
      </c>
      <c r="M34" s="391"/>
      <c r="N34" s="380">
        <v>3</v>
      </c>
      <c r="O34" s="381"/>
    </row>
    <row r="35" spans="1:17" ht="15" customHeight="1">
      <c r="A35" s="150"/>
      <c r="B35" s="417" t="s">
        <v>247</v>
      </c>
      <c r="C35" s="417"/>
      <c r="D35" s="417"/>
      <c r="E35" s="418"/>
      <c r="F35" s="382">
        <v>6</v>
      </c>
      <c r="G35" s="363"/>
      <c r="H35" s="391">
        <v>5</v>
      </c>
      <c r="I35" s="391"/>
      <c r="J35" s="391">
        <v>4</v>
      </c>
      <c r="K35" s="391"/>
      <c r="L35" s="391">
        <v>3</v>
      </c>
      <c r="M35" s="391"/>
      <c r="N35" s="400">
        <v>2</v>
      </c>
      <c r="O35" s="401"/>
    </row>
    <row r="36" spans="1:17" ht="15" customHeight="1">
      <c r="A36" s="150"/>
      <c r="B36" s="417" t="s">
        <v>248</v>
      </c>
      <c r="C36" s="417"/>
      <c r="D36" s="417"/>
      <c r="E36" s="418"/>
      <c r="F36" s="390">
        <v>3</v>
      </c>
      <c r="G36" s="391"/>
      <c r="H36" s="391">
        <v>1</v>
      </c>
      <c r="I36" s="391"/>
      <c r="J36" s="391">
        <v>1</v>
      </c>
      <c r="K36" s="391"/>
      <c r="L36" s="391">
        <v>3</v>
      </c>
      <c r="M36" s="391"/>
      <c r="N36" s="400">
        <v>1</v>
      </c>
      <c r="O36" s="401"/>
    </row>
    <row r="37" spans="1:17" ht="15" customHeight="1">
      <c r="A37" s="150"/>
      <c r="B37" s="417" t="s">
        <v>249</v>
      </c>
      <c r="C37" s="417"/>
      <c r="D37" s="417"/>
      <c r="E37" s="418"/>
      <c r="F37" s="390">
        <v>4</v>
      </c>
      <c r="G37" s="391"/>
      <c r="H37" s="391">
        <v>2</v>
      </c>
      <c r="I37" s="391"/>
      <c r="J37" s="391">
        <v>1</v>
      </c>
      <c r="K37" s="391"/>
      <c r="L37" s="391">
        <v>3</v>
      </c>
      <c r="M37" s="391"/>
      <c r="N37" s="400">
        <v>3</v>
      </c>
      <c r="O37" s="401"/>
    </row>
    <row r="38" spans="1:17" ht="15" customHeight="1">
      <c r="A38" s="150"/>
      <c r="B38" s="417" t="s">
        <v>250</v>
      </c>
      <c r="C38" s="417"/>
      <c r="D38" s="417"/>
      <c r="E38" s="418"/>
      <c r="F38" s="382">
        <v>4</v>
      </c>
      <c r="G38" s="363"/>
      <c r="H38" s="391">
        <v>3</v>
      </c>
      <c r="I38" s="391"/>
      <c r="J38" s="391">
        <v>10</v>
      </c>
      <c r="K38" s="391"/>
      <c r="L38" s="391">
        <v>4</v>
      </c>
      <c r="M38" s="391"/>
      <c r="N38" s="400">
        <v>2</v>
      </c>
      <c r="O38" s="401"/>
    </row>
    <row r="39" spans="1:17" ht="15" customHeight="1">
      <c r="A39" s="150"/>
      <c r="B39" s="417" t="s">
        <v>251</v>
      </c>
      <c r="C39" s="417"/>
      <c r="D39" s="417"/>
      <c r="E39" s="418"/>
      <c r="F39" s="390">
        <v>4</v>
      </c>
      <c r="G39" s="391"/>
      <c r="H39" s="391">
        <v>8</v>
      </c>
      <c r="I39" s="391"/>
      <c r="J39" s="391">
        <v>1</v>
      </c>
      <c r="K39" s="391"/>
      <c r="L39" s="391">
        <v>3</v>
      </c>
      <c r="M39" s="391"/>
      <c r="N39" s="400">
        <v>1</v>
      </c>
      <c r="O39" s="401"/>
    </row>
    <row r="40" spans="1:17" ht="15" customHeight="1">
      <c r="A40" s="150"/>
      <c r="B40" s="417" t="s">
        <v>252</v>
      </c>
      <c r="C40" s="417"/>
      <c r="D40" s="417"/>
      <c r="E40" s="418"/>
      <c r="F40" s="382">
        <v>3</v>
      </c>
      <c r="G40" s="363"/>
      <c r="H40" s="391">
        <v>3</v>
      </c>
      <c r="I40" s="391"/>
      <c r="J40" s="391">
        <v>4</v>
      </c>
      <c r="K40" s="391"/>
      <c r="L40" s="391">
        <v>2</v>
      </c>
      <c r="M40" s="391"/>
      <c r="N40" s="400">
        <v>4</v>
      </c>
      <c r="O40" s="401"/>
    </row>
    <row r="41" spans="1:17" ht="15" customHeight="1" thickBot="1">
      <c r="A41" s="151"/>
      <c r="B41" s="415" t="s">
        <v>253</v>
      </c>
      <c r="C41" s="415"/>
      <c r="D41" s="415"/>
      <c r="E41" s="416"/>
      <c r="F41" s="383">
        <v>2</v>
      </c>
      <c r="G41" s="384"/>
      <c r="H41" s="410">
        <v>3</v>
      </c>
      <c r="I41" s="410"/>
      <c r="J41" s="410">
        <v>1</v>
      </c>
      <c r="K41" s="410"/>
      <c r="L41" s="410">
        <v>0</v>
      </c>
      <c r="M41" s="410"/>
      <c r="N41" s="408">
        <v>0</v>
      </c>
      <c r="O41" s="409"/>
    </row>
    <row r="42" spans="1:17" ht="15" customHeight="1">
      <c r="A42" s="80"/>
      <c r="B42" s="80"/>
      <c r="C42" s="80"/>
      <c r="F42" s="80"/>
      <c r="G42" s="80"/>
      <c r="H42" s="80"/>
      <c r="I42" s="80"/>
      <c r="J42" s="80"/>
      <c r="K42" s="80"/>
      <c r="L42" s="80"/>
      <c r="M42" s="80"/>
      <c r="N42" s="80"/>
      <c r="O42" s="81" t="s">
        <v>48</v>
      </c>
      <c r="P42" s="81"/>
      <c r="Q42" s="81"/>
    </row>
    <row r="43" spans="1:17" ht="15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</row>
    <row r="44" spans="1:17" ht="15" customHeight="1" thickBot="1">
      <c r="A44" s="152" t="s">
        <v>291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99" t="s">
        <v>15</v>
      </c>
      <c r="P44" s="81"/>
      <c r="Q44" s="81"/>
    </row>
    <row r="45" spans="1:17" ht="30" customHeight="1">
      <c r="A45" s="365" t="s">
        <v>93</v>
      </c>
      <c r="B45" s="356"/>
      <c r="C45" s="153" t="s">
        <v>94</v>
      </c>
      <c r="D45" s="153" t="s">
        <v>36</v>
      </c>
      <c r="E45" s="153" t="s">
        <v>37</v>
      </c>
      <c r="F45" s="153" t="s">
        <v>38</v>
      </c>
      <c r="G45" s="153" t="s">
        <v>39</v>
      </c>
      <c r="H45" s="153" t="s">
        <v>40</v>
      </c>
      <c r="I45" s="153" t="s">
        <v>41</v>
      </c>
      <c r="J45" s="153" t="s">
        <v>42</v>
      </c>
      <c r="K45" s="153" t="s">
        <v>43</v>
      </c>
      <c r="L45" s="153" t="s">
        <v>44</v>
      </c>
      <c r="M45" s="153" t="s">
        <v>45</v>
      </c>
      <c r="N45" s="153" t="s">
        <v>46</v>
      </c>
      <c r="O45" s="32" t="s">
        <v>47</v>
      </c>
      <c r="P45" s="154"/>
      <c r="Q45" s="154"/>
    </row>
    <row r="46" spans="1:17" ht="15" customHeight="1">
      <c r="A46" s="406" t="s">
        <v>322</v>
      </c>
      <c r="B46" s="407"/>
      <c r="C46" s="155">
        <f>SUM(D46,E46,F46,G46,H46,I46,J46,K46,L46,M46,N46,O46,)</f>
        <v>259</v>
      </c>
      <c r="D46" s="33">
        <v>18</v>
      </c>
      <c r="E46" s="33">
        <v>27</v>
      </c>
      <c r="F46" s="33">
        <v>48</v>
      </c>
      <c r="G46" s="33">
        <v>31</v>
      </c>
      <c r="H46" s="33">
        <v>31</v>
      </c>
      <c r="I46" s="33">
        <v>19</v>
      </c>
      <c r="J46" s="33">
        <v>23</v>
      </c>
      <c r="K46" s="33">
        <v>42</v>
      </c>
      <c r="L46" s="33">
        <v>3</v>
      </c>
      <c r="M46" s="33">
        <v>17</v>
      </c>
      <c r="N46" s="33">
        <v>0</v>
      </c>
      <c r="O46" s="156">
        <v>0</v>
      </c>
      <c r="P46" s="157"/>
      <c r="Q46" s="157"/>
    </row>
    <row r="47" spans="1:17" ht="15" customHeight="1">
      <c r="A47" s="404" t="s">
        <v>323</v>
      </c>
      <c r="B47" s="405"/>
      <c r="C47" s="158">
        <f>SUM(D47,E47,F47,G47,H47,I47,J47,K47,L47,M47,N47,O47,)</f>
        <v>352</v>
      </c>
      <c r="D47" s="33">
        <v>60</v>
      </c>
      <c r="E47" s="33">
        <v>0</v>
      </c>
      <c r="F47" s="33">
        <v>58</v>
      </c>
      <c r="G47" s="33">
        <v>40</v>
      </c>
      <c r="H47" s="33">
        <v>23</v>
      </c>
      <c r="I47" s="33">
        <v>20</v>
      </c>
      <c r="J47" s="33">
        <v>60</v>
      </c>
      <c r="K47" s="33">
        <v>33</v>
      </c>
      <c r="L47" s="33">
        <v>6</v>
      </c>
      <c r="M47" s="33">
        <v>25</v>
      </c>
      <c r="N47" s="33">
        <v>25</v>
      </c>
      <c r="O47" s="156">
        <v>2</v>
      </c>
      <c r="P47" s="157"/>
      <c r="Q47" s="157"/>
    </row>
    <row r="48" spans="1:17" ht="15" customHeight="1">
      <c r="A48" s="404" t="s">
        <v>324</v>
      </c>
      <c r="B48" s="405"/>
      <c r="C48" s="158">
        <f>SUM(D48,E48,F48,G48,H48,I48,J48,K48,L48,M48,N48,O48,)</f>
        <v>309</v>
      </c>
      <c r="D48" s="33">
        <v>2</v>
      </c>
      <c r="E48" s="33">
        <v>26</v>
      </c>
      <c r="F48" s="33">
        <v>6</v>
      </c>
      <c r="G48" s="33">
        <v>23</v>
      </c>
      <c r="H48" s="33">
        <v>6</v>
      </c>
      <c r="I48" s="33">
        <v>0</v>
      </c>
      <c r="J48" s="33">
        <v>33</v>
      </c>
      <c r="K48" s="33">
        <v>6</v>
      </c>
      <c r="L48" s="33">
        <v>5</v>
      </c>
      <c r="M48" s="33">
        <v>36</v>
      </c>
      <c r="N48" s="33">
        <v>51</v>
      </c>
      <c r="O48" s="156">
        <v>115</v>
      </c>
      <c r="P48" s="157"/>
      <c r="Q48" s="157"/>
    </row>
    <row r="49" spans="1:17" ht="15" customHeight="1">
      <c r="A49" s="404" t="s">
        <v>321</v>
      </c>
      <c r="B49" s="405"/>
      <c r="C49" s="23">
        <f>SUM(D49,E49,F49,G49,H49,I49,J49,K49,L49,M49,N49,O49,)</f>
        <v>260</v>
      </c>
      <c r="D49" s="34">
        <v>16</v>
      </c>
      <c r="E49" s="34">
        <v>6</v>
      </c>
      <c r="F49" s="34">
        <v>27</v>
      </c>
      <c r="G49" s="34">
        <v>3</v>
      </c>
      <c r="H49" s="34">
        <v>35</v>
      </c>
      <c r="I49" s="34">
        <v>42</v>
      </c>
      <c r="J49" s="34">
        <v>55</v>
      </c>
      <c r="K49" s="34">
        <v>0</v>
      </c>
      <c r="L49" s="34">
        <v>2</v>
      </c>
      <c r="M49" s="34">
        <v>5</v>
      </c>
      <c r="N49" s="34">
        <v>42</v>
      </c>
      <c r="O49" s="24">
        <v>27</v>
      </c>
      <c r="P49" s="157"/>
      <c r="Q49" s="157"/>
    </row>
    <row r="50" spans="1:17" ht="15" customHeight="1" thickBot="1">
      <c r="A50" s="402" t="s">
        <v>304</v>
      </c>
      <c r="B50" s="403"/>
      <c r="C50" s="159">
        <f>SUM(D50,E50,F50,G50,H50,I50,J50,K50,L50,M50,N50,O50,)</f>
        <v>181</v>
      </c>
      <c r="D50" s="160">
        <v>0</v>
      </c>
      <c r="E50" s="160">
        <v>6</v>
      </c>
      <c r="F50" s="160">
        <v>5</v>
      </c>
      <c r="G50" s="160">
        <v>18</v>
      </c>
      <c r="H50" s="160">
        <v>6</v>
      </c>
      <c r="I50" s="160">
        <v>4</v>
      </c>
      <c r="J50" s="160">
        <v>0</v>
      </c>
      <c r="K50" s="160">
        <v>40</v>
      </c>
      <c r="L50" s="160">
        <v>5</v>
      </c>
      <c r="M50" s="160">
        <v>27</v>
      </c>
      <c r="N50" s="160">
        <v>12</v>
      </c>
      <c r="O50" s="161">
        <v>58</v>
      </c>
      <c r="P50" s="157"/>
      <c r="Q50" s="157"/>
    </row>
    <row r="51" spans="1:17" ht="15" customHeight="1">
      <c r="A51" s="162"/>
      <c r="B51" s="162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 t="s">
        <v>48</v>
      </c>
      <c r="O51" s="80"/>
      <c r="P51" s="80"/>
      <c r="Q51" s="80"/>
    </row>
    <row r="52" spans="1:17" ht="15.95" customHeight="1">
      <c r="A52" s="82"/>
      <c r="B52" s="82"/>
    </row>
  </sheetData>
  <sheetProtection sheet="1" objects="1" scenarios="1"/>
  <mergeCells count="222">
    <mergeCell ref="B7:E7"/>
    <mergeCell ref="B41:E41"/>
    <mergeCell ref="B40:E40"/>
    <mergeCell ref="B39:E39"/>
    <mergeCell ref="B38:E38"/>
    <mergeCell ref="B6:E6"/>
    <mergeCell ref="B11:E11"/>
    <mergeCell ref="B14:E14"/>
    <mergeCell ref="B13:E13"/>
    <mergeCell ref="B12:E12"/>
    <mergeCell ref="B8:E8"/>
    <mergeCell ref="B37:E37"/>
    <mergeCell ref="B36:E36"/>
    <mergeCell ref="B18:E18"/>
    <mergeCell ref="B32:E32"/>
    <mergeCell ref="B34:E34"/>
    <mergeCell ref="B33:E33"/>
    <mergeCell ref="B30:E30"/>
    <mergeCell ref="B35:E35"/>
    <mergeCell ref="B31:E31"/>
    <mergeCell ref="B22:E22"/>
    <mergeCell ref="B10:E10"/>
    <mergeCell ref="B9:E9"/>
    <mergeCell ref="B21:E21"/>
    <mergeCell ref="B20:E20"/>
    <mergeCell ref="B19:E19"/>
    <mergeCell ref="B17:E17"/>
    <mergeCell ref="A29:E29"/>
    <mergeCell ref="B24:E24"/>
    <mergeCell ref="B23:E23"/>
    <mergeCell ref="A28:E28"/>
    <mergeCell ref="B16:E16"/>
    <mergeCell ref="B15:E15"/>
    <mergeCell ref="F40:G40"/>
    <mergeCell ref="H40:I40"/>
    <mergeCell ref="J40:K40"/>
    <mergeCell ref="L40:M40"/>
    <mergeCell ref="N38:O38"/>
    <mergeCell ref="A45:B45"/>
    <mergeCell ref="A50:B50"/>
    <mergeCell ref="A49:B49"/>
    <mergeCell ref="A48:B48"/>
    <mergeCell ref="A47:B47"/>
    <mergeCell ref="A46:B46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F31:G31"/>
    <mergeCell ref="H31:I31"/>
    <mergeCell ref="J31:K31"/>
    <mergeCell ref="L31:M31"/>
    <mergeCell ref="N30:O30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F24:G24"/>
    <mergeCell ref="H24:I24"/>
    <mergeCell ref="J24:K24"/>
    <mergeCell ref="L24:M24"/>
    <mergeCell ref="N24:O24"/>
    <mergeCell ref="F23:G23"/>
    <mergeCell ref="H23:I23"/>
    <mergeCell ref="J23:K23"/>
    <mergeCell ref="N28:O28"/>
    <mergeCell ref="L28:M28"/>
    <mergeCell ref="F28:G28"/>
    <mergeCell ref="H28:I28"/>
    <mergeCell ref="J28:K28"/>
    <mergeCell ref="F22:G22"/>
    <mergeCell ref="H22:I22"/>
    <mergeCell ref="J22:K22"/>
    <mergeCell ref="L22:M22"/>
    <mergeCell ref="N22:O22"/>
    <mergeCell ref="F21:G21"/>
    <mergeCell ref="H21:I21"/>
    <mergeCell ref="J21:K21"/>
    <mergeCell ref="L23:M23"/>
    <mergeCell ref="N23:O23"/>
    <mergeCell ref="F20:G20"/>
    <mergeCell ref="H20:I20"/>
    <mergeCell ref="J20:K20"/>
    <mergeCell ref="L20:M20"/>
    <mergeCell ref="N20:O20"/>
    <mergeCell ref="F19:G19"/>
    <mergeCell ref="H19:I19"/>
    <mergeCell ref="J19:K19"/>
    <mergeCell ref="L21:M21"/>
    <mergeCell ref="N21:O21"/>
    <mergeCell ref="F18:G18"/>
    <mergeCell ref="H18:I18"/>
    <mergeCell ref="J18:K18"/>
    <mergeCell ref="L18:M18"/>
    <mergeCell ref="N18:O18"/>
    <mergeCell ref="F17:G17"/>
    <mergeCell ref="H17:I17"/>
    <mergeCell ref="J17:K17"/>
    <mergeCell ref="L19:M19"/>
    <mergeCell ref="N19:O19"/>
    <mergeCell ref="F16:G16"/>
    <mergeCell ref="H16:I16"/>
    <mergeCell ref="J16:K16"/>
    <mergeCell ref="L16:M16"/>
    <mergeCell ref="N16:O16"/>
    <mergeCell ref="F15:G15"/>
    <mergeCell ref="H15:I15"/>
    <mergeCell ref="J15:K15"/>
    <mergeCell ref="L17:M17"/>
    <mergeCell ref="N17:O17"/>
    <mergeCell ref="F14:G14"/>
    <mergeCell ref="H14:I14"/>
    <mergeCell ref="J14:K14"/>
    <mergeCell ref="L14:M14"/>
    <mergeCell ref="N14:O14"/>
    <mergeCell ref="F13:G13"/>
    <mergeCell ref="H13:I13"/>
    <mergeCell ref="J13:K13"/>
    <mergeCell ref="L15:M15"/>
    <mergeCell ref="N15:O15"/>
    <mergeCell ref="F12:G12"/>
    <mergeCell ref="H12:I12"/>
    <mergeCell ref="J12:K12"/>
    <mergeCell ref="L12:M12"/>
    <mergeCell ref="N12:O12"/>
    <mergeCell ref="F11:G11"/>
    <mergeCell ref="H11:I11"/>
    <mergeCell ref="J11:K11"/>
    <mergeCell ref="L13:M13"/>
    <mergeCell ref="N13:O13"/>
    <mergeCell ref="F10:G10"/>
    <mergeCell ref="H10:I10"/>
    <mergeCell ref="J10:K10"/>
    <mergeCell ref="L10:M10"/>
    <mergeCell ref="N10:O10"/>
    <mergeCell ref="F9:G9"/>
    <mergeCell ref="H9:I9"/>
    <mergeCell ref="J9:K9"/>
    <mergeCell ref="L11:M11"/>
    <mergeCell ref="N11:O11"/>
    <mergeCell ref="F8:G8"/>
    <mergeCell ref="H8:I8"/>
    <mergeCell ref="J8:K8"/>
    <mergeCell ref="L8:M8"/>
    <mergeCell ref="N8:O8"/>
    <mergeCell ref="F7:G7"/>
    <mergeCell ref="H7:I7"/>
    <mergeCell ref="J7:K7"/>
    <mergeCell ref="L9:M9"/>
    <mergeCell ref="N9:O9"/>
    <mergeCell ref="F6:G6"/>
    <mergeCell ref="H6:I6"/>
    <mergeCell ref="J6:K6"/>
    <mergeCell ref="L6:M6"/>
    <mergeCell ref="N6:O6"/>
    <mergeCell ref="F5:G5"/>
    <mergeCell ref="H5:I5"/>
    <mergeCell ref="L7:M7"/>
    <mergeCell ref="N7:O7"/>
    <mergeCell ref="N3:O3"/>
    <mergeCell ref="F4:G4"/>
    <mergeCell ref="H4:I4"/>
    <mergeCell ref="J4:K4"/>
    <mergeCell ref="L4:M4"/>
    <mergeCell ref="N4:O4"/>
    <mergeCell ref="J5:K5"/>
    <mergeCell ref="L3:M3"/>
    <mergeCell ref="A3:E3"/>
    <mergeCell ref="F3:G3"/>
    <mergeCell ref="H3:I3"/>
    <mergeCell ref="J3:K3"/>
    <mergeCell ref="A4:E4"/>
    <mergeCell ref="B5:E5"/>
    <mergeCell ref="L5:M5"/>
    <mergeCell ref="N5:O5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29" orientation="portrait" useFirstPageNumber="1" r:id="rId1"/>
  <headerFooter scaleWithDoc="0" alignWithMargins="0">
    <oddHeader>&amp;R警察及び消防</oddHead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1"/>
  <sheetViews>
    <sheetView view="pageBreakPreview" topLeftCell="A25" zoomScaleNormal="100" zoomScaleSheetLayoutView="100" workbookViewId="0">
      <selection activeCell="K37" sqref="K37"/>
    </sheetView>
  </sheetViews>
  <sheetFormatPr defaultRowHeight="18.95" customHeight="1"/>
  <cols>
    <col min="1" max="1" width="13.7109375" style="80" customWidth="1"/>
    <col min="2" max="2" width="9.28515625" style="80" customWidth="1"/>
    <col min="3" max="5" width="6.7109375" style="80" customWidth="1"/>
    <col min="6" max="6" width="7" style="80" customWidth="1"/>
    <col min="7" max="8" width="6.7109375" style="80" customWidth="1"/>
    <col min="9" max="9" width="7" style="80" customWidth="1"/>
    <col min="10" max="11" width="6.7109375" style="80" customWidth="1"/>
    <col min="12" max="12" width="9.7109375" style="80" bestFit="1" customWidth="1"/>
    <col min="13" max="13" width="7" style="80" customWidth="1"/>
    <col min="14" max="16384" width="9.140625" style="80"/>
  </cols>
  <sheetData>
    <row r="1" spans="1:13" ht="5.0999999999999996" customHeight="1">
      <c r="A1" s="8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81"/>
    </row>
    <row r="2" spans="1:13" ht="15" customHeight="1" thickBot="1">
      <c r="A2" s="80" t="s">
        <v>202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81" t="s">
        <v>15</v>
      </c>
    </row>
    <row r="3" spans="1:13" ht="20.100000000000001" customHeight="1" thickBot="1">
      <c r="A3" s="331" t="s">
        <v>95</v>
      </c>
      <c r="B3" s="293" t="s">
        <v>96</v>
      </c>
      <c r="C3" s="293" t="s">
        <v>97</v>
      </c>
      <c r="D3" s="115" t="s">
        <v>98</v>
      </c>
      <c r="E3" s="115" t="s">
        <v>99</v>
      </c>
      <c r="F3" s="115" t="s">
        <v>100</v>
      </c>
      <c r="G3" s="115" t="s">
        <v>101</v>
      </c>
      <c r="H3" s="115" t="s">
        <v>102</v>
      </c>
      <c r="I3" s="115" t="s">
        <v>103</v>
      </c>
      <c r="J3" s="293" t="s">
        <v>104</v>
      </c>
      <c r="K3" s="115" t="s">
        <v>105</v>
      </c>
      <c r="L3" s="293" t="s">
        <v>106</v>
      </c>
      <c r="M3" s="294" t="s">
        <v>24</v>
      </c>
    </row>
    <row r="4" spans="1:13" ht="20.100000000000001" customHeight="1">
      <c r="A4" s="331"/>
      <c r="B4" s="293"/>
      <c r="C4" s="293"/>
      <c r="D4" s="116" t="s">
        <v>107</v>
      </c>
      <c r="E4" s="116" t="s">
        <v>108</v>
      </c>
      <c r="F4" s="116" t="s">
        <v>108</v>
      </c>
      <c r="G4" s="116" t="s">
        <v>107</v>
      </c>
      <c r="H4" s="116" t="s">
        <v>109</v>
      </c>
      <c r="I4" s="116" t="s">
        <v>110</v>
      </c>
      <c r="J4" s="293"/>
      <c r="K4" s="116" t="s">
        <v>111</v>
      </c>
      <c r="L4" s="293"/>
      <c r="M4" s="294"/>
    </row>
    <row r="5" spans="1:13" ht="20.100000000000001" customHeight="1">
      <c r="A5" s="117" t="s">
        <v>318</v>
      </c>
      <c r="B5" s="118">
        <f>SUM(C5:M5)</f>
        <v>4179</v>
      </c>
      <c r="C5" s="119">
        <v>0</v>
      </c>
      <c r="D5" s="119">
        <v>7</v>
      </c>
      <c r="E5" s="119">
        <v>2</v>
      </c>
      <c r="F5" s="119">
        <v>474</v>
      </c>
      <c r="G5" s="119">
        <v>25</v>
      </c>
      <c r="H5" s="119">
        <v>25</v>
      </c>
      <c r="I5" s="119">
        <v>559</v>
      </c>
      <c r="J5" s="119">
        <v>28</v>
      </c>
      <c r="K5" s="119">
        <v>37</v>
      </c>
      <c r="L5" s="119">
        <v>2480</v>
      </c>
      <c r="M5" s="120">
        <v>542</v>
      </c>
    </row>
    <row r="6" spans="1:13" ht="20.100000000000001" customHeight="1">
      <c r="A6" s="117" t="s">
        <v>319</v>
      </c>
      <c r="B6" s="121">
        <f>SUM(C6:M6)</f>
        <v>4223</v>
      </c>
      <c r="C6" s="119">
        <v>4</v>
      </c>
      <c r="D6" s="119">
        <v>0</v>
      </c>
      <c r="E6" s="119">
        <v>3</v>
      </c>
      <c r="F6" s="119">
        <v>511</v>
      </c>
      <c r="G6" s="119">
        <v>31</v>
      </c>
      <c r="H6" s="119">
        <v>30</v>
      </c>
      <c r="I6" s="119">
        <v>565</v>
      </c>
      <c r="J6" s="119">
        <v>31</v>
      </c>
      <c r="K6" s="119">
        <v>47</v>
      </c>
      <c r="L6" s="119">
        <v>2458</v>
      </c>
      <c r="M6" s="120">
        <v>543</v>
      </c>
    </row>
    <row r="7" spans="1:13" ht="20.100000000000001" customHeight="1">
      <c r="A7" s="117" t="s">
        <v>320</v>
      </c>
      <c r="B7" s="121">
        <f>SUM(C7:M7)</f>
        <v>4445</v>
      </c>
      <c r="C7" s="119">
        <v>7</v>
      </c>
      <c r="D7" s="119">
        <v>3</v>
      </c>
      <c r="E7" s="119">
        <v>4</v>
      </c>
      <c r="F7" s="119">
        <v>421</v>
      </c>
      <c r="G7" s="119">
        <v>34</v>
      </c>
      <c r="H7" s="119">
        <v>40</v>
      </c>
      <c r="I7" s="119">
        <v>593</v>
      </c>
      <c r="J7" s="119">
        <v>31</v>
      </c>
      <c r="K7" s="119">
        <v>42</v>
      </c>
      <c r="L7" s="119">
        <v>2681</v>
      </c>
      <c r="M7" s="120">
        <v>589</v>
      </c>
    </row>
    <row r="8" spans="1:13" ht="20.100000000000001" customHeight="1">
      <c r="A8" s="117" t="s">
        <v>321</v>
      </c>
      <c r="B8" s="121">
        <f>SUM(C8:M8)</f>
        <v>4147</v>
      </c>
      <c r="C8" s="119">
        <v>6</v>
      </c>
      <c r="D8" s="119">
        <v>2</v>
      </c>
      <c r="E8" s="119">
        <v>0</v>
      </c>
      <c r="F8" s="119">
        <v>454</v>
      </c>
      <c r="G8" s="119">
        <v>32</v>
      </c>
      <c r="H8" s="119">
        <v>39</v>
      </c>
      <c r="I8" s="119">
        <v>535</v>
      </c>
      <c r="J8" s="119">
        <v>20</v>
      </c>
      <c r="K8" s="119">
        <v>35</v>
      </c>
      <c r="L8" s="119">
        <v>2505</v>
      </c>
      <c r="M8" s="120">
        <v>519</v>
      </c>
    </row>
    <row r="9" spans="1:13" ht="20.100000000000001" customHeight="1" thickBot="1">
      <c r="A9" s="122" t="s">
        <v>304</v>
      </c>
      <c r="B9" s="123">
        <f>SUM(C9:M9)</f>
        <v>4400</v>
      </c>
      <c r="C9" s="124">
        <v>0</v>
      </c>
      <c r="D9" s="124">
        <v>0</v>
      </c>
      <c r="E9" s="125">
        <v>2</v>
      </c>
      <c r="F9" s="125">
        <v>394</v>
      </c>
      <c r="G9" s="125">
        <v>25</v>
      </c>
      <c r="H9" s="125">
        <v>32</v>
      </c>
      <c r="I9" s="125">
        <v>595</v>
      </c>
      <c r="J9" s="125">
        <v>20</v>
      </c>
      <c r="K9" s="125">
        <v>24</v>
      </c>
      <c r="L9" s="125">
        <v>2839</v>
      </c>
      <c r="M9" s="126">
        <v>469</v>
      </c>
    </row>
    <row r="10" spans="1:13" ht="15" customHeight="1">
      <c r="A10" s="127"/>
      <c r="J10" s="419" t="s">
        <v>112</v>
      </c>
      <c r="K10" s="419"/>
      <c r="L10" s="419"/>
      <c r="M10" s="419"/>
    </row>
    <row r="11" spans="1:13" ht="15" customHeight="1">
      <c r="A11" s="127"/>
    </row>
    <row r="12" spans="1:13" ht="15" customHeight="1" thickBot="1">
      <c r="A12" s="127" t="s">
        <v>305</v>
      </c>
      <c r="M12" s="81" t="s">
        <v>15</v>
      </c>
    </row>
    <row r="13" spans="1:13" ht="20.100000000000001" customHeight="1" thickBot="1">
      <c r="A13" s="292" t="s">
        <v>113</v>
      </c>
      <c r="B13" s="293" t="s">
        <v>96</v>
      </c>
      <c r="C13" s="293" t="s">
        <v>97</v>
      </c>
      <c r="D13" s="128" t="s">
        <v>98</v>
      </c>
      <c r="E13" s="128" t="s">
        <v>99</v>
      </c>
      <c r="F13" s="128" t="s">
        <v>100</v>
      </c>
      <c r="G13" s="128" t="s">
        <v>101</v>
      </c>
      <c r="H13" s="128" t="s">
        <v>102</v>
      </c>
      <c r="I13" s="128" t="s">
        <v>103</v>
      </c>
      <c r="J13" s="293" t="s">
        <v>104</v>
      </c>
      <c r="K13" s="128" t="s">
        <v>105</v>
      </c>
      <c r="L13" s="293" t="s">
        <v>106</v>
      </c>
      <c r="M13" s="294" t="s">
        <v>24</v>
      </c>
    </row>
    <row r="14" spans="1:13" ht="20.100000000000001" customHeight="1">
      <c r="A14" s="292"/>
      <c r="B14" s="293"/>
      <c r="C14" s="293"/>
      <c r="D14" s="129" t="s">
        <v>107</v>
      </c>
      <c r="E14" s="129" t="s">
        <v>108</v>
      </c>
      <c r="F14" s="129" t="s">
        <v>108</v>
      </c>
      <c r="G14" s="129" t="s">
        <v>107</v>
      </c>
      <c r="H14" s="129" t="s">
        <v>109</v>
      </c>
      <c r="I14" s="129" t="s">
        <v>110</v>
      </c>
      <c r="J14" s="293"/>
      <c r="K14" s="129" t="s">
        <v>111</v>
      </c>
      <c r="L14" s="293"/>
      <c r="M14" s="294"/>
    </row>
    <row r="15" spans="1:13" ht="20.100000000000001" customHeight="1">
      <c r="A15" s="130" t="s">
        <v>55</v>
      </c>
      <c r="B15" s="131">
        <f t="shared" ref="B15:B27" si="0">SUM(C15:M15)</f>
        <v>4400</v>
      </c>
      <c r="C15" s="132">
        <f t="shared" ref="C15:M15" si="1">SUM(C16:C27)</f>
        <v>0</v>
      </c>
      <c r="D15" s="132">
        <f>SUM(D16:D27)</f>
        <v>0</v>
      </c>
      <c r="E15" s="132">
        <f t="shared" si="1"/>
        <v>2</v>
      </c>
      <c r="F15" s="132">
        <f>SUM(F16:F27)</f>
        <v>394</v>
      </c>
      <c r="G15" s="132">
        <f t="shared" si="1"/>
        <v>25</v>
      </c>
      <c r="H15" s="132">
        <f t="shared" si="1"/>
        <v>32</v>
      </c>
      <c r="I15" s="132">
        <f t="shared" si="1"/>
        <v>595</v>
      </c>
      <c r="J15" s="132">
        <f t="shared" si="1"/>
        <v>20</v>
      </c>
      <c r="K15" s="132">
        <f t="shared" si="1"/>
        <v>24</v>
      </c>
      <c r="L15" s="132">
        <f t="shared" si="1"/>
        <v>2839</v>
      </c>
      <c r="M15" s="133">
        <f t="shared" si="1"/>
        <v>469</v>
      </c>
    </row>
    <row r="16" spans="1:13" ht="20.100000000000001" customHeight="1">
      <c r="A16" s="134" t="s">
        <v>114</v>
      </c>
      <c r="B16" s="121">
        <f t="shared" si="0"/>
        <v>257</v>
      </c>
      <c r="C16" s="135" t="s">
        <v>313</v>
      </c>
      <c r="D16" s="135" t="s">
        <v>313</v>
      </c>
      <c r="E16" s="135" t="s">
        <v>313</v>
      </c>
      <c r="F16" s="135">
        <v>14</v>
      </c>
      <c r="G16" s="135" t="s">
        <v>313</v>
      </c>
      <c r="H16" s="135">
        <v>1</v>
      </c>
      <c r="I16" s="135">
        <v>42</v>
      </c>
      <c r="J16" s="135">
        <v>3</v>
      </c>
      <c r="K16" s="135">
        <v>6</v>
      </c>
      <c r="L16" s="135">
        <v>180</v>
      </c>
      <c r="M16" s="136">
        <v>11</v>
      </c>
    </row>
    <row r="17" spans="1:13" ht="20.100000000000001" customHeight="1">
      <c r="A17" s="137" t="s">
        <v>115</v>
      </c>
      <c r="B17" s="121">
        <f t="shared" si="0"/>
        <v>181</v>
      </c>
      <c r="C17" s="135" t="s">
        <v>313</v>
      </c>
      <c r="D17" s="135" t="s">
        <v>313</v>
      </c>
      <c r="E17" s="135" t="s">
        <v>313</v>
      </c>
      <c r="F17" s="135">
        <v>9</v>
      </c>
      <c r="G17" s="135">
        <v>1</v>
      </c>
      <c r="H17" s="135" t="s">
        <v>313</v>
      </c>
      <c r="I17" s="135">
        <v>31</v>
      </c>
      <c r="J17" s="135">
        <v>3</v>
      </c>
      <c r="K17" s="135">
        <v>1</v>
      </c>
      <c r="L17" s="135">
        <v>130</v>
      </c>
      <c r="M17" s="136">
        <v>6</v>
      </c>
    </row>
    <row r="18" spans="1:13" ht="20.100000000000001" customHeight="1">
      <c r="A18" s="137" t="s">
        <v>116</v>
      </c>
      <c r="B18" s="121">
        <f t="shared" si="0"/>
        <v>155</v>
      </c>
      <c r="C18" s="135" t="s">
        <v>313</v>
      </c>
      <c r="D18" s="135" t="s">
        <v>313</v>
      </c>
      <c r="E18" s="135">
        <v>1</v>
      </c>
      <c r="F18" s="135">
        <v>10</v>
      </c>
      <c r="G18" s="135">
        <v>3</v>
      </c>
      <c r="H18" s="135" t="s">
        <v>313</v>
      </c>
      <c r="I18" s="135">
        <v>19</v>
      </c>
      <c r="J18" s="135">
        <v>1</v>
      </c>
      <c r="K18" s="135">
        <v>2</v>
      </c>
      <c r="L18" s="135">
        <v>117</v>
      </c>
      <c r="M18" s="136">
        <v>2</v>
      </c>
    </row>
    <row r="19" spans="1:13" ht="20.100000000000001" customHeight="1">
      <c r="A19" s="137" t="s">
        <v>117</v>
      </c>
      <c r="B19" s="121">
        <f t="shared" si="0"/>
        <v>256</v>
      </c>
      <c r="C19" s="135" t="s">
        <v>313</v>
      </c>
      <c r="D19" s="135" t="s">
        <v>313</v>
      </c>
      <c r="E19" s="135" t="s">
        <v>313</v>
      </c>
      <c r="F19" s="135">
        <v>32</v>
      </c>
      <c r="G19" s="135">
        <v>1</v>
      </c>
      <c r="H19" s="135" t="s">
        <v>313</v>
      </c>
      <c r="I19" s="135">
        <v>29</v>
      </c>
      <c r="J19" s="135" t="s">
        <v>313</v>
      </c>
      <c r="K19" s="135">
        <v>3</v>
      </c>
      <c r="L19" s="135">
        <v>190</v>
      </c>
      <c r="M19" s="136">
        <v>1</v>
      </c>
    </row>
    <row r="20" spans="1:13" ht="20.100000000000001" customHeight="1">
      <c r="A20" s="137" t="s">
        <v>118</v>
      </c>
      <c r="B20" s="121">
        <f t="shared" si="0"/>
        <v>487</v>
      </c>
      <c r="C20" s="135" t="s">
        <v>313</v>
      </c>
      <c r="D20" s="135" t="s">
        <v>313</v>
      </c>
      <c r="E20" s="135" t="s">
        <v>313</v>
      </c>
      <c r="F20" s="135">
        <v>59</v>
      </c>
      <c r="G20" s="135">
        <v>4</v>
      </c>
      <c r="H20" s="135">
        <v>1</v>
      </c>
      <c r="I20" s="135">
        <v>71</v>
      </c>
      <c r="J20" s="135" t="s">
        <v>313</v>
      </c>
      <c r="K20" s="135" t="s">
        <v>313</v>
      </c>
      <c r="L20" s="135">
        <v>306</v>
      </c>
      <c r="M20" s="136">
        <v>46</v>
      </c>
    </row>
    <row r="21" spans="1:13" ht="20.100000000000001" customHeight="1">
      <c r="A21" s="137" t="s">
        <v>119</v>
      </c>
      <c r="B21" s="121">
        <f t="shared" si="0"/>
        <v>485</v>
      </c>
      <c r="C21" s="135" t="s">
        <v>313</v>
      </c>
      <c r="D21" s="135" t="s">
        <v>313</v>
      </c>
      <c r="E21" s="135" t="s">
        <v>313</v>
      </c>
      <c r="F21" s="135">
        <v>39</v>
      </c>
      <c r="G21" s="135">
        <v>4</v>
      </c>
      <c r="H21" s="135">
        <v>4</v>
      </c>
      <c r="I21" s="135">
        <v>70</v>
      </c>
      <c r="J21" s="135">
        <v>1</v>
      </c>
      <c r="K21" s="135">
        <v>2</v>
      </c>
      <c r="L21" s="135">
        <v>266</v>
      </c>
      <c r="M21" s="136">
        <v>99</v>
      </c>
    </row>
    <row r="22" spans="1:13" ht="20.100000000000001" customHeight="1">
      <c r="A22" s="137" t="s">
        <v>120</v>
      </c>
      <c r="B22" s="121">
        <f t="shared" si="0"/>
        <v>434</v>
      </c>
      <c r="C22" s="135" t="s">
        <v>313</v>
      </c>
      <c r="D22" s="135" t="s">
        <v>313</v>
      </c>
      <c r="E22" s="135" t="s">
        <v>313</v>
      </c>
      <c r="F22" s="135">
        <v>38</v>
      </c>
      <c r="G22" s="135">
        <v>3</v>
      </c>
      <c r="H22" s="135">
        <v>2</v>
      </c>
      <c r="I22" s="135">
        <v>48</v>
      </c>
      <c r="J22" s="135">
        <v>1</v>
      </c>
      <c r="K22" s="135">
        <v>1</v>
      </c>
      <c r="L22" s="135">
        <v>258</v>
      </c>
      <c r="M22" s="136">
        <v>83</v>
      </c>
    </row>
    <row r="23" spans="1:13" ht="20.100000000000001" customHeight="1">
      <c r="A23" s="137" t="s">
        <v>121</v>
      </c>
      <c r="B23" s="121">
        <f t="shared" si="0"/>
        <v>442</v>
      </c>
      <c r="C23" s="135" t="s">
        <v>313</v>
      </c>
      <c r="D23" s="135" t="s">
        <v>313</v>
      </c>
      <c r="E23" s="135" t="s">
        <v>313</v>
      </c>
      <c r="F23" s="135">
        <v>33</v>
      </c>
      <c r="G23" s="135">
        <v>3</v>
      </c>
      <c r="H23" s="135">
        <v>6</v>
      </c>
      <c r="I23" s="135">
        <v>58</v>
      </c>
      <c r="J23" s="135">
        <v>1</v>
      </c>
      <c r="K23" s="135" t="s">
        <v>313</v>
      </c>
      <c r="L23" s="135">
        <v>263</v>
      </c>
      <c r="M23" s="136">
        <v>78</v>
      </c>
    </row>
    <row r="24" spans="1:13" ht="20.100000000000001" customHeight="1">
      <c r="A24" s="137" t="s">
        <v>122</v>
      </c>
      <c r="B24" s="121">
        <f t="shared" si="0"/>
        <v>521</v>
      </c>
      <c r="C24" s="135" t="s">
        <v>313</v>
      </c>
      <c r="D24" s="135" t="s">
        <v>313</v>
      </c>
      <c r="E24" s="135">
        <v>1</v>
      </c>
      <c r="F24" s="135">
        <v>62</v>
      </c>
      <c r="G24" s="135">
        <v>5</v>
      </c>
      <c r="H24" s="135">
        <v>11</v>
      </c>
      <c r="I24" s="135">
        <v>60</v>
      </c>
      <c r="J24" s="135" t="s">
        <v>313</v>
      </c>
      <c r="K24" s="135">
        <v>1</v>
      </c>
      <c r="L24" s="135">
        <v>299</v>
      </c>
      <c r="M24" s="136">
        <v>82</v>
      </c>
    </row>
    <row r="25" spans="1:13" ht="20.100000000000001" customHeight="1">
      <c r="A25" s="137" t="s">
        <v>123</v>
      </c>
      <c r="B25" s="121">
        <f t="shared" si="0"/>
        <v>473</v>
      </c>
      <c r="C25" s="135" t="s">
        <v>313</v>
      </c>
      <c r="D25" s="135" t="s">
        <v>313</v>
      </c>
      <c r="E25" s="135" t="s">
        <v>313</v>
      </c>
      <c r="F25" s="135">
        <v>47</v>
      </c>
      <c r="G25" s="135">
        <v>1</v>
      </c>
      <c r="H25" s="135">
        <v>3</v>
      </c>
      <c r="I25" s="135">
        <v>62</v>
      </c>
      <c r="J25" s="135" t="s">
        <v>313</v>
      </c>
      <c r="K25" s="135">
        <v>5</v>
      </c>
      <c r="L25" s="135">
        <v>314</v>
      </c>
      <c r="M25" s="136">
        <v>41</v>
      </c>
    </row>
    <row r="26" spans="1:13" ht="20.100000000000001" customHeight="1">
      <c r="A26" s="137" t="s">
        <v>124</v>
      </c>
      <c r="B26" s="121">
        <f t="shared" si="0"/>
        <v>397</v>
      </c>
      <c r="C26" s="135" t="s">
        <v>313</v>
      </c>
      <c r="D26" s="135" t="s">
        <v>313</v>
      </c>
      <c r="E26" s="135" t="s">
        <v>313</v>
      </c>
      <c r="F26" s="135">
        <v>29</v>
      </c>
      <c r="G26" s="135" t="s">
        <v>313</v>
      </c>
      <c r="H26" s="135">
        <v>4</v>
      </c>
      <c r="I26" s="135">
        <v>54</v>
      </c>
      <c r="J26" s="135">
        <v>4</v>
      </c>
      <c r="K26" s="135">
        <v>2</v>
      </c>
      <c r="L26" s="135">
        <v>294</v>
      </c>
      <c r="M26" s="136">
        <v>10</v>
      </c>
    </row>
    <row r="27" spans="1:13" ht="20.100000000000001" customHeight="1" thickBot="1">
      <c r="A27" s="138" t="s">
        <v>125</v>
      </c>
      <c r="B27" s="139">
        <f t="shared" si="0"/>
        <v>312</v>
      </c>
      <c r="C27" s="140" t="s">
        <v>313</v>
      </c>
      <c r="D27" s="140" t="s">
        <v>313</v>
      </c>
      <c r="E27" s="140" t="s">
        <v>313</v>
      </c>
      <c r="F27" s="140">
        <v>22</v>
      </c>
      <c r="G27" s="140" t="s">
        <v>313</v>
      </c>
      <c r="H27" s="140" t="s">
        <v>313</v>
      </c>
      <c r="I27" s="141">
        <v>51</v>
      </c>
      <c r="J27" s="141">
        <v>6</v>
      </c>
      <c r="K27" s="141">
        <v>1</v>
      </c>
      <c r="L27" s="141">
        <v>222</v>
      </c>
      <c r="M27" s="142">
        <v>10</v>
      </c>
    </row>
    <row r="28" spans="1:13" ht="15" customHeight="1">
      <c r="J28" s="419" t="s">
        <v>112</v>
      </c>
      <c r="K28" s="419"/>
      <c r="L28" s="419"/>
      <c r="M28" s="419"/>
    </row>
    <row r="29" spans="1:13" ht="15" customHeight="1"/>
    <row r="30" spans="1:13" ht="15" customHeight="1" thickBot="1">
      <c r="A30" s="80" t="s">
        <v>306</v>
      </c>
      <c r="M30" s="81" t="s">
        <v>8</v>
      </c>
    </row>
    <row r="31" spans="1:13" ht="20.100000000000001" customHeight="1" thickBot="1">
      <c r="A31" s="331" t="s">
        <v>126</v>
      </c>
      <c r="B31" s="293" t="s">
        <v>96</v>
      </c>
      <c r="C31" s="293" t="s">
        <v>97</v>
      </c>
      <c r="D31" s="128" t="s">
        <v>98</v>
      </c>
      <c r="E31" s="128" t="s">
        <v>99</v>
      </c>
      <c r="F31" s="128" t="s">
        <v>100</v>
      </c>
      <c r="G31" s="128" t="s">
        <v>101</v>
      </c>
      <c r="H31" s="128" t="s">
        <v>102</v>
      </c>
      <c r="I31" s="128" t="s">
        <v>103</v>
      </c>
      <c r="J31" s="293" t="s">
        <v>104</v>
      </c>
      <c r="K31" s="128" t="s">
        <v>105</v>
      </c>
      <c r="L31" s="293" t="s">
        <v>106</v>
      </c>
      <c r="M31" s="294" t="s">
        <v>24</v>
      </c>
    </row>
    <row r="32" spans="1:13" ht="20.100000000000001" customHeight="1">
      <c r="A32" s="331"/>
      <c r="B32" s="293"/>
      <c r="C32" s="293"/>
      <c r="D32" s="129" t="s">
        <v>107</v>
      </c>
      <c r="E32" s="129" t="s">
        <v>108</v>
      </c>
      <c r="F32" s="129" t="s">
        <v>108</v>
      </c>
      <c r="G32" s="129" t="s">
        <v>107</v>
      </c>
      <c r="H32" s="129" t="s">
        <v>109</v>
      </c>
      <c r="I32" s="129" t="s">
        <v>110</v>
      </c>
      <c r="J32" s="293"/>
      <c r="K32" s="129" t="s">
        <v>111</v>
      </c>
      <c r="L32" s="293"/>
      <c r="M32" s="294"/>
    </row>
    <row r="33" spans="1:13" ht="20.100000000000001" customHeight="1">
      <c r="A33" s="130" t="s">
        <v>55</v>
      </c>
      <c r="B33" s="131">
        <f t="shared" ref="B33:B40" si="2">SUM(C33:M33)</f>
        <v>4400</v>
      </c>
      <c r="C33" s="132">
        <f t="shared" ref="C33:M33" si="3">SUM(C34:C40)</f>
        <v>0</v>
      </c>
      <c r="D33" s="132">
        <f t="shared" si="3"/>
        <v>0</v>
      </c>
      <c r="E33" s="132">
        <f t="shared" si="3"/>
        <v>2</v>
      </c>
      <c r="F33" s="132">
        <f t="shared" si="3"/>
        <v>394</v>
      </c>
      <c r="G33" s="132">
        <f t="shared" si="3"/>
        <v>25</v>
      </c>
      <c r="H33" s="132">
        <f t="shared" si="3"/>
        <v>32</v>
      </c>
      <c r="I33" s="132">
        <f t="shared" si="3"/>
        <v>595</v>
      </c>
      <c r="J33" s="132">
        <f t="shared" si="3"/>
        <v>20</v>
      </c>
      <c r="K33" s="132">
        <f t="shared" si="3"/>
        <v>24</v>
      </c>
      <c r="L33" s="132">
        <f t="shared" si="3"/>
        <v>2839</v>
      </c>
      <c r="M33" s="133">
        <f t="shared" si="3"/>
        <v>469</v>
      </c>
    </row>
    <row r="34" spans="1:13" ht="20.100000000000001" customHeight="1">
      <c r="A34" s="137" t="s">
        <v>127</v>
      </c>
      <c r="B34" s="143">
        <f t="shared" si="2"/>
        <v>644</v>
      </c>
      <c r="C34" s="144">
        <v>0</v>
      </c>
      <c r="D34" s="144">
        <v>0</v>
      </c>
      <c r="E34" s="144">
        <v>0</v>
      </c>
      <c r="F34" s="144">
        <v>53</v>
      </c>
      <c r="G34" s="144">
        <v>5</v>
      </c>
      <c r="H34" s="144">
        <v>4</v>
      </c>
      <c r="I34" s="144">
        <v>80</v>
      </c>
      <c r="J34" s="144">
        <v>4</v>
      </c>
      <c r="K34" s="144">
        <v>4</v>
      </c>
      <c r="L34" s="144">
        <v>418</v>
      </c>
      <c r="M34" s="534">
        <v>76</v>
      </c>
    </row>
    <row r="35" spans="1:13" ht="20.100000000000001" customHeight="1">
      <c r="A35" s="137" t="s">
        <v>128</v>
      </c>
      <c r="B35" s="143">
        <f t="shared" si="2"/>
        <v>650</v>
      </c>
      <c r="C35" s="144">
        <v>0</v>
      </c>
      <c r="D35" s="144">
        <v>0</v>
      </c>
      <c r="E35" s="144">
        <v>0</v>
      </c>
      <c r="F35" s="144">
        <v>77</v>
      </c>
      <c r="G35" s="144">
        <v>5</v>
      </c>
      <c r="H35" s="144">
        <v>2</v>
      </c>
      <c r="I35" s="144">
        <v>74</v>
      </c>
      <c r="J35" s="144">
        <v>1</v>
      </c>
      <c r="K35" s="144">
        <v>1</v>
      </c>
      <c r="L35" s="144">
        <v>409</v>
      </c>
      <c r="M35" s="534">
        <v>81</v>
      </c>
    </row>
    <row r="36" spans="1:13" ht="20.100000000000001" customHeight="1">
      <c r="A36" s="137" t="s">
        <v>129</v>
      </c>
      <c r="B36" s="143">
        <f t="shared" si="2"/>
        <v>631</v>
      </c>
      <c r="C36" s="144">
        <v>0</v>
      </c>
      <c r="D36" s="144">
        <v>0</v>
      </c>
      <c r="E36" s="144">
        <v>2</v>
      </c>
      <c r="F36" s="144">
        <v>57</v>
      </c>
      <c r="G36" s="144">
        <v>3</v>
      </c>
      <c r="H36" s="144">
        <v>2</v>
      </c>
      <c r="I36" s="144">
        <v>93</v>
      </c>
      <c r="J36" s="144">
        <v>3</v>
      </c>
      <c r="K36" s="144">
        <v>3</v>
      </c>
      <c r="L36" s="144">
        <v>408</v>
      </c>
      <c r="M36" s="534">
        <v>60</v>
      </c>
    </row>
    <row r="37" spans="1:13" ht="20.100000000000001" customHeight="1">
      <c r="A37" s="137" t="s">
        <v>130</v>
      </c>
      <c r="B37" s="143">
        <f t="shared" si="2"/>
        <v>593</v>
      </c>
      <c r="C37" s="144">
        <v>0</v>
      </c>
      <c r="D37" s="144">
        <v>0</v>
      </c>
      <c r="E37" s="144">
        <v>0</v>
      </c>
      <c r="F37" s="144">
        <v>43</v>
      </c>
      <c r="G37" s="144">
        <v>5</v>
      </c>
      <c r="H37" s="144">
        <v>4</v>
      </c>
      <c r="I37" s="144">
        <v>77</v>
      </c>
      <c r="J37" s="144">
        <v>0</v>
      </c>
      <c r="K37" s="144">
        <v>2</v>
      </c>
      <c r="L37" s="144">
        <v>394</v>
      </c>
      <c r="M37" s="534">
        <v>68</v>
      </c>
    </row>
    <row r="38" spans="1:13" ht="20.100000000000001" customHeight="1">
      <c r="A38" s="137" t="s">
        <v>131</v>
      </c>
      <c r="B38" s="143">
        <f t="shared" si="2"/>
        <v>675</v>
      </c>
      <c r="C38" s="144">
        <v>0</v>
      </c>
      <c r="D38" s="144">
        <v>0</v>
      </c>
      <c r="E38" s="144">
        <v>0</v>
      </c>
      <c r="F38" s="144">
        <v>69</v>
      </c>
      <c r="G38" s="144">
        <v>2</v>
      </c>
      <c r="H38" s="144">
        <v>4</v>
      </c>
      <c r="I38" s="144">
        <v>85</v>
      </c>
      <c r="J38" s="144">
        <v>1</v>
      </c>
      <c r="K38" s="144">
        <v>5</v>
      </c>
      <c r="L38" s="144">
        <v>412</v>
      </c>
      <c r="M38" s="534">
        <v>97</v>
      </c>
    </row>
    <row r="39" spans="1:13" ht="20.100000000000001" customHeight="1">
      <c r="A39" s="137" t="s">
        <v>132</v>
      </c>
      <c r="B39" s="143">
        <f t="shared" si="2"/>
        <v>631</v>
      </c>
      <c r="C39" s="144">
        <v>0</v>
      </c>
      <c r="D39" s="144">
        <v>0</v>
      </c>
      <c r="E39" s="144">
        <v>0</v>
      </c>
      <c r="F39" s="144">
        <v>48</v>
      </c>
      <c r="G39" s="144">
        <v>4</v>
      </c>
      <c r="H39" s="144">
        <v>8</v>
      </c>
      <c r="I39" s="144">
        <v>96</v>
      </c>
      <c r="J39" s="144">
        <v>4</v>
      </c>
      <c r="K39" s="144">
        <v>8</v>
      </c>
      <c r="L39" s="144">
        <v>402</v>
      </c>
      <c r="M39" s="534">
        <v>61</v>
      </c>
    </row>
    <row r="40" spans="1:13" ht="20.100000000000001" customHeight="1" thickBot="1">
      <c r="A40" s="138" t="s">
        <v>133</v>
      </c>
      <c r="B40" s="145">
        <f t="shared" si="2"/>
        <v>576</v>
      </c>
      <c r="C40" s="146">
        <v>0</v>
      </c>
      <c r="D40" s="146">
        <v>0</v>
      </c>
      <c r="E40" s="146">
        <v>0</v>
      </c>
      <c r="F40" s="146">
        <v>47</v>
      </c>
      <c r="G40" s="146">
        <v>1</v>
      </c>
      <c r="H40" s="146">
        <v>8</v>
      </c>
      <c r="I40" s="146">
        <v>90</v>
      </c>
      <c r="J40" s="146">
        <v>7</v>
      </c>
      <c r="K40" s="146">
        <v>1</v>
      </c>
      <c r="L40" s="146">
        <v>396</v>
      </c>
      <c r="M40" s="535">
        <v>26</v>
      </c>
    </row>
    <row r="41" spans="1:13" ht="18" customHeight="1">
      <c r="J41" s="419" t="s">
        <v>112</v>
      </c>
      <c r="K41" s="419"/>
      <c r="L41" s="419"/>
      <c r="M41" s="419"/>
    </row>
  </sheetData>
  <mergeCells count="21">
    <mergeCell ref="C31:C32"/>
    <mergeCell ref="J31:J32"/>
    <mergeCell ref="J41:M41"/>
    <mergeCell ref="L31:L32"/>
    <mergeCell ref="M31:M32"/>
    <mergeCell ref="A31:A32"/>
    <mergeCell ref="B31:B32"/>
    <mergeCell ref="L3:L4"/>
    <mergeCell ref="M3:M4"/>
    <mergeCell ref="C13:C14"/>
    <mergeCell ref="J13:J14"/>
    <mergeCell ref="C3:C4"/>
    <mergeCell ref="J3:J4"/>
    <mergeCell ref="J10:M10"/>
    <mergeCell ref="J28:M28"/>
    <mergeCell ref="L13:L14"/>
    <mergeCell ref="M13:M14"/>
    <mergeCell ref="A3:A4"/>
    <mergeCell ref="B3:B4"/>
    <mergeCell ref="A13:A14"/>
    <mergeCell ref="B13:B14"/>
  </mergeCells>
  <phoneticPr fontId="19"/>
  <dataValidations count="1">
    <dataValidation type="whole" operator="greaterThanOrEqual" allowBlank="1" showInputMessage="1" showErrorMessage="1" error="0以上の整数値を入力して下さい。" sqref="C34:M40">
      <formula1>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30" orientation="portrait" useFirstPageNumber="1" r:id="rId1"/>
  <headerFooter scaleWithDoc="0" alignWithMargins="0">
    <oddHeader>&amp;L警察及び消防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46"/>
  <sheetViews>
    <sheetView tabSelected="1" view="pageBreakPreview" zoomScaleNormal="100" zoomScaleSheetLayoutView="100" workbookViewId="0">
      <selection activeCell="A29" sqref="A29"/>
    </sheetView>
  </sheetViews>
  <sheetFormatPr defaultRowHeight="17.45" customHeight="1"/>
  <cols>
    <col min="1" max="1" width="9" style="83" customWidth="1"/>
    <col min="2" max="2" width="4.5703125" style="83" customWidth="1"/>
    <col min="3" max="3" width="4.42578125" style="83" customWidth="1"/>
    <col min="4" max="4" width="4.140625" style="83" customWidth="1"/>
    <col min="5" max="5" width="4.28515625" style="83" customWidth="1"/>
    <col min="6" max="6" width="3.85546875" style="83" customWidth="1"/>
    <col min="7" max="7" width="5" style="83" customWidth="1"/>
    <col min="8" max="8" width="2.140625" style="83" customWidth="1"/>
    <col min="9" max="9" width="2.28515625" style="83" customWidth="1"/>
    <col min="10" max="10" width="1.28515625" style="83" customWidth="1"/>
    <col min="11" max="11" width="3.140625" style="83" customWidth="1"/>
    <col min="12" max="12" width="4.28515625" style="83" customWidth="1"/>
    <col min="13" max="13" width="3.28515625" style="83" customWidth="1"/>
    <col min="14" max="14" width="1.28515625" style="83" customWidth="1"/>
    <col min="15" max="15" width="1.140625" style="83" customWidth="1"/>
    <col min="16" max="16" width="3.42578125" style="83" customWidth="1"/>
    <col min="17" max="17" width="2.42578125" style="83" customWidth="1"/>
    <col min="18" max="18" width="2" style="83" customWidth="1"/>
    <col min="19" max="20" width="2.28515625" style="83" customWidth="1"/>
    <col min="21" max="23" width="1.5703125" style="83" customWidth="1"/>
    <col min="24" max="24" width="1" style="83" customWidth="1"/>
    <col min="25" max="25" width="3.5703125" style="83" customWidth="1"/>
    <col min="26" max="26" width="1.85546875" style="83" customWidth="1"/>
    <col min="27" max="27" width="2.42578125" style="83" customWidth="1"/>
    <col min="28" max="28" width="2" style="83" customWidth="1"/>
    <col min="29" max="29" width="2.28515625" style="83" customWidth="1"/>
    <col min="30" max="30" width="2.5703125" style="83" customWidth="1"/>
    <col min="31" max="31" width="2.140625" style="83" customWidth="1"/>
    <col min="32" max="33" width="2.28515625" style="83" customWidth="1"/>
    <col min="34" max="34" width="1.85546875" style="83" customWidth="1"/>
    <col min="35" max="35" width="5.28515625" style="83" customWidth="1"/>
    <col min="36" max="16384" width="9.140625" style="83"/>
  </cols>
  <sheetData>
    <row r="1" spans="1:37" ht="5.0999999999999996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1"/>
      <c r="AJ1" s="82"/>
      <c r="AK1" s="82"/>
    </row>
    <row r="2" spans="1:37" ht="15" customHeight="1" thickBot="1">
      <c r="A2" s="84" t="s">
        <v>307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1" t="s">
        <v>15</v>
      </c>
      <c r="AJ2" s="82"/>
      <c r="AK2" s="82"/>
    </row>
    <row r="3" spans="1:37" ht="15" customHeight="1">
      <c r="A3" s="85"/>
      <c r="B3" s="86"/>
      <c r="C3" s="86"/>
      <c r="D3" s="86"/>
      <c r="E3" s="86"/>
      <c r="F3" s="457" t="s">
        <v>206</v>
      </c>
      <c r="G3" s="458"/>
      <c r="H3" s="443" t="s">
        <v>254</v>
      </c>
      <c r="I3" s="443"/>
      <c r="J3" s="445"/>
      <c r="K3" s="443" t="s">
        <v>255</v>
      </c>
      <c r="L3" s="444"/>
      <c r="M3" s="442" t="s">
        <v>256</v>
      </c>
      <c r="N3" s="443"/>
      <c r="O3" s="443"/>
      <c r="P3" s="442" t="s">
        <v>257</v>
      </c>
      <c r="Q3" s="445"/>
      <c r="R3" s="446" t="s">
        <v>258</v>
      </c>
      <c r="S3" s="443"/>
      <c r="T3" s="444"/>
      <c r="U3" s="442" t="s">
        <v>259</v>
      </c>
      <c r="V3" s="443"/>
      <c r="W3" s="443"/>
      <c r="X3" s="444"/>
      <c r="Y3" s="442" t="s">
        <v>260</v>
      </c>
      <c r="Z3" s="445"/>
      <c r="AA3" s="443" t="s">
        <v>261</v>
      </c>
      <c r="AB3" s="443"/>
      <c r="AC3" s="444"/>
      <c r="AD3" s="442" t="s">
        <v>255</v>
      </c>
      <c r="AE3" s="445"/>
      <c r="AF3" s="443" t="s">
        <v>207</v>
      </c>
      <c r="AG3" s="443"/>
      <c r="AH3" s="445"/>
      <c r="AI3" s="420" t="s">
        <v>262</v>
      </c>
      <c r="AJ3" s="82"/>
      <c r="AK3" s="82"/>
    </row>
    <row r="4" spans="1:37" ht="15" customHeight="1">
      <c r="A4" s="87"/>
      <c r="B4" s="88"/>
      <c r="C4" s="88"/>
      <c r="D4" s="88"/>
      <c r="E4" s="88"/>
      <c r="F4" s="438"/>
      <c r="G4" s="439"/>
      <c r="H4" s="440"/>
      <c r="I4" s="440"/>
      <c r="J4" s="439"/>
      <c r="K4" s="425" t="s">
        <v>263</v>
      </c>
      <c r="L4" s="436"/>
      <c r="M4" s="437" t="s">
        <v>264</v>
      </c>
      <c r="N4" s="425"/>
      <c r="O4" s="425"/>
      <c r="P4" s="437" t="s">
        <v>265</v>
      </c>
      <c r="Q4" s="426"/>
      <c r="R4" s="441" t="s">
        <v>208</v>
      </c>
      <c r="S4" s="425"/>
      <c r="T4" s="436"/>
      <c r="U4" s="437" t="s">
        <v>266</v>
      </c>
      <c r="V4" s="425"/>
      <c r="W4" s="425"/>
      <c r="X4" s="436"/>
      <c r="Y4" s="437" t="s">
        <v>267</v>
      </c>
      <c r="Z4" s="426"/>
      <c r="AA4" s="425"/>
      <c r="AB4" s="425"/>
      <c r="AC4" s="436"/>
      <c r="AD4" s="437" t="s">
        <v>268</v>
      </c>
      <c r="AE4" s="426"/>
      <c r="AF4" s="425"/>
      <c r="AG4" s="425"/>
      <c r="AH4" s="426"/>
      <c r="AI4" s="421"/>
    </row>
    <row r="5" spans="1:37" ht="15" customHeight="1">
      <c r="A5" s="447" t="s">
        <v>134</v>
      </c>
      <c r="B5" s="448"/>
      <c r="C5" s="448"/>
      <c r="D5" s="448"/>
      <c r="E5" s="448"/>
      <c r="F5" s="438"/>
      <c r="G5" s="439"/>
      <c r="H5" s="440"/>
      <c r="I5" s="440"/>
      <c r="J5" s="439"/>
      <c r="K5" s="425" t="s">
        <v>269</v>
      </c>
      <c r="L5" s="436"/>
      <c r="M5" s="437" t="s">
        <v>270</v>
      </c>
      <c r="N5" s="425"/>
      <c r="O5" s="425"/>
      <c r="P5" s="437" t="s">
        <v>270</v>
      </c>
      <c r="Q5" s="426"/>
      <c r="R5" s="441" t="s">
        <v>269</v>
      </c>
      <c r="S5" s="425"/>
      <c r="T5" s="436"/>
      <c r="U5" s="437" t="s">
        <v>271</v>
      </c>
      <c r="V5" s="425"/>
      <c r="W5" s="425"/>
      <c r="X5" s="436"/>
      <c r="Y5" s="437" t="s">
        <v>272</v>
      </c>
      <c r="Z5" s="426"/>
      <c r="AA5" s="425"/>
      <c r="AB5" s="425"/>
      <c r="AC5" s="436"/>
      <c r="AD5" s="437" t="s">
        <v>273</v>
      </c>
      <c r="AE5" s="426"/>
      <c r="AF5" s="425"/>
      <c r="AG5" s="425"/>
      <c r="AH5" s="426"/>
      <c r="AI5" s="421"/>
      <c r="AJ5" s="82"/>
    </row>
    <row r="6" spans="1:37" ht="15" customHeight="1">
      <c r="A6" s="89"/>
      <c r="B6" s="88"/>
      <c r="C6" s="88"/>
      <c r="D6" s="88"/>
      <c r="E6" s="88"/>
      <c r="F6" s="427" t="s">
        <v>209</v>
      </c>
      <c r="G6" s="428"/>
      <c r="H6" s="429" t="s">
        <v>269</v>
      </c>
      <c r="I6" s="429"/>
      <c r="J6" s="430"/>
      <c r="K6" s="429" t="s">
        <v>274</v>
      </c>
      <c r="L6" s="431"/>
      <c r="M6" s="432" t="s">
        <v>275</v>
      </c>
      <c r="N6" s="429"/>
      <c r="O6" s="429"/>
      <c r="P6" s="432" t="s">
        <v>275</v>
      </c>
      <c r="Q6" s="430"/>
      <c r="R6" s="433" t="s">
        <v>274</v>
      </c>
      <c r="S6" s="429"/>
      <c r="T6" s="431"/>
      <c r="U6" s="432" t="s">
        <v>276</v>
      </c>
      <c r="V6" s="429"/>
      <c r="W6" s="429"/>
      <c r="X6" s="431"/>
      <c r="Y6" s="434" t="s">
        <v>277</v>
      </c>
      <c r="Z6" s="435"/>
      <c r="AA6" s="425" t="s">
        <v>274</v>
      </c>
      <c r="AB6" s="425"/>
      <c r="AC6" s="436"/>
      <c r="AD6" s="437" t="s">
        <v>278</v>
      </c>
      <c r="AE6" s="436"/>
      <c r="AF6" s="432" t="s">
        <v>210</v>
      </c>
      <c r="AG6" s="429"/>
      <c r="AH6" s="430"/>
      <c r="AI6" s="422"/>
    </row>
    <row r="7" spans="1:37" ht="24.95" customHeight="1">
      <c r="A7" s="452" t="s">
        <v>279</v>
      </c>
      <c r="B7" s="453"/>
      <c r="C7" s="453"/>
      <c r="D7" s="453"/>
      <c r="E7" s="454"/>
      <c r="F7" s="499">
        <f>SUM(H7:AI7)</f>
        <v>4400</v>
      </c>
      <c r="G7" s="500"/>
      <c r="H7" s="456">
        <f>SUM(H8:J17)</f>
        <v>0</v>
      </c>
      <c r="I7" s="456"/>
      <c r="J7" s="456"/>
      <c r="K7" s="456">
        <f>SUM(K8:L17)</f>
        <v>0</v>
      </c>
      <c r="L7" s="456"/>
      <c r="M7" s="456">
        <f>SUM(M8:O17)</f>
        <v>2</v>
      </c>
      <c r="N7" s="456"/>
      <c r="O7" s="456"/>
      <c r="P7" s="455">
        <f>SUM(P8:Q17)</f>
        <v>394</v>
      </c>
      <c r="Q7" s="455"/>
      <c r="R7" s="455">
        <f>SUM(R8:T17)</f>
        <v>25</v>
      </c>
      <c r="S7" s="455"/>
      <c r="T7" s="455"/>
      <c r="U7" s="455">
        <f>SUM(U8:X17)</f>
        <v>32</v>
      </c>
      <c r="V7" s="455"/>
      <c r="W7" s="455"/>
      <c r="X7" s="455"/>
      <c r="Y7" s="502">
        <f>SUM(Y8:Z17)</f>
        <v>595</v>
      </c>
      <c r="Z7" s="502"/>
      <c r="AA7" s="456">
        <f>SUM(AA8:AC17)</f>
        <v>20</v>
      </c>
      <c r="AB7" s="456"/>
      <c r="AC7" s="456"/>
      <c r="AD7" s="502">
        <f>SUM(AD8:AE17)</f>
        <v>24</v>
      </c>
      <c r="AE7" s="502"/>
      <c r="AF7" s="455">
        <f>SUM(AF8:AH17)</f>
        <v>2839</v>
      </c>
      <c r="AG7" s="455"/>
      <c r="AH7" s="455"/>
      <c r="AI7" s="90">
        <f>SUM(AI8:AI17)</f>
        <v>469</v>
      </c>
    </row>
    <row r="8" spans="1:37" ht="20.100000000000001" customHeight="1">
      <c r="A8" s="459" t="s">
        <v>135</v>
      </c>
      <c r="B8" s="460"/>
      <c r="C8" s="460"/>
      <c r="D8" s="460"/>
      <c r="E8" s="460"/>
      <c r="F8" s="461">
        <f>SUM(H8:AI9)</f>
        <v>25</v>
      </c>
      <c r="G8" s="462"/>
      <c r="H8" s="377">
        <v>0</v>
      </c>
      <c r="I8" s="377"/>
      <c r="J8" s="377"/>
      <c r="K8" s="377">
        <v>0</v>
      </c>
      <c r="L8" s="377"/>
      <c r="M8" s="377">
        <v>0</v>
      </c>
      <c r="N8" s="377"/>
      <c r="O8" s="377"/>
      <c r="P8" s="377">
        <v>0</v>
      </c>
      <c r="Q8" s="377"/>
      <c r="R8" s="377">
        <v>0</v>
      </c>
      <c r="S8" s="377"/>
      <c r="T8" s="377"/>
      <c r="U8" s="377">
        <v>0</v>
      </c>
      <c r="V8" s="377"/>
      <c r="W8" s="377"/>
      <c r="X8" s="377"/>
      <c r="Y8" s="377">
        <v>0</v>
      </c>
      <c r="Z8" s="377"/>
      <c r="AA8" s="377">
        <v>0</v>
      </c>
      <c r="AB8" s="377"/>
      <c r="AC8" s="377"/>
      <c r="AD8" s="377">
        <v>0</v>
      </c>
      <c r="AE8" s="377"/>
      <c r="AF8" s="377">
        <v>3</v>
      </c>
      <c r="AG8" s="377"/>
      <c r="AH8" s="377"/>
      <c r="AI8" s="423">
        <v>22</v>
      </c>
    </row>
    <row r="9" spans="1:37" ht="20.100000000000001" customHeight="1">
      <c r="A9" s="463" t="s">
        <v>136</v>
      </c>
      <c r="B9" s="464"/>
      <c r="C9" s="464"/>
      <c r="D9" s="464"/>
      <c r="E9" s="464"/>
      <c r="F9" s="461"/>
      <c r="G9" s="462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423"/>
    </row>
    <row r="10" spans="1:37" ht="20.100000000000001" customHeight="1">
      <c r="A10" s="459" t="s">
        <v>280</v>
      </c>
      <c r="B10" s="460"/>
      <c r="C10" s="460"/>
      <c r="D10" s="460"/>
      <c r="E10" s="460"/>
      <c r="F10" s="461">
        <f>SUM(H10:AI11)</f>
        <v>267</v>
      </c>
      <c r="G10" s="462"/>
      <c r="H10" s="377">
        <v>0</v>
      </c>
      <c r="I10" s="377"/>
      <c r="J10" s="377"/>
      <c r="K10" s="377">
        <v>0</v>
      </c>
      <c r="L10" s="377"/>
      <c r="M10" s="377">
        <v>0</v>
      </c>
      <c r="N10" s="377"/>
      <c r="O10" s="377"/>
      <c r="P10" s="449">
        <v>12</v>
      </c>
      <c r="Q10" s="449"/>
      <c r="R10" s="377">
        <v>0</v>
      </c>
      <c r="S10" s="377"/>
      <c r="T10" s="377"/>
      <c r="U10" s="377">
        <v>0</v>
      </c>
      <c r="V10" s="377"/>
      <c r="W10" s="377"/>
      <c r="X10" s="377"/>
      <c r="Y10" s="449">
        <v>46</v>
      </c>
      <c r="Z10" s="449"/>
      <c r="AA10" s="377">
        <v>0</v>
      </c>
      <c r="AB10" s="377"/>
      <c r="AC10" s="377"/>
      <c r="AD10" s="377">
        <v>0</v>
      </c>
      <c r="AE10" s="377"/>
      <c r="AF10" s="449">
        <v>193</v>
      </c>
      <c r="AG10" s="449"/>
      <c r="AH10" s="449"/>
      <c r="AI10" s="423">
        <v>16</v>
      </c>
    </row>
    <row r="11" spans="1:37" ht="20.100000000000001" customHeight="1">
      <c r="A11" s="450" t="s">
        <v>137</v>
      </c>
      <c r="B11" s="451"/>
      <c r="C11" s="451"/>
      <c r="D11" s="451"/>
      <c r="E11" s="451"/>
      <c r="F11" s="461"/>
      <c r="G11" s="462"/>
      <c r="H11" s="377"/>
      <c r="I11" s="377"/>
      <c r="J11" s="377"/>
      <c r="K11" s="377"/>
      <c r="L11" s="377"/>
      <c r="M11" s="377"/>
      <c r="N11" s="377"/>
      <c r="O11" s="377"/>
      <c r="P11" s="449"/>
      <c r="Q11" s="449"/>
      <c r="R11" s="377"/>
      <c r="S11" s="377"/>
      <c r="T11" s="377"/>
      <c r="U11" s="377"/>
      <c r="V11" s="377"/>
      <c r="W11" s="377"/>
      <c r="X11" s="377"/>
      <c r="Y11" s="449"/>
      <c r="Z11" s="449"/>
      <c r="AA11" s="377"/>
      <c r="AB11" s="377"/>
      <c r="AC11" s="377"/>
      <c r="AD11" s="377"/>
      <c r="AE11" s="377"/>
      <c r="AF11" s="449"/>
      <c r="AG11" s="449"/>
      <c r="AH11" s="449"/>
      <c r="AI11" s="423"/>
    </row>
    <row r="12" spans="1:37" ht="20.100000000000001" customHeight="1">
      <c r="A12" s="459" t="s">
        <v>281</v>
      </c>
      <c r="B12" s="460"/>
      <c r="C12" s="460"/>
      <c r="D12" s="460"/>
      <c r="E12" s="460"/>
      <c r="F12" s="461">
        <f>SUM(H12:AI13)</f>
        <v>258</v>
      </c>
      <c r="G12" s="462"/>
      <c r="H12" s="377">
        <v>0</v>
      </c>
      <c r="I12" s="377"/>
      <c r="J12" s="377"/>
      <c r="K12" s="377">
        <v>0</v>
      </c>
      <c r="L12" s="377"/>
      <c r="M12" s="377">
        <v>0</v>
      </c>
      <c r="N12" s="377"/>
      <c r="O12" s="377"/>
      <c r="P12" s="449">
        <v>73</v>
      </c>
      <c r="Q12" s="449"/>
      <c r="R12" s="377">
        <v>0</v>
      </c>
      <c r="S12" s="377"/>
      <c r="T12" s="377"/>
      <c r="U12" s="377">
        <v>22</v>
      </c>
      <c r="V12" s="377"/>
      <c r="W12" s="377"/>
      <c r="X12" s="377"/>
      <c r="Y12" s="449">
        <v>48</v>
      </c>
      <c r="Z12" s="449"/>
      <c r="AA12" s="377">
        <v>2</v>
      </c>
      <c r="AB12" s="377"/>
      <c r="AC12" s="377"/>
      <c r="AD12" s="449">
        <v>2</v>
      </c>
      <c r="AE12" s="449"/>
      <c r="AF12" s="449">
        <v>99</v>
      </c>
      <c r="AG12" s="449"/>
      <c r="AH12" s="449"/>
      <c r="AI12" s="423">
        <v>12</v>
      </c>
    </row>
    <row r="13" spans="1:37" ht="20.100000000000001" customHeight="1">
      <c r="A13" s="450" t="s">
        <v>138</v>
      </c>
      <c r="B13" s="451"/>
      <c r="C13" s="451"/>
      <c r="D13" s="451"/>
      <c r="E13" s="451"/>
      <c r="F13" s="461"/>
      <c r="G13" s="462"/>
      <c r="H13" s="377"/>
      <c r="I13" s="377"/>
      <c r="J13" s="377"/>
      <c r="K13" s="377"/>
      <c r="L13" s="377"/>
      <c r="M13" s="377"/>
      <c r="N13" s="377"/>
      <c r="O13" s="377"/>
      <c r="P13" s="449"/>
      <c r="Q13" s="449"/>
      <c r="R13" s="377"/>
      <c r="S13" s="377"/>
      <c r="T13" s="377"/>
      <c r="U13" s="377"/>
      <c r="V13" s="377"/>
      <c r="W13" s="377"/>
      <c r="X13" s="377"/>
      <c r="Y13" s="449"/>
      <c r="Z13" s="449"/>
      <c r="AA13" s="377"/>
      <c r="AB13" s="377"/>
      <c r="AC13" s="377"/>
      <c r="AD13" s="449"/>
      <c r="AE13" s="449"/>
      <c r="AF13" s="449"/>
      <c r="AG13" s="449"/>
      <c r="AH13" s="449"/>
      <c r="AI13" s="423"/>
    </row>
    <row r="14" spans="1:37" ht="20.100000000000001" customHeight="1">
      <c r="A14" s="459" t="s">
        <v>282</v>
      </c>
      <c r="B14" s="460"/>
      <c r="C14" s="460"/>
      <c r="D14" s="460"/>
      <c r="E14" s="460"/>
      <c r="F14" s="461">
        <f>SUM(H14:AI15)</f>
        <v>1667</v>
      </c>
      <c r="G14" s="462"/>
      <c r="H14" s="377">
        <v>0</v>
      </c>
      <c r="I14" s="377"/>
      <c r="J14" s="377"/>
      <c r="K14" s="377">
        <v>0</v>
      </c>
      <c r="L14" s="377"/>
      <c r="M14" s="377">
        <v>1</v>
      </c>
      <c r="N14" s="377"/>
      <c r="O14" s="377"/>
      <c r="P14" s="467">
        <v>261</v>
      </c>
      <c r="Q14" s="467"/>
      <c r="R14" s="377">
        <v>21</v>
      </c>
      <c r="S14" s="377"/>
      <c r="T14" s="377"/>
      <c r="U14" s="377">
        <v>9</v>
      </c>
      <c r="V14" s="377"/>
      <c r="W14" s="377"/>
      <c r="X14" s="377"/>
      <c r="Y14" s="449">
        <v>155</v>
      </c>
      <c r="Z14" s="449"/>
      <c r="AA14" s="377">
        <v>15</v>
      </c>
      <c r="AB14" s="377"/>
      <c r="AC14" s="377"/>
      <c r="AD14" s="449">
        <v>19</v>
      </c>
      <c r="AE14" s="449"/>
      <c r="AF14" s="449">
        <v>1026</v>
      </c>
      <c r="AG14" s="449"/>
      <c r="AH14" s="449"/>
      <c r="AI14" s="423">
        <v>160</v>
      </c>
    </row>
    <row r="15" spans="1:37" ht="20.100000000000001" customHeight="1">
      <c r="A15" s="450" t="s">
        <v>139</v>
      </c>
      <c r="B15" s="451"/>
      <c r="C15" s="451"/>
      <c r="D15" s="451"/>
      <c r="E15" s="451"/>
      <c r="F15" s="461"/>
      <c r="G15" s="462"/>
      <c r="H15" s="377"/>
      <c r="I15" s="377"/>
      <c r="J15" s="377"/>
      <c r="K15" s="377"/>
      <c r="L15" s="377"/>
      <c r="M15" s="377"/>
      <c r="N15" s="377"/>
      <c r="O15" s="377"/>
      <c r="P15" s="467"/>
      <c r="Q15" s="467"/>
      <c r="R15" s="377"/>
      <c r="S15" s="377"/>
      <c r="T15" s="377"/>
      <c r="U15" s="377"/>
      <c r="V15" s="377"/>
      <c r="W15" s="377"/>
      <c r="X15" s="377"/>
      <c r="Y15" s="449"/>
      <c r="Z15" s="449"/>
      <c r="AA15" s="377"/>
      <c r="AB15" s="377"/>
      <c r="AC15" s="377"/>
      <c r="AD15" s="449"/>
      <c r="AE15" s="449"/>
      <c r="AF15" s="449"/>
      <c r="AG15" s="449"/>
      <c r="AH15" s="449"/>
      <c r="AI15" s="423"/>
    </row>
    <row r="16" spans="1:37" ht="20.100000000000001" customHeight="1">
      <c r="A16" s="459" t="s">
        <v>283</v>
      </c>
      <c r="B16" s="460"/>
      <c r="C16" s="460"/>
      <c r="D16" s="460"/>
      <c r="E16" s="460"/>
      <c r="F16" s="461">
        <f>SUM(H16:AI17)</f>
        <v>2183</v>
      </c>
      <c r="G16" s="462"/>
      <c r="H16" s="377">
        <v>0</v>
      </c>
      <c r="I16" s="377"/>
      <c r="J16" s="377"/>
      <c r="K16" s="377">
        <v>0</v>
      </c>
      <c r="L16" s="377"/>
      <c r="M16" s="377">
        <v>1</v>
      </c>
      <c r="N16" s="377"/>
      <c r="O16" s="377"/>
      <c r="P16" s="449">
        <v>48</v>
      </c>
      <c r="Q16" s="449"/>
      <c r="R16" s="377">
        <v>4</v>
      </c>
      <c r="S16" s="377"/>
      <c r="T16" s="377"/>
      <c r="U16" s="377">
        <v>1</v>
      </c>
      <c r="V16" s="377"/>
      <c r="W16" s="377"/>
      <c r="X16" s="377"/>
      <c r="Y16" s="449">
        <v>346</v>
      </c>
      <c r="Z16" s="449"/>
      <c r="AA16" s="377">
        <v>3</v>
      </c>
      <c r="AB16" s="377"/>
      <c r="AC16" s="377"/>
      <c r="AD16" s="449">
        <v>3</v>
      </c>
      <c r="AE16" s="449"/>
      <c r="AF16" s="449">
        <v>1518</v>
      </c>
      <c r="AG16" s="449"/>
      <c r="AH16" s="449"/>
      <c r="AI16" s="423">
        <v>259</v>
      </c>
    </row>
    <row r="17" spans="1:35" ht="20.100000000000001" customHeight="1" thickBot="1">
      <c r="A17" s="468" t="s">
        <v>140</v>
      </c>
      <c r="B17" s="469"/>
      <c r="C17" s="469"/>
      <c r="D17" s="469"/>
      <c r="E17" s="469"/>
      <c r="F17" s="476"/>
      <c r="G17" s="477"/>
      <c r="H17" s="466"/>
      <c r="I17" s="466"/>
      <c r="J17" s="466"/>
      <c r="K17" s="466"/>
      <c r="L17" s="466"/>
      <c r="M17" s="466"/>
      <c r="N17" s="466"/>
      <c r="O17" s="466"/>
      <c r="P17" s="465"/>
      <c r="Q17" s="465"/>
      <c r="R17" s="466"/>
      <c r="S17" s="466"/>
      <c r="T17" s="466"/>
      <c r="U17" s="466"/>
      <c r="V17" s="466"/>
      <c r="W17" s="466"/>
      <c r="X17" s="466"/>
      <c r="Y17" s="465"/>
      <c r="Z17" s="465"/>
      <c r="AA17" s="466"/>
      <c r="AB17" s="466"/>
      <c r="AC17" s="466"/>
      <c r="AD17" s="465"/>
      <c r="AE17" s="465"/>
      <c r="AF17" s="465"/>
      <c r="AG17" s="465"/>
      <c r="AH17" s="465"/>
      <c r="AI17" s="424"/>
    </row>
    <row r="18" spans="1:35" ht="15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AC18" s="80"/>
      <c r="AD18" s="80"/>
      <c r="AE18" s="80"/>
      <c r="AF18" s="80"/>
      <c r="AG18" s="80"/>
      <c r="AH18" s="80"/>
      <c r="AI18" s="81" t="s">
        <v>141</v>
      </c>
    </row>
    <row r="19" spans="1:35" ht="15" customHeight="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</row>
    <row r="20" spans="1:35" ht="15" customHeight="1" thickBot="1">
      <c r="A20" s="80" t="s">
        <v>284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1" t="s">
        <v>15</v>
      </c>
    </row>
    <row r="21" spans="1:35" ht="20.100000000000001" customHeight="1">
      <c r="A21" s="85"/>
      <c r="B21" s="91"/>
      <c r="C21" s="92"/>
      <c r="D21" s="86"/>
      <c r="E21" s="91"/>
      <c r="F21" s="86"/>
      <c r="G21" s="91"/>
      <c r="H21" s="93"/>
      <c r="I21" s="443"/>
      <c r="J21" s="443"/>
      <c r="K21" s="444"/>
      <c r="L21" s="91"/>
      <c r="M21" s="93"/>
      <c r="N21" s="446"/>
      <c r="O21" s="443"/>
      <c r="P21" s="443"/>
      <c r="Q21" s="445"/>
      <c r="R21" s="446"/>
      <c r="S21" s="443"/>
      <c r="T21" s="443"/>
      <c r="U21" s="445"/>
      <c r="V21" s="446"/>
      <c r="W21" s="443"/>
      <c r="X21" s="443"/>
      <c r="Y21" s="445"/>
      <c r="Z21" s="443"/>
      <c r="AA21" s="443"/>
      <c r="AB21" s="443"/>
      <c r="AC21" s="445"/>
      <c r="AD21" s="443" t="s">
        <v>142</v>
      </c>
      <c r="AE21" s="443"/>
      <c r="AF21" s="443"/>
      <c r="AG21" s="444"/>
      <c r="AH21" s="503" t="s">
        <v>285</v>
      </c>
      <c r="AI21" s="504"/>
    </row>
    <row r="22" spans="1:35" ht="20.100000000000001" customHeight="1">
      <c r="A22" s="94" t="s">
        <v>93</v>
      </c>
      <c r="B22" s="473" t="s">
        <v>143</v>
      </c>
      <c r="C22" s="473"/>
      <c r="D22" s="473"/>
      <c r="E22" s="473" t="s">
        <v>144</v>
      </c>
      <c r="F22" s="473"/>
      <c r="G22" s="473" t="s">
        <v>145</v>
      </c>
      <c r="H22" s="478"/>
      <c r="I22" s="425" t="s">
        <v>146</v>
      </c>
      <c r="J22" s="425"/>
      <c r="K22" s="436"/>
      <c r="L22" s="473" t="s">
        <v>147</v>
      </c>
      <c r="M22" s="478"/>
      <c r="N22" s="441" t="s">
        <v>148</v>
      </c>
      <c r="O22" s="425"/>
      <c r="P22" s="425"/>
      <c r="Q22" s="426"/>
      <c r="R22" s="441" t="s">
        <v>149</v>
      </c>
      <c r="S22" s="425"/>
      <c r="T22" s="425"/>
      <c r="U22" s="426"/>
      <c r="V22" s="441" t="s">
        <v>150</v>
      </c>
      <c r="W22" s="425"/>
      <c r="X22" s="425"/>
      <c r="Y22" s="426"/>
      <c r="Z22" s="425" t="s">
        <v>24</v>
      </c>
      <c r="AA22" s="425"/>
      <c r="AB22" s="425"/>
      <c r="AC22" s="426"/>
      <c r="AD22" s="425" t="s">
        <v>151</v>
      </c>
      <c r="AE22" s="425"/>
      <c r="AF22" s="425"/>
      <c r="AG22" s="436"/>
      <c r="AH22" s="505"/>
      <c r="AI22" s="506"/>
    </row>
    <row r="23" spans="1:35" ht="20.100000000000001" customHeight="1">
      <c r="A23" s="89"/>
      <c r="B23" s="472"/>
      <c r="C23" s="472"/>
      <c r="D23" s="472"/>
      <c r="E23" s="472"/>
      <c r="F23" s="472"/>
      <c r="G23" s="472"/>
      <c r="H23" s="472"/>
      <c r="I23" s="432"/>
      <c r="J23" s="429"/>
      <c r="K23" s="431"/>
      <c r="L23" s="472"/>
      <c r="M23" s="472"/>
      <c r="N23" s="432"/>
      <c r="O23" s="429"/>
      <c r="P23" s="429"/>
      <c r="Q23" s="430"/>
      <c r="R23" s="433"/>
      <c r="S23" s="429"/>
      <c r="T23" s="429"/>
      <c r="U23" s="430"/>
      <c r="V23" s="433"/>
      <c r="W23" s="429"/>
      <c r="X23" s="429"/>
      <c r="Y23" s="430"/>
      <c r="Z23" s="429"/>
      <c r="AA23" s="429"/>
      <c r="AB23" s="429"/>
      <c r="AC23" s="430"/>
      <c r="AD23" s="429" t="s">
        <v>152</v>
      </c>
      <c r="AE23" s="429"/>
      <c r="AF23" s="429"/>
      <c r="AG23" s="431"/>
      <c r="AH23" s="507"/>
      <c r="AI23" s="508"/>
    </row>
    <row r="24" spans="1:35" ht="20.100000000000001" customHeight="1">
      <c r="A24" s="95" t="s">
        <v>303</v>
      </c>
      <c r="B24" s="470">
        <f>SUM(E24:AC24)</f>
        <v>97</v>
      </c>
      <c r="C24" s="470"/>
      <c r="D24" s="470"/>
      <c r="E24" s="471">
        <v>1</v>
      </c>
      <c r="F24" s="471"/>
      <c r="G24" s="391">
        <v>0</v>
      </c>
      <c r="H24" s="391"/>
      <c r="I24" s="471">
        <v>17</v>
      </c>
      <c r="J24" s="471"/>
      <c r="K24" s="471"/>
      <c r="L24" s="471">
        <v>27</v>
      </c>
      <c r="M24" s="471"/>
      <c r="N24" s="471">
        <v>20</v>
      </c>
      <c r="O24" s="471"/>
      <c r="P24" s="471"/>
      <c r="Q24" s="471"/>
      <c r="R24" s="471">
        <v>4</v>
      </c>
      <c r="S24" s="471"/>
      <c r="T24" s="471"/>
      <c r="U24" s="471"/>
      <c r="V24" s="471">
        <v>26</v>
      </c>
      <c r="W24" s="471"/>
      <c r="X24" s="471"/>
      <c r="Y24" s="471"/>
      <c r="Z24" s="471">
        <v>2</v>
      </c>
      <c r="AA24" s="471"/>
      <c r="AB24" s="471"/>
      <c r="AC24" s="471"/>
      <c r="AD24" s="471">
        <v>1172</v>
      </c>
      <c r="AE24" s="471"/>
      <c r="AF24" s="471"/>
      <c r="AG24" s="471"/>
      <c r="AH24" s="471">
        <v>38</v>
      </c>
      <c r="AI24" s="512"/>
    </row>
    <row r="25" spans="1:35" ht="20.100000000000001" customHeight="1">
      <c r="A25" s="536" t="s">
        <v>336</v>
      </c>
      <c r="B25" s="474">
        <f>SUM(E25:AC25)</f>
        <v>96</v>
      </c>
      <c r="C25" s="474"/>
      <c r="D25" s="474"/>
      <c r="E25" s="475">
        <v>1</v>
      </c>
      <c r="F25" s="475"/>
      <c r="G25" s="391">
        <v>0</v>
      </c>
      <c r="H25" s="391"/>
      <c r="I25" s="475">
        <v>16</v>
      </c>
      <c r="J25" s="475"/>
      <c r="K25" s="475"/>
      <c r="L25" s="475">
        <v>31</v>
      </c>
      <c r="M25" s="475"/>
      <c r="N25" s="475">
        <v>18</v>
      </c>
      <c r="O25" s="475"/>
      <c r="P25" s="475"/>
      <c r="Q25" s="475"/>
      <c r="R25" s="475">
        <v>5</v>
      </c>
      <c r="S25" s="475"/>
      <c r="T25" s="475"/>
      <c r="U25" s="475"/>
      <c r="V25" s="475">
        <v>24</v>
      </c>
      <c r="W25" s="475"/>
      <c r="X25" s="475"/>
      <c r="Y25" s="475"/>
      <c r="Z25" s="475">
        <v>1</v>
      </c>
      <c r="AA25" s="475"/>
      <c r="AB25" s="475"/>
      <c r="AC25" s="475"/>
      <c r="AD25" s="475">
        <v>1190</v>
      </c>
      <c r="AE25" s="475"/>
      <c r="AF25" s="475"/>
      <c r="AG25" s="475"/>
      <c r="AH25" s="509">
        <v>39</v>
      </c>
      <c r="AI25" s="511"/>
    </row>
    <row r="26" spans="1:35" ht="20.100000000000001" customHeight="1">
      <c r="A26" s="536" t="s">
        <v>337</v>
      </c>
      <c r="B26" s="474">
        <f>SUM(E26:AC26)</f>
        <v>96</v>
      </c>
      <c r="C26" s="474"/>
      <c r="D26" s="474"/>
      <c r="E26" s="475">
        <v>1</v>
      </c>
      <c r="F26" s="475"/>
      <c r="G26" s="391">
        <v>0</v>
      </c>
      <c r="H26" s="391"/>
      <c r="I26" s="475">
        <v>21</v>
      </c>
      <c r="J26" s="475"/>
      <c r="K26" s="475"/>
      <c r="L26" s="475">
        <v>28</v>
      </c>
      <c r="M26" s="475"/>
      <c r="N26" s="475">
        <v>15</v>
      </c>
      <c r="O26" s="475"/>
      <c r="P26" s="475"/>
      <c r="Q26" s="475"/>
      <c r="R26" s="475">
        <v>6</v>
      </c>
      <c r="S26" s="475"/>
      <c r="T26" s="475"/>
      <c r="U26" s="475"/>
      <c r="V26" s="475">
        <v>24</v>
      </c>
      <c r="W26" s="475"/>
      <c r="X26" s="475"/>
      <c r="Y26" s="475"/>
      <c r="Z26" s="475">
        <v>1</v>
      </c>
      <c r="AA26" s="475"/>
      <c r="AB26" s="475"/>
      <c r="AC26" s="475"/>
      <c r="AD26" s="509">
        <v>1190</v>
      </c>
      <c r="AE26" s="509"/>
      <c r="AF26" s="509"/>
      <c r="AG26" s="509"/>
      <c r="AH26" s="509">
        <v>37</v>
      </c>
      <c r="AI26" s="511"/>
    </row>
    <row r="27" spans="1:35" ht="20.100000000000001" customHeight="1">
      <c r="A27" s="536" t="s">
        <v>308</v>
      </c>
      <c r="B27" s="474">
        <f>SUM(E27:AC27)</f>
        <v>96</v>
      </c>
      <c r="C27" s="474"/>
      <c r="D27" s="474"/>
      <c r="E27" s="475">
        <v>1</v>
      </c>
      <c r="F27" s="475"/>
      <c r="G27" s="391">
        <v>0</v>
      </c>
      <c r="H27" s="391"/>
      <c r="I27" s="475">
        <v>21</v>
      </c>
      <c r="J27" s="475"/>
      <c r="K27" s="475"/>
      <c r="L27" s="475">
        <v>28</v>
      </c>
      <c r="M27" s="475"/>
      <c r="N27" s="475">
        <v>12</v>
      </c>
      <c r="O27" s="475"/>
      <c r="P27" s="475"/>
      <c r="Q27" s="475"/>
      <c r="R27" s="475">
        <v>11</v>
      </c>
      <c r="S27" s="475"/>
      <c r="T27" s="475"/>
      <c r="U27" s="475"/>
      <c r="V27" s="475">
        <v>22</v>
      </c>
      <c r="W27" s="475"/>
      <c r="X27" s="475"/>
      <c r="Y27" s="475"/>
      <c r="Z27" s="475">
        <v>1</v>
      </c>
      <c r="AA27" s="475"/>
      <c r="AB27" s="475"/>
      <c r="AC27" s="475"/>
      <c r="AD27" s="509">
        <v>1189</v>
      </c>
      <c r="AE27" s="509"/>
      <c r="AF27" s="509"/>
      <c r="AG27" s="509"/>
      <c r="AH27" s="509">
        <v>48</v>
      </c>
      <c r="AI27" s="511"/>
    </row>
    <row r="28" spans="1:35" ht="20.100000000000001" customHeight="1" thickBot="1">
      <c r="A28" s="537" t="s">
        <v>338</v>
      </c>
      <c r="B28" s="479">
        <f>SUM(E28:AC28)</f>
        <v>96</v>
      </c>
      <c r="C28" s="479"/>
      <c r="D28" s="479"/>
      <c r="E28" s="480">
        <v>1</v>
      </c>
      <c r="F28" s="480"/>
      <c r="G28" s="501">
        <v>2</v>
      </c>
      <c r="H28" s="501"/>
      <c r="I28" s="480">
        <v>18</v>
      </c>
      <c r="J28" s="480"/>
      <c r="K28" s="480"/>
      <c r="L28" s="480">
        <v>30</v>
      </c>
      <c r="M28" s="480"/>
      <c r="N28" s="480">
        <v>11</v>
      </c>
      <c r="O28" s="480"/>
      <c r="P28" s="480"/>
      <c r="Q28" s="480"/>
      <c r="R28" s="480">
        <v>13</v>
      </c>
      <c r="S28" s="480"/>
      <c r="T28" s="480"/>
      <c r="U28" s="480"/>
      <c r="V28" s="480">
        <v>20</v>
      </c>
      <c r="W28" s="480"/>
      <c r="X28" s="480"/>
      <c r="Y28" s="480"/>
      <c r="Z28" s="480">
        <v>1</v>
      </c>
      <c r="AA28" s="480"/>
      <c r="AB28" s="480"/>
      <c r="AC28" s="480"/>
      <c r="AD28" s="480">
        <v>1191</v>
      </c>
      <c r="AE28" s="480"/>
      <c r="AF28" s="480"/>
      <c r="AG28" s="480"/>
      <c r="AH28" s="480">
        <v>43</v>
      </c>
      <c r="AI28" s="510"/>
    </row>
    <row r="29" spans="1:35" ht="15" customHeight="1">
      <c r="A29" s="96" t="s">
        <v>153</v>
      </c>
      <c r="B29" s="96"/>
      <c r="C29" s="96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9" t="s">
        <v>141</v>
      </c>
    </row>
    <row r="30" spans="1:35" ht="15" customHeight="1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</row>
    <row r="31" spans="1:35" ht="15" customHeight="1" thickBot="1">
      <c r="A31" s="80" t="s">
        <v>286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1" t="s">
        <v>154</v>
      </c>
    </row>
    <row r="32" spans="1:35" ht="15" customHeight="1">
      <c r="A32" s="85"/>
      <c r="B32" s="91" t="s">
        <v>211</v>
      </c>
      <c r="C32" s="481" t="s">
        <v>199</v>
      </c>
      <c r="D32" s="481" t="s">
        <v>182</v>
      </c>
      <c r="E32" s="481" t="s">
        <v>183</v>
      </c>
      <c r="F32" s="481" t="s">
        <v>184</v>
      </c>
      <c r="G32" s="481" t="s">
        <v>185</v>
      </c>
      <c r="H32" s="486" t="s">
        <v>186</v>
      </c>
      <c r="I32" s="487"/>
      <c r="J32" s="486" t="s">
        <v>187</v>
      </c>
      <c r="K32" s="487"/>
      <c r="L32" s="481" t="s">
        <v>188</v>
      </c>
      <c r="M32" s="486" t="s">
        <v>189</v>
      </c>
      <c r="N32" s="496"/>
      <c r="O32" s="486" t="s">
        <v>190</v>
      </c>
      <c r="P32" s="487"/>
      <c r="Q32" s="486" t="s">
        <v>191</v>
      </c>
      <c r="R32" s="487"/>
      <c r="S32" s="486" t="s">
        <v>192</v>
      </c>
      <c r="T32" s="487"/>
      <c r="U32" s="486" t="s">
        <v>193</v>
      </c>
      <c r="V32" s="496"/>
      <c r="W32" s="487"/>
      <c r="X32" s="486" t="s">
        <v>194</v>
      </c>
      <c r="Y32" s="487"/>
      <c r="Z32" s="486" t="s">
        <v>195</v>
      </c>
      <c r="AA32" s="487"/>
      <c r="AB32" s="486" t="s">
        <v>290</v>
      </c>
      <c r="AC32" s="487"/>
      <c r="AD32" s="486" t="s">
        <v>196</v>
      </c>
      <c r="AE32" s="528"/>
      <c r="AF32" s="443"/>
      <c r="AG32" s="443"/>
      <c r="AH32" s="443"/>
      <c r="AI32" s="526"/>
    </row>
    <row r="33" spans="1:35" ht="15" customHeight="1">
      <c r="A33" s="87"/>
      <c r="B33" s="100"/>
      <c r="C33" s="482"/>
      <c r="D33" s="482"/>
      <c r="E33" s="482"/>
      <c r="F33" s="482"/>
      <c r="G33" s="482"/>
      <c r="H33" s="488"/>
      <c r="I33" s="489"/>
      <c r="J33" s="488"/>
      <c r="K33" s="489"/>
      <c r="L33" s="482"/>
      <c r="M33" s="488"/>
      <c r="N33" s="497"/>
      <c r="O33" s="488"/>
      <c r="P33" s="489"/>
      <c r="Q33" s="488"/>
      <c r="R33" s="489"/>
      <c r="S33" s="488"/>
      <c r="T33" s="489"/>
      <c r="U33" s="488"/>
      <c r="V33" s="497"/>
      <c r="W33" s="489"/>
      <c r="X33" s="488"/>
      <c r="Y33" s="489"/>
      <c r="Z33" s="488"/>
      <c r="AA33" s="489"/>
      <c r="AB33" s="488"/>
      <c r="AC33" s="489"/>
      <c r="AD33" s="488"/>
      <c r="AE33" s="523"/>
      <c r="AF33" s="425" t="s">
        <v>155</v>
      </c>
      <c r="AG33" s="425"/>
      <c r="AH33" s="425"/>
      <c r="AI33" s="518"/>
    </row>
    <row r="34" spans="1:35" ht="15" customHeight="1">
      <c r="A34" s="87"/>
      <c r="B34" s="100"/>
      <c r="C34" s="482"/>
      <c r="D34" s="482"/>
      <c r="E34" s="482"/>
      <c r="F34" s="482"/>
      <c r="G34" s="482"/>
      <c r="H34" s="488"/>
      <c r="I34" s="489"/>
      <c r="J34" s="488"/>
      <c r="K34" s="489"/>
      <c r="L34" s="482"/>
      <c r="M34" s="488"/>
      <c r="N34" s="497"/>
      <c r="O34" s="488"/>
      <c r="P34" s="489"/>
      <c r="Q34" s="488"/>
      <c r="R34" s="489"/>
      <c r="S34" s="488"/>
      <c r="T34" s="489"/>
      <c r="U34" s="488"/>
      <c r="V34" s="497"/>
      <c r="W34" s="489"/>
      <c r="X34" s="488"/>
      <c r="Y34" s="489"/>
      <c r="Z34" s="488"/>
      <c r="AA34" s="489"/>
      <c r="AB34" s="488"/>
      <c r="AC34" s="489"/>
      <c r="AD34" s="488"/>
      <c r="AE34" s="523"/>
      <c r="AF34" s="425"/>
      <c r="AG34" s="425"/>
      <c r="AH34" s="425"/>
      <c r="AI34" s="518"/>
    </row>
    <row r="35" spans="1:35" ht="15" customHeight="1">
      <c r="A35" s="94" t="s">
        <v>93</v>
      </c>
      <c r="B35" s="100"/>
      <c r="C35" s="482"/>
      <c r="D35" s="482"/>
      <c r="E35" s="482"/>
      <c r="F35" s="482"/>
      <c r="G35" s="482"/>
      <c r="H35" s="488"/>
      <c r="I35" s="489"/>
      <c r="J35" s="488"/>
      <c r="K35" s="489"/>
      <c r="L35" s="482"/>
      <c r="M35" s="488"/>
      <c r="N35" s="497"/>
      <c r="O35" s="488"/>
      <c r="P35" s="489"/>
      <c r="Q35" s="488"/>
      <c r="R35" s="489"/>
      <c r="S35" s="488"/>
      <c r="T35" s="489"/>
      <c r="U35" s="488"/>
      <c r="V35" s="497"/>
      <c r="W35" s="489"/>
      <c r="X35" s="488"/>
      <c r="Y35" s="489"/>
      <c r="Z35" s="488"/>
      <c r="AA35" s="489"/>
      <c r="AB35" s="488"/>
      <c r="AC35" s="489"/>
      <c r="AD35" s="488"/>
      <c r="AE35" s="523"/>
      <c r="AF35" s="519" t="s">
        <v>197</v>
      </c>
      <c r="AG35" s="520"/>
      <c r="AH35" s="521"/>
      <c r="AI35" s="492" t="s">
        <v>198</v>
      </c>
    </row>
    <row r="36" spans="1:35" ht="15" customHeight="1">
      <c r="A36" s="87"/>
      <c r="B36" s="100"/>
      <c r="C36" s="482"/>
      <c r="D36" s="482"/>
      <c r="E36" s="482"/>
      <c r="F36" s="482"/>
      <c r="G36" s="482"/>
      <c r="H36" s="488"/>
      <c r="I36" s="489"/>
      <c r="J36" s="488"/>
      <c r="K36" s="489"/>
      <c r="L36" s="482"/>
      <c r="M36" s="488"/>
      <c r="N36" s="497"/>
      <c r="O36" s="488"/>
      <c r="P36" s="489"/>
      <c r="Q36" s="488"/>
      <c r="R36" s="489"/>
      <c r="S36" s="488"/>
      <c r="T36" s="489"/>
      <c r="U36" s="488"/>
      <c r="V36" s="497"/>
      <c r="W36" s="489"/>
      <c r="X36" s="488"/>
      <c r="Y36" s="489"/>
      <c r="Z36" s="488"/>
      <c r="AA36" s="489"/>
      <c r="AB36" s="488"/>
      <c r="AC36" s="489"/>
      <c r="AD36" s="488"/>
      <c r="AE36" s="523"/>
      <c r="AF36" s="522"/>
      <c r="AG36" s="497"/>
      <c r="AH36" s="523"/>
      <c r="AI36" s="493"/>
    </row>
    <row r="37" spans="1:35" ht="15" customHeight="1">
      <c r="A37" s="87"/>
      <c r="B37" s="100"/>
      <c r="C37" s="482"/>
      <c r="D37" s="482"/>
      <c r="E37" s="482"/>
      <c r="F37" s="482"/>
      <c r="G37" s="482"/>
      <c r="H37" s="488"/>
      <c r="I37" s="489"/>
      <c r="J37" s="488"/>
      <c r="K37" s="489"/>
      <c r="L37" s="482"/>
      <c r="M37" s="488"/>
      <c r="N37" s="497"/>
      <c r="O37" s="488"/>
      <c r="P37" s="489"/>
      <c r="Q37" s="488"/>
      <c r="R37" s="489"/>
      <c r="S37" s="488"/>
      <c r="T37" s="489"/>
      <c r="U37" s="488"/>
      <c r="V37" s="497"/>
      <c r="W37" s="489"/>
      <c r="X37" s="488"/>
      <c r="Y37" s="489"/>
      <c r="Z37" s="488"/>
      <c r="AA37" s="489"/>
      <c r="AB37" s="488"/>
      <c r="AC37" s="489"/>
      <c r="AD37" s="488"/>
      <c r="AE37" s="523"/>
      <c r="AF37" s="522"/>
      <c r="AG37" s="497"/>
      <c r="AH37" s="523"/>
      <c r="AI37" s="493"/>
    </row>
    <row r="38" spans="1:35" ht="15" customHeight="1">
      <c r="A38" s="89"/>
      <c r="B38" s="101" t="s">
        <v>212</v>
      </c>
      <c r="C38" s="483"/>
      <c r="D38" s="483"/>
      <c r="E38" s="483"/>
      <c r="F38" s="483"/>
      <c r="G38" s="483"/>
      <c r="H38" s="490"/>
      <c r="I38" s="491"/>
      <c r="J38" s="490"/>
      <c r="K38" s="491"/>
      <c r="L38" s="483"/>
      <c r="M38" s="490"/>
      <c r="N38" s="498"/>
      <c r="O38" s="490"/>
      <c r="P38" s="491"/>
      <c r="Q38" s="490"/>
      <c r="R38" s="491"/>
      <c r="S38" s="490"/>
      <c r="T38" s="491"/>
      <c r="U38" s="515"/>
      <c r="V38" s="516"/>
      <c r="W38" s="517"/>
      <c r="X38" s="490"/>
      <c r="Y38" s="491"/>
      <c r="Z38" s="490"/>
      <c r="AA38" s="491"/>
      <c r="AB38" s="490"/>
      <c r="AC38" s="491"/>
      <c r="AD38" s="490"/>
      <c r="AE38" s="529"/>
      <c r="AF38" s="524"/>
      <c r="AG38" s="516"/>
      <c r="AH38" s="525"/>
      <c r="AI38" s="494"/>
    </row>
    <row r="39" spans="1:35" ht="20.100000000000001" customHeight="1">
      <c r="A39" s="102" t="s">
        <v>309</v>
      </c>
      <c r="B39" s="103">
        <f>SUM(C39:AE39)</f>
        <v>28</v>
      </c>
      <c r="C39" s="104">
        <v>1</v>
      </c>
      <c r="D39" s="104">
        <v>1</v>
      </c>
      <c r="E39" s="104">
        <v>2</v>
      </c>
      <c r="F39" s="104">
        <v>1</v>
      </c>
      <c r="G39" s="104">
        <v>1</v>
      </c>
      <c r="H39" s="485">
        <v>5</v>
      </c>
      <c r="I39" s="485"/>
      <c r="J39" s="485">
        <v>1</v>
      </c>
      <c r="K39" s="485"/>
      <c r="L39" s="105">
        <v>0</v>
      </c>
      <c r="M39" s="485">
        <v>1</v>
      </c>
      <c r="N39" s="485"/>
      <c r="O39" s="485">
        <v>3</v>
      </c>
      <c r="P39" s="485"/>
      <c r="Q39" s="485">
        <v>2</v>
      </c>
      <c r="R39" s="485"/>
      <c r="S39" s="485">
        <v>2</v>
      </c>
      <c r="T39" s="485"/>
      <c r="U39" s="514">
        <v>0</v>
      </c>
      <c r="V39" s="514"/>
      <c r="W39" s="514"/>
      <c r="X39" s="485">
        <v>4</v>
      </c>
      <c r="Y39" s="485"/>
      <c r="Z39" s="485">
        <v>2</v>
      </c>
      <c r="AA39" s="485"/>
      <c r="AB39" s="485">
        <v>1</v>
      </c>
      <c r="AC39" s="485"/>
      <c r="AD39" s="485">
        <v>1</v>
      </c>
      <c r="AE39" s="485"/>
      <c r="AF39" s="495">
        <v>626</v>
      </c>
      <c r="AG39" s="495"/>
      <c r="AH39" s="495"/>
      <c r="AI39" s="106">
        <v>22</v>
      </c>
    </row>
    <row r="40" spans="1:35" ht="20.100000000000001" customHeight="1">
      <c r="A40" s="102" t="s">
        <v>310</v>
      </c>
      <c r="B40" s="107">
        <f>SUM(C40:AE40)</f>
        <v>29</v>
      </c>
      <c r="C40" s="104">
        <v>2</v>
      </c>
      <c r="D40" s="104">
        <v>1</v>
      </c>
      <c r="E40" s="104">
        <v>2</v>
      </c>
      <c r="F40" s="104">
        <v>1</v>
      </c>
      <c r="G40" s="104">
        <v>1</v>
      </c>
      <c r="H40" s="449">
        <v>5</v>
      </c>
      <c r="I40" s="449"/>
      <c r="J40" s="449">
        <v>1</v>
      </c>
      <c r="K40" s="449"/>
      <c r="L40" s="105">
        <v>0</v>
      </c>
      <c r="M40" s="449">
        <v>1</v>
      </c>
      <c r="N40" s="449"/>
      <c r="O40" s="449">
        <v>3</v>
      </c>
      <c r="P40" s="449"/>
      <c r="Q40" s="449">
        <v>2</v>
      </c>
      <c r="R40" s="449"/>
      <c r="S40" s="449">
        <v>2</v>
      </c>
      <c r="T40" s="449"/>
      <c r="U40" s="377">
        <v>0</v>
      </c>
      <c r="V40" s="377"/>
      <c r="W40" s="377"/>
      <c r="X40" s="449">
        <v>4</v>
      </c>
      <c r="Y40" s="449"/>
      <c r="Z40" s="449">
        <v>2</v>
      </c>
      <c r="AA40" s="449"/>
      <c r="AB40" s="449">
        <v>1</v>
      </c>
      <c r="AC40" s="449"/>
      <c r="AD40" s="449">
        <v>1</v>
      </c>
      <c r="AE40" s="449"/>
      <c r="AF40" s="467">
        <v>626</v>
      </c>
      <c r="AG40" s="467"/>
      <c r="AH40" s="467"/>
      <c r="AI40" s="106">
        <v>22</v>
      </c>
    </row>
    <row r="41" spans="1:35" ht="20.100000000000001" customHeight="1">
      <c r="A41" s="102" t="s">
        <v>311</v>
      </c>
      <c r="B41" s="108">
        <f>SUM(C41:AE41)</f>
        <v>29</v>
      </c>
      <c r="C41" s="104">
        <v>2</v>
      </c>
      <c r="D41" s="104">
        <v>1</v>
      </c>
      <c r="E41" s="104">
        <v>2</v>
      </c>
      <c r="F41" s="104">
        <v>1</v>
      </c>
      <c r="G41" s="104">
        <v>1</v>
      </c>
      <c r="H41" s="449">
        <v>5</v>
      </c>
      <c r="I41" s="449"/>
      <c r="J41" s="449">
        <v>1</v>
      </c>
      <c r="K41" s="449"/>
      <c r="L41" s="105">
        <v>0</v>
      </c>
      <c r="M41" s="449">
        <v>1</v>
      </c>
      <c r="N41" s="449"/>
      <c r="O41" s="449">
        <v>3</v>
      </c>
      <c r="P41" s="449"/>
      <c r="Q41" s="449">
        <v>2</v>
      </c>
      <c r="R41" s="449"/>
      <c r="S41" s="449">
        <v>2</v>
      </c>
      <c r="T41" s="449"/>
      <c r="U41" s="377">
        <v>0</v>
      </c>
      <c r="V41" s="377"/>
      <c r="W41" s="377"/>
      <c r="X41" s="449">
        <v>4</v>
      </c>
      <c r="Y41" s="449"/>
      <c r="Z41" s="449">
        <v>2</v>
      </c>
      <c r="AA41" s="449"/>
      <c r="AB41" s="449">
        <v>1</v>
      </c>
      <c r="AC41" s="449"/>
      <c r="AD41" s="449">
        <v>1</v>
      </c>
      <c r="AE41" s="449"/>
      <c r="AF41" s="467">
        <v>634</v>
      </c>
      <c r="AG41" s="467"/>
      <c r="AH41" s="467"/>
      <c r="AI41" s="106">
        <v>21</v>
      </c>
    </row>
    <row r="42" spans="1:35" ht="20.100000000000001" customHeight="1">
      <c r="A42" s="102" t="s">
        <v>317</v>
      </c>
      <c r="B42" s="108">
        <f>SUM(C42:AE42)</f>
        <v>29</v>
      </c>
      <c r="C42" s="104">
        <v>2</v>
      </c>
      <c r="D42" s="104">
        <v>1</v>
      </c>
      <c r="E42" s="104">
        <v>2</v>
      </c>
      <c r="F42" s="104">
        <v>1</v>
      </c>
      <c r="G42" s="104">
        <v>1</v>
      </c>
      <c r="H42" s="449">
        <v>5</v>
      </c>
      <c r="I42" s="449"/>
      <c r="J42" s="449">
        <v>1</v>
      </c>
      <c r="K42" s="449"/>
      <c r="L42" s="105">
        <v>0</v>
      </c>
      <c r="M42" s="449">
        <v>1</v>
      </c>
      <c r="N42" s="449"/>
      <c r="O42" s="449">
        <v>3</v>
      </c>
      <c r="P42" s="449"/>
      <c r="Q42" s="449">
        <v>2</v>
      </c>
      <c r="R42" s="449"/>
      <c r="S42" s="449">
        <v>2</v>
      </c>
      <c r="T42" s="449"/>
      <c r="U42" s="377">
        <v>0</v>
      </c>
      <c r="V42" s="377"/>
      <c r="W42" s="377"/>
      <c r="X42" s="449">
        <v>4</v>
      </c>
      <c r="Y42" s="449"/>
      <c r="Z42" s="449">
        <v>2</v>
      </c>
      <c r="AA42" s="449"/>
      <c r="AB42" s="449">
        <v>1</v>
      </c>
      <c r="AC42" s="449"/>
      <c r="AD42" s="449">
        <v>1</v>
      </c>
      <c r="AE42" s="449"/>
      <c r="AF42" s="467">
        <v>641</v>
      </c>
      <c r="AG42" s="467"/>
      <c r="AH42" s="467"/>
      <c r="AI42" s="106">
        <v>21</v>
      </c>
    </row>
    <row r="43" spans="1:35" ht="20.100000000000001" customHeight="1" thickBot="1">
      <c r="A43" s="109" t="s">
        <v>312</v>
      </c>
      <c r="B43" s="110">
        <f>SUM(C43:AE43)</f>
        <v>30</v>
      </c>
      <c r="C43" s="111">
        <v>2</v>
      </c>
      <c r="D43" s="111">
        <v>1</v>
      </c>
      <c r="E43" s="111">
        <v>2</v>
      </c>
      <c r="F43" s="111">
        <v>1</v>
      </c>
      <c r="G43" s="111">
        <v>1</v>
      </c>
      <c r="H43" s="484">
        <v>5</v>
      </c>
      <c r="I43" s="484"/>
      <c r="J43" s="484">
        <v>1</v>
      </c>
      <c r="K43" s="484"/>
      <c r="L43" s="112" t="s">
        <v>314</v>
      </c>
      <c r="M43" s="484">
        <v>1</v>
      </c>
      <c r="N43" s="484"/>
      <c r="O43" s="484">
        <v>3</v>
      </c>
      <c r="P43" s="484"/>
      <c r="Q43" s="484">
        <v>2</v>
      </c>
      <c r="R43" s="484"/>
      <c r="S43" s="484">
        <v>2</v>
      </c>
      <c r="T43" s="484"/>
      <c r="U43" s="513" t="s">
        <v>314</v>
      </c>
      <c r="V43" s="513"/>
      <c r="W43" s="513"/>
      <c r="X43" s="484">
        <v>5</v>
      </c>
      <c r="Y43" s="484"/>
      <c r="Z43" s="484">
        <v>2</v>
      </c>
      <c r="AA43" s="484"/>
      <c r="AB43" s="484">
        <v>1</v>
      </c>
      <c r="AC43" s="484"/>
      <c r="AD43" s="484">
        <v>1</v>
      </c>
      <c r="AE43" s="484"/>
      <c r="AF43" s="527">
        <v>642</v>
      </c>
      <c r="AG43" s="527"/>
      <c r="AH43" s="527"/>
      <c r="AI43" s="113">
        <v>21</v>
      </c>
    </row>
    <row r="44" spans="1:35" ht="15" customHeight="1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AC44" s="80"/>
      <c r="AD44" s="80"/>
      <c r="AE44" s="80"/>
      <c r="AF44" s="80"/>
      <c r="AG44" s="80"/>
      <c r="AH44" s="80"/>
      <c r="AI44" s="81" t="s">
        <v>141</v>
      </c>
    </row>
    <row r="45" spans="1:35" ht="17.45" customHeight="1">
      <c r="A45" s="80"/>
      <c r="B45" s="80"/>
      <c r="C45" s="80"/>
      <c r="D45" s="84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</row>
    <row r="46" spans="1:35" ht="17.45" customHeight="1">
      <c r="D46" s="82"/>
    </row>
  </sheetData>
  <mergeCells count="292">
    <mergeCell ref="AF33:AI33"/>
    <mergeCell ref="AF35:AH38"/>
    <mergeCell ref="AB32:AC38"/>
    <mergeCell ref="AF32:AI32"/>
    <mergeCell ref="Z32:AA38"/>
    <mergeCell ref="X42:Y42"/>
    <mergeCell ref="AF43:AH43"/>
    <mergeCell ref="AF42:AH42"/>
    <mergeCell ref="AF41:AH41"/>
    <mergeCell ref="AD40:AE40"/>
    <mergeCell ref="AF40:AH40"/>
    <mergeCell ref="AF34:AI34"/>
    <mergeCell ref="Z40:AA40"/>
    <mergeCell ref="X43:Y43"/>
    <mergeCell ref="AD43:AE43"/>
    <mergeCell ref="AD42:AE42"/>
    <mergeCell ref="AD41:AE41"/>
    <mergeCell ref="Z43:AA43"/>
    <mergeCell ref="Z39:AA39"/>
    <mergeCell ref="AD39:AE39"/>
    <mergeCell ref="AB39:AC39"/>
    <mergeCell ref="X39:Y39"/>
    <mergeCell ref="Z42:AA42"/>
    <mergeCell ref="AD32:AE38"/>
    <mergeCell ref="AB43:AC43"/>
    <mergeCell ref="AB42:AC42"/>
    <mergeCell ref="AB41:AC41"/>
    <mergeCell ref="Z41:AA41"/>
    <mergeCell ref="AB40:AC40"/>
    <mergeCell ref="S40:T40"/>
    <mergeCell ref="U42:W42"/>
    <mergeCell ref="X40:Y40"/>
    <mergeCell ref="X32:Y38"/>
    <mergeCell ref="U43:W43"/>
    <mergeCell ref="U39:W39"/>
    <mergeCell ref="U32:W38"/>
    <mergeCell ref="S39:T39"/>
    <mergeCell ref="V21:Y21"/>
    <mergeCell ref="Z23:AC23"/>
    <mergeCell ref="Z22:AC22"/>
    <mergeCell ref="Z21:AC21"/>
    <mergeCell ref="V22:Y22"/>
    <mergeCell ref="V23:Y23"/>
    <mergeCell ref="V28:Y28"/>
    <mergeCell ref="R28:U28"/>
    <mergeCell ref="Z24:AC24"/>
    <mergeCell ref="R26:U26"/>
    <mergeCell ref="V24:Y24"/>
    <mergeCell ref="Z26:AC26"/>
    <mergeCell ref="Z25:AC25"/>
    <mergeCell ref="Z27:AC27"/>
    <mergeCell ref="AD25:AG25"/>
    <mergeCell ref="AD24:AG24"/>
    <mergeCell ref="AD23:AG23"/>
    <mergeCell ref="AD21:AG21"/>
    <mergeCell ref="AD16:AE17"/>
    <mergeCell ref="AD14:AE15"/>
    <mergeCell ref="AF12:AH13"/>
    <mergeCell ref="AD10:AE11"/>
    <mergeCell ref="AH24:AI24"/>
    <mergeCell ref="AA7:AC7"/>
    <mergeCell ref="Y7:Z7"/>
    <mergeCell ref="Y8:Z9"/>
    <mergeCell ref="AH21:AI23"/>
    <mergeCell ref="AF8:AH9"/>
    <mergeCell ref="AF10:AH11"/>
    <mergeCell ref="AD5:AE5"/>
    <mergeCell ref="AD28:AG28"/>
    <mergeCell ref="AD27:AG27"/>
    <mergeCell ref="Z28:AC28"/>
    <mergeCell ref="AD7:AE7"/>
    <mergeCell ref="AD26:AG26"/>
    <mergeCell ref="AF7:AH7"/>
    <mergeCell ref="AH28:AI28"/>
    <mergeCell ref="AH27:AI27"/>
    <mergeCell ref="AH26:AI26"/>
    <mergeCell ref="AH25:AI25"/>
    <mergeCell ref="AI14:AI15"/>
    <mergeCell ref="AI12:AI13"/>
    <mergeCell ref="AI10:AI11"/>
    <mergeCell ref="AI8:AI9"/>
    <mergeCell ref="AD8:AE9"/>
    <mergeCell ref="AD12:AE13"/>
    <mergeCell ref="AD22:AG22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R24:U24"/>
    <mergeCell ref="U7:X7"/>
    <mergeCell ref="U8:X9"/>
    <mergeCell ref="L32:L38"/>
    <mergeCell ref="M32:N38"/>
    <mergeCell ref="O32:P38"/>
    <mergeCell ref="S32:T38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2:K38"/>
    <mergeCell ref="H16:J17"/>
    <mergeCell ref="H14:J15"/>
    <mergeCell ref="N28:Q28"/>
    <mergeCell ref="N27:Q27"/>
    <mergeCell ref="N25:Q25"/>
    <mergeCell ref="G28:H28"/>
    <mergeCell ref="L28:M28"/>
    <mergeCell ref="M43:N43"/>
    <mergeCell ref="M42:N42"/>
    <mergeCell ref="M41:N41"/>
    <mergeCell ref="M39:N39"/>
    <mergeCell ref="M40:N40"/>
    <mergeCell ref="AI35:AI38"/>
    <mergeCell ref="O43:P43"/>
    <mergeCell ref="O42:P42"/>
    <mergeCell ref="O41:P41"/>
    <mergeCell ref="U40:W40"/>
    <mergeCell ref="O40:P40"/>
    <mergeCell ref="O39:P39"/>
    <mergeCell ref="Q39:R39"/>
    <mergeCell ref="Q32:R38"/>
    <mergeCell ref="Q43:R43"/>
    <mergeCell ref="Q42:R42"/>
    <mergeCell ref="Q41:R41"/>
    <mergeCell ref="Q40:R40"/>
    <mergeCell ref="AF39:AH39"/>
    <mergeCell ref="U41:W41"/>
    <mergeCell ref="X41:Y41"/>
    <mergeCell ref="S43:T43"/>
    <mergeCell ref="S42:T42"/>
    <mergeCell ref="S41:T41"/>
    <mergeCell ref="B28:D28"/>
    <mergeCell ref="E28:F28"/>
    <mergeCell ref="G32:G38"/>
    <mergeCell ref="H43:I43"/>
    <mergeCell ref="D32:D38"/>
    <mergeCell ref="C32:C38"/>
    <mergeCell ref="F32:F38"/>
    <mergeCell ref="E32:E38"/>
    <mergeCell ref="I28:K28"/>
    <mergeCell ref="J41:K41"/>
    <mergeCell ref="H39:I39"/>
    <mergeCell ref="H32:I38"/>
    <mergeCell ref="J43:K43"/>
    <mergeCell ref="J42:K42"/>
    <mergeCell ref="J39:K39"/>
    <mergeCell ref="H42:I42"/>
    <mergeCell ref="H41:I41"/>
    <mergeCell ref="H40:I40"/>
    <mergeCell ref="J40:K40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Y12:Z13"/>
    <mergeCell ref="U12:X13"/>
    <mergeCell ref="A5:E5"/>
    <mergeCell ref="P10:Q11"/>
    <mergeCell ref="A11:E11"/>
    <mergeCell ref="M8:O9"/>
    <mergeCell ref="A7:E7"/>
    <mergeCell ref="P7:Q7"/>
    <mergeCell ref="H7:J7"/>
    <mergeCell ref="K7:L7"/>
    <mergeCell ref="F3:G3"/>
    <mergeCell ref="H3:J3"/>
    <mergeCell ref="K3:L3"/>
    <mergeCell ref="M3:O3"/>
    <mergeCell ref="P3:Q3"/>
    <mergeCell ref="Y3:Z3"/>
    <mergeCell ref="AA3:AC3"/>
    <mergeCell ref="AD3:AE3"/>
    <mergeCell ref="AF3:AH3"/>
    <mergeCell ref="F4:G4"/>
    <mergeCell ref="H4:J4"/>
    <mergeCell ref="K4:L4"/>
    <mergeCell ref="M4:O4"/>
    <mergeCell ref="P4:Q4"/>
    <mergeCell ref="R4:T4"/>
    <mergeCell ref="U4:X4"/>
    <mergeCell ref="Y4:Z4"/>
    <mergeCell ref="AA4:AC4"/>
    <mergeCell ref="AD4:AE4"/>
    <mergeCell ref="AF4:AH4"/>
    <mergeCell ref="R3:T3"/>
    <mergeCell ref="AI3:AI6"/>
    <mergeCell ref="AI16:AI17"/>
    <mergeCell ref="AF5:AH5"/>
    <mergeCell ref="F6:G6"/>
    <mergeCell ref="H6:J6"/>
    <mergeCell ref="K6:L6"/>
    <mergeCell ref="M6:O6"/>
    <mergeCell ref="P6:Q6"/>
    <mergeCell ref="R6:T6"/>
    <mergeCell ref="U6:X6"/>
    <mergeCell ref="Y6:Z6"/>
    <mergeCell ref="AA6:AC6"/>
    <mergeCell ref="AD6:AE6"/>
    <mergeCell ref="AF6:AH6"/>
    <mergeCell ref="F5:G5"/>
    <mergeCell ref="H5:J5"/>
    <mergeCell ref="K5:L5"/>
    <mergeCell ref="M5:O5"/>
    <mergeCell ref="P5:Q5"/>
    <mergeCell ref="R5:T5"/>
    <mergeCell ref="U5:X5"/>
    <mergeCell ref="Y5:Z5"/>
    <mergeCell ref="AA5:AC5"/>
    <mergeCell ref="U3:X3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31" orientation="portrait" useFirstPageNumber="1" r:id="rId1"/>
  <headerFooter scaleWithDoc="0" alignWithMargins="0">
    <oddHeader>&amp;R警察及び消防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view="pageBreakPreview" zoomScaleNormal="100" zoomScaleSheetLayoutView="100" workbookViewId="0">
      <selection activeCell="R53" sqref="R53"/>
    </sheetView>
  </sheetViews>
  <sheetFormatPr defaultRowHeight="12" customHeight="1"/>
  <cols>
    <col min="1" max="6" width="16.5703125" style="5" customWidth="1"/>
    <col min="7" max="7" width="16.42578125" style="5" customWidth="1"/>
    <col min="8" max="8" width="8.28515625" style="38" customWidth="1"/>
    <col min="9" max="9" width="11.85546875" style="38" customWidth="1"/>
    <col min="10" max="12" width="9.85546875" style="38" customWidth="1"/>
    <col min="13" max="14" width="9.28515625" style="38" customWidth="1"/>
    <col min="15" max="15" width="9.7109375" style="38" customWidth="1"/>
    <col min="16" max="16" width="9.28515625" style="38" customWidth="1"/>
    <col min="17" max="17" width="9.7109375" style="38" customWidth="1"/>
    <col min="18" max="18" width="9.28515625" style="5" customWidth="1"/>
    <col min="19" max="16384" width="9.140625" style="5"/>
  </cols>
  <sheetData>
    <row r="1" spans="1:13" ht="20.100000000000001" customHeight="1">
      <c r="A1" s="530" t="s">
        <v>156</v>
      </c>
      <c r="B1" s="530"/>
      <c r="C1" s="530"/>
      <c r="D1" s="530"/>
      <c r="E1" s="530"/>
      <c r="F1" s="530"/>
      <c r="G1" s="8"/>
      <c r="H1" s="54"/>
      <c r="I1" s="54"/>
      <c r="J1" s="54"/>
      <c r="K1" s="54"/>
      <c r="L1" s="54"/>
      <c r="M1" s="54"/>
    </row>
    <row r="3" spans="1:13" ht="12" customHeight="1">
      <c r="M3" s="55" t="s">
        <v>1</v>
      </c>
    </row>
    <row r="4" spans="1:13" ht="12" customHeight="1">
      <c r="A4" s="9"/>
      <c r="H4" s="56" t="s">
        <v>157</v>
      </c>
      <c r="I4" s="38" t="s">
        <v>315</v>
      </c>
    </row>
    <row r="5" spans="1:13" ht="12" customHeight="1">
      <c r="A5" s="18"/>
      <c r="B5" s="9" t="s">
        <v>219</v>
      </c>
      <c r="C5" s="18"/>
      <c r="D5" s="18"/>
      <c r="E5" s="9" t="s">
        <v>200</v>
      </c>
      <c r="F5" s="18"/>
      <c r="I5" s="38" t="s">
        <v>3</v>
      </c>
      <c r="J5" s="38" t="s">
        <v>158</v>
      </c>
      <c r="K5" s="38" t="s">
        <v>159</v>
      </c>
      <c r="L5" s="38" t="s">
        <v>160</v>
      </c>
    </row>
    <row r="6" spans="1:13" ht="12" customHeight="1">
      <c r="A6" s="18"/>
      <c r="D6" s="18"/>
      <c r="E6" s="9" t="s">
        <v>220</v>
      </c>
      <c r="F6" s="18"/>
      <c r="H6" s="57" t="str">
        <f>‐126‐!A5</f>
        <v>平成23年</v>
      </c>
      <c r="I6" s="58">
        <f>+‐126‐!C5</f>
        <v>671</v>
      </c>
      <c r="J6" s="58">
        <f>+‐126‐!E5</f>
        <v>3</v>
      </c>
      <c r="K6" s="58">
        <f>+‐126‐!G5</f>
        <v>86</v>
      </c>
      <c r="L6" s="58">
        <f>‐126‐!I5</f>
        <v>675</v>
      </c>
    </row>
    <row r="7" spans="1:13" ht="12" customHeight="1">
      <c r="A7" s="7"/>
      <c r="H7" s="59">
        <f>‐126‐!A7</f>
        <v>24</v>
      </c>
      <c r="I7" s="58">
        <f>+‐126‐!C7</f>
        <v>674</v>
      </c>
      <c r="J7" s="58">
        <f>+‐126‐!E7</f>
        <v>4</v>
      </c>
      <c r="K7" s="58">
        <f>+‐126‐!G7</f>
        <v>73</v>
      </c>
      <c r="L7" s="58">
        <f>‐126‐!I7</f>
        <v>714</v>
      </c>
    </row>
    <row r="8" spans="1:13" ht="12" customHeight="1">
      <c r="A8" s="7"/>
      <c r="H8" s="59">
        <f>‐126‐!A9</f>
        <v>25</v>
      </c>
      <c r="I8" s="58">
        <f>+‐126‐!C9</f>
        <v>750</v>
      </c>
      <c r="J8" s="58">
        <f>+‐126‐!E9</f>
        <v>4</v>
      </c>
      <c r="K8" s="58">
        <f>+‐126‐!G9</f>
        <v>86</v>
      </c>
      <c r="L8" s="58">
        <f>‐126‐!I9</f>
        <v>782</v>
      </c>
    </row>
    <row r="9" spans="1:13" ht="12" customHeight="1">
      <c r="A9" s="7"/>
      <c r="H9" s="59">
        <f>‐126‐!A11</f>
        <v>26</v>
      </c>
      <c r="I9" s="58">
        <f>+‐126‐!C11</f>
        <v>598</v>
      </c>
      <c r="J9" s="60">
        <f>+‐126‐!E11</f>
        <v>3</v>
      </c>
      <c r="K9" s="58">
        <f>+‐126‐!G11</f>
        <v>49</v>
      </c>
      <c r="L9" s="60">
        <f>‐126‐!I11</f>
        <v>546</v>
      </c>
    </row>
    <row r="10" spans="1:13" ht="12" customHeight="1">
      <c r="A10" s="7"/>
      <c r="H10" s="59">
        <f>‐126‐!A13</f>
        <v>27</v>
      </c>
      <c r="I10" s="58">
        <f>+‐126‐!C13</f>
        <v>556</v>
      </c>
      <c r="J10" s="58">
        <f>+‐126‐!E13</f>
        <v>5</v>
      </c>
      <c r="K10" s="58">
        <f>+‐126‐!G13</f>
        <v>59</v>
      </c>
      <c r="L10" s="58">
        <f>‐126‐!I13</f>
        <v>576</v>
      </c>
    </row>
    <row r="11" spans="1:13" ht="12" customHeight="1">
      <c r="A11" s="7"/>
      <c r="H11" s="59">
        <f>‐126‐!A15</f>
        <v>28</v>
      </c>
      <c r="I11" s="58">
        <f>+‐126‐!C15</f>
        <v>490</v>
      </c>
      <c r="J11" s="58">
        <f>+‐126‐!E15</f>
        <v>1</v>
      </c>
      <c r="K11" s="58">
        <f>+‐126‐!G15</f>
        <v>62</v>
      </c>
      <c r="L11" s="58">
        <f>‐126‐!I15</f>
        <v>431</v>
      </c>
    </row>
    <row r="12" spans="1:13" ht="12" customHeight="1">
      <c r="A12" s="7"/>
      <c r="H12" s="56" t="s">
        <v>161</v>
      </c>
      <c r="I12" s="38" t="s">
        <v>315</v>
      </c>
    </row>
    <row r="13" spans="1:13" ht="12" customHeight="1">
      <c r="A13" s="7"/>
      <c r="I13" s="38" t="s">
        <v>162</v>
      </c>
      <c r="J13" s="38" t="s">
        <v>163</v>
      </c>
    </row>
    <row r="14" spans="1:13" ht="12" customHeight="1">
      <c r="A14" s="7"/>
      <c r="H14" s="55" t="s">
        <v>316</v>
      </c>
      <c r="I14" s="38">
        <f>‐126‐!C7</f>
        <v>674</v>
      </c>
      <c r="J14" s="61">
        <f>‐126‐!B7-‐126‐!C7</f>
        <v>176</v>
      </c>
      <c r="K14" s="39">
        <f>SUM(I14:J14)</f>
        <v>850</v>
      </c>
    </row>
    <row r="15" spans="1:13" ht="12" customHeight="1">
      <c r="A15" s="11"/>
      <c r="H15" s="62">
        <v>25</v>
      </c>
      <c r="I15" s="38">
        <f>‐126‐!C9</f>
        <v>750</v>
      </c>
      <c r="J15" s="61">
        <f>‐126‐!B15-‐126‐!C15</f>
        <v>136</v>
      </c>
      <c r="K15" s="63">
        <f>SUM(I15:J15)</f>
        <v>886</v>
      </c>
    </row>
    <row r="16" spans="1:13" ht="12" customHeight="1">
      <c r="A16" s="18"/>
      <c r="H16" s="62">
        <v>26</v>
      </c>
      <c r="I16" s="38">
        <f>‐126‐!C11</f>
        <v>598</v>
      </c>
      <c r="J16" s="61">
        <f>+‐126‐!B11-‐126‐!C11</f>
        <v>173</v>
      </c>
      <c r="K16" s="63">
        <f>SUM(I16:J16)</f>
        <v>771</v>
      </c>
    </row>
    <row r="17" spans="1:13" ht="12" customHeight="1">
      <c r="A17" s="18"/>
      <c r="H17" s="62">
        <v>27</v>
      </c>
      <c r="I17" s="38">
        <f>‐126‐!C13</f>
        <v>556</v>
      </c>
      <c r="J17" s="61">
        <f>+‐126‐!B13-‐126‐!C13</f>
        <v>147</v>
      </c>
      <c r="K17" s="63">
        <f>SUM(I17:J17)</f>
        <v>703</v>
      </c>
    </row>
    <row r="18" spans="1:13" ht="12" customHeight="1">
      <c r="A18" s="18"/>
      <c r="H18" s="62">
        <v>28</v>
      </c>
      <c r="I18" s="38">
        <f>‐126‐!C15</f>
        <v>490</v>
      </c>
      <c r="J18" s="61">
        <f>+‐126‐!B15-‐126‐!C15</f>
        <v>136</v>
      </c>
      <c r="K18" s="63">
        <f>SUM(I18:J18)</f>
        <v>626</v>
      </c>
    </row>
    <row r="19" spans="1:13" ht="12" customHeight="1">
      <c r="A19" s="18"/>
    </row>
    <row r="20" spans="1:13" ht="12" customHeight="1">
      <c r="A20" s="18"/>
      <c r="M20" s="55" t="s">
        <v>8</v>
      </c>
    </row>
    <row r="21" spans="1:13" ht="12" customHeight="1">
      <c r="A21" s="18"/>
    </row>
    <row r="22" spans="1:13" ht="12" customHeight="1">
      <c r="A22" s="18"/>
    </row>
    <row r="23" spans="1:13" ht="12" customHeight="1">
      <c r="A23" s="18"/>
    </row>
    <row r="24" spans="1:13" ht="12" customHeight="1">
      <c r="A24" s="18"/>
    </row>
    <row r="25" spans="1:13" ht="12" customHeight="1">
      <c r="A25" s="18"/>
    </row>
    <row r="26" spans="1:13" ht="12" customHeight="1">
      <c r="A26" s="18"/>
    </row>
    <row r="27" spans="1:13" ht="12" customHeight="1">
      <c r="A27" s="18"/>
    </row>
    <row r="28" spans="1:13" ht="12" customHeight="1">
      <c r="A28" s="18"/>
    </row>
    <row r="29" spans="1:13" ht="12" customHeight="1">
      <c r="A29" s="18"/>
    </row>
    <row r="30" spans="1:13" ht="12" customHeight="1">
      <c r="A30" s="18"/>
    </row>
    <row r="31" spans="1:13" ht="12" customHeight="1">
      <c r="A31" s="18"/>
    </row>
    <row r="32" spans="1:13" ht="12" customHeight="1">
      <c r="A32" s="18"/>
    </row>
    <row r="33" spans="1:25" ht="12" customHeight="1">
      <c r="A33" s="18"/>
      <c r="P33" s="35"/>
      <c r="Q33" s="36"/>
      <c r="R33" s="4"/>
      <c r="S33" s="4"/>
      <c r="T33" s="4"/>
      <c r="U33" s="4"/>
      <c r="V33" s="4"/>
      <c r="W33" s="4"/>
      <c r="X33" s="4"/>
      <c r="Y33" s="12"/>
    </row>
    <row r="34" spans="1:25" ht="12" customHeight="1">
      <c r="A34" s="18"/>
      <c r="H34" s="38" t="s">
        <v>315</v>
      </c>
      <c r="I34" s="37"/>
      <c r="J34" s="37"/>
      <c r="K34" s="37"/>
      <c r="L34" s="37"/>
      <c r="M34" s="37"/>
      <c r="N34" s="37"/>
      <c r="P34" s="35"/>
      <c r="Q34" s="36"/>
      <c r="R34" s="4"/>
      <c r="S34" s="4"/>
      <c r="T34" s="4"/>
      <c r="U34" s="4"/>
      <c r="V34" s="4"/>
      <c r="W34" s="4"/>
      <c r="X34" s="4"/>
      <c r="Y34" s="12"/>
    </row>
    <row r="35" spans="1:25" ht="12" customHeight="1">
      <c r="A35" s="18"/>
      <c r="H35" s="56" t="s">
        <v>164</v>
      </c>
      <c r="J35" s="39"/>
      <c r="K35" s="39"/>
      <c r="L35" s="39"/>
      <c r="M35" s="38" t="s">
        <v>181</v>
      </c>
      <c r="O35" s="37"/>
      <c r="P35" s="35"/>
      <c r="Q35" s="40"/>
      <c r="R35" s="3"/>
      <c r="S35" s="3"/>
      <c r="T35" s="3"/>
      <c r="U35" s="3"/>
      <c r="V35" s="3"/>
      <c r="W35" s="3"/>
      <c r="X35" s="3"/>
      <c r="Y35" s="13"/>
    </row>
    <row r="36" spans="1:25" ht="12" customHeight="1">
      <c r="A36" s="533" t="s">
        <v>221</v>
      </c>
      <c r="B36" s="533"/>
      <c r="C36" s="533"/>
      <c r="D36" s="533"/>
      <c r="E36" s="533"/>
      <c r="F36" s="533"/>
      <c r="I36" s="39" t="s">
        <v>33</v>
      </c>
      <c r="J36" s="39" t="s">
        <v>20</v>
      </c>
      <c r="K36" s="39" t="s">
        <v>21</v>
      </c>
      <c r="L36" s="39" t="s">
        <v>22</v>
      </c>
      <c r="M36" s="39" t="s">
        <v>31</v>
      </c>
      <c r="N36" s="39" t="s">
        <v>32</v>
      </c>
      <c r="P36" s="35"/>
      <c r="Q36" s="36"/>
      <c r="R36" s="4"/>
      <c r="S36" s="4"/>
      <c r="T36" s="4"/>
      <c r="U36" s="4"/>
      <c r="V36" s="4"/>
      <c r="W36" s="4"/>
      <c r="X36" s="4"/>
      <c r="Y36" s="12"/>
    </row>
    <row r="37" spans="1:25" ht="12" customHeight="1">
      <c r="A37" s="18"/>
      <c r="H37" s="64">
        <f>‐127‐!A27</f>
        <v>22</v>
      </c>
      <c r="I37" s="65">
        <f>‐127‐!J27</f>
        <v>34.799999999999997</v>
      </c>
      <c r="J37" s="66">
        <f>‐127‐!D27</f>
        <v>76</v>
      </c>
      <c r="K37" s="66">
        <f>+‐127‐!E27</f>
        <v>761</v>
      </c>
      <c r="L37" s="66">
        <f>+‐127‐!F27</f>
        <v>41</v>
      </c>
      <c r="M37" s="66">
        <f>+‐127‐!G27+‐127‐!H27+‐127‐!C27</f>
        <v>176</v>
      </c>
      <c r="N37" s="66">
        <f>+‐127‐!I27</f>
        <v>367</v>
      </c>
    </row>
    <row r="38" spans="1:25" ht="12" customHeight="1">
      <c r="A38" s="18"/>
      <c r="H38" s="62">
        <f>‐127‐!A9</f>
        <v>23</v>
      </c>
      <c r="I38" s="65">
        <f>‐127‐!J29</f>
        <v>39.700000000000003</v>
      </c>
      <c r="J38" s="66">
        <f>‐127‐!D29</f>
        <v>74</v>
      </c>
      <c r="K38" s="66">
        <f>+‐127‐!E29</f>
        <v>729</v>
      </c>
      <c r="L38" s="66">
        <f>+‐127‐!F29</f>
        <v>35</v>
      </c>
      <c r="M38" s="66">
        <f>+‐127‐!C29+‐127‐!G29+‐127‐!H29</f>
        <v>170</v>
      </c>
      <c r="N38" s="66">
        <f>+‐127‐!I29</f>
        <v>400</v>
      </c>
      <c r="O38" s="38">
        <f>SUM(J38:M38)</f>
        <v>1008</v>
      </c>
    </row>
    <row r="39" spans="1:25" ht="12" customHeight="1">
      <c r="A39" s="18"/>
      <c r="H39" s="62">
        <f>‐127‐!A11</f>
        <v>24</v>
      </c>
      <c r="I39" s="65">
        <f>‐127‐!J31</f>
        <v>41.6</v>
      </c>
      <c r="J39" s="66">
        <f>‐127‐!D31</f>
        <v>58</v>
      </c>
      <c r="K39" s="66">
        <f>+‐127‐!E31</f>
        <v>624</v>
      </c>
      <c r="L39" s="66">
        <f>+‐127‐!F31</f>
        <v>30</v>
      </c>
      <c r="M39" s="66">
        <f>+‐127‐!C31+‐127‐!G31+‐127‐!H31</f>
        <v>123</v>
      </c>
      <c r="N39" s="66">
        <f>+‐127‐!I31</f>
        <v>347</v>
      </c>
      <c r="O39" s="38">
        <f t="shared" ref="O39:O44" si="0">SUM(J39:M39)</f>
        <v>835</v>
      </c>
    </row>
    <row r="40" spans="1:25" ht="12" customHeight="1">
      <c r="A40" s="18"/>
      <c r="H40" s="62">
        <f>‐127‐!A13</f>
        <v>25</v>
      </c>
      <c r="I40" s="65">
        <f>‐127‐!J33</f>
        <v>38.9</v>
      </c>
      <c r="J40" s="66">
        <f>‐127‐!D33</f>
        <v>57</v>
      </c>
      <c r="K40" s="66">
        <f>+‐127‐!E33</f>
        <v>544</v>
      </c>
      <c r="L40" s="66">
        <f>+‐127‐!F33</f>
        <v>24</v>
      </c>
      <c r="M40" s="66">
        <f>+‐127‐!C33+‐127‐!G33+‐127‐!H33</f>
        <v>111</v>
      </c>
      <c r="N40" s="66">
        <f>+‐127‐!I33</f>
        <v>286</v>
      </c>
      <c r="O40" s="38">
        <f t="shared" si="0"/>
        <v>736</v>
      </c>
    </row>
    <row r="41" spans="1:25" ht="12" customHeight="1">
      <c r="A41" s="18"/>
      <c r="H41" s="62">
        <f>‐127‐!A15</f>
        <v>26</v>
      </c>
      <c r="I41" s="65">
        <f>‐127‐!J35</f>
        <v>54.2</v>
      </c>
      <c r="J41" s="66">
        <f>‐127‐!D35</f>
        <v>57</v>
      </c>
      <c r="K41" s="66">
        <f>+‐127‐!E35</f>
        <v>550</v>
      </c>
      <c r="L41" s="66">
        <f>+‐127‐!F35</f>
        <v>29</v>
      </c>
      <c r="M41" s="66">
        <f>+‐127‐!C35+‐127‐!G35+‐127‐!H35</f>
        <v>80</v>
      </c>
      <c r="N41" s="66">
        <f>+‐127‐!I35</f>
        <v>388</v>
      </c>
      <c r="O41" s="38">
        <f t="shared" si="0"/>
        <v>716</v>
      </c>
    </row>
    <row r="42" spans="1:25" ht="12" customHeight="1">
      <c r="A42" s="18"/>
      <c r="H42" s="62">
        <f>‐127‐!A17</f>
        <v>27</v>
      </c>
      <c r="I42" s="65">
        <f>‐127‐!J37</f>
        <v>45.4</v>
      </c>
      <c r="J42" s="66">
        <f>‐127‐!D37</f>
        <v>63</v>
      </c>
      <c r="K42" s="66">
        <f>+‐127‐!E37</f>
        <v>496</v>
      </c>
      <c r="L42" s="66">
        <f>+‐127‐!F37</f>
        <v>39</v>
      </c>
      <c r="M42" s="66">
        <f>+‐127‐!C37+‐127‐!G37+‐127‐!H37</f>
        <v>93</v>
      </c>
      <c r="N42" s="66">
        <f>+‐127‐!I37</f>
        <v>314</v>
      </c>
      <c r="O42" s="38">
        <f t="shared" si="0"/>
        <v>691</v>
      </c>
    </row>
    <row r="43" spans="1:25" ht="12" customHeight="1">
      <c r="A43" s="18"/>
      <c r="H43" s="62">
        <f>‐127‐!A19</f>
        <v>28</v>
      </c>
      <c r="I43" s="65">
        <f>‐127‐!J39</f>
        <v>67.5</v>
      </c>
      <c r="J43" s="66">
        <f>‐127‐!D39</f>
        <v>71</v>
      </c>
      <c r="K43" s="66">
        <f>+‐127‐!E39</f>
        <v>459</v>
      </c>
      <c r="L43" s="66">
        <f>+‐127‐!F39</f>
        <v>31</v>
      </c>
      <c r="M43" s="66">
        <f>+‐127‐!C39+‐127‐!G39+‐127‐!H39</f>
        <v>70</v>
      </c>
      <c r="N43" s="66">
        <f>+‐127‐!I39</f>
        <v>426</v>
      </c>
      <c r="O43" s="38">
        <f t="shared" si="0"/>
        <v>631</v>
      </c>
    </row>
    <row r="44" spans="1:25" ht="12" customHeight="1">
      <c r="A44" s="18"/>
      <c r="M44" s="61"/>
      <c r="O44" s="38">
        <f t="shared" si="0"/>
        <v>0</v>
      </c>
    </row>
    <row r="45" spans="1:25" ht="12" customHeight="1">
      <c r="A45" s="18"/>
      <c r="H45" s="37"/>
      <c r="I45" s="37"/>
      <c r="J45" s="37"/>
      <c r="K45" s="37"/>
      <c r="L45" s="37"/>
      <c r="M45" s="37"/>
      <c r="N45" s="37"/>
    </row>
    <row r="46" spans="1:25" ht="12" customHeight="1">
      <c r="A46" s="18"/>
      <c r="H46" s="39"/>
      <c r="I46" s="39"/>
      <c r="J46" s="39"/>
      <c r="K46" s="39"/>
      <c r="L46" s="39"/>
      <c r="M46" s="39"/>
      <c r="N46" s="39"/>
      <c r="O46" s="37"/>
      <c r="P46" s="37"/>
      <c r="Q46" s="37"/>
      <c r="R46" s="1"/>
    </row>
    <row r="47" spans="1:25" ht="12" customHeight="1">
      <c r="A47" s="18"/>
      <c r="H47" s="37"/>
      <c r="I47" s="39"/>
      <c r="J47" s="39"/>
      <c r="K47" s="39"/>
      <c r="L47" s="39"/>
      <c r="M47" s="39"/>
      <c r="N47" s="39"/>
      <c r="O47" s="39"/>
      <c r="P47" s="39"/>
      <c r="Q47" s="39"/>
      <c r="R47" s="1"/>
      <c r="S47" s="6"/>
      <c r="T47" s="6"/>
    </row>
    <row r="48" spans="1:25" ht="12" customHeight="1">
      <c r="A48" s="18"/>
      <c r="H48" s="35"/>
      <c r="I48" s="40"/>
      <c r="J48" s="41"/>
      <c r="K48" s="41"/>
      <c r="L48" s="41"/>
      <c r="M48" s="41"/>
      <c r="N48" s="41"/>
      <c r="O48" s="39"/>
      <c r="P48" s="39"/>
      <c r="Q48" s="39"/>
      <c r="R48" s="1"/>
    </row>
    <row r="49" spans="1:22" ht="12" customHeight="1">
      <c r="A49" s="18"/>
      <c r="H49" s="35"/>
      <c r="I49" s="40"/>
      <c r="J49" s="41"/>
      <c r="K49" s="41"/>
      <c r="L49" s="41"/>
      <c r="M49" s="41"/>
      <c r="N49" s="41"/>
      <c r="O49" s="41"/>
      <c r="P49" s="41"/>
      <c r="Q49" s="42"/>
      <c r="R49" s="4"/>
    </row>
    <row r="50" spans="1:22" ht="12" customHeight="1">
      <c r="A50" s="18"/>
      <c r="H50" s="35"/>
      <c r="I50" s="40"/>
      <c r="J50" s="41"/>
      <c r="K50" s="41"/>
      <c r="L50" s="41"/>
      <c r="M50" s="41"/>
      <c r="N50" s="41"/>
      <c r="O50" s="41"/>
      <c r="P50" s="41"/>
      <c r="Q50" s="42"/>
      <c r="R50" s="4"/>
    </row>
    <row r="51" spans="1:22" ht="12" customHeight="1">
      <c r="A51" s="18"/>
      <c r="H51" s="35"/>
      <c r="I51" s="40"/>
      <c r="J51" s="41"/>
      <c r="K51" s="41"/>
      <c r="L51" s="41"/>
      <c r="M51" s="41"/>
      <c r="N51" s="41"/>
      <c r="O51" s="41"/>
      <c r="P51" s="41"/>
      <c r="Q51" s="42"/>
      <c r="R51" s="4"/>
    </row>
    <row r="52" spans="1:22" ht="12" customHeight="1">
      <c r="A52" s="18"/>
      <c r="H52" s="35"/>
      <c r="I52" s="40"/>
      <c r="J52" s="41"/>
      <c r="K52" s="41"/>
      <c r="L52" s="41"/>
      <c r="M52" s="41"/>
      <c r="N52" s="41"/>
      <c r="O52" s="41"/>
      <c r="P52" s="41"/>
      <c r="Q52" s="42"/>
      <c r="R52" s="4"/>
    </row>
    <row r="53" spans="1:22" ht="12" customHeight="1">
      <c r="A53" s="18"/>
      <c r="H53" s="35"/>
      <c r="I53" s="40"/>
      <c r="J53" s="41"/>
      <c r="K53" s="41"/>
      <c r="L53" s="41"/>
      <c r="M53" s="41"/>
      <c r="N53" s="41"/>
      <c r="O53" s="41"/>
      <c r="P53" s="41"/>
      <c r="Q53" s="42"/>
      <c r="R53" s="4"/>
    </row>
    <row r="54" spans="1:22" ht="12" customHeight="1">
      <c r="A54" s="18"/>
      <c r="H54" s="43"/>
      <c r="I54" s="44"/>
      <c r="J54" s="45"/>
      <c r="K54" s="45"/>
      <c r="L54" s="45"/>
      <c r="M54" s="45"/>
      <c r="N54" s="45"/>
      <c r="O54" s="41"/>
      <c r="P54" s="41"/>
      <c r="Q54" s="42"/>
      <c r="R54" s="4"/>
    </row>
    <row r="55" spans="1:22" ht="12" customHeight="1">
      <c r="A55" s="18"/>
      <c r="H55" s="37"/>
      <c r="I55" s="37"/>
      <c r="J55" s="37"/>
      <c r="K55" s="37"/>
      <c r="L55" s="37"/>
      <c r="M55" s="37"/>
      <c r="N55" s="37"/>
      <c r="O55" s="45"/>
      <c r="P55" s="45"/>
      <c r="Q55" s="46"/>
      <c r="R55" s="4"/>
    </row>
    <row r="56" spans="1:22" ht="12" customHeight="1">
      <c r="A56" s="18"/>
      <c r="O56" s="37"/>
      <c r="P56" s="37"/>
      <c r="Q56" s="37"/>
      <c r="R56" s="1"/>
    </row>
    <row r="57" spans="1:22" ht="12" customHeight="1">
      <c r="A57" s="18"/>
    </row>
    <row r="58" spans="1:22" ht="12" customHeight="1">
      <c r="A58" s="18"/>
    </row>
    <row r="59" spans="1:22" ht="12" customHeight="1">
      <c r="A59" s="18"/>
    </row>
    <row r="60" spans="1:22" ht="12" customHeight="1">
      <c r="A60" s="18"/>
    </row>
    <row r="61" spans="1:22" ht="12" customHeight="1">
      <c r="A61" s="18"/>
    </row>
    <row r="62" spans="1:22" ht="12" customHeight="1">
      <c r="A62" s="18"/>
      <c r="R62" s="38"/>
      <c r="S62" s="38"/>
      <c r="T62" s="38"/>
      <c r="U62" s="38"/>
      <c r="V62" s="38"/>
    </row>
    <row r="63" spans="1:22" ht="12" customHeight="1">
      <c r="A63" s="18"/>
      <c r="R63" s="38"/>
      <c r="S63" s="38"/>
      <c r="T63" s="38"/>
      <c r="U63" s="38"/>
      <c r="V63" s="38"/>
    </row>
    <row r="64" spans="1:22" ht="12" customHeight="1">
      <c r="A64" s="18"/>
      <c r="R64" s="38"/>
      <c r="S64" s="38"/>
      <c r="T64" s="38"/>
      <c r="U64" s="38"/>
      <c r="V64" s="38"/>
    </row>
    <row r="65" spans="1:22" ht="12" customHeight="1">
      <c r="A65" s="18"/>
      <c r="R65" s="38"/>
      <c r="S65" s="38"/>
      <c r="T65" s="38"/>
      <c r="U65" s="38"/>
      <c r="V65" s="38"/>
    </row>
    <row r="66" spans="1:22" ht="12" customHeight="1">
      <c r="A66" s="18"/>
      <c r="H66" s="38" t="s">
        <v>315</v>
      </c>
      <c r="R66" s="38"/>
      <c r="S66" s="38"/>
      <c r="T66" s="38"/>
      <c r="U66" s="38"/>
      <c r="V66" s="38"/>
    </row>
    <row r="67" spans="1:22" ht="12" customHeight="1">
      <c r="A67" s="18"/>
      <c r="H67" s="56" t="s">
        <v>165</v>
      </c>
      <c r="I67" s="67"/>
      <c r="R67" s="38"/>
      <c r="S67" s="38"/>
      <c r="T67" s="38"/>
      <c r="U67" s="38"/>
      <c r="V67" s="38"/>
    </row>
    <row r="68" spans="1:22" ht="12" customHeight="1">
      <c r="A68" s="18"/>
      <c r="I68" s="39" t="s">
        <v>36</v>
      </c>
      <c r="J68" s="39" t="s">
        <v>37</v>
      </c>
      <c r="K68" s="39" t="s">
        <v>38</v>
      </c>
      <c r="L68" s="39" t="s">
        <v>39</v>
      </c>
      <c r="M68" s="39" t="s">
        <v>40</v>
      </c>
      <c r="N68" s="39" t="s">
        <v>41</v>
      </c>
      <c r="O68" s="39" t="s">
        <v>42</v>
      </c>
      <c r="P68" s="39" t="s">
        <v>43</v>
      </c>
      <c r="Q68" s="39" t="s">
        <v>44</v>
      </c>
      <c r="R68" s="39" t="s">
        <v>45</v>
      </c>
      <c r="S68" s="39" t="s">
        <v>46</v>
      </c>
      <c r="T68" s="39" t="s">
        <v>47</v>
      </c>
      <c r="U68" s="38"/>
      <c r="V68" s="38"/>
    </row>
    <row r="69" spans="1:22" ht="12" customHeight="1">
      <c r="A69" s="18"/>
      <c r="B69" s="9" t="s">
        <v>222</v>
      </c>
      <c r="E69" s="9" t="s">
        <v>223</v>
      </c>
      <c r="H69" s="38" t="s">
        <v>3</v>
      </c>
      <c r="I69" s="68">
        <f>‐128‐!C8</f>
        <v>0</v>
      </c>
      <c r="J69" s="68">
        <f>+‐128‐!D8</f>
        <v>1</v>
      </c>
      <c r="K69" s="68">
        <f>+‐128‐!E8</f>
        <v>1</v>
      </c>
      <c r="L69" s="68">
        <f>+‐128‐!F8</f>
        <v>2</v>
      </c>
      <c r="M69" s="68">
        <f>+‐128‐!G8</f>
        <v>1</v>
      </c>
      <c r="N69" s="68">
        <f>+‐128‐!H8</f>
        <v>1</v>
      </c>
      <c r="O69" s="68">
        <f>+‐128‐!I8</f>
        <v>0</v>
      </c>
      <c r="P69" s="68">
        <f>+‐128‐!J8</f>
        <v>2</v>
      </c>
      <c r="Q69" s="68">
        <f>+‐128‐!K8</f>
        <v>1</v>
      </c>
      <c r="R69" s="68">
        <f>+‐128‐!L8</f>
        <v>2</v>
      </c>
      <c r="S69" s="68">
        <f>+‐128‐!M8</f>
        <v>2</v>
      </c>
      <c r="T69" s="68">
        <f>+‐128‐!N8</f>
        <v>5</v>
      </c>
      <c r="U69" s="79">
        <f>SUM(I70:T70)</f>
        <v>0</v>
      </c>
      <c r="V69" s="38"/>
    </row>
    <row r="70" spans="1:22" ht="12" customHeight="1">
      <c r="A70" s="18"/>
      <c r="R70" s="38"/>
      <c r="S70" s="38"/>
      <c r="T70" s="38"/>
      <c r="U70" s="38"/>
      <c r="V70" s="38"/>
    </row>
    <row r="71" spans="1:22" ht="12" customHeight="1">
      <c r="A71" s="18"/>
      <c r="H71" s="56" t="s">
        <v>166</v>
      </c>
      <c r="I71" s="38" t="s">
        <v>315</v>
      </c>
    </row>
    <row r="72" spans="1:22" ht="12" customHeight="1">
      <c r="A72" s="18"/>
      <c r="B72" s="2"/>
      <c r="E72" s="2"/>
      <c r="G72" s="19"/>
      <c r="H72" s="38" t="s">
        <v>167</v>
      </c>
      <c r="R72" s="6"/>
      <c r="S72" s="6"/>
      <c r="T72" s="6"/>
    </row>
    <row r="73" spans="1:22" ht="12" customHeight="1">
      <c r="A73" s="18"/>
      <c r="H73" s="47"/>
      <c r="I73" s="47" t="s">
        <v>56</v>
      </c>
      <c r="J73" s="47" t="s">
        <v>168</v>
      </c>
      <c r="K73" s="69" t="s">
        <v>169</v>
      </c>
      <c r="L73" s="69" t="s">
        <v>59</v>
      </c>
      <c r="M73" s="47" t="s">
        <v>24</v>
      </c>
      <c r="N73" s="47"/>
      <c r="R73" s="6"/>
      <c r="S73" s="6"/>
    </row>
    <row r="74" spans="1:22" ht="12" customHeight="1">
      <c r="A74" s="18"/>
      <c r="G74" s="16" t="s">
        <v>213</v>
      </c>
      <c r="H74" s="47" t="s">
        <v>170</v>
      </c>
      <c r="I74" s="70">
        <f>+‐128‐!E29</f>
        <v>1</v>
      </c>
      <c r="J74" s="70">
        <f>+‐128‐!G29</f>
        <v>4</v>
      </c>
      <c r="K74" s="70">
        <f>+‐128‐!I29</f>
        <v>2</v>
      </c>
      <c r="L74" s="70">
        <f>+‐128‐!J29</f>
        <v>1</v>
      </c>
      <c r="M74" s="70">
        <f>+‐128‐!L29</f>
        <v>11</v>
      </c>
      <c r="N74" s="48">
        <f>SUM(I74:M74)</f>
        <v>19</v>
      </c>
      <c r="Q74" s="49"/>
      <c r="R74" s="6"/>
      <c r="S74" s="6"/>
    </row>
    <row r="75" spans="1:22" ht="12" customHeight="1">
      <c r="A75" s="18"/>
      <c r="G75" s="17">
        <f ca="1">SUM(I75:M75)</f>
        <v>12</v>
      </c>
      <c r="H75" s="71">
        <f>SUM(I76:N76)</f>
        <v>0</v>
      </c>
      <c r="I75" s="72">
        <f ca="1">+I74/G75</f>
        <v>8.3333333333333329E-2</v>
      </c>
      <c r="J75" s="72">
        <f ca="1">+J74/G75</f>
        <v>0.33333333333333331</v>
      </c>
      <c r="K75" s="72">
        <f ca="1">+K74/G75</f>
        <v>0.16666666666666666</v>
      </c>
      <c r="L75" s="72">
        <f ca="1">+L74/G75</f>
        <v>8.3333333333333329E-2</v>
      </c>
      <c r="M75" s="72">
        <f ca="1">+M74/G75</f>
        <v>0.91666666666666663</v>
      </c>
      <c r="R75" s="6"/>
      <c r="S75" s="6"/>
    </row>
    <row r="76" spans="1:22" ht="12" customHeight="1">
      <c r="A76" s="18"/>
      <c r="R76" s="6"/>
      <c r="S76" s="6"/>
      <c r="T76" s="6"/>
    </row>
    <row r="77" spans="1:22" ht="12" customHeight="1">
      <c r="A77" s="18"/>
    </row>
    <row r="78" spans="1:22" ht="12" customHeight="1">
      <c r="A78" s="18"/>
    </row>
    <row r="79" spans="1:22" ht="12" customHeight="1">
      <c r="A79" s="18"/>
    </row>
    <row r="80" spans="1:22" ht="12" customHeight="1">
      <c r="A80" s="18"/>
    </row>
    <row r="81" spans="1:1" ht="12" customHeight="1">
      <c r="A81" s="18"/>
    </row>
    <row r="82" spans="1:1" ht="12" customHeight="1">
      <c r="A82" s="18"/>
    </row>
    <row r="83" spans="1:1" ht="12" customHeight="1">
      <c r="A83" s="18"/>
    </row>
    <row r="84" spans="1:1" ht="12" customHeight="1">
      <c r="A84" s="18"/>
    </row>
    <row r="85" spans="1:1" ht="12" customHeight="1">
      <c r="A85" s="18"/>
    </row>
    <row r="86" spans="1:1" ht="12" customHeight="1">
      <c r="A86" s="18"/>
    </row>
    <row r="87" spans="1:1" ht="12" customHeight="1">
      <c r="A87" s="18"/>
    </row>
    <row r="88" spans="1:1" ht="12" customHeight="1">
      <c r="A88" s="18"/>
    </row>
    <row r="89" spans="1:1" ht="12" customHeight="1">
      <c r="A89" s="18"/>
    </row>
    <row r="90" spans="1:1" ht="12" customHeight="1">
      <c r="A90" s="18"/>
    </row>
    <row r="91" spans="1:1" ht="12" customHeight="1">
      <c r="A91" s="18"/>
    </row>
    <row r="92" spans="1:1" ht="12" customHeight="1">
      <c r="A92" s="18"/>
    </row>
    <row r="93" spans="1:1" ht="12" customHeight="1">
      <c r="A93" s="18"/>
    </row>
    <row r="94" spans="1:1" ht="12" customHeight="1">
      <c r="A94" s="18"/>
    </row>
    <row r="95" spans="1:1" ht="12" customHeight="1">
      <c r="A95" s="18"/>
    </row>
    <row r="96" spans="1:1" ht="12" customHeight="1">
      <c r="A96" s="18"/>
    </row>
    <row r="97" spans="1:19" ht="12" customHeight="1">
      <c r="A97" s="18"/>
    </row>
    <row r="98" spans="1:19" ht="12" customHeight="1">
      <c r="A98" s="18"/>
    </row>
    <row r="99" spans="1:19" ht="12" customHeight="1">
      <c r="A99" s="18"/>
    </row>
    <row r="100" spans="1:19" ht="12" customHeight="1">
      <c r="A100" s="18"/>
    </row>
    <row r="101" spans="1:19" ht="12" customHeight="1">
      <c r="A101" s="18"/>
      <c r="H101" s="38" t="s">
        <v>315</v>
      </c>
    </row>
    <row r="102" spans="1:19" ht="12" customHeight="1">
      <c r="A102" s="18"/>
      <c r="B102" s="9" t="s">
        <v>224</v>
      </c>
      <c r="E102" s="9" t="s">
        <v>225</v>
      </c>
      <c r="H102" s="47"/>
      <c r="I102" s="47" t="s">
        <v>171</v>
      </c>
      <c r="J102" s="47" t="s">
        <v>172</v>
      </c>
      <c r="K102" s="47" t="s">
        <v>170</v>
      </c>
    </row>
    <row r="103" spans="1:19" ht="12" customHeight="1">
      <c r="A103" s="18"/>
      <c r="H103" s="73" t="str">
        <f>‐128‐!A25</f>
        <v>平成24年</v>
      </c>
      <c r="I103" s="74">
        <f>+‐128‐!M25</f>
        <v>7219</v>
      </c>
      <c r="J103" s="74">
        <f>I103/K103</f>
        <v>248.93103448275863</v>
      </c>
      <c r="K103" s="74">
        <f>+‐128‐!C25</f>
        <v>29</v>
      </c>
      <c r="L103" s="50"/>
    </row>
    <row r="104" spans="1:19" ht="12" customHeight="1">
      <c r="A104" s="18"/>
      <c r="B104" s="18"/>
      <c r="C104" s="18"/>
      <c r="D104" s="18"/>
      <c r="E104" s="18"/>
      <c r="F104" s="18"/>
      <c r="H104" s="75">
        <v>25</v>
      </c>
      <c r="I104" s="74">
        <f>+‐128‐!M26</f>
        <v>2964</v>
      </c>
      <c r="J104" s="74">
        <f>I104/K104</f>
        <v>80.108108108108112</v>
      </c>
      <c r="K104" s="74">
        <f>+‐128‐!C26</f>
        <v>37</v>
      </c>
      <c r="L104" s="50"/>
    </row>
    <row r="105" spans="1:19" ht="12" customHeight="1">
      <c r="A105" s="18"/>
      <c r="H105" s="75">
        <v>26</v>
      </c>
      <c r="I105" s="74">
        <f>+‐128‐!M27</f>
        <v>7463</v>
      </c>
      <c r="J105" s="74">
        <f>I105/K105</f>
        <v>233.21875</v>
      </c>
      <c r="K105" s="74">
        <f>+‐128‐!C27</f>
        <v>32</v>
      </c>
      <c r="L105" s="50"/>
    </row>
    <row r="106" spans="1:19" ht="12" customHeight="1">
      <c r="A106" s="18"/>
      <c r="H106" s="75">
        <v>27</v>
      </c>
      <c r="I106" s="74">
        <f>+‐128‐!M28</f>
        <v>12012</v>
      </c>
      <c r="J106" s="74">
        <f>I106/K106</f>
        <v>462</v>
      </c>
      <c r="K106" s="74">
        <f>+‐128‐!C28</f>
        <v>26</v>
      </c>
      <c r="L106" s="76"/>
    </row>
    <row r="107" spans="1:19" ht="12" customHeight="1">
      <c r="E107" s="2"/>
      <c r="H107" s="75">
        <v>28</v>
      </c>
      <c r="I107" s="74">
        <f>+‐128‐!M29</f>
        <v>3947</v>
      </c>
      <c r="J107" s="74">
        <f>I107/K107</f>
        <v>207.73684210526315</v>
      </c>
      <c r="K107" s="74">
        <f>+‐128‐!C29</f>
        <v>19</v>
      </c>
      <c r="L107" s="37"/>
    </row>
    <row r="110" spans="1:19" ht="12" customHeight="1">
      <c r="H110" s="38" t="s">
        <v>315</v>
      </c>
    </row>
    <row r="111" spans="1:19" ht="12" customHeight="1">
      <c r="H111" s="56" t="s">
        <v>173</v>
      </c>
    </row>
    <row r="112" spans="1:19" ht="12" customHeight="1">
      <c r="H112" s="77" t="s">
        <v>214</v>
      </c>
      <c r="I112" s="38" t="s">
        <v>97</v>
      </c>
      <c r="J112" s="38" t="s">
        <v>293</v>
      </c>
      <c r="K112" s="38" t="s">
        <v>174</v>
      </c>
      <c r="L112" s="38" t="s">
        <v>175</v>
      </c>
      <c r="M112" s="38" t="s">
        <v>176</v>
      </c>
      <c r="N112" s="38" t="s">
        <v>177</v>
      </c>
      <c r="O112" s="38" t="s">
        <v>178</v>
      </c>
      <c r="P112" s="38" t="s">
        <v>104</v>
      </c>
      <c r="Q112" s="38" t="s">
        <v>179</v>
      </c>
      <c r="R112" s="52" t="s">
        <v>180</v>
      </c>
      <c r="S112" s="10" t="s">
        <v>24</v>
      </c>
    </row>
    <row r="113" spans="8:23" ht="12" customHeight="1">
      <c r="H113" s="77">
        <f>SUM(I114:S114)</f>
        <v>0</v>
      </c>
      <c r="I113" s="78">
        <f>+‐131‐!H7</f>
        <v>0</v>
      </c>
      <c r="J113" s="78">
        <f>‐131‐!K7</f>
        <v>0</v>
      </c>
      <c r="K113" s="78">
        <f>‐131‐!M7</f>
        <v>2</v>
      </c>
      <c r="L113" s="78">
        <f>‐131‐!P7</f>
        <v>394</v>
      </c>
      <c r="M113" s="78">
        <f>‐131‐!R7</f>
        <v>25</v>
      </c>
      <c r="N113" s="78">
        <f>‐131‐!U7</f>
        <v>32</v>
      </c>
      <c r="O113" s="78">
        <f>‐131‐!Y7</f>
        <v>595</v>
      </c>
      <c r="P113" s="78">
        <f>‐131‐!AA7</f>
        <v>20</v>
      </c>
      <c r="Q113" s="78">
        <f>‐131‐!AD7</f>
        <v>24</v>
      </c>
      <c r="R113" s="53">
        <f>‐131‐!AF7</f>
        <v>2839</v>
      </c>
      <c r="S113" s="15">
        <f>‐131‐!AI7</f>
        <v>469</v>
      </c>
      <c r="T113" s="14">
        <f>SUM(I114:S114)</f>
        <v>0</v>
      </c>
    </row>
    <row r="114" spans="8:23" ht="12" customHeight="1">
      <c r="R114" s="6"/>
      <c r="S114" s="6"/>
      <c r="T114" s="6"/>
      <c r="U114" s="6"/>
    </row>
    <row r="115" spans="8:23" ht="12" customHeight="1">
      <c r="I115" s="51"/>
      <c r="J115" s="51"/>
      <c r="K115" s="51"/>
      <c r="L115" s="51"/>
      <c r="M115" s="51"/>
      <c r="N115" s="51"/>
      <c r="O115" s="51"/>
      <c r="P115" s="51"/>
      <c r="Q115" s="51"/>
      <c r="R115" s="531"/>
      <c r="S115" s="531"/>
      <c r="T115" s="532"/>
      <c r="U115" s="532"/>
      <c r="V115" s="6"/>
      <c r="W115" s="6"/>
    </row>
    <row r="116" spans="8:23" ht="12" customHeight="1">
      <c r="R116" s="6"/>
      <c r="S116" s="6"/>
      <c r="T116" s="6"/>
      <c r="U116" s="6"/>
      <c r="V116" s="6"/>
      <c r="W116" s="6"/>
    </row>
    <row r="117" spans="8:23" ht="12" customHeight="1">
      <c r="V117" s="6"/>
      <c r="W117" s="6"/>
    </row>
  </sheetData>
  <sheetProtection sheet="1" objects="1" scenarios="1"/>
  <mergeCells count="4">
    <mergeCell ref="A1:F1"/>
    <mergeCell ref="R115:S115"/>
    <mergeCell ref="T115:U115"/>
    <mergeCell ref="A36:F36"/>
  </mergeCells>
  <phoneticPr fontId="19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r:id="rId1"/>
  <headerFooter scaleWithDoc="0" alignWithMargins="0">
    <oddFooter>&amp;C&amp;11－&amp;12&amp;P&amp;11－</oddFooter>
  </headerFooter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‐126‐</vt:lpstr>
      <vt:lpstr>‐127‐</vt:lpstr>
      <vt:lpstr>‐128‐</vt:lpstr>
      <vt:lpstr>‐129‐</vt:lpstr>
      <vt:lpstr>‐130‐</vt:lpstr>
      <vt:lpstr>‐131‐</vt:lpstr>
      <vt:lpstr>グラフ</vt:lpstr>
      <vt:lpstr>‐126‐!Print_Area</vt:lpstr>
      <vt:lpstr>‐127‐!Print_Area</vt:lpstr>
      <vt:lpstr>‐128‐!Print_Area</vt:lpstr>
      <vt:lpstr>‐129‐!Print_Area</vt:lpstr>
      <vt:lpstr>‐130‐!Print_Area</vt:lpstr>
      <vt:lpstr>‐131‐!Print_Area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大道 雅穂</cp:lastModifiedBy>
  <cp:revision>3</cp:revision>
  <cp:lastPrinted>2018-03-13T01:35:07Z</cp:lastPrinted>
  <dcterms:created xsi:type="dcterms:W3CDTF">2002-03-19T05:03:05Z</dcterms:created>
  <dcterms:modified xsi:type="dcterms:W3CDTF">2018-03-15T01:15:39Z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