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workbookProtection lockStructure="1"/>
  <bookViews>
    <workbookView xWindow="0" yWindow="0" windowWidth="20490" windowHeight="7770" tabRatio="729" activeTab="6"/>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6">‐84‐!$A$1:$N$49</definedName>
    <definedName name="_xlnm.Print_Area" localSheetId="7">‐85‐!$O$1:$AC$49</definedName>
    <definedName name="_xlnm.Print_Area" localSheetId="8">グラフ!$A$1:$F$130</definedName>
  </definedNames>
  <calcPr calcId="152511"/>
</workbook>
</file>

<file path=xl/calcChain.xml><?xml version="1.0" encoding="utf-8"?>
<calcChain xmlns="http://schemas.openxmlformats.org/spreadsheetml/2006/main">
  <c r="H46" i="11" l="1"/>
  <c r="H31" i="11"/>
  <c r="H30" i="11"/>
  <c r="H4" i="11" s="1"/>
  <c r="H7" i="11"/>
  <c r="H5" i="11" s="1"/>
  <c r="H6" i="11"/>
  <c r="L34" i="18" l="1"/>
  <c r="K34" i="18"/>
  <c r="J34" i="18"/>
  <c r="I34" i="18"/>
  <c r="E34" i="18"/>
  <c r="D34" i="18"/>
  <c r="F47" i="11" l="1"/>
  <c r="F46" i="11"/>
  <c r="F31" i="11"/>
  <c r="F30" i="11"/>
  <c r="F7" i="11"/>
  <c r="F6" i="11"/>
  <c r="E30" i="11"/>
  <c r="F4" i="11" l="1"/>
  <c r="F5" i="11"/>
  <c r="N27" i="18"/>
  <c r="N26" i="18"/>
  <c r="N25" i="18"/>
  <c r="N24" i="18"/>
  <c r="N23" i="18"/>
  <c r="N22" i="18"/>
  <c r="N21" i="18"/>
  <c r="N20" i="18"/>
  <c r="N19" i="18"/>
  <c r="K108" i="14" l="1"/>
  <c r="J108" i="14"/>
  <c r="I108" i="14"/>
  <c r="D43" i="17" l="1"/>
  <c r="D47" i="17"/>
  <c r="C47" i="17"/>
  <c r="D46" i="17"/>
  <c r="C46" i="17"/>
  <c r="D45" i="17"/>
  <c r="C45" i="17"/>
  <c r="D44" i="17"/>
  <c r="C44" i="17"/>
  <c r="C43" i="17"/>
  <c r="D42" i="17"/>
  <c r="C42" i="17"/>
  <c r="D41" i="17"/>
  <c r="C41" i="17"/>
  <c r="D40" i="17"/>
  <c r="C40" i="17"/>
  <c r="D39" i="17"/>
  <c r="C39" i="17"/>
  <c r="D38" i="17"/>
  <c r="C38" i="17"/>
  <c r="D37" i="17"/>
  <c r="C37" i="17"/>
  <c r="D36" i="17"/>
  <c r="C36" i="17"/>
  <c r="C37" i="16"/>
  <c r="C38" i="16"/>
  <c r="C39" i="16"/>
  <c r="C40" i="16"/>
  <c r="C41" i="16"/>
  <c r="C42" i="16"/>
  <c r="C43" i="16"/>
  <c r="C44" i="16"/>
  <c r="C45" i="16"/>
  <c r="C46" i="16"/>
  <c r="C47" i="16"/>
  <c r="D38" i="16"/>
  <c r="D39" i="16"/>
  <c r="D40" i="16"/>
  <c r="D41" i="16"/>
  <c r="D42" i="16"/>
  <c r="D43" i="16"/>
  <c r="D44" i="16"/>
  <c r="D45" i="16"/>
  <c r="D46" i="16"/>
  <c r="D47" i="16"/>
  <c r="D37" i="16"/>
  <c r="C36" i="16"/>
  <c r="D36" i="16"/>
  <c r="C26" i="17" l="1"/>
  <c r="C25" i="17"/>
  <c r="C24" i="17"/>
  <c r="C23" i="17"/>
  <c r="C22" i="17"/>
  <c r="C21" i="17"/>
  <c r="C20" i="17"/>
  <c r="C19" i="17"/>
  <c r="C18" i="17"/>
  <c r="C17" i="17"/>
  <c r="C16" i="17"/>
  <c r="C11" i="17"/>
  <c r="C26" i="16"/>
  <c r="C18" i="16"/>
  <c r="C19" i="16"/>
  <c r="C20" i="16"/>
  <c r="C21" i="16"/>
  <c r="C22" i="16"/>
  <c r="C23" i="16"/>
  <c r="C24" i="16"/>
  <c r="C25" i="16"/>
  <c r="C17" i="16"/>
  <c r="C16" i="16"/>
  <c r="G39" i="12" l="1"/>
  <c r="B39" i="12"/>
  <c r="B28" i="12"/>
  <c r="B29" i="12"/>
  <c r="B30" i="12"/>
  <c r="B31" i="12"/>
  <c r="B32" i="12"/>
  <c r="B33" i="12"/>
  <c r="B35" i="12"/>
  <c r="F20" i="12" l="1"/>
  <c r="G47" i="11"/>
  <c r="E47" i="11"/>
  <c r="D47" i="11"/>
  <c r="G46" i="11"/>
  <c r="E46" i="11"/>
  <c r="D46" i="11"/>
  <c r="G31" i="11"/>
  <c r="G5" i="11" s="1"/>
  <c r="E31" i="11"/>
  <c r="D31" i="11"/>
  <c r="G30" i="11"/>
  <c r="D30" i="11"/>
  <c r="G7" i="11"/>
  <c r="E7" i="11"/>
  <c r="D7" i="11"/>
  <c r="G6" i="11"/>
  <c r="E6" i="11"/>
  <c r="D6" i="11"/>
  <c r="K22" i="14"/>
  <c r="J22" i="14"/>
  <c r="K13" i="14"/>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G4" i="11" l="1"/>
  <c r="E4" i="11"/>
  <c r="D5" i="11"/>
  <c r="D4" i="11"/>
  <c r="E5" i="11"/>
  <c r="I88" i="14"/>
  <c r="I87" i="14"/>
  <c r="I86" i="14"/>
  <c r="I82" i="14"/>
  <c r="I81" i="14"/>
  <c r="I145" i="14" l="1"/>
  <c r="I89" i="14" s="1"/>
  <c r="I80" i="14"/>
  <c r="I83" i="14" s="1"/>
  <c r="J82" i="14" s="1"/>
  <c r="M46" i="14"/>
  <c r="L46" i="14"/>
  <c r="L47" i="14" s="1"/>
  <c r="K46" i="14"/>
  <c r="K47" i="14" s="1"/>
  <c r="J46" i="14"/>
  <c r="J47" i="14" s="1"/>
  <c r="I46" i="14"/>
  <c r="I47" i="14" s="1"/>
  <c r="H46" i="14"/>
  <c r="H47" i="14" s="1"/>
  <c r="J86" i="14" l="1"/>
  <c r="J88" i="14"/>
  <c r="J80" i="14"/>
  <c r="J87" i="14"/>
  <c r="J81" i="14"/>
  <c r="J39" i="14"/>
  <c r="I39" i="14"/>
  <c r="H39" i="14"/>
  <c r="L22" i="14"/>
  <c r="I22" i="14"/>
  <c r="H22" i="14"/>
  <c r="C11" i="16"/>
  <c r="G38" i="12"/>
  <c r="B38" i="12"/>
  <c r="G37" i="12"/>
  <c r="B37" i="12"/>
  <c r="G36" i="12"/>
  <c r="B36" i="12"/>
  <c r="G35" i="12"/>
  <c r="G34" i="12"/>
  <c r="B34" i="12"/>
  <c r="G33" i="12"/>
  <c r="G32" i="12"/>
  <c r="G31" i="12"/>
  <c r="G30" i="12"/>
  <c r="G29" i="12"/>
  <c r="G28" i="12"/>
  <c r="F21" i="12"/>
  <c r="F19" i="12"/>
  <c r="F18" i="12"/>
  <c r="F17" i="12"/>
  <c r="F16" i="12"/>
  <c r="F15" i="12"/>
  <c r="F14" i="12"/>
  <c r="F13" i="12"/>
  <c r="F12" i="12"/>
  <c r="F11" i="12"/>
  <c r="F10" i="12"/>
  <c r="B30" i="7"/>
  <c r="E23" i="7"/>
  <c r="B23" i="7" s="1"/>
  <c r="E22" i="7"/>
  <c r="D22" i="7" s="1"/>
  <c r="B22" i="7" s="1"/>
  <c r="E20" i="7"/>
  <c r="B20" i="7"/>
  <c r="E19" i="7"/>
  <c r="B19" i="7" s="1"/>
  <c r="E18" i="7"/>
  <c r="B18" i="7" s="1"/>
  <c r="E17" i="7"/>
  <c r="B17" i="7" s="1"/>
  <c r="E15" i="7"/>
  <c r="E14" i="7"/>
  <c r="B14" i="7" s="1"/>
  <c r="E11" i="7"/>
  <c r="B11" i="7" s="1"/>
  <c r="E9" i="7"/>
  <c r="B9" i="7" s="1"/>
  <c r="B6" i="7"/>
  <c r="N28" i="18"/>
  <c r="M22" i="14" l="1"/>
  <c r="K39" i="14"/>
  <c r="J83" i="14"/>
  <c r="J89" i="14"/>
  <c r="H23" i="14"/>
  <c r="K23" i="14" s="1"/>
  <c r="J40" i="14"/>
  <c r="I40" i="14" s="1"/>
  <c r="J23" i="14" l="1"/>
  <c r="L23" i="14"/>
</calcChain>
</file>

<file path=xl/comments1.xml><?xml version="1.0" encoding="utf-8"?>
<comments xmlns="http://schemas.openxmlformats.org/spreadsheetml/2006/main">
  <authors>
    <author/>
    <author>tedako</author>
  </authors>
  <commentList>
    <comment ref="AD4" authorId="0" shapeId="0">
      <text>
        <r>
          <rPr>
            <b/>
            <sz val="9"/>
            <color indexed="8"/>
            <rFont val="ＭＳ Ｐゴシック"/>
            <family val="3"/>
            <charset val="128"/>
          </rPr>
          <t>H21は「その他漁業」に統合</t>
        </r>
      </text>
    </comment>
    <comment ref="A32" authorId="1" shapeId="0">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<sst xmlns="http://schemas.openxmlformats.org/spreadsheetml/2006/main" count="1137" uniqueCount="427">
  <si>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</si>
  <si>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</si>
  <si>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</si>
  <si>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</si>
  <si>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</si>
  <si>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</si>
  <si>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</si>
  <si>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</si>
  <si>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</si>
  <si>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</si>
  <si>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</si>
  <si>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</si>
  <si>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</si>
  <si>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</si>
  <si>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</si>
  <si>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</si>
  <si>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</si>
  <si>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</si>
  <si>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</si>
  <si>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</si>
  <si>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</si>
  <si>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</si>
  <si>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</si>
  <si>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</si>
  <si>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</si>
  <si>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</si>
  <si>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</si>
  <si>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</si>
  <si>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</si>
  <si>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</si>
  <si>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</si>
  <si>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</si>
  <si>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</si>
  <si>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</si>
  <si>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</si>
  <si>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</si>
  <si>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</si>
  <si>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</si>
  <si>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</si>
  <si>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</si>
  <si>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</si>
  <si>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</si>
  <si>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</si>
  <si>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</si>
  <si>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</si>
  <si>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</si>
  <si>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</si>
  <si>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</si>
  <si>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</si>
  <si>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</si>
  <si>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</si>
  <si>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</si>
  <si>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</si>
  <si>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t>当　　　山</t>
  </si>
  <si>
    <t>大　　　平</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</si>
  <si>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</si>
  <si>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</si>
  <si>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</si>
  <si>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</si>
  <si>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</si>
  <si>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</si>
  <si>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</si>
  <si>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</si>
  <si>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</si>
  <si>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</si>
  <si>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</si>
  <si>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</si>
  <si>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</si>
  <si>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</si>
  <si>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</si>
  <si>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</si>
  <si>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</si>
  <si>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</si>
  <si>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</si>
  <si>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</si>
  <si>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</si>
  <si>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</si>
  <si>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</si>
  <si>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</si>
  <si>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</si>
  <si>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</si>
  <si>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</si>
  <si>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</si>
  <si>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</si>
  <si>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</si>
  <si>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</si>
  <si>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</si>
  <si>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</si>
  <si>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</si>
  <si>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</si>
  <si>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</si>
  <si>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</si>
  <si>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</si>
  <si>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</si>
  <si>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</si>
  <si>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</si>
  <si>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</si>
  <si>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</si>
  <si>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字　　別</t>
  </si>
  <si>
    <t>総数</t>
  </si>
  <si>
    <t>販　　　　売　　　　農　　　　家</t>
  </si>
  <si>
    <t>0.3ｈa未満</t>
  </si>
  <si>
    <t>0.3～0.5ha</t>
  </si>
  <si>
    <t>0.5～1.0ha</t>
  </si>
  <si>
    <t>1.0～1.5ha</t>
  </si>
  <si>
    <t>1.5～2.0ha</t>
  </si>
  <si>
    <t>2.0～3.0ha</t>
  </si>
  <si>
    <t>3.0ha以上</t>
  </si>
  <si>
    <t>平成17年</t>
  </si>
  <si>
    <t>（81）2005農業センサス</t>
  </si>
  <si>
    <t>統計表00021</t>
  </si>
  <si>
    <t>字    別</t>
  </si>
  <si>
    <t>作　付</t>
  </si>
  <si>
    <t>種類別作付（栽培）面積</t>
  </si>
  <si>
    <t>雑穀</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</si>
  <si>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</si>
  <si>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</si>
  <si>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</si>
  <si>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</si>
  <si>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</si>
  <si>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</si>
  <si>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</si>
  <si>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</si>
  <si>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</si>
  <si>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</si>
  <si>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</si>
  <si>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</si>
  <si>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</si>
  <si>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</si>
  <si>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</si>
  <si>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</si>
  <si>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</si>
  <si>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</si>
  <si>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</si>
  <si>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</si>
  <si>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</si>
  <si>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</si>
  <si>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</si>
  <si>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</si>
  <si>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</si>
  <si>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</si>
  <si>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</si>
  <si>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</si>
  <si>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</si>
  <si>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</si>
  <si>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</si>
  <si>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</si>
  <si>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</si>
  <si>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</si>
  <si>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</si>
  <si>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</si>
  <si>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</si>
  <si>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</si>
  <si>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</si>
  <si>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</si>
  <si>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</si>
  <si>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</si>
  <si>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</si>
  <si>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</si>
  <si>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</si>
  <si>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</si>
  <si>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</si>
  <si>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（単位：経営体、隻、人、万円）</t>
  </si>
  <si>
    <t>市　　別</t>
  </si>
  <si>
    <t>漁業経営体
総　　数</t>
  </si>
  <si>
    <t>漁　　      船</t>
  </si>
  <si>
    <t>１経営体
平均漁獲
金　　額
（万円）</t>
  </si>
  <si>
    <t>無動力船</t>
  </si>
  <si>
    <t>船外機付
船 隻 数</t>
  </si>
  <si>
    <t>動力船</t>
  </si>
  <si>
    <t>家　族</t>
  </si>
  <si>
    <t>雇用者</t>
  </si>
  <si>
    <t>隻　　数</t>
  </si>
  <si>
    <t>隻　数</t>
  </si>
  <si>
    <t>宜野湾市</t>
  </si>
  <si>
    <t>宮古島市</t>
  </si>
  <si>
    <t>豊見城市</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</si>
  <si>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</si>
  <si>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</si>
  <si>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</si>
  <si>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</si>
  <si>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</si>
  <si>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</si>
  <si>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</si>
  <si>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</si>
  <si>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</si>
  <si>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</si>
  <si>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</si>
  <si>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</si>
  <si>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</si>
  <si>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</si>
  <si>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</si>
  <si>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</si>
  <si>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</si>
  <si>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</si>
  <si>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</si>
  <si>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</si>
  <si>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</si>
  <si>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</si>
  <si>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</si>
  <si>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</si>
  <si>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</si>
  <si>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</si>
  <si>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</si>
  <si>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</si>
  <si>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</si>
  <si>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</si>
  <si>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</si>
  <si>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</si>
  <si>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</si>
  <si>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</si>
  <si>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</si>
  <si>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</si>
  <si>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</si>
  <si>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</si>
  <si>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</si>
  <si>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</si>
  <si>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</si>
  <si>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</si>
  <si>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</si>
  <si>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</si>
  <si>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</si>
  <si>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</si>
  <si>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</si>
  <si>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</si>
  <si>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</si>
  <si>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</si>
  <si>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</si>
  <si>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</si>
  <si>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</si>
  <si>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</si>
  <si>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</si>
  <si>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</si>
  <si>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</si>
  <si>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</si>
  <si>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x</t>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</si>
  <si>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</si>
  <si>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</si>
  <si>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資料：2010年世界農林業センサス</t>
    <rPh sb="8" eb="10">
      <t>セカイ</t>
    </rPh>
    <rPh sb="11" eb="12">
      <t>リン</t>
    </rPh>
    <phoneticPr fontId="24"/>
  </si>
  <si>
    <t>（単位：経営体）</t>
    <rPh sb="4" eb="7">
      <t>ケイエイタイ</t>
    </rPh>
    <phoneticPr fontId="24"/>
  </si>
  <si>
    <t>（注）総数は、「x」を含む数値なので必ずしも一致しない。</t>
    <phoneticPr fontId="24"/>
  </si>
  <si>
    <t>　　　　 20</t>
    <phoneticPr fontId="24"/>
  </si>
  <si>
    <t>浦添市　平成５年</t>
    <phoneticPr fontId="24"/>
  </si>
  <si>
    <r>
      <t>浦添市　平成</t>
    </r>
    <r>
      <rPr>
        <sz val="10"/>
        <rFont val="ＭＳ 明朝"/>
        <family val="1"/>
        <charset val="128"/>
      </rPr>
      <t>10</t>
    </r>
    <phoneticPr fontId="24"/>
  </si>
  <si>
    <t>漁業</t>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</si>
  <si>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</si>
  <si>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浦添市</t>
    <rPh sb="0" eb="3">
      <t>ウラソエシ</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</si>
  <si>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</si>
  <si>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</si>
  <si>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</si>
  <si>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4"/>
  </si>
  <si>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</si>
  <si>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</si>
  <si>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</si>
  <si>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</si>
  <si>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</si>
  <si>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</si>
  <si>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反収</t>
    <rPh sb="0" eb="1">
      <t>タン</t>
    </rPh>
    <rPh sb="1" eb="2">
      <t>シュウ</t>
    </rPh>
    <phoneticPr fontId="24"/>
  </si>
  <si>
    <t>kg</t>
    <phoneticPr fontId="24"/>
  </si>
  <si>
    <t>トン</t>
    <phoneticPr fontId="24"/>
  </si>
  <si>
    <t>（Ｐ78参照）</t>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</si>
  <si>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</si>
  <si>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</si>
  <si>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</si>
  <si>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</si>
  <si>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</si>
  <si>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</si>
  <si>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</si>
  <si>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</si>
  <si>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</si>
  <si>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</si>
  <si>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</si>
  <si>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</si>
  <si>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</si>
  <si>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</si>
  <si>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</si>
  <si>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</si>
  <si>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</si>
  <si>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</si>
  <si>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</si>
  <si>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</si>
  <si>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クルマエビ</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</si>
  <si>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</si>
  <si>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</si>
  <si>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</si>
  <si>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</si>
  <si>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</si>
  <si>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　　　　　15</t>
    <phoneticPr fontId="24"/>
  </si>
  <si>
    <t>石　　垣　　市</t>
    <phoneticPr fontId="24"/>
  </si>
  <si>
    <t>（単位：経営体）</t>
    <phoneticPr fontId="24"/>
  </si>
  <si>
    <t>那　　覇　　市</t>
    <phoneticPr fontId="24"/>
  </si>
  <si>
    <r>
      <t>平成</t>
    </r>
    <r>
      <rPr>
        <b/>
        <sz val="10"/>
        <rFont val="ＭＳ 明朝"/>
        <family val="1"/>
        <charset val="128"/>
      </rPr>
      <t xml:space="preserve"> 22 年</t>
    </r>
    <phoneticPr fontId="24"/>
  </si>
  <si>
    <t>　資料：2010年世界農林業センサス</t>
    <phoneticPr fontId="24"/>
  </si>
  <si>
    <t>…</t>
    <phoneticPr fontId="24"/>
  </si>
  <si>
    <t>x</t>
    <phoneticPr fontId="24"/>
  </si>
  <si>
    <t>x</t>
    <phoneticPr fontId="24"/>
  </si>
  <si>
    <t>x</t>
    <phoneticPr fontId="24"/>
  </si>
  <si>
    <t>（75）  字別、農産物販売金額１位の部門別経営体数（平成22年2月１日現在）</t>
    <phoneticPr fontId="24"/>
  </si>
  <si>
    <t>花き</t>
    <phoneticPr fontId="24"/>
  </si>
  <si>
    <t>x</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</si>
  <si>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</si>
  <si>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</si>
  <si>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</si>
  <si>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</si>
  <si>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</si>
  <si>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</si>
  <si>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</si>
  <si>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石　　垣　　市</t>
    <phoneticPr fontId="24"/>
  </si>
  <si>
    <t>（注）総数は、「x」を含む数値なので必ずしも一致しない。</t>
    <phoneticPr fontId="24"/>
  </si>
  <si>
    <t>　　海面養殖は、たい類、ひとえぐさ、くるまえび、その他の合算の数値である。</t>
    <phoneticPr fontId="24"/>
  </si>
  <si>
    <t>　</t>
    <phoneticPr fontId="24"/>
  </si>
  <si>
    <t xml:space="preserve">（80）  市別階層別漁業経営体数 （各年共１１月１日現在）                                                                   </t>
    <phoneticPr fontId="24"/>
  </si>
  <si>
    <t>（単位：経営体）</t>
    <phoneticPr fontId="24"/>
  </si>
  <si>
    <t>市別</t>
    <phoneticPr fontId="24"/>
  </si>
  <si>
    <t>総数</t>
    <phoneticPr fontId="24"/>
  </si>
  <si>
    <t xml:space="preserve">     動            力            船            使            用　　　　　　　　</t>
    <phoneticPr fontId="24"/>
  </si>
  <si>
    <t>定　置　網</t>
    <phoneticPr fontId="24"/>
  </si>
  <si>
    <t>20 年</t>
    <phoneticPr fontId="24"/>
  </si>
  <si>
    <t>沖　　縄　　県</t>
    <phoneticPr fontId="24"/>
  </si>
  <si>
    <t xml:space="preserve">     </t>
    <phoneticPr fontId="24"/>
  </si>
  <si>
    <t>　　　</t>
    <phoneticPr fontId="24"/>
  </si>
  <si>
    <t>（89)   市別主な漁業種類別、出漁日数別経営体数 （各年共１１月１日現在）</t>
    <phoneticPr fontId="24"/>
  </si>
  <si>
    <t>　　</t>
    <phoneticPr fontId="24"/>
  </si>
  <si>
    <t xml:space="preserve">（90）  市別階層別漁業経営体数 （各年共１１月１日現在）                                                                   </t>
    <phoneticPr fontId="24"/>
  </si>
  <si>
    <t>沖　　縄　　県</t>
    <phoneticPr fontId="24"/>
  </si>
  <si>
    <t>（35）</t>
    <phoneticPr fontId="24"/>
  </si>
  <si>
    <t>（Ｐ80参照）</t>
    <phoneticPr fontId="24"/>
  </si>
  <si>
    <r>
      <t xml:space="preserve">(37)  </t>
    </r>
    <r>
      <rPr>
        <sz val="10"/>
        <color rgb="FFFF0000"/>
        <rFont val="ＭＳ 明朝"/>
        <family val="1"/>
        <charset val="128"/>
      </rPr>
      <t/>
    </r>
    <phoneticPr fontId="24"/>
  </si>
  <si>
    <t>アール</t>
    <phoneticPr fontId="24"/>
  </si>
  <si>
    <t>（38）</t>
    <phoneticPr fontId="24"/>
  </si>
  <si>
    <t>アール</t>
    <phoneticPr fontId="24"/>
  </si>
  <si>
    <t>（39）漁獲量の構成（Ｐ82参照）</t>
    <phoneticPr fontId="24"/>
  </si>
  <si>
    <t>（40）漁獲高の構成（Ｐ82参照）</t>
    <phoneticPr fontId="24"/>
  </si>
  <si>
    <t xml:space="preserve">               </t>
    <phoneticPr fontId="24"/>
  </si>
  <si>
    <t xml:space="preserve">(39) </t>
    <phoneticPr fontId="24"/>
  </si>
  <si>
    <t>ｋｇ</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</si>
  <si>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</si>
  <si>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</si>
  <si>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</si>
  <si>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</si>
  <si>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</si>
  <si>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</si>
  <si>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</si>
  <si>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</si>
  <si>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</si>
  <si>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（68）  家畜、家きん飼養頭羽数の推移　（各年共12月末日現在）</t>
    <phoneticPr fontId="24"/>
  </si>
  <si>
    <t>年　　 次</t>
    <phoneticPr fontId="24"/>
  </si>
  <si>
    <t>-</t>
    <phoneticPr fontId="24"/>
  </si>
  <si>
    <t>（76）  魚種別、漁獲高の推移（各年共１月～12月）</t>
    <phoneticPr fontId="24"/>
  </si>
  <si>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</si>
  <si>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</si>
  <si>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</si>
  <si>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</si>
  <si>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</si>
  <si>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</si>
  <si>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</si>
  <si>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</si>
  <si>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</si>
  <si>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</si>
  <si>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</si>
  <si>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</si>
  <si>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</si>
  <si>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</si>
  <si>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</si>
  <si>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</si>
  <si>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</si>
  <si>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</si>
  <si>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</si>
  <si>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</si>
  <si>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25～26</t>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</si>
  <si>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</si>
  <si>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</si>
  <si>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</si>
  <si>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</si>
  <si>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</si>
  <si>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</si>
  <si>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</si>
  <si>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</si>
  <si>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23～24</t>
    <phoneticPr fontId="24"/>
  </si>
  <si>
    <t>24～25</t>
    <phoneticPr fontId="24"/>
  </si>
  <si>
    <t>豊見城市</t>
    <phoneticPr fontId="24"/>
  </si>
  <si>
    <t>南城市</t>
    <rPh sb="0" eb="3">
      <t>ナンジョウシ</t>
    </rPh>
    <phoneticPr fontId="24"/>
  </si>
  <si>
    <t>11月1日現在の海上作業従事者数</t>
    <rPh sb="2" eb="3">
      <t>ガツ</t>
    </rPh>
    <rPh sb="4" eb="5">
      <t>ニチ</t>
    </rPh>
    <rPh sb="5" eb="7">
      <t>ゲンザイ</t>
    </rPh>
    <phoneticPr fontId="24"/>
  </si>
  <si>
    <t>（77）  市別漁業経営体の基本構成(平成25年11月１日現在)</t>
    <phoneticPr fontId="24"/>
  </si>
  <si>
    <t>資料：2013年漁業センサス</t>
    <phoneticPr fontId="24"/>
  </si>
  <si>
    <t>南城市</t>
    <rPh sb="0" eb="3">
      <t>ナンジョウシ</t>
    </rPh>
    <phoneticPr fontId="24"/>
  </si>
  <si>
    <t>資料：2013年漁業センサス</t>
    <phoneticPr fontId="24"/>
  </si>
  <si>
    <t>（78）  市別自営漁業等の概況（平成25年11月１日現在）</t>
    <phoneticPr fontId="24"/>
  </si>
  <si>
    <t>沖縄県　平成10年</t>
    <phoneticPr fontId="24"/>
  </si>
  <si>
    <t>資料：第43次沖縄農林水産統計年報</t>
    <phoneticPr fontId="24"/>
  </si>
  <si>
    <t>「漁業センサス」</t>
    <rPh sb="1" eb="3">
      <t>ギョギョウ</t>
    </rPh>
    <phoneticPr fontId="24"/>
  </si>
  <si>
    <t>平成25年</t>
    <phoneticPr fontId="24"/>
  </si>
  <si>
    <t>25 年</t>
    <phoneticPr fontId="24"/>
  </si>
  <si>
    <t>25 年</t>
    <phoneticPr fontId="24"/>
  </si>
  <si>
    <t>20 年</t>
    <phoneticPr fontId="24"/>
  </si>
  <si>
    <t>船外機付
漁船</t>
    <rPh sb="0" eb="3">
      <t>センガイキ</t>
    </rPh>
    <rPh sb="3" eb="4">
      <t>ツキ</t>
    </rPh>
    <rPh sb="5" eb="7">
      <t>ギョセン</t>
    </rPh>
    <phoneticPr fontId="24"/>
  </si>
  <si>
    <t>「2013年漁業センサス」</t>
    <rPh sb="5" eb="6">
      <t>ネン</t>
    </rPh>
    <rPh sb="6" eb="8">
      <t>ギョギョウ</t>
    </rPh>
    <phoneticPr fontId="24"/>
  </si>
  <si>
    <t>海面
養殖</t>
    <phoneticPr fontId="24"/>
  </si>
  <si>
    <t>　平成25年11月１日に実施された漁業センサスによると、本市の漁業経営体数は38で、うち自営漁業が38経営体、会社組織は０経営体となっている。自営漁業経営体を専・兼業別にみると、専業が30で、兼業８となっている。
　漁船の船隻数では、船外機付船が１隻、動力船が37隻となっている。</t>
    <phoneticPr fontId="24"/>
  </si>
  <si>
    <t>南城市</t>
    <rPh sb="0" eb="3">
      <t>ナンジョウシ</t>
    </rPh>
    <phoneticPr fontId="24"/>
  </si>
  <si>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4"/>
  </si>
  <si>
    <t>26～27</t>
    <phoneticPr fontId="24"/>
  </si>
  <si>
    <t>28～29</t>
    <phoneticPr fontId="24"/>
  </si>
  <si>
    <t>資料：産業振興課</t>
    <rPh sb="5" eb="7">
      <t>シンコウ</t>
    </rPh>
    <phoneticPr fontId="24"/>
  </si>
  <si>
    <t>平成24年</t>
    <phoneticPr fontId="24"/>
  </si>
  <si>
    <t>平成26年</t>
    <phoneticPr fontId="24"/>
  </si>
  <si>
    <t>平成22～23年期</t>
    <rPh sb="0" eb="2">
      <t>ヘイセイ</t>
    </rPh>
    <rPh sb="7" eb="8">
      <t>ネン</t>
    </rPh>
    <rPh sb="8" eb="9">
      <t>キ</t>
    </rPh>
    <phoneticPr fontId="24"/>
  </si>
  <si>
    <t>27～28</t>
    <phoneticPr fontId="24"/>
  </si>
  <si>
    <t>平成19年</t>
    <phoneticPr fontId="24"/>
  </si>
  <si>
    <t xml:space="preserve"> (69)   字別、家畜、家きん農家戸数及び飼養頭羽数（平成28年12月末日現在･市外含む）</t>
    <phoneticPr fontId="24"/>
  </si>
  <si>
    <t>平成27年</t>
    <phoneticPr fontId="24"/>
  </si>
  <si>
    <t>平成28年</t>
    <phoneticPr fontId="24"/>
  </si>
  <si>
    <t>平成28年</t>
    <rPh sb="0" eb="2">
      <t>ヘイセイ</t>
    </rPh>
    <rPh sb="4" eb="5">
      <t>ネン</t>
    </rPh>
    <phoneticPr fontId="24"/>
  </si>
  <si>
    <t>平成29年版　更新済み</t>
    <rPh sb="0" eb="2">
      <t>ヘイセイ</t>
    </rPh>
    <rPh sb="4" eb="6">
      <t>ネンバン</t>
    </rPh>
    <rPh sb="7" eb="9">
      <t>コウシン</t>
    </rPh>
    <rPh sb="9" eb="10">
      <t>ズ</t>
    </rPh>
    <phoneticPr fontId="24"/>
  </si>
  <si>
    <t>H29更新なし</t>
    <rPh sb="3" eb="5">
      <t>コウシン</t>
    </rPh>
    <phoneticPr fontId="24"/>
  </si>
  <si>
    <r>
      <t>（6</t>
    </r>
    <r>
      <rPr>
        <sz val="10"/>
        <rFont val="ＭＳ 明朝"/>
        <family val="1"/>
        <charset val="128"/>
      </rPr>
      <t xml:space="preserve">7）  甘蔗生産面積、反当り収穫高及び収穫量 </t>
    </r>
    <phoneticPr fontId="24"/>
  </si>
  <si>
    <r>
      <t>平成</t>
    </r>
    <r>
      <rPr>
        <sz val="10"/>
        <rFont val="ＭＳ 明朝"/>
        <family val="1"/>
        <charset val="128"/>
      </rPr>
      <t>20年</t>
    </r>
    <r>
      <rPr>
        <sz val="11"/>
        <color theme="1"/>
        <rFont val="ＭＳ Ｐゴシック"/>
        <family val="2"/>
        <charset val="128"/>
        <scheme val="minor"/>
      </rPr>
      <t/>
    </r>
    <phoneticPr fontId="24"/>
  </si>
  <si>
    <r>
      <rPr>
        <sz val="10"/>
        <rFont val="ＭＳ 明朝"/>
        <family val="1"/>
        <charset val="128"/>
      </rPr>
      <t>平成21年</t>
    </r>
    <phoneticPr fontId="24"/>
  </si>
  <si>
    <r>
      <rPr>
        <sz val="10"/>
        <rFont val="ＭＳ 明朝"/>
        <family val="1"/>
        <charset val="128"/>
      </rPr>
      <t>平成23年</t>
    </r>
    <phoneticPr fontId="24"/>
  </si>
  <si>
    <r>
      <t>平成</t>
    </r>
    <r>
      <rPr>
        <sz val="10"/>
        <rFont val="ＭＳ 明朝"/>
        <family val="1"/>
        <charset val="128"/>
      </rPr>
      <t>24年</t>
    </r>
    <r>
      <rPr>
        <sz val="11"/>
        <color theme="1"/>
        <rFont val="ＭＳ Ｐゴシック"/>
        <family val="2"/>
        <charset val="128"/>
        <scheme val="minor"/>
      </rPr>
      <t/>
    </r>
    <phoneticPr fontId="24"/>
  </si>
  <si>
    <r>
      <rPr>
        <sz val="10"/>
        <rFont val="ＭＳ 明朝"/>
        <family val="1"/>
        <charset val="128"/>
      </rPr>
      <t>平成25年</t>
    </r>
    <phoneticPr fontId="24"/>
  </si>
  <si>
    <r>
      <rPr>
        <sz val="10"/>
        <rFont val="ＭＳ 明朝"/>
        <family val="1"/>
        <charset val="128"/>
      </rPr>
      <t>平成26年</t>
    </r>
    <r>
      <rPr>
        <sz val="11"/>
        <color theme="1"/>
        <rFont val="ＭＳ Ｐゴシック"/>
        <family val="2"/>
        <charset val="128"/>
        <scheme val="minor"/>
      </rPr>
      <t/>
    </r>
    <phoneticPr fontId="24"/>
  </si>
  <si>
    <r>
      <rPr>
        <sz val="10"/>
        <rFont val="ＭＳ 明朝"/>
        <family val="1"/>
        <charset val="128"/>
      </rPr>
      <t>平成27年</t>
    </r>
    <r>
      <rPr>
        <sz val="11"/>
        <color theme="1"/>
        <rFont val="ＭＳ Ｐゴシック"/>
        <family val="2"/>
        <charset val="128"/>
        <scheme val="minor"/>
      </rPr>
      <t/>
    </r>
    <phoneticPr fontId="24"/>
  </si>
  <si>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</si>
  <si>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</si>
  <si>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r>
      <t>平成</t>
    </r>
    <r>
      <rPr>
        <sz val="10"/>
        <rFont val="ＭＳ 明朝"/>
        <family val="1"/>
        <charset val="128"/>
      </rPr>
      <t>22年</t>
    </r>
    <r>
      <rPr>
        <sz val="11"/>
        <color theme="1"/>
        <rFont val="ＭＳ Ｐゴシック"/>
        <family val="2"/>
        <charset val="128"/>
        <scheme val="minor"/>
      </rPr>
      <t/>
    </r>
    <phoneticPr fontId="24"/>
  </si>
  <si>
    <t>(36)  H28.12月末　</t>
    <rPh sb="12" eb="14">
      <t>ガツマツ</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</si>
</sst>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_ "/>
    <numFmt numFmtId="184" formatCode="_ * #,##0_ ;_ * \-#,##0_ ;_ * &quot; -&quot;_ ;_ @_ "/>
    <numFmt numFmtId="185" formatCode="#,##0\ "/>
    <numFmt numFmtId="186" formatCode="0_);[Red]\(0\)"/>
    <numFmt numFmtId="187" formatCode="_ * #,##0_ ;_ * \-#,##0_ ;_ * &quot;x&quot;_ ;_ @_ "/>
    <numFmt numFmtId="188" formatCode="_ * #,##0_ ;_ * &quot;…&quot;#,##0_ ;_ * &quot;-&quot;_ ;_ @_ "/>
    <numFmt numFmtId="189" formatCode="_ * #,##0_ ;_ * \x#,##0_ ;_ * &quot;x&quot;_ ;_ @_ "/>
    <numFmt numFmtId="190" formatCode="&quot;平成&quot;#&quot;年&quot;"/>
    <numFmt numFmtId="191" formatCode="#&quot;年&quot;"/>
    <numFmt numFmtId="192" formatCode="#,##0&quot;千&quot;&quot;円&quot;\ "/>
    <numFmt numFmtId="193" formatCode="&quot;総&quot;&quot;数&quot;\ #,##0\ "/>
    <numFmt numFmtId="194" formatCode="_ * &quot;r&quot;#,##0_ ;_ * &quot;r&quot;\-#,##0_ ;_ * &quot;r&quot;\-_ ;_ @_ "/>
    <numFmt numFmtId="195" formatCode="#,##0_ ;[Red]\-#,##0\ "/>
  </numFmts>
  <fonts count="49" x14ac:knownFonts="1">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10"/>
      <color rgb="FFFF0000"/>
      <name val="ＭＳ 明朝"/>
      <family val="1"/>
      <charset val="204"/>
    </font>
    <font>
      <b/>
      <sz val="10"/>
      <color rgb="FFFF0000"/>
      <name val="ＭＳ 明朝"/>
      <family val="1"/>
      <charset val="204"/>
    </font>
    <font>
      <sz val="9"/>
      <name val="ＭＳ 明朝"/>
      <family val="1"/>
      <charset val="204"/>
    </font>
    <font>
      <sz val="10"/>
      <name val="ＭＳ 明朝"/>
      <family val="1"/>
      <charset val="204"/>
    </font>
    <font>
      <b/>
      <sz val="9"/>
      <name val="ＭＳ 明朝"/>
      <family val="1"/>
      <charset val="128"/>
    </font>
    <font>
      <b/>
      <sz val="10"/>
      <name val="ＭＳ 明朝"/>
      <family val="1"/>
      <charset val="204"/>
    </font>
    <font>
      <sz val="10"/>
      <color theme="0" tint="-0.34998626667073579"/>
      <name val="ＭＳ 明朝"/>
      <family val="1"/>
      <charset val="128"/>
    </font>
    <font>
      <b/>
      <sz val="10"/>
      <color theme="0" tint="-0.34998626667073579"/>
      <name val="ＭＳ 明朝"/>
      <family val="1"/>
      <charset val="128"/>
    </font>
    <font>
      <b/>
      <sz val="8"/>
      <color theme="0" tint="-0.34998626667073579"/>
      <name val="ＭＳ 明朝"/>
      <family val="1"/>
      <charset val="128"/>
    </font>
    <font>
      <sz val="8"/>
      <color theme="0" tint="-0.34998626667073579"/>
      <name val="ＭＳ 明朝"/>
      <family val="1"/>
      <charset val="128"/>
    </font>
    <font>
      <b/>
      <u/>
      <sz val="10"/>
      <color theme="0" tint="-0.34998626667073579"/>
      <name val="ＭＳ 明朝"/>
      <family val="1"/>
      <charset val="128"/>
    </font>
    <font>
      <sz val="9"/>
      <color theme="0" tint="-0.34998626667073579"/>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8"/>
      </top>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64"/>
      </left>
      <right style="thin">
        <color indexed="64"/>
      </right>
      <top style="thin">
        <color indexed="8"/>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diagonal/>
    </border>
    <border>
      <left/>
      <right style="medium">
        <color indexed="64"/>
      </right>
      <top style="thin">
        <color indexed="64"/>
      </top>
      <bottom/>
      <diagonal/>
    </border>
  </borders>
  <cellStyleXfs count="45">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29"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652">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20" fillId="0" borderId="0" xfId="0" applyFont="1">
      <alignment vertical="center"/>
    </xf>
    <xf numFmtId="0" fontId="0" fillId="0" borderId="18" xfId="0" applyFont="1" applyBorder="1" applyAlignment="1">
      <alignment vertical="center"/>
    </xf>
    <xf numFmtId="0" fontId="0" fillId="0" borderId="10" xfId="0" applyFont="1" applyBorder="1" applyAlignment="1">
      <alignment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0" fontId="0" fillId="0" borderId="0" xfId="0" applyFont="1" applyFill="1">
      <alignmen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0" fontId="0" fillId="0" borderId="18" xfId="0" applyFont="1" applyFill="1" applyBorder="1" applyAlignment="1">
      <alignment horizontal="right" vertical="center" indent="1"/>
    </xf>
    <xf numFmtId="176" fontId="0" fillId="0" borderId="26" xfId="0" applyNumberFormat="1" applyFont="1" applyFill="1" applyBorder="1" applyAlignment="1">
      <alignment horizontal="right" vertical="center" indent="1"/>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176" fontId="0" fillId="0" borderId="39" xfId="0" applyNumberFormat="1" applyFont="1" applyFill="1" applyBorder="1" applyAlignment="1">
      <alignment horizontal="right" vertical="center" indent="1"/>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79" fontId="20" fillId="0" borderId="12" xfId="0" applyNumberFormat="1" applyFont="1" applyFill="1" applyBorder="1" applyAlignment="1">
      <alignment horizontal="right" vertical="center"/>
    </xf>
    <xf numFmtId="179" fontId="20" fillId="0" borderId="1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9" fontId="20" fillId="0" borderId="19" xfId="0" applyNumberFormat="1" applyFont="1" applyFill="1" applyBorder="1" applyAlignment="1">
      <alignment vertical="center"/>
    </xf>
    <xf numFmtId="178"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0" fontId="0" fillId="0" borderId="34" xfId="0" applyFont="1" applyBorder="1" applyAlignment="1">
      <alignment vertical="center"/>
    </xf>
    <xf numFmtId="179" fontId="0" fillId="0" borderId="29"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178" fontId="0" fillId="0" borderId="41"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2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4" fontId="0" fillId="0" borderId="0" xfId="0" applyNumberFormat="1" applyFont="1" applyFill="1" applyBorder="1" applyAlignment="1">
      <alignment vertical="center"/>
    </xf>
    <xf numFmtId="184"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88" fontId="20" fillId="0" borderId="26" xfId="0" applyNumberFormat="1" applyFont="1" applyFill="1" applyBorder="1" applyAlignment="1">
      <alignment horizontal="right" vertical="center"/>
    </xf>
    <xf numFmtId="176" fontId="20"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59" xfId="0" applyNumberFormat="1" applyFont="1" applyFill="1" applyBorder="1" applyAlignment="1">
      <alignment horizontal="center" vertical="center"/>
    </xf>
    <xf numFmtId="0" fontId="21" fillId="0" borderId="0" xfId="0" applyFont="1" applyFill="1" applyAlignment="1">
      <alignment vertical="center"/>
    </xf>
    <xf numFmtId="0" fontId="0" fillId="0" borderId="34" xfId="0" applyFont="1" applyFill="1" applyBorder="1" applyAlignment="1">
      <alignment vertical="center"/>
    </xf>
    <xf numFmtId="0" fontId="0" fillId="0" borderId="67" xfId="0" applyFont="1" applyFill="1" applyBorder="1" applyAlignment="1">
      <alignment vertical="center"/>
    </xf>
    <xf numFmtId="0" fontId="21" fillId="0" borderId="34" xfId="0" applyFont="1" applyFill="1" applyBorder="1" applyAlignment="1">
      <alignment vertical="center"/>
    </xf>
    <xf numFmtId="49" fontId="20" fillId="0" borderId="34" xfId="0" applyNumberFormat="1" applyFont="1" applyFill="1" applyBorder="1" applyAlignment="1">
      <alignment vertical="center"/>
    </xf>
    <xf numFmtId="49" fontId="20" fillId="0" borderId="18" xfId="0" applyNumberFormat="1" applyFont="1" applyFill="1" applyBorder="1" applyAlignment="1">
      <alignment vertical="center"/>
    </xf>
    <xf numFmtId="185"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1" fillId="0" borderId="34" xfId="0" applyNumberFormat="1" applyFont="1" applyFill="1" applyBorder="1" applyAlignment="1">
      <alignment vertical="center"/>
    </xf>
    <xf numFmtId="0" fontId="20" fillId="0" borderId="34" xfId="0" applyFont="1" applyFill="1" applyBorder="1" applyAlignment="1">
      <alignment vertical="center"/>
    </xf>
    <xf numFmtId="0" fontId="20" fillId="0" borderId="18" xfId="0"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vertical="center"/>
    </xf>
    <xf numFmtId="0" fontId="0" fillId="0" borderId="35" xfId="0" applyFont="1" applyFill="1" applyBorder="1" applyAlignment="1">
      <alignment vertical="center"/>
    </xf>
    <xf numFmtId="0" fontId="0" fillId="0" borderId="69" xfId="0" applyFont="1" applyFill="1" applyBorder="1" applyAlignment="1">
      <alignment vertical="center"/>
    </xf>
    <xf numFmtId="0" fontId="3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59"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59"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3" xfId="0" applyFont="1" applyFill="1" applyBorder="1" applyAlignment="1">
      <alignment horizontal="right" vertical="center"/>
    </xf>
    <xf numFmtId="0" fontId="30" fillId="0" borderId="33" xfId="0" applyFont="1" applyFill="1" applyBorder="1" applyAlignment="1">
      <alignment vertical="center"/>
    </xf>
    <xf numFmtId="181" fontId="0" fillId="0" borderId="0" xfId="0" applyNumberFormat="1" applyFont="1" applyFill="1" applyBorder="1" applyAlignment="1">
      <alignment vertical="center"/>
    </xf>
    <xf numFmtId="189" fontId="0" fillId="0" borderId="0" xfId="0" applyNumberFormat="1" applyFont="1" applyAlignment="1">
      <alignment vertical="center"/>
    </xf>
    <xf numFmtId="0" fontId="25" fillId="0" borderId="0" xfId="0" applyFont="1" applyBorder="1" applyAlignment="1">
      <alignment vertical="center" shrinkToFit="1"/>
    </xf>
    <xf numFmtId="0" fontId="0" fillId="0" borderId="0" xfId="0" applyFont="1" applyFill="1" applyAlignment="1">
      <alignment vertical="center" shrinkToFit="1"/>
    </xf>
    <xf numFmtId="187" fontId="0" fillId="0" borderId="0" xfId="0" applyNumberFormat="1" applyFont="1" applyFill="1" applyBorder="1" applyAlignment="1">
      <alignment vertical="center"/>
    </xf>
    <xf numFmtId="187" fontId="0" fillId="0" borderId="26"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41" xfId="0" applyNumberFormat="1" applyFont="1" applyFill="1" applyBorder="1" applyAlignment="1">
      <alignment vertical="center"/>
    </xf>
    <xf numFmtId="187" fontId="0" fillId="0" borderId="46"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7" fontId="0" fillId="0" borderId="33" xfId="0" applyNumberFormat="1" applyFont="1" applyFill="1" applyBorder="1" applyAlignment="1">
      <alignment horizontal="right" vertical="center"/>
    </xf>
    <xf numFmtId="188" fontId="0" fillId="0" borderId="41"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6"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0" fontId="0" fillId="0" borderId="65" xfId="0" applyFont="1" applyFill="1" applyBorder="1" applyAlignment="1">
      <alignment vertical="center"/>
    </xf>
    <xf numFmtId="0" fontId="0" fillId="0" borderId="65" xfId="0" applyFont="1" applyFill="1" applyBorder="1" applyAlignment="1">
      <alignment horizontal="right" vertical="center"/>
    </xf>
    <xf numFmtId="0" fontId="0" fillId="0" borderId="33" xfId="0" applyFont="1" applyFill="1" applyBorder="1" applyAlignment="1">
      <alignment vertical="center"/>
    </xf>
    <xf numFmtId="178" fontId="0" fillId="0" borderId="108" xfId="0" applyNumberFormat="1" applyFont="1" applyFill="1" applyBorder="1" applyAlignment="1">
      <alignment horizontal="right" vertical="center"/>
    </xf>
    <xf numFmtId="0" fontId="0" fillId="0" borderId="102"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16" xfId="0" applyFont="1" applyFill="1" applyBorder="1" applyAlignment="1">
      <alignment horizontal="distributed" vertical="center"/>
    </xf>
    <xf numFmtId="0" fontId="0" fillId="0" borderId="16" xfId="0" applyFont="1" applyFill="1" applyBorder="1" applyAlignment="1">
      <alignment horizontal="center" vertical="center"/>
    </xf>
    <xf numFmtId="185" fontId="0" fillId="0"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19" xfId="0" applyNumberFormat="1" applyFont="1" applyFill="1" applyBorder="1" applyAlignment="1">
      <alignment horizontal="center"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lignment vertical="center"/>
    </xf>
    <xf numFmtId="0" fontId="30" fillId="0" borderId="45"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3" fillId="0" borderId="61" xfId="0" applyFont="1" applyBorder="1" applyAlignment="1">
      <alignment horizontal="distributed" vertical="center"/>
    </xf>
    <xf numFmtId="176" fontId="33" fillId="0" borderId="12" xfId="0" applyNumberFormat="1" applyFont="1" applyFill="1" applyBorder="1" applyAlignment="1">
      <alignment horizontal="right" vertical="center" shrinkToFit="1"/>
    </xf>
    <xf numFmtId="176" fontId="33" fillId="0" borderId="19" xfId="0" applyNumberFormat="1" applyFont="1" applyFill="1" applyBorder="1" applyAlignment="1">
      <alignment horizontal="right" vertical="center" shrinkToFit="1"/>
    </xf>
    <xf numFmtId="176" fontId="30" fillId="0" borderId="19" xfId="0" applyNumberFormat="1" applyFont="1" applyFill="1" applyBorder="1" applyAlignment="1">
      <alignment horizontal="right" vertical="center" shrinkToFit="1"/>
    </xf>
    <xf numFmtId="176" fontId="33" fillId="0" borderId="39" xfId="0" applyNumberFormat="1" applyFont="1" applyFill="1" applyBorder="1" applyAlignment="1">
      <alignment horizontal="right" vertical="center" shrinkToFit="1"/>
    </xf>
    <xf numFmtId="0" fontId="30" fillId="0" borderId="34" xfId="0" applyFont="1" applyFill="1" applyBorder="1" applyAlignment="1">
      <alignment horizontal="distributed" vertical="center"/>
    </xf>
    <xf numFmtId="187" fontId="30" fillId="0" borderId="11" xfId="0" applyNumberFormat="1" applyFont="1" applyFill="1" applyBorder="1" applyAlignment="1">
      <alignment horizontal="right" vertical="center" shrinkToFit="1"/>
    </xf>
    <xf numFmtId="187" fontId="30" fillId="0" borderId="0" xfId="0" applyNumberFormat="1" applyFont="1" applyFill="1" applyBorder="1" applyAlignment="1">
      <alignment horizontal="right" vertical="center" shrinkToFit="1"/>
    </xf>
    <xf numFmtId="187" fontId="30" fillId="0" borderId="0" xfId="0" applyNumberFormat="1" applyFont="1" applyFill="1" applyBorder="1" applyAlignment="1">
      <alignment horizontal="right" vertical="center" indent="1"/>
    </xf>
    <xf numFmtId="176" fontId="30" fillId="0" borderId="0" xfId="0" applyNumberFormat="1" applyFont="1" applyFill="1" applyBorder="1" applyAlignment="1">
      <alignment horizontal="right" vertical="center"/>
    </xf>
    <xf numFmtId="176" fontId="30" fillId="0" borderId="26" xfId="0" applyNumberFormat="1" applyFont="1" applyFill="1" applyBorder="1" applyAlignment="1">
      <alignment horizontal="right" vertical="center"/>
    </xf>
    <xf numFmtId="183" fontId="30" fillId="0" borderId="11" xfId="0" applyNumberFormat="1" applyFont="1" applyFill="1" applyBorder="1" applyAlignment="1">
      <alignment horizontal="right" vertical="center" shrinkToFit="1"/>
    </xf>
    <xf numFmtId="176" fontId="30" fillId="0" borderId="0" xfId="0" applyNumberFormat="1" applyFont="1" applyFill="1" applyBorder="1" applyAlignment="1">
      <alignment horizontal="right" vertical="center" indent="1"/>
    </xf>
    <xf numFmtId="0" fontId="30" fillId="0" borderId="42" xfId="0" applyFont="1" applyFill="1" applyBorder="1" applyAlignment="1">
      <alignment horizontal="distributed" vertical="center"/>
    </xf>
    <xf numFmtId="186" fontId="30" fillId="0" borderId="0" xfId="0" applyNumberFormat="1" applyFont="1" applyFill="1" applyBorder="1" applyAlignment="1">
      <alignment vertical="center"/>
    </xf>
    <xf numFmtId="176" fontId="30" fillId="0" borderId="0" xfId="0" applyNumberFormat="1" applyFont="1">
      <alignment vertical="center"/>
    </xf>
    <xf numFmtId="0" fontId="30" fillId="0" borderId="42" xfId="0" applyFont="1" applyBorder="1" applyAlignment="1">
      <alignment horizontal="distributed" vertical="center"/>
    </xf>
    <xf numFmtId="176" fontId="30" fillId="0" borderId="26" xfId="0" applyNumberFormat="1" applyFont="1" applyFill="1" applyBorder="1" applyAlignment="1">
      <alignment horizontal="right" vertical="center" indent="1"/>
    </xf>
    <xf numFmtId="0" fontId="30" fillId="0" borderId="43" xfId="0" applyFont="1" applyBorder="1" applyAlignment="1">
      <alignment horizontal="distributed" vertical="center"/>
    </xf>
    <xf numFmtId="176" fontId="30" fillId="0" borderId="33" xfId="0" applyNumberFormat="1" applyFont="1" applyFill="1" applyBorder="1" applyAlignment="1">
      <alignment horizontal="right" vertical="center" indent="1"/>
    </xf>
    <xf numFmtId="176" fontId="30" fillId="0" borderId="33" xfId="0" applyNumberFormat="1" applyFont="1" applyFill="1" applyBorder="1" applyAlignment="1">
      <alignment horizontal="right" vertical="center"/>
    </xf>
    <xf numFmtId="176" fontId="30" fillId="0" borderId="41" xfId="0" applyNumberFormat="1" applyFont="1" applyFill="1" applyBorder="1" applyAlignment="1">
      <alignment horizontal="right" vertical="center" indent="1"/>
    </xf>
    <xf numFmtId="0" fontId="30" fillId="0" borderId="62" xfId="0" applyFont="1" applyBorder="1" applyAlignment="1">
      <alignment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center" vertical="center"/>
    </xf>
    <xf numFmtId="176" fontId="33" fillId="0" borderId="12" xfId="0" applyNumberFormat="1" applyFont="1" applyFill="1" applyBorder="1" applyAlignment="1">
      <alignment horizontal="right" vertical="center"/>
    </xf>
    <xf numFmtId="176" fontId="33" fillId="0" borderId="19" xfId="0" applyNumberFormat="1" applyFont="1" applyFill="1" applyBorder="1" applyAlignment="1">
      <alignment horizontal="right" vertical="center"/>
    </xf>
    <xf numFmtId="176" fontId="33" fillId="0" borderId="39" xfId="0" applyNumberFormat="1" applyFont="1" applyFill="1" applyBorder="1" applyAlignment="1">
      <alignment horizontal="right" vertical="center"/>
    </xf>
    <xf numFmtId="176" fontId="30" fillId="0" borderId="11" xfId="0" applyNumberFormat="1" applyFont="1" applyFill="1" applyBorder="1" applyAlignment="1">
      <alignment horizontal="right" vertical="center"/>
    </xf>
    <xf numFmtId="0" fontId="30" fillId="0" borderId="34" xfId="0" applyFont="1" applyBorder="1" applyAlignment="1">
      <alignment horizontal="distributed" vertical="center"/>
    </xf>
    <xf numFmtId="0" fontId="30" fillId="0" borderId="40" xfId="0" applyFont="1" applyBorder="1" applyAlignment="1">
      <alignment horizontal="distributed" vertical="center"/>
    </xf>
    <xf numFmtId="176" fontId="30" fillId="0" borderId="29" xfId="0" applyNumberFormat="1" applyFont="1" applyFill="1" applyBorder="1" applyAlignment="1">
      <alignment horizontal="right" vertical="center"/>
    </xf>
    <xf numFmtId="176" fontId="30" fillId="0" borderId="41" xfId="0" applyNumberFormat="1" applyFont="1" applyFill="1" applyBorder="1" applyAlignment="1">
      <alignment horizontal="right" vertical="center"/>
    </xf>
    <xf numFmtId="181" fontId="20" fillId="0" borderId="117" xfId="0" applyNumberFormat="1" applyFont="1" applyFill="1" applyBorder="1" applyAlignment="1">
      <alignment horizontal="right" vertical="center"/>
    </xf>
    <xf numFmtId="181" fontId="20" fillId="0" borderId="86" xfId="0" applyNumberFormat="1" applyFont="1" applyFill="1" applyBorder="1" applyAlignment="1">
      <alignment horizontal="right" vertical="center"/>
    </xf>
    <xf numFmtId="178" fontId="20" fillId="0" borderId="86" xfId="0" applyNumberFormat="1" applyFont="1" applyFill="1" applyBorder="1" applyAlignment="1">
      <alignment horizontal="right" vertical="center"/>
    </xf>
    <xf numFmtId="178" fontId="20" fillId="0" borderId="11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left" vertical="center"/>
    </xf>
    <xf numFmtId="178" fontId="0" fillId="0" borderId="0" xfId="0" applyNumberFormat="1" applyFont="1" applyFill="1" applyBorder="1" applyAlignment="1">
      <alignment horizontal="right" vertical="center"/>
    </xf>
    <xf numFmtId="0" fontId="0" fillId="0" borderId="0" xfId="0" applyAlignment="1">
      <alignment horizontal="center" vertical="center"/>
    </xf>
    <xf numFmtId="178" fontId="0" fillId="0" borderId="117" xfId="0" applyNumberFormat="1" applyFont="1" applyFill="1" applyBorder="1" applyAlignment="1">
      <alignment horizontal="right" vertical="center"/>
    </xf>
    <xf numFmtId="178" fontId="0" fillId="0" borderId="0" xfId="0" applyNumberFormat="1" applyFill="1"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176" fontId="35" fillId="0" borderId="0" xfId="0" applyNumberFormat="1" applyFont="1" applyFill="1" applyBorder="1" applyAlignment="1">
      <alignment horizontal="right" vertical="center"/>
    </xf>
    <xf numFmtId="0" fontId="0" fillId="0" borderId="129" xfId="0" applyFont="1" applyFill="1" applyBorder="1" applyAlignment="1">
      <alignment horizontal="distributed" vertical="center"/>
    </xf>
    <xf numFmtId="178" fontId="35" fillId="0" borderId="0" xfId="0" applyNumberFormat="1" applyFont="1" applyFill="1" applyBorder="1" applyAlignment="1">
      <alignment vertical="center"/>
    </xf>
    <xf numFmtId="176" fontId="35" fillId="0" borderId="0" xfId="0" applyNumberFormat="1" applyFont="1" applyFill="1" applyBorder="1" applyAlignment="1">
      <alignment vertical="center"/>
    </xf>
    <xf numFmtId="0" fontId="0" fillId="0" borderId="16"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right" vertical="center"/>
    </xf>
    <xf numFmtId="176" fontId="36" fillId="0" borderId="0" xfId="0" applyNumberFormat="1" applyFont="1" applyFill="1" applyBorder="1" applyAlignment="1">
      <alignment vertical="center"/>
    </xf>
    <xf numFmtId="178" fontId="35" fillId="0" borderId="11" xfId="0" applyNumberFormat="1" applyFont="1" applyFill="1" applyBorder="1" applyAlignment="1">
      <alignment vertical="center"/>
    </xf>
    <xf numFmtId="180" fontId="35" fillId="0" borderId="0" xfId="0" applyNumberFormat="1" applyFont="1" applyFill="1" applyBorder="1" applyAlignment="1">
      <alignment vertical="center"/>
    </xf>
    <xf numFmtId="178" fontId="35" fillId="0" borderId="26" xfId="0" applyNumberFormat="1" applyFont="1" applyFill="1" applyBorder="1" applyAlignment="1">
      <alignment vertical="center"/>
    </xf>
    <xf numFmtId="184" fontId="37" fillId="0" borderId="11" xfId="0" applyNumberFormat="1" applyFont="1" applyFill="1" applyBorder="1" applyAlignment="1">
      <alignment vertical="center"/>
    </xf>
    <xf numFmtId="184" fontId="37" fillId="0" borderId="0" xfId="0" applyNumberFormat="1" applyFont="1" applyFill="1" applyBorder="1" applyAlignment="1">
      <alignment vertical="center"/>
    </xf>
    <xf numFmtId="185" fontId="37" fillId="0" borderId="11" xfId="0" applyNumberFormat="1" applyFont="1" applyFill="1" applyBorder="1" applyAlignment="1">
      <alignment vertical="center"/>
    </xf>
    <xf numFmtId="185" fontId="37" fillId="0" borderId="0" xfId="0" applyNumberFormat="1" applyFont="1" applyFill="1" applyBorder="1" applyAlignment="1">
      <alignment vertical="center"/>
    </xf>
    <xf numFmtId="184" fontId="38" fillId="0" borderId="11" xfId="0" applyNumberFormat="1" applyFont="1" applyFill="1" applyBorder="1" applyAlignment="1">
      <alignment vertical="center"/>
    </xf>
    <xf numFmtId="184" fontId="38" fillId="0" borderId="0" xfId="0" applyNumberFormat="1" applyFont="1" applyFill="1" applyBorder="1" applyAlignment="1">
      <alignment vertical="center"/>
    </xf>
    <xf numFmtId="176" fontId="37" fillId="0" borderId="0" xfId="0" applyNumberFormat="1" applyFont="1" applyFill="1" applyBorder="1" applyAlignment="1">
      <alignment horizontal="center" vertical="center"/>
    </xf>
    <xf numFmtId="180" fontId="37" fillId="0" borderId="0" xfId="0" applyNumberFormat="1" applyFont="1" applyFill="1" applyBorder="1" applyAlignment="1">
      <alignment horizontal="center" vertical="center"/>
    </xf>
    <xf numFmtId="178" fontId="37" fillId="0" borderId="26" xfId="0" applyNumberFormat="1" applyFont="1" applyFill="1" applyBorder="1" applyAlignment="1">
      <alignment horizontal="center" vertical="center"/>
    </xf>
    <xf numFmtId="0" fontId="0" fillId="0" borderId="45" xfId="0" applyFont="1" applyFill="1" applyBorder="1" applyAlignment="1">
      <alignment vertical="center"/>
    </xf>
    <xf numFmtId="0" fontId="0" fillId="0" borderId="93" xfId="0" applyFont="1" applyFill="1" applyBorder="1" applyAlignment="1">
      <alignment vertical="center"/>
    </xf>
    <xf numFmtId="0" fontId="25" fillId="0" borderId="10" xfId="0" applyFont="1" applyFill="1" applyBorder="1" applyAlignment="1">
      <alignment vertical="center"/>
    </xf>
    <xf numFmtId="176" fontId="0" fillId="0" borderId="86" xfId="0" applyNumberFormat="1" applyFont="1" applyFill="1" applyBorder="1" applyAlignment="1">
      <alignment vertical="center"/>
    </xf>
    <xf numFmtId="176" fontId="37" fillId="0" borderId="0" xfId="0" applyNumberFormat="1" applyFont="1" applyFill="1" applyBorder="1" applyAlignment="1">
      <alignment vertical="center"/>
    </xf>
    <xf numFmtId="0" fontId="35" fillId="0" borderId="35" xfId="0" applyFont="1" applyFill="1" applyBorder="1" applyAlignment="1">
      <alignment vertical="center"/>
    </xf>
    <xf numFmtId="194" fontId="0" fillId="0" borderId="11" xfId="0" applyNumberFormat="1" applyFont="1" applyFill="1" applyBorder="1" applyAlignment="1">
      <alignment horizontal="right" vertical="center"/>
    </xf>
    <xf numFmtId="194" fontId="20" fillId="0" borderId="11" xfId="0" applyNumberFormat="1" applyFont="1" applyFill="1" applyBorder="1" applyAlignment="1">
      <alignment horizontal="right" vertical="center"/>
    </xf>
    <xf numFmtId="194" fontId="0" fillId="0" borderId="29"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1" fontId="0" fillId="0" borderId="120" xfId="0" applyNumberFormat="1" applyFont="1" applyFill="1" applyBorder="1" applyAlignment="1">
      <alignment vertical="center"/>
    </xf>
    <xf numFmtId="178" fontId="0" fillId="0" borderId="120"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08" xfId="0" applyFont="1" applyFill="1" applyBorder="1" applyAlignment="1">
      <alignment horizontal="right" vertical="center"/>
    </xf>
    <xf numFmtId="176" fontId="0" fillId="0" borderId="108" xfId="0" applyNumberFormat="1" applyFont="1" applyFill="1" applyBorder="1" applyAlignment="1">
      <alignment horizontal="right" vertical="center"/>
    </xf>
    <xf numFmtId="185" fontId="20" fillId="0" borderId="11" xfId="0" applyNumberFormat="1" applyFont="1" applyFill="1" applyBorder="1" applyAlignment="1">
      <alignment vertical="center"/>
    </xf>
    <xf numFmtId="185" fontId="20" fillId="0" borderId="0" xfId="0" applyNumberFormat="1" applyFont="1" applyFill="1" applyBorder="1" applyAlignment="1">
      <alignment vertical="center"/>
    </xf>
    <xf numFmtId="176" fontId="41" fillId="0" borderId="0" xfId="0" applyNumberFormat="1" applyFont="1" applyFill="1" applyBorder="1" applyAlignment="1">
      <alignment vertical="center"/>
    </xf>
    <xf numFmtId="176" fontId="42" fillId="0" borderId="11" xfId="0" applyNumberFormat="1" applyFont="1" applyFill="1" applyBorder="1" applyAlignment="1">
      <alignment vertical="center"/>
    </xf>
    <xf numFmtId="176" fontId="42" fillId="0" borderId="0" xfId="0" applyNumberFormat="1" applyFont="1" applyFill="1" applyBorder="1" applyAlignment="1">
      <alignment vertical="center"/>
    </xf>
    <xf numFmtId="176" fontId="42" fillId="0" borderId="0" xfId="0" applyNumberFormat="1" applyFont="1" applyFill="1" applyBorder="1" applyAlignment="1">
      <alignment horizontal="right" vertical="center"/>
    </xf>
    <xf numFmtId="176" fontId="40" fillId="0" borderId="11" xfId="0" applyNumberFormat="1" applyFont="1" applyFill="1" applyBorder="1" applyAlignment="1">
      <alignment vertical="center"/>
    </xf>
    <xf numFmtId="176" fontId="40" fillId="0" borderId="0" xfId="0" applyNumberFormat="1" applyFont="1" applyFill="1" applyBorder="1" applyAlignment="1">
      <alignment vertical="center"/>
    </xf>
    <xf numFmtId="176" fontId="40" fillId="0" borderId="29" xfId="0" applyNumberFormat="1" applyFont="1" applyFill="1" applyBorder="1" applyAlignment="1">
      <alignment vertical="center"/>
    </xf>
    <xf numFmtId="176" fontId="40" fillId="0" borderId="33"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41" xfId="0" applyNumberFormat="1" applyFont="1" applyFill="1" applyBorder="1" applyAlignment="1">
      <alignment vertical="center"/>
    </xf>
    <xf numFmtId="180" fontId="0" fillId="0" borderId="0" xfId="0" applyNumberFormat="1" applyFont="1" applyFill="1" applyBorder="1" applyAlignment="1">
      <alignment vertical="center"/>
    </xf>
    <xf numFmtId="178" fontId="0" fillId="0" borderId="26" xfId="0" applyNumberFormat="1" applyFont="1" applyFill="1" applyBorder="1" applyAlignment="1">
      <alignment vertical="center"/>
    </xf>
    <xf numFmtId="184" fontId="20" fillId="0" borderId="11" xfId="0" applyNumberFormat="1" applyFont="1" applyFill="1" applyBorder="1" applyAlignment="1">
      <alignment vertical="center"/>
    </xf>
    <xf numFmtId="184" fontId="20" fillId="0" borderId="0" xfId="0" applyNumberFormat="1" applyFont="1" applyFill="1" applyBorder="1" applyAlignment="1">
      <alignment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6" fontId="20" fillId="0" borderId="11"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108" xfId="0" applyFont="1" applyFill="1" applyBorder="1" applyAlignment="1">
      <alignment vertical="center"/>
    </xf>
    <xf numFmtId="176" fontId="20" fillId="0" borderId="26" xfId="0" applyNumberFormat="1" applyFont="1" applyFill="1" applyBorder="1" applyAlignment="1">
      <alignment vertical="center"/>
    </xf>
    <xf numFmtId="176" fontId="0" fillId="0" borderId="124" xfId="0" applyNumberFormat="1" applyFont="1" applyFill="1" applyBorder="1" applyAlignment="1">
      <alignment horizontal="right" vertical="center"/>
    </xf>
    <xf numFmtId="0" fontId="0" fillId="0" borderId="70" xfId="0" applyNumberFormat="1" applyFont="1" applyFill="1" applyBorder="1" applyAlignment="1">
      <alignment horizontal="center"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Alignment="1"/>
    <xf numFmtId="0" fontId="0" fillId="0" borderId="0" xfId="0" applyFont="1" applyAlignment="1">
      <alignment horizontal="right"/>
    </xf>
    <xf numFmtId="0" fontId="20" fillId="0" borderId="6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181" fontId="0" fillId="0" borderId="11"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195" fontId="0" fillId="0" borderId="0" xfId="43" applyNumberFormat="1" applyFont="1" applyFill="1" applyBorder="1" applyAlignment="1">
      <alignment horizontal="right" vertical="center"/>
    </xf>
    <xf numFmtId="195" fontId="0" fillId="0" borderId="105" xfId="43" applyNumberFormat="1" applyFont="1" applyFill="1" applyBorder="1" applyAlignment="1">
      <alignment horizontal="right"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1" xfId="0" applyFont="1" applyFill="1" applyBorder="1" applyAlignment="1">
      <alignment horizontal="center" vertical="center"/>
    </xf>
    <xf numFmtId="184" fontId="20" fillId="0" borderId="11" xfId="0" applyNumberFormat="1" applyFont="1" applyFill="1" applyBorder="1" applyAlignment="1">
      <alignment horizontal="right" vertical="center"/>
    </xf>
    <xf numFmtId="184" fontId="0" fillId="0" borderId="1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10"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2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26" xfId="0" applyFont="1" applyFill="1" applyBorder="1" applyAlignment="1">
      <alignment horizontal="center" vertical="center"/>
    </xf>
    <xf numFmtId="195" fontId="0" fillId="0" borderId="19" xfId="43" applyNumberFormat="1" applyFont="1" applyFill="1" applyBorder="1" applyAlignment="1">
      <alignment horizontal="right" vertical="center"/>
    </xf>
    <xf numFmtId="195" fontId="0" fillId="0" borderId="119" xfId="43" applyNumberFormat="1" applyFont="1" applyFill="1" applyBorder="1" applyAlignment="1">
      <alignment horizontal="right" vertical="center"/>
    </xf>
    <xf numFmtId="0" fontId="0" fillId="0" borderId="104"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6" xfId="0" applyFont="1" applyFill="1" applyBorder="1" applyAlignment="1">
      <alignment horizontal="center" vertical="center"/>
    </xf>
    <xf numFmtId="184" fontId="0" fillId="0" borderId="12"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79" xfId="0" applyFont="1" applyBorder="1" applyAlignment="1">
      <alignment horizontal="center" vertical="center"/>
    </xf>
    <xf numFmtId="0" fontId="0" fillId="0" borderId="56" xfId="0" applyFont="1" applyBorder="1" applyAlignment="1">
      <alignment horizontal="center" vertical="center"/>
    </xf>
    <xf numFmtId="0" fontId="0" fillId="0" borderId="34" xfId="0" applyFont="1" applyBorder="1" applyAlignment="1">
      <alignment horizontal="distributed" vertical="center"/>
    </xf>
    <xf numFmtId="0" fontId="0" fillId="0" borderId="62" xfId="0" applyFont="1" applyBorder="1" applyAlignment="1">
      <alignment horizontal="distributed" vertical="center"/>
    </xf>
    <xf numFmtId="189"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20" fillId="0" borderId="66" xfId="0" applyFont="1" applyBorder="1" applyAlignment="1">
      <alignment horizontal="distributed" vertical="center"/>
    </xf>
    <xf numFmtId="0" fontId="20" fillId="0" borderId="67" xfId="0" applyFont="1" applyBorder="1" applyAlignment="1">
      <alignment horizontal="distributed" vertical="center"/>
    </xf>
    <xf numFmtId="0" fontId="0" fillId="0" borderId="84" xfId="0" applyFont="1" applyBorder="1" applyAlignment="1">
      <alignment horizontal="center" vertical="center"/>
    </xf>
    <xf numFmtId="0" fontId="0" fillId="0" borderId="31" xfId="0" applyFont="1" applyFill="1" applyBorder="1" applyAlignment="1">
      <alignment horizontal="center" vertical="center"/>
    </xf>
    <xf numFmtId="0" fontId="0" fillId="0" borderId="85" xfId="0" applyFont="1" applyFill="1" applyBorder="1" applyAlignment="1">
      <alignment horizontal="center" vertical="center"/>
    </xf>
    <xf numFmtId="41" fontId="0" fillId="0" borderId="86" xfId="0" applyNumberFormat="1" applyFont="1" applyBorder="1" applyAlignment="1">
      <alignment horizontal="center"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89" fontId="0" fillId="0" borderId="26"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41" fontId="0" fillId="0" borderId="26" xfId="0" applyNumberFormat="1" applyFont="1" applyBorder="1" applyAlignment="1">
      <alignment horizontal="center" vertical="center"/>
    </xf>
    <xf numFmtId="176" fontId="0" fillId="0" borderId="26" xfId="0" applyNumberFormat="1" applyFont="1" applyFill="1" applyBorder="1" applyAlignment="1">
      <alignment horizontal="center" vertical="center"/>
    </xf>
    <xf numFmtId="41" fontId="0" fillId="0" borderId="33" xfId="0" applyNumberFormat="1" applyFont="1" applyBorder="1" applyAlignment="1">
      <alignment horizontal="center" vertical="center"/>
    </xf>
    <xf numFmtId="0" fontId="0" fillId="0" borderId="40" xfId="0" applyFont="1" applyBorder="1" applyAlignment="1">
      <alignment horizontal="distributed" vertical="center"/>
    </xf>
    <xf numFmtId="0" fontId="0" fillId="0" borderId="83" xfId="0" applyFont="1" applyBorder="1" applyAlignment="1">
      <alignment horizontal="distributed" vertical="center"/>
    </xf>
    <xf numFmtId="0" fontId="25" fillId="0" borderId="55" xfId="0" applyFont="1" applyBorder="1" applyAlignment="1">
      <alignment horizontal="center" vertical="center" shrinkToFit="1"/>
    </xf>
    <xf numFmtId="0" fontId="25" fillId="0" borderId="25" xfId="0" applyFont="1" applyBorder="1" applyAlignment="1">
      <alignment horizontal="center" vertical="center" shrinkToFit="1"/>
    </xf>
    <xf numFmtId="176" fontId="0" fillId="0" borderId="33"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xf>
    <xf numFmtId="0" fontId="25" fillId="0" borderId="16" xfId="0" applyFont="1" applyBorder="1" applyAlignment="1">
      <alignment horizontal="center" vertical="center" shrinkToFit="1"/>
    </xf>
    <xf numFmtId="0" fontId="0" fillId="0" borderId="0" xfId="0" applyFont="1" applyBorder="1" applyAlignment="1">
      <alignment horizontal="right" vertical="center"/>
    </xf>
    <xf numFmtId="0" fontId="0" fillId="0" borderId="10" xfId="0" applyFont="1" applyBorder="1" applyAlignment="1">
      <alignment horizontal="center" vertical="center" wrapText="1"/>
    </xf>
    <xf numFmtId="0" fontId="0" fillId="0" borderId="75" xfId="0" applyFont="1" applyBorder="1" applyAlignment="1">
      <alignment horizontal="center" vertical="center"/>
    </xf>
    <xf numFmtId="0" fontId="0" fillId="0" borderId="64" xfId="0" applyFont="1" applyBorder="1" applyAlignment="1">
      <alignment horizontal="center" vertical="center"/>
    </xf>
    <xf numFmtId="0" fontId="0" fillId="0" borderId="0" xfId="0" applyFont="1" applyBorder="1" applyAlignment="1">
      <alignment horizontal="distributed" vertical="center"/>
    </xf>
    <xf numFmtId="0" fontId="0" fillId="0" borderId="32" xfId="0" applyFont="1" applyBorder="1" applyAlignment="1">
      <alignment horizontal="center" vertical="center"/>
    </xf>
    <xf numFmtId="0" fontId="0" fillId="0" borderId="81" xfId="0" applyFont="1" applyBorder="1" applyAlignment="1">
      <alignment horizontal="center" vertical="center"/>
    </xf>
    <xf numFmtId="0" fontId="0" fillId="0" borderId="33" xfId="0" applyFont="1" applyBorder="1" applyAlignment="1">
      <alignment horizontal="distributed" vertical="center"/>
    </xf>
    <xf numFmtId="0" fontId="30" fillId="0" borderId="0" xfId="0" applyFont="1" applyBorder="1" applyAlignment="1">
      <alignment horizontal="left" vertical="center"/>
    </xf>
    <xf numFmtId="0" fontId="30" fillId="0" borderId="57" xfId="0" applyFont="1" applyBorder="1" applyAlignment="1">
      <alignment horizontal="justify" vertical="center"/>
    </xf>
    <xf numFmtId="0" fontId="30" fillId="0" borderId="79" xfId="0" applyFont="1" applyBorder="1" applyAlignment="1">
      <alignment horizontal="justify" vertical="center"/>
    </xf>
    <xf numFmtId="0" fontId="30" fillId="0" borderId="56"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center" vertical="center" wrapText="1"/>
    </xf>
    <xf numFmtId="0" fontId="30" fillId="0" borderId="0" xfId="0" applyFont="1" applyBorder="1" applyAlignment="1">
      <alignment horizontal="right" vertical="center"/>
    </xf>
    <xf numFmtId="0" fontId="30" fillId="0" borderId="77"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81"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13"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113" xfId="0" applyFont="1" applyFill="1" applyBorder="1" applyAlignment="1">
      <alignment horizontal="center" vertical="center" textRotation="255"/>
    </xf>
    <xf numFmtId="0" fontId="20" fillId="0" borderId="114" xfId="0" applyFont="1" applyFill="1" applyBorder="1" applyAlignment="1">
      <alignment horizontal="center" vertical="center" textRotation="255"/>
    </xf>
    <xf numFmtId="0" fontId="0" fillId="0" borderId="115" xfId="0" applyFont="1" applyFill="1" applyBorder="1" applyAlignment="1">
      <alignment horizontal="distributed" vertical="center"/>
    </xf>
    <xf numFmtId="0" fontId="0" fillId="0" borderId="0" xfId="0" applyFont="1" applyFill="1" applyBorder="1" applyAlignment="1">
      <alignment vertical="top" wrapText="1"/>
    </xf>
    <xf numFmtId="181" fontId="20" fillId="0" borderId="11" xfId="0" applyNumberFormat="1" applyFont="1" applyFill="1" applyBorder="1" applyAlignment="1">
      <alignment vertical="center"/>
    </xf>
    <xf numFmtId="181" fontId="0" fillId="0" borderId="11" xfId="0" applyNumberFormat="1" applyFont="1" applyFill="1" applyBorder="1" applyAlignment="1">
      <alignment vertical="center"/>
    </xf>
    <xf numFmtId="181" fontId="0" fillId="0" borderId="130" xfId="0" applyNumberFormat="1" applyFont="1" applyFill="1" applyBorder="1" applyAlignment="1">
      <alignment horizontal="right" vertical="center"/>
    </xf>
    <xf numFmtId="181" fontId="0" fillId="0" borderId="120"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82" xfId="0" applyFont="1" applyFill="1" applyBorder="1" applyAlignment="1">
      <alignment horizontal="center" vertical="center" wrapText="1"/>
    </xf>
    <xf numFmtId="0" fontId="0" fillId="0" borderId="55" xfId="0" applyFont="1" applyFill="1" applyBorder="1" applyAlignment="1">
      <alignment horizontal="center" vertical="center" wrapText="1"/>
    </xf>
    <xf numFmtId="176" fontId="42" fillId="0" borderId="0" xfId="0" applyNumberFormat="1" applyFont="1" applyFill="1" applyBorder="1" applyAlignment="1">
      <alignment horizontal="center" vertical="center"/>
    </xf>
    <xf numFmtId="176" fontId="42" fillId="0" borderId="26" xfId="0" applyNumberFormat="1" applyFont="1" applyFill="1" applyBorder="1" applyAlignment="1">
      <alignment horizontal="center" vertical="center"/>
    </xf>
    <xf numFmtId="176" fontId="40" fillId="0" borderId="0" xfId="0" applyNumberFormat="1" applyFont="1" applyFill="1" applyBorder="1" applyAlignment="1">
      <alignment horizontal="center" vertical="center"/>
    </xf>
    <xf numFmtId="176" fontId="40" fillId="0" borderId="26" xfId="0" applyNumberFormat="1" applyFont="1" applyFill="1" applyBorder="1" applyAlignment="1">
      <alignment horizontal="center" vertical="center"/>
    </xf>
    <xf numFmtId="176" fontId="40" fillId="0" borderId="108" xfId="0" applyNumberFormat="1" applyFont="1" applyFill="1" applyBorder="1" applyAlignment="1">
      <alignment horizontal="center" vertical="center"/>
    </xf>
    <xf numFmtId="176" fontId="40" fillId="0" borderId="124" xfId="0" applyNumberFormat="1" applyFont="1" applyFill="1" applyBorder="1" applyAlignment="1">
      <alignment horizontal="center" vertical="center"/>
    </xf>
    <xf numFmtId="176" fontId="40" fillId="0" borderId="33" xfId="0" applyNumberFormat="1" applyFont="1" applyFill="1" applyBorder="1" applyAlignment="1">
      <alignment horizontal="center" vertical="center"/>
    </xf>
    <xf numFmtId="176" fontId="40" fillId="0" borderId="41" xfId="0" applyNumberFormat="1" applyFont="1" applyFill="1" applyBorder="1" applyAlignment="1">
      <alignment horizontal="center" vertical="center"/>
    </xf>
    <xf numFmtId="0" fontId="0" fillId="0" borderId="122" xfId="0" applyFont="1" applyFill="1" applyBorder="1" applyAlignment="1">
      <alignment horizontal="center" vertical="center" justifyLastLine="1"/>
    </xf>
    <xf numFmtId="0" fontId="0" fillId="0" borderId="103" xfId="0" applyFont="1" applyFill="1" applyBorder="1" applyAlignment="1">
      <alignment horizontal="center" vertical="center" justifyLastLine="1"/>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7" xfId="0" applyFont="1" applyFill="1" applyBorder="1" applyAlignment="1">
      <alignment horizontal="center" vertical="center"/>
    </xf>
    <xf numFmtId="0" fontId="0" fillId="0" borderId="23"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0" fillId="0" borderId="37"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25" fillId="0" borderId="10" xfId="0" applyFont="1" applyFill="1" applyBorder="1" applyAlignment="1">
      <alignment horizontal="center" vertical="center"/>
    </xf>
    <xf numFmtId="0" fontId="39" fillId="0" borderId="69"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45"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20"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39" fillId="0" borderId="14" xfId="0" applyFont="1" applyFill="1" applyBorder="1" applyAlignment="1">
      <alignment horizontal="center" vertical="center" wrapText="1"/>
    </xf>
    <xf numFmtId="0" fontId="0" fillId="0" borderId="11" xfId="0" applyFont="1" applyFill="1" applyBorder="1" applyAlignment="1">
      <alignment horizontal="distributed" vertical="center" justifyLastLine="1"/>
    </xf>
    <xf numFmtId="176" fontId="0" fillId="0" borderId="8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37" fillId="0" borderId="0" xfId="0" applyNumberFormat="1" applyFont="1" applyFill="1" applyBorder="1" applyAlignment="1">
      <alignment horizontal="center" vertical="center"/>
    </xf>
    <xf numFmtId="176" fontId="0" fillId="0" borderId="101"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4" xfId="0" applyFont="1" applyFill="1" applyBorder="1" applyAlignment="1">
      <alignment horizontal="center" vertical="center"/>
    </xf>
    <xf numFmtId="194" fontId="0" fillId="0" borderId="0" xfId="0" applyNumberFormat="1" applyFont="1" applyFill="1" applyBorder="1" applyAlignment="1">
      <alignment horizontal="center" vertical="center"/>
    </xf>
    <xf numFmtId="176" fontId="0" fillId="0" borderId="108"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176" fontId="0" fillId="0" borderId="19" xfId="0" applyNumberFormat="1" applyFont="1" applyFill="1" applyBorder="1" applyAlignment="1">
      <alignment horizontal="center" vertical="center"/>
    </xf>
    <xf numFmtId="0" fontId="25" fillId="0" borderId="69" xfId="0" applyFont="1" applyFill="1" applyBorder="1" applyAlignment="1">
      <alignment horizontal="center" vertical="center"/>
    </xf>
    <xf numFmtId="0" fontId="39" fillId="0" borderId="10" xfId="0" applyFont="1" applyFill="1" applyBorder="1" applyAlignment="1">
      <alignment horizontal="center" vertical="center"/>
    </xf>
    <xf numFmtId="0" fontId="0" fillId="0" borderId="45" xfId="0" applyFont="1" applyFill="1" applyBorder="1" applyAlignment="1">
      <alignment horizontal="center" vertical="center" wrapText="1"/>
    </xf>
    <xf numFmtId="0" fontId="40" fillId="0" borderId="44"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36" xfId="0" applyFont="1" applyFill="1" applyBorder="1" applyAlignment="1">
      <alignment horizontal="center" vertical="center"/>
    </xf>
    <xf numFmtId="0" fontId="0" fillId="0" borderId="131"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133" xfId="0" applyFont="1" applyFill="1" applyBorder="1" applyAlignment="1">
      <alignment horizontal="center" vertical="center" wrapText="1"/>
    </xf>
    <xf numFmtId="0" fontId="0" fillId="0" borderId="132"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0" fillId="0" borderId="131"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176" fontId="0" fillId="0" borderId="86"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0" fontId="0" fillId="0" borderId="0" xfId="0" applyFont="1" applyFill="1" applyAlignment="1">
      <alignment horizontal="left" vertical="center"/>
    </xf>
    <xf numFmtId="0" fontId="0" fillId="0" borderId="60"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70" xfId="0" applyFont="1" applyFill="1" applyBorder="1" applyAlignment="1">
      <alignment horizontal="center" vertical="center"/>
    </xf>
    <xf numFmtId="0" fontId="0" fillId="0" borderId="88" xfId="0" applyFont="1" applyFill="1" applyBorder="1" applyAlignment="1">
      <alignment vertical="center"/>
    </xf>
    <xf numFmtId="0" fontId="0" fillId="0" borderId="99" xfId="0" applyFont="1" applyFill="1" applyBorder="1" applyAlignment="1">
      <alignment vertical="center"/>
    </xf>
    <xf numFmtId="176" fontId="0" fillId="0" borderId="124" xfId="0" applyNumberFormat="1" applyFont="1" applyFill="1" applyBorder="1" applyAlignment="1">
      <alignment horizontal="center" vertical="center"/>
    </xf>
    <xf numFmtId="0" fontId="0" fillId="0" borderId="58" xfId="0" applyFont="1" applyFill="1" applyBorder="1" applyAlignment="1">
      <alignment horizontal="distributed" vertical="center"/>
    </xf>
    <xf numFmtId="0" fontId="0" fillId="0" borderId="70" xfId="0" applyFont="1" applyFill="1" applyBorder="1" applyAlignment="1">
      <alignment horizontal="distributed" vertical="center"/>
    </xf>
    <xf numFmtId="0" fontId="20" fillId="0" borderId="34" xfId="0" applyFont="1" applyFill="1" applyBorder="1" applyAlignment="1">
      <alignment horizontal="distributed" vertical="center"/>
    </xf>
    <xf numFmtId="0" fontId="20" fillId="0" borderId="18" xfId="0" applyFont="1" applyFill="1" applyBorder="1" applyAlignment="1">
      <alignment horizontal="distributed" vertical="center"/>
    </xf>
    <xf numFmtId="49" fontId="20" fillId="0" borderId="34"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49" fontId="21" fillId="0" borderId="58" xfId="0" applyNumberFormat="1" applyFont="1" applyFill="1" applyBorder="1" applyAlignment="1">
      <alignment horizontal="left" vertical="center"/>
    </xf>
    <xf numFmtId="49" fontId="0" fillId="0" borderId="70" xfId="0" applyNumberFormat="1" applyFont="1" applyFill="1" applyBorder="1" applyAlignment="1">
      <alignment horizontal="left" vertical="center"/>
    </xf>
    <xf numFmtId="49" fontId="0" fillId="0" borderId="58" xfId="0" applyNumberFormat="1" applyFont="1" applyFill="1" applyBorder="1" applyAlignment="1">
      <alignment horizontal="lef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0" fontId="0" fillId="0" borderId="7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0" fontId="0" fillId="0" borderId="60" xfId="0" applyFont="1" applyFill="1" applyBorder="1" applyAlignment="1">
      <alignment horizontal="distributed" vertical="center"/>
    </xf>
    <xf numFmtId="0" fontId="0" fillId="0" borderId="72" xfId="0" applyFont="1" applyFill="1" applyBorder="1" applyAlignment="1">
      <alignment horizontal="distributed" vertical="center"/>
    </xf>
    <xf numFmtId="0" fontId="0" fillId="0" borderId="97" xfId="0" applyFont="1" applyFill="1" applyBorder="1" applyAlignment="1">
      <alignment vertical="center"/>
    </xf>
    <xf numFmtId="0" fontId="0" fillId="0" borderId="98" xfId="0" applyFont="1" applyFill="1" applyBorder="1" applyAlignment="1">
      <alignment vertical="center"/>
    </xf>
    <xf numFmtId="0" fontId="28"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113" xfId="0" applyFont="1" applyFill="1" applyBorder="1" applyAlignment="1">
      <alignment horizontal="center" vertical="center"/>
    </xf>
    <xf numFmtId="0" fontId="23" fillId="0" borderId="128" xfId="0" applyFont="1" applyFill="1" applyBorder="1" applyAlignment="1">
      <alignment horizontal="center" vertical="center"/>
    </xf>
    <xf numFmtId="181" fontId="0" fillId="0" borderId="105" xfId="0" applyNumberFormat="1" applyFont="1" applyFill="1" applyBorder="1" applyAlignment="1">
      <alignment vertical="center"/>
    </xf>
    <xf numFmtId="181" fontId="0" fillId="0" borderId="26" xfId="0" applyNumberFormat="1" applyFont="1" applyFill="1" applyBorder="1" applyAlignment="1">
      <alignment vertical="center"/>
    </xf>
    <xf numFmtId="0" fontId="20" fillId="0" borderId="60" xfId="0" applyFont="1" applyFill="1" applyBorder="1" applyAlignment="1">
      <alignment horizontal="center" vertical="center"/>
    </xf>
    <xf numFmtId="181" fontId="20" fillId="0" borderId="29" xfId="0" applyNumberFormat="1" applyFont="1" applyFill="1" applyBorder="1" applyAlignment="1">
      <alignment vertical="center"/>
    </xf>
    <xf numFmtId="181" fontId="20" fillId="0" borderId="108" xfId="0" applyNumberFormat="1" applyFont="1" applyFill="1" applyBorder="1" applyAlignment="1">
      <alignment vertical="center"/>
    </xf>
    <xf numFmtId="181" fontId="20" fillId="0" borderId="109" xfId="0" applyNumberFormat="1" applyFont="1" applyFill="1" applyBorder="1" applyAlignment="1">
      <alignment vertical="center"/>
    </xf>
    <xf numFmtId="41" fontId="0" fillId="0" borderId="0" xfId="43" applyNumberFormat="1" applyFont="1" applyFill="1" applyBorder="1" applyAlignment="1">
      <alignment horizontal="right" vertical="center"/>
    </xf>
    <xf numFmtId="0" fontId="20" fillId="0" borderId="72" xfId="0" applyNumberFormat="1" applyFont="1" applyFill="1" applyBorder="1" applyAlignment="1">
      <alignment horizontal="center" vertical="center"/>
    </xf>
    <xf numFmtId="184" fontId="20" fillId="0" borderId="123" xfId="0" applyNumberFormat="1" applyFont="1" applyFill="1" applyBorder="1" applyAlignment="1">
      <alignment horizontal="right" vertical="center"/>
    </xf>
    <xf numFmtId="41" fontId="20" fillId="0" borderId="120" xfId="43" applyNumberFormat="1" applyFont="1" applyFill="1" applyBorder="1" applyAlignment="1">
      <alignment horizontal="right" vertical="center"/>
    </xf>
    <xf numFmtId="195" fontId="20" fillId="0" borderId="120" xfId="43" applyNumberFormat="1" applyFont="1" applyFill="1" applyBorder="1" applyAlignment="1">
      <alignment horizontal="right" vertical="center"/>
    </xf>
    <xf numFmtId="195" fontId="20" fillId="0" borderId="124" xfId="43" applyNumberFormat="1" applyFont="1" applyFill="1" applyBorder="1" applyAlignment="1">
      <alignment horizontal="right" vertical="center"/>
    </xf>
    <xf numFmtId="195" fontId="20" fillId="0" borderId="125" xfId="43" applyNumberFormat="1" applyFont="1" applyFill="1" applyBorder="1" applyAlignment="1">
      <alignment horizontal="right" vertical="center"/>
    </xf>
    <xf numFmtId="0" fontId="0" fillId="0" borderId="0" xfId="0" applyNumberFormat="1" applyFont="1" applyFill="1" applyBorder="1" applyAlignment="1">
      <alignment horizontal="left" vertical="center"/>
    </xf>
    <xf numFmtId="176" fontId="20" fillId="0" borderId="137" xfId="0" applyNumberFormat="1" applyFont="1" applyFill="1" applyBorder="1" applyAlignment="1">
      <alignment horizontal="right" vertical="center"/>
    </xf>
    <xf numFmtId="176" fontId="20" fillId="0" borderId="138" xfId="0" applyNumberFormat="1" applyFont="1" applyFill="1" applyBorder="1" applyAlignment="1">
      <alignment horizontal="right" vertical="center"/>
    </xf>
    <xf numFmtId="176" fontId="20" fillId="0" borderId="138" xfId="0" applyNumberFormat="1" applyFont="1" applyFill="1" applyBorder="1" applyAlignment="1">
      <alignment horizontal="center" vertical="center" shrinkToFit="1"/>
    </xf>
    <xf numFmtId="176" fontId="20" fillId="0" borderId="139" xfId="0" applyNumberFormat="1" applyFont="1" applyFill="1" applyBorder="1" applyAlignment="1">
      <alignment horizontal="center" vertical="center" shrinkToFit="1"/>
    </xf>
    <xf numFmtId="176" fontId="20" fillId="0" borderId="46" xfId="0" applyNumberFormat="1" applyFont="1" applyFill="1" applyBorder="1" applyAlignment="1">
      <alignment horizontal="right" vertical="center"/>
    </xf>
    <xf numFmtId="176" fontId="20" fillId="0" borderId="105" xfId="0" applyNumberFormat="1" applyFont="1" applyFill="1" applyBorder="1" applyAlignment="1">
      <alignment horizontal="right" vertical="center"/>
    </xf>
    <xf numFmtId="176" fontId="0" fillId="0" borderId="0" xfId="42" applyNumberFormat="1" applyFont="1" applyFill="1" applyBorder="1" applyAlignment="1" applyProtection="1">
      <alignment horizontal="right" vertical="center"/>
      <protection locked="0"/>
    </xf>
    <xf numFmtId="188" fontId="0" fillId="0" borderId="0" xfId="0" applyNumberFormat="1" applyFont="1" applyFill="1" applyBorder="1" applyAlignment="1">
      <alignment horizontal="center" vertical="center"/>
    </xf>
    <xf numFmtId="188" fontId="0" fillId="0" borderId="105" xfId="0" applyNumberFormat="1" applyFont="1" applyFill="1" applyBorder="1" applyAlignment="1">
      <alignment horizontal="center" vertical="center"/>
    </xf>
    <xf numFmtId="185" fontId="0" fillId="0" borderId="0" xfId="0" applyNumberFormat="1" applyFont="1" applyFill="1" applyBorder="1" applyAlignment="1">
      <alignment vertical="center"/>
    </xf>
    <xf numFmtId="185" fontId="0" fillId="0" borderId="105" xfId="0" applyNumberFormat="1" applyFont="1" applyFill="1" applyBorder="1" applyAlignment="1">
      <alignment vertical="center"/>
    </xf>
    <xf numFmtId="176" fontId="20" fillId="0" borderId="140" xfId="0" applyNumberFormat="1" applyFont="1" applyFill="1" applyBorder="1" applyAlignment="1">
      <alignment horizontal="right" vertical="center"/>
    </xf>
    <xf numFmtId="176" fontId="20" fillId="0" borderId="124" xfId="0" applyNumberFormat="1" applyFont="1" applyFill="1" applyBorder="1" applyAlignment="1">
      <alignment horizontal="right" vertical="center"/>
    </xf>
    <xf numFmtId="176" fontId="20" fillId="0" borderId="109" xfId="0" applyNumberFormat="1" applyFont="1" applyFill="1" applyBorder="1" applyAlignment="1">
      <alignment horizontal="right" vertical="center"/>
    </xf>
    <xf numFmtId="184" fontId="43" fillId="0" borderId="0" xfId="0" applyNumberFormat="1" applyFont="1" applyFill="1" applyBorder="1" applyAlignment="1">
      <alignment vertical="center"/>
    </xf>
    <xf numFmtId="0" fontId="43" fillId="0" borderId="0" xfId="0" applyFont="1" applyFill="1" applyBorder="1" applyAlignment="1">
      <alignment vertical="center"/>
    </xf>
    <xf numFmtId="0" fontId="43" fillId="0" borderId="0" xfId="0" applyFont="1" applyAlignment="1">
      <alignment vertical="center"/>
    </xf>
    <xf numFmtId="0" fontId="43" fillId="0" borderId="0" xfId="0" applyFont="1">
      <alignment vertical="center"/>
    </xf>
    <xf numFmtId="0" fontId="43" fillId="0" borderId="0" xfId="0" applyFont="1" applyBorder="1" applyAlignment="1">
      <alignment horizontal="center" vertical="center"/>
    </xf>
    <xf numFmtId="176" fontId="43" fillId="5" borderId="0" xfId="0" applyNumberFormat="1" applyFont="1" applyFill="1" applyBorder="1" applyAlignment="1">
      <alignment horizontal="left" vertical="center" shrinkToFit="1"/>
    </xf>
    <xf numFmtId="0" fontId="43" fillId="0" borderId="0" xfId="0" applyNumberFormat="1" applyFont="1" applyFill="1" applyBorder="1" applyAlignment="1">
      <alignment vertical="center" shrinkToFit="1"/>
    </xf>
    <xf numFmtId="0" fontId="43" fillId="0" borderId="0" xfId="0" applyFont="1" applyBorder="1" applyAlignment="1">
      <alignment vertical="center"/>
    </xf>
    <xf numFmtId="0" fontId="0" fillId="0" borderId="121" xfId="0" applyFont="1" applyFill="1" applyBorder="1" applyAlignment="1">
      <alignment horizontal="center" vertical="center"/>
    </xf>
    <xf numFmtId="181" fontId="20" fillId="0" borderId="141" xfId="0" applyNumberFormat="1" applyFont="1" applyFill="1" applyBorder="1" applyAlignment="1">
      <alignment horizontal="right" vertical="center"/>
    </xf>
    <xf numFmtId="181" fontId="20" fillId="0" borderId="105" xfId="0" applyNumberFormat="1" applyFont="1" applyFill="1" applyBorder="1" applyAlignment="1">
      <alignment horizontal="right" vertical="center"/>
    </xf>
    <xf numFmtId="181" fontId="20" fillId="0" borderId="142" xfId="0" applyNumberFormat="1" applyFont="1" applyFill="1" applyBorder="1" applyAlignment="1">
      <alignment horizontal="right" vertical="center"/>
    </xf>
    <xf numFmtId="181" fontId="20" fillId="0" borderId="118" xfId="0" applyNumberFormat="1" applyFont="1" applyFill="1" applyBorder="1" applyAlignment="1">
      <alignment horizontal="right" vertical="center"/>
    </xf>
    <xf numFmtId="178" fontId="0" fillId="0" borderId="105" xfId="0" applyNumberFormat="1" applyFont="1" applyFill="1" applyBorder="1" applyAlignment="1">
      <alignment horizontal="right" vertical="center"/>
    </xf>
    <xf numFmtId="180" fontId="0" fillId="0" borderId="105" xfId="0" applyNumberFormat="1" applyFont="1" applyFill="1" applyBorder="1" applyAlignment="1">
      <alignment horizontal="right" vertical="center"/>
    </xf>
    <xf numFmtId="178" fontId="20" fillId="0" borderId="142" xfId="0" applyNumberFormat="1" applyFont="1" applyFill="1" applyBorder="1" applyAlignment="1">
      <alignment horizontal="right" vertical="center"/>
    </xf>
    <xf numFmtId="178" fontId="20" fillId="0" borderId="118" xfId="0" applyNumberFormat="1" applyFont="1" applyFill="1" applyBorder="1" applyAlignment="1">
      <alignment horizontal="right" vertical="center"/>
    </xf>
    <xf numFmtId="180" fontId="0" fillId="0" borderId="86" xfId="0" applyNumberFormat="1" applyFont="1" applyFill="1" applyBorder="1" applyAlignment="1">
      <alignment horizontal="right" vertical="center"/>
    </xf>
    <xf numFmtId="178" fontId="0" fillId="0" borderId="125" xfId="0" applyNumberFormat="1" applyFont="1" applyFill="1" applyBorder="1" applyAlignment="1">
      <alignment horizontal="right" vertical="center"/>
    </xf>
    <xf numFmtId="49" fontId="43" fillId="0" borderId="0" xfId="0" applyNumberFormat="1" applyFont="1" applyFill="1" applyBorder="1" applyAlignment="1">
      <alignment vertical="center"/>
    </xf>
    <xf numFmtId="0" fontId="43" fillId="0" borderId="0" xfId="0" applyFont="1" applyFill="1" applyBorder="1" applyAlignment="1">
      <alignment horizontal="center" vertical="center"/>
    </xf>
    <xf numFmtId="0" fontId="43" fillId="0" borderId="0" xfId="0" applyNumberFormat="1" applyFont="1" applyFill="1" applyBorder="1" applyAlignment="1">
      <alignment horizontal="center" vertical="center"/>
    </xf>
    <xf numFmtId="190" fontId="43" fillId="0" borderId="0" xfId="0" applyNumberFormat="1" applyFont="1" applyFill="1" applyBorder="1" applyAlignment="1">
      <alignment vertical="center"/>
    </xf>
    <xf numFmtId="176" fontId="43" fillId="0" borderId="0" xfId="0" applyNumberFormat="1" applyFont="1" applyFill="1" applyBorder="1" applyAlignment="1">
      <alignment horizontal="right" vertical="center" indent="1"/>
    </xf>
    <xf numFmtId="177" fontId="43" fillId="0" borderId="0" xfId="0" applyNumberFormat="1" applyFont="1" applyFill="1" applyBorder="1" applyAlignment="1">
      <alignment horizontal="right" vertical="center"/>
    </xf>
    <xf numFmtId="191" fontId="43" fillId="0" borderId="0" xfId="0" applyNumberFormat="1" applyFont="1" applyFill="1" applyBorder="1" applyAlignment="1">
      <alignment vertical="center"/>
    </xf>
    <xf numFmtId="0" fontId="46" fillId="0" borderId="0" xfId="0" applyFont="1" applyFill="1" applyBorder="1" applyAlignment="1">
      <alignment horizontal="center" vertical="center"/>
    </xf>
    <xf numFmtId="179" fontId="43" fillId="0" borderId="0" xfId="0" applyNumberFormat="1" applyFont="1" applyFill="1" applyBorder="1" applyAlignment="1">
      <alignment horizontal="right" vertical="center"/>
    </xf>
    <xf numFmtId="0" fontId="43" fillId="0" borderId="0" xfId="0" applyFont="1" applyFill="1" applyBorder="1">
      <alignment vertical="center"/>
    </xf>
    <xf numFmtId="191" fontId="43" fillId="0" borderId="0" xfId="0" applyNumberFormat="1" applyFont="1" applyFill="1" applyBorder="1" applyAlignment="1">
      <alignment horizontal="center" vertical="center"/>
    </xf>
    <xf numFmtId="182" fontId="43" fillId="0" borderId="0" xfId="44" applyNumberFormat="1" applyFont="1" applyFill="1" applyBorder="1" applyAlignment="1">
      <alignment horizontal="right" vertical="center"/>
    </xf>
    <xf numFmtId="49" fontId="43" fillId="0" borderId="0" xfId="0" applyNumberFormat="1" applyFont="1" applyFill="1" applyBorder="1">
      <alignment vertical="center"/>
    </xf>
    <xf numFmtId="0" fontId="47" fillId="0" borderId="0" xfId="0" applyFont="1" applyFill="1" applyBorder="1">
      <alignment vertical="center"/>
    </xf>
    <xf numFmtId="0" fontId="43" fillId="0" borderId="0" xfId="0" applyFont="1" applyFill="1" applyBorder="1" applyAlignment="1">
      <alignment horizontal="left" vertical="center"/>
    </xf>
    <xf numFmtId="182" fontId="43" fillId="0" borderId="0" xfId="44" applyNumberFormat="1" applyFont="1" applyFill="1" applyBorder="1">
      <alignment vertical="center"/>
    </xf>
    <xf numFmtId="178" fontId="43" fillId="0" borderId="0" xfId="0" applyNumberFormat="1" applyFont="1" applyFill="1" applyBorder="1" applyAlignment="1">
      <alignment vertical="center"/>
    </xf>
    <xf numFmtId="176" fontId="44" fillId="0" borderId="0" xfId="0" applyNumberFormat="1" applyFont="1" applyFill="1" applyBorder="1" applyAlignment="1">
      <alignment horizontal="center" vertical="center"/>
    </xf>
    <xf numFmtId="0" fontId="48" fillId="0" borderId="0" xfId="0" applyFont="1" applyFill="1" applyBorder="1" applyAlignment="1">
      <alignment vertical="center" shrinkToFit="1"/>
    </xf>
    <xf numFmtId="181" fontId="43" fillId="0" borderId="0" xfId="0" applyNumberFormat="1" applyFont="1" applyFill="1" applyBorder="1" applyAlignment="1">
      <alignment vertical="center"/>
    </xf>
    <xf numFmtId="179" fontId="44" fillId="0" borderId="0" xfId="0" applyNumberFormat="1" applyFont="1" applyFill="1" applyBorder="1" applyAlignment="1">
      <alignment horizontal="right" vertical="center"/>
    </xf>
    <xf numFmtId="181" fontId="44" fillId="0" borderId="0" xfId="0" applyNumberFormat="1" applyFont="1" applyFill="1" applyBorder="1" applyAlignment="1">
      <alignment horizontal="right" vertical="center"/>
    </xf>
    <xf numFmtId="179" fontId="43" fillId="0" borderId="0" xfId="0" applyNumberFormat="1" applyFont="1" applyFill="1" applyBorder="1">
      <alignment vertical="center"/>
    </xf>
    <xf numFmtId="0" fontId="43" fillId="0" borderId="0" xfId="0" applyFont="1" applyFill="1" applyBorder="1" applyAlignment="1">
      <alignment vertical="center" shrinkToFit="1"/>
    </xf>
    <xf numFmtId="0" fontId="44" fillId="0" borderId="0" xfId="0" applyFont="1" applyFill="1" applyBorder="1" applyAlignment="1">
      <alignment vertical="center"/>
    </xf>
    <xf numFmtId="179" fontId="44" fillId="0" borderId="0" xfId="0" applyNumberFormat="1" applyFont="1" applyFill="1" applyBorder="1" applyAlignment="1">
      <alignment horizontal="left" vertical="center"/>
    </xf>
    <xf numFmtId="193" fontId="45" fillId="0" borderId="0" xfId="0" applyNumberFormat="1" applyFont="1" applyFill="1" applyBorder="1">
      <alignment vertical="center"/>
    </xf>
    <xf numFmtId="179" fontId="44" fillId="0" borderId="0" xfId="0" applyNumberFormat="1" applyFont="1" applyFill="1" applyBorder="1">
      <alignment vertical="center"/>
    </xf>
    <xf numFmtId="0" fontId="43" fillId="0" borderId="0" xfId="0" applyFont="1" applyFill="1" applyBorder="1" applyAlignment="1">
      <alignment horizontal="right" vertical="center"/>
    </xf>
    <xf numFmtId="178" fontId="44" fillId="0" borderId="0" xfId="0" applyNumberFormat="1" applyFont="1" applyFill="1" applyBorder="1" applyAlignment="1">
      <alignment horizontal="right" vertical="center"/>
    </xf>
    <xf numFmtId="182" fontId="43" fillId="0" borderId="0" xfId="0" applyNumberFormat="1" applyFont="1" applyFill="1" applyBorder="1">
      <alignment vertical="center"/>
    </xf>
    <xf numFmtId="178" fontId="45" fillId="0" borderId="0" xfId="0" applyNumberFormat="1" applyFont="1" applyFill="1" applyBorder="1" applyAlignment="1">
      <alignment horizontal="right" vertical="center"/>
    </xf>
    <xf numFmtId="178" fontId="43" fillId="0" borderId="0" xfId="0" applyNumberFormat="1" applyFont="1" applyFill="1" applyBorder="1">
      <alignment vertical="center"/>
    </xf>
    <xf numFmtId="0" fontId="43" fillId="0" borderId="0" xfId="0" applyFont="1" applyFill="1" applyBorder="1" applyAlignment="1">
      <alignment horizontal="center" vertical="center"/>
    </xf>
    <xf numFmtId="0" fontId="46" fillId="0" borderId="0" xfId="0" applyFont="1" applyFill="1" applyBorder="1">
      <alignment vertical="center"/>
    </xf>
    <xf numFmtId="0" fontId="43" fillId="0" borderId="0" xfId="0" applyFont="1" applyFill="1" applyBorder="1" applyAlignment="1">
      <alignment horizontal="distributed" vertical="center"/>
    </xf>
    <xf numFmtId="0" fontId="44" fillId="0" borderId="0" xfId="0" applyFont="1" applyFill="1" applyBorder="1" applyAlignment="1">
      <alignment horizontal="distributed" vertical="center"/>
    </xf>
    <xf numFmtId="192" fontId="43" fillId="0" borderId="0" xfId="0" applyNumberFormat="1" applyFont="1" applyFill="1"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85000"/>
                <a:lumOff val="15000"/>
              </a:schemeClr>
            </a:solidFill>
            <a:ln w="12700">
              <a:solidFill>
                <a:srgbClr val="000000"/>
              </a:solidFill>
              <a:prstDash val="solid"/>
            </a:ln>
          </c:spPr>
          <c:invertIfNegative val="0"/>
          <c:dLbls>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23～24</c:v>
                </c:pt>
                <c:pt idx="1">
                  <c:v>24～25</c:v>
                </c:pt>
                <c:pt idx="2">
                  <c:v>25～26</c:v>
                </c:pt>
                <c:pt idx="3">
                  <c:v>26～27</c:v>
                </c:pt>
                <c:pt idx="4">
                  <c:v>27～28</c:v>
                </c:pt>
                <c:pt idx="5">
                  <c:v>28～29</c:v>
                </c:pt>
              </c:strCache>
            </c:strRef>
          </c:cat>
          <c:val>
            <c:numRef>
              <c:f>グラフ!$I$12:$I$17</c:f>
              <c:numCache>
                <c:formatCode>#,##0_ </c:formatCode>
                <c:ptCount val="6"/>
                <c:pt idx="0">
                  <c:v>825</c:v>
                </c:pt>
                <c:pt idx="1">
                  <c:v>695</c:v>
                </c:pt>
                <c:pt idx="2">
                  <c:v>640</c:v>
                </c:pt>
                <c:pt idx="3">
                  <c:v>667</c:v>
                </c:pt>
                <c:pt idx="4">
                  <c:v>603</c:v>
                </c:pt>
                <c:pt idx="5">
                  <c:v>514</c:v>
                </c:pt>
              </c:numCache>
            </c:numRef>
          </c:val>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90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23～24</c:v>
                </c:pt>
                <c:pt idx="1">
                  <c:v>24～25</c:v>
                </c:pt>
                <c:pt idx="2">
                  <c:v>25～26</c:v>
                </c:pt>
                <c:pt idx="3">
                  <c:v>26～27</c:v>
                </c:pt>
                <c:pt idx="4">
                  <c:v>27～28</c:v>
                </c:pt>
                <c:pt idx="5">
                  <c:v>28～29</c:v>
                </c:pt>
              </c:strCache>
            </c:strRef>
          </c:cat>
          <c:val>
            <c:numRef>
              <c:f>グラフ!$J$12:$J$17</c:f>
              <c:numCache>
                <c:formatCode>#,##0_ </c:formatCode>
                <c:ptCount val="6"/>
                <c:pt idx="0">
                  <c:v>380</c:v>
                </c:pt>
                <c:pt idx="1">
                  <c:v>334</c:v>
                </c:pt>
                <c:pt idx="2">
                  <c:v>372</c:v>
                </c:pt>
                <c:pt idx="3">
                  <c:v>340</c:v>
                </c:pt>
                <c:pt idx="4">
                  <c:v>369</c:v>
                </c:pt>
                <c:pt idx="5">
                  <c:v>316</c:v>
                </c:pt>
              </c:numCache>
            </c:numRef>
          </c:val>
        </c:ser>
        <c:dLbls>
          <c:showLegendKey val="0"/>
          <c:showVal val="1"/>
          <c:showCatName val="0"/>
          <c:showSerName val="0"/>
          <c:showPercent val="0"/>
          <c:showBubbleSize val="0"/>
        </c:dLbls>
        <c:gapWidth val="30"/>
        <c:axId val="218587624"/>
        <c:axId val="446682112"/>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3.8648891486175535E-2"/>
                  <c:y val="-2.114197530864197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6070638080280543E-2"/>
                  <c:y val="-3.34876543209876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3492384674385475E-2"/>
                  <c:y val="-4.5833333333333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23～24</c:v>
                </c:pt>
                <c:pt idx="1">
                  <c:v>24～25</c:v>
                </c:pt>
                <c:pt idx="2">
                  <c:v>25～26</c:v>
                </c:pt>
                <c:pt idx="3">
                  <c:v>26～27</c:v>
                </c:pt>
                <c:pt idx="4">
                  <c:v>27～28</c:v>
                </c:pt>
                <c:pt idx="5">
                  <c:v>28～29</c:v>
                </c:pt>
              </c:strCache>
            </c:strRef>
          </c:cat>
          <c:val>
            <c:numRef>
              <c:f>グラフ!$K$12:$K$17</c:f>
              <c:numCache>
                <c:formatCode>#,##0_ </c:formatCode>
                <c:ptCount val="6"/>
                <c:pt idx="0">
                  <c:v>4598</c:v>
                </c:pt>
                <c:pt idx="1">
                  <c:v>4813</c:v>
                </c:pt>
                <c:pt idx="2">
                  <c:v>5826</c:v>
                </c:pt>
                <c:pt idx="3">
                  <c:v>5103</c:v>
                </c:pt>
                <c:pt idx="4">
                  <c:v>6112</c:v>
                </c:pt>
                <c:pt idx="5">
                  <c:v>6140</c:v>
                </c:pt>
              </c:numCache>
            </c:numRef>
          </c:val>
          <c:smooth val="0"/>
        </c:ser>
        <c:dLbls>
          <c:showLegendKey val="0"/>
          <c:showVal val="1"/>
          <c:showCatName val="0"/>
          <c:showSerName val="0"/>
          <c:showPercent val="0"/>
          <c:showBubbleSize val="0"/>
        </c:dLbls>
        <c:marker val="1"/>
        <c:smooth val="0"/>
        <c:axId val="446684464"/>
        <c:axId val="446684856"/>
      </c:lineChart>
      <c:catAx>
        <c:axId val="218587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682112"/>
        <c:crossesAt val="0"/>
        <c:auto val="1"/>
        <c:lblAlgn val="ctr"/>
        <c:lblOffset val="100"/>
        <c:tickMarkSkip val="1"/>
        <c:noMultiLvlLbl val="0"/>
      </c:catAx>
      <c:valAx>
        <c:axId val="446682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18587624"/>
        <c:crosses val="autoZero"/>
        <c:crossBetween val="between"/>
      </c:valAx>
      <c:catAx>
        <c:axId val="446684464"/>
        <c:scaling>
          <c:orientation val="minMax"/>
        </c:scaling>
        <c:delete val="1"/>
        <c:axPos val="b"/>
        <c:numFmt formatCode="General" sourceLinked="1"/>
        <c:majorTickMark val="out"/>
        <c:minorTickMark val="none"/>
        <c:tickLblPos val="none"/>
        <c:crossAx val="446684856"/>
        <c:crossesAt val="0"/>
        <c:auto val="1"/>
        <c:lblAlgn val="ctr"/>
        <c:lblOffset val="100"/>
        <c:noMultiLvlLbl val="0"/>
      </c:catAx>
      <c:valAx>
        <c:axId val="44668485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4668446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51,807 </c:v>
                </c:pt>
                <c:pt idx="1">
                  <c:v>266,936 </c:v>
                </c:pt>
                <c:pt idx="2">
                  <c:v>7,228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77.9%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グラフ!$H$80:$H$82</c:f>
              <c:strCache>
                <c:ptCount val="3"/>
                <c:pt idx="0">
                  <c:v>魚類</c:v>
                </c:pt>
                <c:pt idx="1">
                  <c:v>水産動物類</c:v>
                </c:pt>
                <c:pt idx="2">
                  <c:v>養殖</c:v>
                </c:pt>
              </c:strCache>
            </c:strRef>
          </c:cat>
          <c:val>
            <c:numRef>
              <c:f>グラフ!$I$80:$I$82</c:f>
              <c:numCache>
                <c:formatCode>#,##0_ </c:formatCode>
                <c:ptCount val="3"/>
                <c:pt idx="0">
                  <c:v>51807</c:v>
                </c:pt>
                <c:pt idx="1">
                  <c:v>266936.2</c:v>
                </c:pt>
                <c:pt idx="2">
                  <c:v>7228</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74.0%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グラフ!$H$86:$H$88</c:f>
              <c:strCache>
                <c:ptCount val="3"/>
                <c:pt idx="0">
                  <c:v>魚類</c:v>
                </c:pt>
                <c:pt idx="1">
                  <c:v>水産動物類</c:v>
                </c:pt>
                <c:pt idx="2">
                  <c:v>養殖</c:v>
                </c:pt>
              </c:strCache>
            </c:strRef>
          </c:cat>
          <c:val>
            <c:numRef>
              <c:f>グラフ!$I$86:$I$88</c:f>
              <c:numCache>
                <c:formatCode>#,##0_ </c:formatCode>
                <c:ptCount val="3"/>
                <c:pt idx="0">
                  <c:v>49988</c:v>
                </c:pt>
                <c:pt idx="1">
                  <c:v>281312</c:v>
                </c:pt>
                <c:pt idx="2">
                  <c:v>12518</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pct80">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layout>
                <c:manualLayout>
                  <c:x val="0.20627802404952711"/>
                  <c:y val="-0.1715210355987055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10465846926228138"/>
                  <c:y val="-0.18573758377290217"/>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6</c:v>
                </c:pt>
                <c:pt idx="2">
                  <c:v>0</c:v>
                </c:pt>
                <c:pt idx="3">
                  <c:v>10</c:v>
                </c:pt>
                <c:pt idx="4">
                  <c:v>830</c:v>
                </c:pt>
              </c:numCache>
            </c:numRef>
          </c:val>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wd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1090</c:v>
                </c:pt>
                <c:pt idx="2">
                  <c:v>462</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dPt>
          <c:dPt>
            <c:idx val="1"/>
            <c:invertIfNegative val="0"/>
            <c:bubble3D val="0"/>
            <c:spPr>
              <a:pattFill prst="pct90">
                <a:fgClr>
                  <a:schemeClr val="bg1">
                    <a:lumMod val="50000"/>
                  </a:schemeClr>
                </a:fgClr>
                <a:bgClr>
                  <a:schemeClr val="bg1"/>
                </a:bgClr>
              </a:pattFill>
              <a:ln w="12700">
                <a:solidFill>
                  <a:srgbClr val="000000"/>
                </a:solidFill>
                <a:prstDash val="solid"/>
              </a:ln>
            </c:spPr>
          </c:dPt>
          <c:dPt>
            <c:idx val="2"/>
            <c:invertIfNegative val="0"/>
            <c:bubble3D val="0"/>
            <c:spPr>
              <a:pattFill prst="ltUpDiag">
                <a:fgClr>
                  <a:srgbClr val="000000"/>
                </a:fgClr>
                <a:bgClr>
                  <a:srgbClr val="FFFFFF"/>
                </a:bgClr>
              </a:pattFill>
              <a:ln w="12700">
                <a:solidFill>
                  <a:srgbClr val="000000"/>
                </a:solidFill>
                <a:prstDash val="solid"/>
              </a:ln>
            </c:spPr>
          </c:dPt>
          <c:dPt>
            <c:idx val="3"/>
            <c:invertIfNegative val="0"/>
            <c:bubble3D val="0"/>
            <c:spPr>
              <a:pattFill prst="wdDnDiag">
                <a:fgClr>
                  <a:srgbClr val="000000"/>
                </a:fgClr>
                <a:bgClr>
                  <a:srgbClr val="FFFFFF"/>
                </a:bgClr>
              </a:pattFill>
              <a:ln w="12700">
                <a:solidFill>
                  <a:srgbClr val="000000"/>
                </a:solidFill>
                <a:prstDash val="solid"/>
              </a:ln>
            </c:spPr>
          </c:dPt>
          <c:dPt>
            <c:idx val="4"/>
            <c:invertIfNegative val="0"/>
            <c:bubble3D val="0"/>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4</c:v>
                </c:pt>
                <c:pt idx="1">
                  <c:v>14</c:v>
                </c:pt>
                <c:pt idx="2">
                  <c:v>8</c:v>
                </c:pt>
                <c:pt idx="3">
                  <c:v>5</c:v>
                </c:pt>
                <c:pt idx="4" formatCode="General">
                  <c:v>1</c:v>
                </c:pt>
              </c:numCache>
            </c:numRef>
          </c:val>
        </c:ser>
        <c:dLbls>
          <c:showLegendKey val="0"/>
          <c:showVal val="0"/>
          <c:showCatName val="0"/>
          <c:showSerName val="0"/>
          <c:showPercent val="0"/>
          <c:showBubbleSize val="0"/>
        </c:dLbls>
        <c:gapWidth val="100"/>
        <c:axId val="446682896"/>
        <c:axId val="446687600"/>
      </c:barChart>
      <c:catAx>
        <c:axId val="446682896"/>
        <c:scaling>
          <c:orientation val="minMax"/>
        </c:scaling>
        <c:delete val="0"/>
        <c:axPos val="b"/>
        <c:numFmt formatCode="General" sourceLinked="0"/>
        <c:majorTickMark val="out"/>
        <c:minorTickMark val="none"/>
        <c:tickLblPos val="nextTo"/>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6687600"/>
        <c:crosses val="autoZero"/>
        <c:auto val="1"/>
        <c:lblAlgn val="ctr"/>
        <c:lblOffset val="100"/>
        <c:noMultiLvlLbl val="0"/>
      </c:catAx>
      <c:valAx>
        <c:axId val="446687600"/>
        <c:scaling>
          <c:orientation val="minMax"/>
        </c:scaling>
        <c:delete val="0"/>
        <c:axPos val="l"/>
        <c:majorGridlines/>
        <c:numFmt formatCode="General" sourceLinked="1"/>
        <c:majorTickMark val="out"/>
        <c:minorTickMark val="none"/>
        <c:tickLblPos val="nextTo"/>
        <c:txPr>
          <a:bodyPr/>
          <a:lstStyle/>
          <a:p>
            <a:pPr>
              <a:defRPr baseline="0">
                <a:latin typeface="ＭＳ Ｐゴシック" panose="020B0600070205080204" pitchFamily="50" charset="-128"/>
              </a:defRPr>
            </a:pPr>
            <a:endParaRPr lang="ja-JP"/>
          </a:p>
        </c:txPr>
        <c:crossAx val="446682896"/>
        <c:crosses val="autoZero"/>
        <c:crossBetween val="between"/>
      </c:valAx>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2013</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グラフ!$I$98:$I$108</c:f>
              <c:numCache>
                <c:formatCode>#,##0_);[Red]\(#,##0\)</c:formatCode>
                <c:ptCount val="11"/>
                <c:pt idx="0">
                  <c:v>85</c:v>
                </c:pt>
                <c:pt idx="1">
                  <c:v>210</c:v>
                </c:pt>
                <c:pt idx="2">
                  <c:v>41</c:v>
                </c:pt>
                <c:pt idx="3">
                  <c:v>97</c:v>
                </c:pt>
                <c:pt idx="4">
                  <c:v>152</c:v>
                </c:pt>
                <c:pt idx="5">
                  <c:v>30</c:v>
                </c:pt>
                <c:pt idx="6">
                  <c:v>52</c:v>
                </c:pt>
                <c:pt idx="7">
                  <c:v>82</c:v>
                </c:pt>
                <c:pt idx="8">
                  <c:v>50</c:v>
                </c:pt>
                <c:pt idx="9">
                  <c:v>29</c:v>
                </c:pt>
                <c:pt idx="10">
                  <c:v>104</c:v>
                </c:pt>
              </c:numCache>
            </c:numRef>
          </c:val>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グラフ!$J$98:$J$108</c:f>
              <c:numCache>
                <c:formatCode>#,##0_);[Red]\(#,##0\)</c:formatCode>
                <c:ptCount val="11"/>
                <c:pt idx="0">
                  <c:v>19</c:v>
                </c:pt>
                <c:pt idx="1">
                  <c:v>38</c:v>
                </c:pt>
                <c:pt idx="2">
                  <c:v>3</c:v>
                </c:pt>
                <c:pt idx="3">
                  <c:v>92</c:v>
                </c:pt>
                <c:pt idx="4">
                  <c:v>29</c:v>
                </c:pt>
                <c:pt idx="5">
                  <c:v>4</c:v>
                </c:pt>
                <c:pt idx="6">
                  <c:v>32</c:v>
                </c:pt>
                <c:pt idx="7">
                  <c:v>14</c:v>
                </c:pt>
                <c:pt idx="8">
                  <c:v>13</c:v>
                </c:pt>
                <c:pt idx="9">
                  <c:v>9</c:v>
                </c:pt>
                <c:pt idx="10">
                  <c:v>17</c:v>
                </c:pt>
              </c:numCache>
            </c:numRef>
          </c:val>
        </c:ser>
        <c:ser>
          <c:idx val="2"/>
          <c:order val="2"/>
          <c:tx>
            <c:strRef>
              <c:f>グラフ!$K$97</c:f>
              <c:strCache>
                <c:ptCount val="1"/>
                <c:pt idx="0">
                  <c:v>自営漁業が従</c:v>
                </c:pt>
              </c:strCache>
            </c:strRef>
          </c:tx>
          <c:spPr>
            <a:no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グラフ!$K$98:$K$108</c:f>
              <c:numCache>
                <c:formatCode>#,##0_);[Red]\(#,##0\)</c:formatCode>
                <c:ptCount val="11"/>
                <c:pt idx="0">
                  <c:v>7</c:v>
                </c:pt>
                <c:pt idx="1">
                  <c:v>54</c:v>
                </c:pt>
                <c:pt idx="2">
                  <c:v>1</c:v>
                </c:pt>
                <c:pt idx="3">
                  <c:v>126</c:v>
                </c:pt>
                <c:pt idx="4">
                  <c:v>20</c:v>
                </c:pt>
                <c:pt idx="5">
                  <c:v>4</c:v>
                </c:pt>
                <c:pt idx="6">
                  <c:v>5</c:v>
                </c:pt>
                <c:pt idx="7">
                  <c:v>16</c:v>
                </c:pt>
                <c:pt idx="8">
                  <c:v>8</c:v>
                </c:pt>
                <c:pt idx="9">
                  <c:v>8</c:v>
                </c:pt>
                <c:pt idx="10">
                  <c:v>10</c:v>
                </c:pt>
              </c:numCache>
            </c:numRef>
          </c:val>
        </c:ser>
        <c:dLbls>
          <c:showLegendKey val="0"/>
          <c:showVal val="0"/>
          <c:showCatName val="0"/>
          <c:showSerName val="0"/>
          <c:showPercent val="0"/>
          <c:showBubbleSize val="0"/>
        </c:dLbls>
        <c:gapWidth val="30"/>
        <c:axId val="446688776"/>
        <c:axId val="446686816"/>
      </c:barChart>
      <c:catAx>
        <c:axId val="446688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46686816"/>
        <c:crossesAt val="0"/>
        <c:auto val="1"/>
        <c:lblAlgn val="ctr"/>
        <c:lblOffset val="100"/>
        <c:tickLblSkip val="1"/>
        <c:tickMarkSkip val="1"/>
        <c:noMultiLvlLbl val="0"/>
      </c:catAx>
      <c:valAx>
        <c:axId val="446686816"/>
        <c:scaling>
          <c:orientation val="minMax"/>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68877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129623</xdr:colOff>
      <xdr:row>6</xdr:row>
      <xdr:rowOff>92766</xdr:rowOff>
    </xdr:from>
    <xdr:to>
      <xdr:col>5</xdr:col>
      <xdr:colOff>1059760</xdr:colOff>
      <xdr:row>32</xdr:row>
      <xdr:rowOff>54666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479145</xdr:colOff>
      <xdr:row>19</xdr:row>
      <xdr:rowOff>26504</xdr:rowOff>
    </xdr:from>
    <xdr:to>
      <xdr:col>4</xdr:col>
      <xdr:colOff>915224</xdr:colOff>
      <xdr:row>22</xdr:row>
      <xdr:rowOff>18220</xdr:rowOff>
    </xdr:to>
    <xdr:sp macro="" textlink="" fLocksText="0">
      <xdr:nvSpPr>
        <xdr:cNvPr id="543937" name="Text Box 29"/>
        <xdr:cNvSpPr txBox="1">
          <a:spLocks noChangeArrowheads="1"/>
        </xdr:cNvSpPr>
      </xdr:nvSpPr>
      <xdr:spPr bwMode="auto">
        <a:xfrm>
          <a:off x="4898745" y="3007829"/>
          <a:ext cx="436079" cy="448916"/>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846</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325,971㎏</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343,818</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1,552</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O54"/>
  <sheetViews>
    <sheetView view="pageBreakPreview" zoomScaleNormal="100" zoomScaleSheetLayoutView="100" workbookViewId="0">
      <selection activeCell="P26" sqref="P26"/>
    </sheetView>
  </sheetViews>
  <sheetFormatPr defaultRowHeight="17.100000000000001" customHeight="1" x14ac:dyDescent="0.15"/>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10.140625" style="9" customWidth="1"/>
    <col min="10" max="10" width="7.140625" style="9" customWidth="1"/>
    <col min="11" max="11" width="7.28515625" style="9" customWidth="1"/>
    <col min="12" max="12" width="8.5703125" style="9" bestFit="1" customWidth="1"/>
    <col min="13" max="13" width="6.5703125" style="9" customWidth="1"/>
    <col min="14" max="16384" width="9.140625" style="9"/>
  </cols>
  <sheetData>
    <row r="1" spans="1:13" ht="24.95" customHeight="1" x14ac:dyDescent="0.15">
      <c r="A1" s="323" t="s">
        <v>0</v>
      </c>
      <c r="B1" s="323"/>
      <c r="C1" s="323"/>
      <c r="D1" s="323"/>
      <c r="E1" s="323"/>
      <c r="F1" s="323"/>
      <c r="G1" s="323"/>
      <c r="H1" s="323"/>
      <c r="I1" s="323"/>
      <c r="J1" s="323"/>
      <c r="K1" s="323"/>
      <c r="L1" s="323"/>
      <c r="M1" s="323"/>
    </row>
    <row r="2" spans="1:13" ht="75" customHeight="1" x14ac:dyDescent="0.15">
      <c r="A2" s="322" t="s">
        <v>1</v>
      </c>
      <c r="B2" s="322"/>
      <c r="C2" s="322"/>
      <c r="D2" s="322"/>
      <c r="E2" s="322"/>
      <c r="F2" s="322"/>
      <c r="G2" s="322"/>
      <c r="H2" s="322"/>
      <c r="I2" s="322"/>
      <c r="J2" s="322"/>
      <c r="K2" s="322"/>
      <c r="L2" s="322"/>
      <c r="M2" s="322"/>
    </row>
    <row r="3" spans="1:13" ht="8.25" customHeight="1" x14ac:dyDescent="0.15">
      <c r="A3" s="113"/>
      <c r="B3" s="113"/>
      <c r="C3" s="113"/>
      <c r="D3" s="113"/>
      <c r="E3" s="113"/>
      <c r="F3" s="113"/>
      <c r="G3" s="113"/>
    </row>
    <row r="4" spans="1:13" s="316" customFormat="1" ht="12.75" thickBot="1" x14ac:dyDescent="0.2">
      <c r="A4" s="9" t="s">
        <v>415</v>
      </c>
      <c r="B4" s="9"/>
      <c r="C4" s="9"/>
      <c r="D4" s="9"/>
      <c r="E4" s="9"/>
      <c r="F4" s="9"/>
      <c r="G4" s="9"/>
      <c r="H4" s="9"/>
      <c r="I4" s="9"/>
      <c r="J4" s="9"/>
      <c r="K4" s="9"/>
      <c r="L4" s="9"/>
      <c r="M4" s="7" t="s">
        <v>12</v>
      </c>
    </row>
    <row r="5" spans="1:13" s="316" customFormat="1" ht="12" customHeight="1" x14ac:dyDescent="0.15">
      <c r="A5" s="335" t="s">
        <v>13</v>
      </c>
      <c r="B5" s="391" t="s">
        <v>5</v>
      </c>
      <c r="C5" s="391"/>
      <c r="D5" s="391"/>
      <c r="E5" s="391" t="s">
        <v>14</v>
      </c>
      <c r="F5" s="391"/>
      <c r="G5" s="391"/>
      <c r="H5" s="391" t="s">
        <v>15</v>
      </c>
      <c r="I5" s="391"/>
      <c r="J5" s="391"/>
      <c r="K5" s="391" t="s">
        <v>16</v>
      </c>
      <c r="L5" s="391"/>
      <c r="M5" s="392"/>
    </row>
    <row r="6" spans="1:13" s="316" customFormat="1" ht="14.25" customHeight="1" x14ac:dyDescent="0.15">
      <c r="A6" s="565"/>
      <c r="B6" s="304" t="s">
        <v>17</v>
      </c>
      <c r="C6" s="303" t="s">
        <v>18</v>
      </c>
      <c r="D6" s="303" t="s">
        <v>19</v>
      </c>
      <c r="E6" s="304" t="s">
        <v>17</v>
      </c>
      <c r="F6" s="304" t="s">
        <v>18</v>
      </c>
      <c r="G6" s="304" t="s">
        <v>19</v>
      </c>
      <c r="H6" s="304" t="s">
        <v>17</v>
      </c>
      <c r="I6" s="304" t="s">
        <v>18</v>
      </c>
      <c r="J6" s="304" t="s">
        <v>19</v>
      </c>
      <c r="K6" s="304" t="s">
        <v>17</v>
      </c>
      <c r="L6" s="304" t="s">
        <v>18</v>
      </c>
      <c r="M6" s="309" t="s">
        <v>19</v>
      </c>
    </row>
    <row r="7" spans="1:13" s="316" customFormat="1" ht="15.75" customHeight="1" x14ac:dyDescent="0.15">
      <c r="A7" s="566" t="s">
        <v>406</v>
      </c>
      <c r="B7" s="110">
        <v>969</v>
      </c>
      <c r="C7" s="110">
        <v>6183</v>
      </c>
      <c r="D7" s="110">
        <v>599</v>
      </c>
      <c r="E7" s="110">
        <v>102</v>
      </c>
      <c r="F7" s="110">
        <v>7822</v>
      </c>
      <c r="G7" s="110">
        <v>80</v>
      </c>
      <c r="H7" s="110">
        <v>38</v>
      </c>
      <c r="I7" s="110">
        <v>5602</v>
      </c>
      <c r="J7" s="110">
        <v>21</v>
      </c>
      <c r="K7" s="110">
        <v>829</v>
      </c>
      <c r="L7" s="110">
        <v>6008</v>
      </c>
      <c r="M7" s="567">
        <v>498</v>
      </c>
    </row>
    <row r="8" spans="1:13" s="316" customFormat="1" ht="15.75" customHeight="1" x14ac:dyDescent="0.15">
      <c r="A8" s="317" t="s">
        <v>378</v>
      </c>
      <c r="B8" s="110">
        <v>825</v>
      </c>
      <c r="C8" s="110">
        <v>4598</v>
      </c>
      <c r="D8" s="110">
        <v>380</v>
      </c>
      <c r="E8" s="110">
        <v>22</v>
      </c>
      <c r="F8" s="110">
        <v>8354</v>
      </c>
      <c r="G8" s="110">
        <v>18</v>
      </c>
      <c r="H8" s="110">
        <v>28</v>
      </c>
      <c r="I8" s="110">
        <v>3275</v>
      </c>
      <c r="J8" s="110">
        <v>8</v>
      </c>
      <c r="K8" s="110">
        <v>775</v>
      </c>
      <c r="L8" s="110">
        <v>4559</v>
      </c>
      <c r="M8" s="567">
        <v>353</v>
      </c>
    </row>
    <row r="9" spans="1:13" s="316" customFormat="1" ht="17.100000000000001" customHeight="1" x14ac:dyDescent="0.15">
      <c r="A9" s="317" t="s">
        <v>379</v>
      </c>
      <c r="B9" s="313">
        <v>695</v>
      </c>
      <c r="C9" s="110">
        <v>4813</v>
      </c>
      <c r="D9" s="110">
        <v>334</v>
      </c>
      <c r="E9" s="110">
        <v>27</v>
      </c>
      <c r="F9" s="110">
        <v>8181</v>
      </c>
      <c r="G9" s="110">
        <v>22</v>
      </c>
      <c r="H9" s="110">
        <v>107</v>
      </c>
      <c r="I9" s="110">
        <v>5291</v>
      </c>
      <c r="J9" s="110">
        <v>56</v>
      </c>
      <c r="K9" s="110">
        <v>561</v>
      </c>
      <c r="L9" s="110">
        <v>4561</v>
      </c>
      <c r="M9" s="567">
        <v>256</v>
      </c>
    </row>
    <row r="10" spans="1:13" s="107" customFormat="1" ht="17.100000000000001" customHeight="1" x14ac:dyDescent="0.15">
      <c r="A10" s="317" t="s">
        <v>369</v>
      </c>
      <c r="B10" s="313">
        <v>640</v>
      </c>
      <c r="C10" s="110">
        <v>5826</v>
      </c>
      <c r="D10" s="110">
        <v>372</v>
      </c>
      <c r="E10" s="110">
        <v>17</v>
      </c>
      <c r="F10" s="110">
        <v>8395</v>
      </c>
      <c r="G10" s="110">
        <v>14</v>
      </c>
      <c r="H10" s="110">
        <v>35</v>
      </c>
      <c r="I10" s="110">
        <v>6446</v>
      </c>
      <c r="J10" s="110">
        <v>22</v>
      </c>
      <c r="K10" s="110">
        <v>588</v>
      </c>
      <c r="L10" s="110">
        <v>5715</v>
      </c>
      <c r="M10" s="568">
        <v>336</v>
      </c>
    </row>
    <row r="11" spans="1:13" s="107" customFormat="1" ht="17.100000000000001" customHeight="1" x14ac:dyDescent="0.15">
      <c r="A11" s="317" t="s">
        <v>401</v>
      </c>
      <c r="B11" s="313">
        <v>667</v>
      </c>
      <c r="C11" s="110">
        <v>5103</v>
      </c>
      <c r="D11" s="110">
        <v>340</v>
      </c>
      <c r="E11" s="110">
        <v>58</v>
      </c>
      <c r="F11" s="110">
        <v>4970</v>
      </c>
      <c r="G11" s="110">
        <v>29</v>
      </c>
      <c r="H11" s="110">
        <v>28</v>
      </c>
      <c r="I11" s="110">
        <v>10667</v>
      </c>
      <c r="J11" s="110">
        <v>30</v>
      </c>
      <c r="K11" s="110">
        <v>581</v>
      </c>
      <c r="L11" s="110">
        <v>4848</v>
      </c>
      <c r="M11" s="568">
        <v>282</v>
      </c>
    </row>
    <row r="12" spans="1:13" s="107" customFormat="1" ht="17.100000000000001" customHeight="1" x14ac:dyDescent="0.15">
      <c r="A12" s="317" t="s">
        <v>407</v>
      </c>
      <c r="B12" s="313">
        <v>603</v>
      </c>
      <c r="C12" s="110">
        <v>6112</v>
      </c>
      <c r="D12" s="110">
        <v>369</v>
      </c>
      <c r="E12" s="110">
        <v>37</v>
      </c>
      <c r="F12" s="110">
        <v>13714</v>
      </c>
      <c r="G12" s="110">
        <v>51</v>
      </c>
      <c r="H12" s="110">
        <v>34</v>
      </c>
      <c r="I12" s="110">
        <v>9567</v>
      </c>
      <c r="J12" s="110">
        <v>33</v>
      </c>
      <c r="K12" s="110">
        <v>532</v>
      </c>
      <c r="L12" s="110">
        <v>5360</v>
      </c>
      <c r="M12" s="568">
        <v>285</v>
      </c>
    </row>
    <row r="13" spans="1:13" s="107" customFormat="1" ht="17.100000000000001" customHeight="1" thickBot="1" x14ac:dyDescent="0.2">
      <c r="A13" s="569" t="s">
        <v>402</v>
      </c>
      <c r="B13" s="570">
        <v>514</v>
      </c>
      <c r="C13" s="571">
        <v>6140</v>
      </c>
      <c r="D13" s="571">
        <v>316</v>
      </c>
      <c r="E13" s="571">
        <v>48</v>
      </c>
      <c r="F13" s="571">
        <v>8910</v>
      </c>
      <c r="G13" s="571">
        <v>43</v>
      </c>
      <c r="H13" s="571">
        <v>15</v>
      </c>
      <c r="I13" s="571">
        <v>3976</v>
      </c>
      <c r="J13" s="571">
        <v>6</v>
      </c>
      <c r="K13" s="571">
        <v>451</v>
      </c>
      <c r="L13" s="571">
        <v>5918</v>
      </c>
      <c r="M13" s="572">
        <v>267</v>
      </c>
    </row>
    <row r="14" spans="1:13" s="107" customFormat="1" ht="17.100000000000001" customHeight="1" x14ac:dyDescent="0.15">
      <c r="A14" s="9" t="s">
        <v>20</v>
      </c>
      <c r="B14" s="9"/>
      <c r="C14" s="9"/>
      <c r="D14" s="9"/>
      <c r="E14" s="9"/>
      <c r="F14" s="9"/>
      <c r="G14" s="9"/>
      <c r="H14" s="9"/>
      <c r="I14" s="9"/>
      <c r="J14" s="9"/>
      <c r="K14" s="9"/>
      <c r="L14" s="9"/>
      <c r="M14" s="7" t="s">
        <v>403</v>
      </c>
    </row>
    <row r="15" spans="1:13" s="107" customFormat="1" ht="11.25" customHeight="1" x14ac:dyDescent="0.15">
      <c r="C15" s="5"/>
      <c r="D15" s="5"/>
      <c r="E15" s="5"/>
      <c r="F15" s="1"/>
      <c r="G15" s="5"/>
    </row>
    <row r="16" spans="1:13" s="107" customFormat="1" ht="17.100000000000001" customHeight="1" thickBot="1" x14ac:dyDescent="0.2">
      <c r="A16" s="9" t="s">
        <v>345</v>
      </c>
      <c r="B16" s="9"/>
      <c r="C16" s="9"/>
      <c r="D16" s="9"/>
      <c r="E16" s="9"/>
      <c r="F16" s="9"/>
      <c r="G16" s="9"/>
      <c r="H16" s="9"/>
      <c r="I16" s="9"/>
      <c r="J16" s="9"/>
      <c r="M16" s="7" t="s">
        <v>24</v>
      </c>
    </row>
    <row r="17" spans="1:15" s="316" customFormat="1" ht="17.100000000000001" customHeight="1" thickBot="1" x14ac:dyDescent="0.2">
      <c r="A17" s="349" t="s">
        <v>346</v>
      </c>
      <c r="B17" s="350" t="s">
        <v>25</v>
      </c>
      <c r="C17" s="350"/>
      <c r="D17" s="350" t="s">
        <v>26</v>
      </c>
      <c r="E17" s="350"/>
      <c r="F17" s="326" t="s">
        <v>27</v>
      </c>
      <c r="G17" s="344"/>
      <c r="H17" s="348"/>
      <c r="I17" s="326" t="s">
        <v>28</v>
      </c>
      <c r="J17" s="348"/>
      <c r="K17" s="343" t="s">
        <v>368</v>
      </c>
      <c r="L17" s="344"/>
      <c r="M17" s="345"/>
    </row>
    <row r="18" spans="1:15" s="316" customFormat="1" ht="17.100000000000001" customHeight="1" x14ac:dyDescent="0.15">
      <c r="A18" s="349"/>
      <c r="B18" s="351" t="s">
        <v>30</v>
      </c>
      <c r="C18" s="351"/>
      <c r="D18" s="351" t="s">
        <v>30</v>
      </c>
      <c r="E18" s="351"/>
      <c r="F18" s="339" t="s">
        <v>30</v>
      </c>
      <c r="G18" s="340"/>
      <c r="H18" s="342"/>
      <c r="I18" s="339" t="s">
        <v>30</v>
      </c>
      <c r="J18" s="342"/>
      <c r="K18" s="339" t="s">
        <v>30</v>
      </c>
      <c r="L18" s="340"/>
      <c r="M18" s="341"/>
    </row>
    <row r="19" spans="1:15" s="316" customFormat="1" ht="17.100000000000001" customHeight="1" x14ac:dyDescent="0.15">
      <c r="A19" s="292" t="s">
        <v>408</v>
      </c>
      <c r="B19" s="352" t="s">
        <v>31</v>
      </c>
      <c r="C19" s="353"/>
      <c r="D19" s="346">
        <v>125</v>
      </c>
      <c r="E19" s="346"/>
      <c r="F19" s="346">
        <v>1855</v>
      </c>
      <c r="G19" s="346"/>
      <c r="H19" s="346"/>
      <c r="I19" s="346">
        <v>36</v>
      </c>
      <c r="J19" s="346"/>
      <c r="K19" s="346">
        <v>100</v>
      </c>
      <c r="L19" s="346"/>
      <c r="M19" s="347"/>
      <c r="N19" s="595">
        <f t="shared" ref="N19:N26" si="0">SUM(B19:M19)</f>
        <v>2116</v>
      </c>
      <c r="O19" s="596"/>
    </row>
    <row r="20" spans="1:15" s="316" customFormat="1" ht="17.100000000000001" customHeight="1" x14ac:dyDescent="0.15">
      <c r="A20" s="292" t="s">
        <v>416</v>
      </c>
      <c r="B20" s="331" t="s">
        <v>347</v>
      </c>
      <c r="C20" s="332"/>
      <c r="D20" s="318">
        <v>120</v>
      </c>
      <c r="E20" s="318"/>
      <c r="F20" s="318">
        <v>1855</v>
      </c>
      <c r="G20" s="318"/>
      <c r="H20" s="318"/>
      <c r="I20" s="318">
        <v>30</v>
      </c>
      <c r="J20" s="318"/>
      <c r="K20" s="318">
        <v>100</v>
      </c>
      <c r="L20" s="318"/>
      <c r="M20" s="319"/>
      <c r="N20" s="595">
        <f t="shared" si="0"/>
        <v>2105</v>
      </c>
      <c r="O20" s="596"/>
    </row>
    <row r="21" spans="1:15" s="316" customFormat="1" ht="17.100000000000001" customHeight="1" x14ac:dyDescent="0.15">
      <c r="A21" s="292" t="s">
        <v>417</v>
      </c>
      <c r="B21" s="331" t="s">
        <v>347</v>
      </c>
      <c r="C21" s="332"/>
      <c r="D21" s="318">
        <v>107</v>
      </c>
      <c r="E21" s="318"/>
      <c r="F21" s="318">
        <v>1400</v>
      </c>
      <c r="G21" s="318"/>
      <c r="H21" s="318"/>
      <c r="I21" s="318">
        <v>5</v>
      </c>
      <c r="J21" s="318"/>
      <c r="K21" s="318">
        <v>100</v>
      </c>
      <c r="L21" s="318"/>
      <c r="M21" s="319"/>
      <c r="N21" s="595">
        <f t="shared" si="0"/>
        <v>1612</v>
      </c>
      <c r="O21" s="596"/>
    </row>
    <row r="22" spans="1:15" s="316" customFormat="1" ht="17.100000000000001" customHeight="1" x14ac:dyDescent="0.15">
      <c r="A22" s="292" t="s">
        <v>425</v>
      </c>
      <c r="B22" s="331" t="s">
        <v>347</v>
      </c>
      <c r="C22" s="332"/>
      <c r="D22" s="318">
        <v>3</v>
      </c>
      <c r="E22" s="318"/>
      <c r="F22" s="318">
        <v>163</v>
      </c>
      <c r="G22" s="318"/>
      <c r="H22" s="318"/>
      <c r="I22" s="318">
        <v>11</v>
      </c>
      <c r="J22" s="318"/>
      <c r="K22" s="318">
        <v>50</v>
      </c>
      <c r="L22" s="318"/>
      <c r="M22" s="319"/>
      <c r="N22" s="595">
        <f t="shared" si="0"/>
        <v>227</v>
      </c>
      <c r="O22" s="596"/>
    </row>
    <row r="23" spans="1:15" s="316" customFormat="1" ht="17.100000000000001" customHeight="1" x14ac:dyDescent="0.15">
      <c r="A23" s="292" t="s">
        <v>418</v>
      </c>
      <c r="B23" s="331" t="s">
        <v>347</v>
      </c>
      <c r="C23" s="332"/>
      <c r="D23" s="318">
        <v>3</v>
      </c>
      <c r="E23" s="318"/>
      <c r="F23" s="318">
        <v>185</v>
      </c>
      <c r="G23" s="318"/>
      <c r="H23" s="318"/>
      <c r="I23" s="318">
        <v>8</v>
      </c>
      <c r="J23" s="318"/>
      <c r="K23" s="318">
        <v>100</v>
      </c>
      <c r="L23" s="318"/>
      <c r="M23" s="319"/>
      <c r="N23" s="595">
        <f t="shared" si="0"/>
        <v>296</v>
      </c>
      <c r="O23" s="596"/>
    </row>
    <row r="24" spans="1:15" s="316" customFormat="1" ht="17.100000000000001" customHeight="1" x14ac:dyDescent="0.15">
      <c r="A24" s="292" t="s">
        <v>419</v>
      </c>
      <c r="B24" s="331" t="s">
        <v>347</v>
      </c>
      <c r="C24" s="332"/>
      <c r="D24" s="318">
        <v>3</v>
      </c>
      <c r="E24" s="318"/>
      <c r="F24" s="318">
        <v>197</v>
      </c>
      <c r="G24" s="318"/>
      <c r="H24" s="318"/>
      <c r="I24" s="318">
        <v>11</v>
      </c>
      <c r="J24" s="318"/>
      <c r="K24" s="318">
        <v>100</v>
      </c>
      <c r="L24" s="318"/>
      <c r="M24" s="319"/>
      <c r="N24" s="595">
        <f t="shared" si="0"/>
        <v>311</v>
      </c>
      <c r="O24" s="596"/>
    </row>
    <row r="25" spans="1:15" s="316" customFormat="1" ht="17.100000000000001" customHeight="1" x14ac:dyDescent="0.15">
      <c r="A25" s="292" t="s">
        <v>420</v>
      </c>
      <c r="B25" s="331">
        <v>0</v>
      </c>
      <c r="C25" s="332"/>
      <c r="D25" s="573">
        <v>0</v>
      </c>
      <c r="E25" s="573"/>
      <c r="F25" s="318">
        <v>217</v>
      </c>
      <c r="G25" s="318"/>
      <c r="H25" s="318"/>
      <c r="I25" s="318">
        <v>7</v>
      </c>
      <c r="J25" s="318"/>
      <c r="K25" s="318">
        <v>100</v>
      </c>
      <c r="L25" s="318"/>
      <c r="M25" s="319"/>
      <c r="N25" s="595">
        <f t="shared" si="0"/>
        <v>324</v>
      </c>
      <c r="O25" s="596"/>
    </row>
    <row r="26" spans="1:15" s="316" customFormat="1" ht="17.100000000000001" customHeight="1" x14ac:dyDescent="0.15">
      <c r="A26" s="292" t="s">
        <v>421</v>
      </c>
      <c r="B26" s="330">
        <v>0</v>
      </c>
      <c r="C26" s="330"/>
      <c r="D26" s="573">
        <v>0</v>
      </c>
      <c r="E26" s="573"/>
      <c r="F26" s="318">
        <v>160</v>
      </c>
      <c r="G26" s="318"/>
      <c r="H26" s="318"/>
      <c r="I26" s="318">
        <v>5</v>
      </c>
      <c r="J26" s="318"/>
      <c r="K26" s="318">
        <v>60</v>
      </c>
      <c r="L26" s="318"/>
      <c r="M26" s="319"/>
      <c r="N26" s="595">
        <f t="shared" si="0"/>
        <v>225</v>
      </c>
      <c r="O26" s="596"/>
    </row>
    <row r="27" spans="1:15" s="316" customFormat="1" ht="17.100000000000001" customHeight="1" x14ac:dyDescent="0.15">
      <c r="A27" s="292" t="s">
        <v>422</v>
      </c>
      <c r="B27" s="330">
        <v>0</v>
      </c>
      <c r="C27" s="330"/>
      <c r="D27" s="573">
        <v>0</v>
      </c>
      <c r="E27" s="573"/>
      <c r="F27" s="318">
        <v>203</v>
      </c>
      <c r="G27" s="318"/>
      <c r="H27" s="318"/>
      <c r="I27" s="318">
        <v>10</v>
      </c>
      <c r="J27" s="318"/>
      <c r="K27" s="318">
        <v>20</v>
      </c>
      <c r="L27" s="318"/>
      <c r="M27" s="319"/>
      <c r="N27" s="595">
        <f>SUM(B27:M27)</f>
        <v>233</v>
      </c>
      <c r="O27" s="596"/>
    </row>
    <row r="28" spans="1:15" s="316" customFormat="1" ht="17.100000000000001" customHeight="1" thickBot="1" x14ac:dyDescent="0.2">
      <c r="A28" s="574" t="s">
        <v>412</v>
      </c>
      <c r="B28" s="575">
        <v>0</v>
      </c>
      <c r="C28" s="575"/>
      <c r="D28" s="576">
        <v>6</v>
      </c>
      <c r="E28" s="576"/>
      <c r="F28" s="577">
        <v>0</v>
      </c>
      <c r="G28" s="577"/>
      <c r="H28" s="577"/>
      <c r="I28" s="577">
        <v>10</v>
      </c>
      <c r="J28" s="577"/>
      <c r="K28" s="578">
        <v>830</v>
      </c>
      <c r="L28" s="578"/>
      <c r="M28" s="579"/>
      <c r="N28" s="595">
        <f>SUM(B28:M28)</f>
        <v>846</v>
      </c>
      <c r="O28" s="596"/>
    </row>
    <row r="29" spans="1:15" s="316" customFormat="1" ht="17.100000000000001" customHeight="1" x14ac:dyDescent="0.15">
      <c r="A29" s="580" t="s">
        <v>370</v>
      </c>
      <c r="B29" s="9"/>
      <c r="C29" s="9"/>
      <c r="D29" s="9"/>
      <c r="E29" s="9"/>
      <c r="F29" s="9"/>
      <c r="G29" s="9"/>
      <c r="H29" s="9"/>
      <c r="I29" s="108"/>
      <c r="M29" s="311" t="s">
        <v>403</v>
      </c>
      <c r="N29" s="596"/>
      <c r="O29" s="596"/>
    </row>
    <row r="30" spans="1:15" s="316" customFormat="1" ht="11.25" customHeight="1" x14ac:dyDescent="0.15">
      <c r="A30" s="9"/>
      <c r="B30" s="9"/>
      <c r="C30" s="9"/>
      <c r="D30" s="9"/>
      <c r="E30" s="9"/>
      <c r="F30" s="9"/>
      <c r="G30" s="9"/>
      <c r="H30" s="9"/>
      <c r="I30" s="9"/>
      <c r="J30" s="9"/>
      <c r="K30" s="9"/>
    </row>
    <row r="31" spans="1:15" s="316" customFormat="1" ht="17.100000000000001" customHeight="1" thickBot="1" x14ac:dyDescent="0.2">
      <c r="A31" s="9" t="s">
        <v>409</v>
      </c>
      <c r="B31" s="9"/>
      <c r="C31" s="9"/>
      <c r="D31" s="9"/>
      <c r="E31" s="9"/>
      <c r="F31" s="9"/>
      <c r="G31" s="9"/>
      <c r="H31" s="9"/>
      <c r="I31" s="9"/>
      <c r="J31" s="9"/>
      <c r="M31" s="7" t="s">
        <v>24</v>
      </c>
    </row>
    <row r="32" spans="1:15" s="316" customFormat="1" ht="17.100000000000001" customHeight="1" thickBot="1" x14ac:dyDescent="0.2">
      <c r="A32" s="335" t="s">
        <v>32</v>
      </c>
      <c r="B32" s="326" t="s">
        <v>25</v>
      </c>
      <c r="C32" s="329"/>
      <c r="D32" s="326" t="s">
        <v>33</v>
      </c>
      <c r="E32" s="329"/>
      <c r="F32" s="326" t="s">
        <v>27</v>
      </c>
      <c r="G32" s="328"/>
      <c r="H32" s="329"/>
      <c r="I32" s="326" t="s">
        <v>34</v>
      </c>
      <c r="J32" s="327"/>
      <c r="K32" s="324" t="s">
        <v>29</v>
      </c>
      <c r="L32" s="324"/>
      <c r="M32" s="325"/>
    </row>
    <row r="33" spans="1:13" s="316" customFormat="1" ht="17.100000000000001" customHeight="1" x14ac:dyDescent="0.15">
      <c r="A33" s="336"/>
      <c r="B33" s="305" t="s">
        <v>35</v>
      </c>
      <c r="C33" s="305" t="s">
        <v>36</v>
      </c>
      <c r="D33" s="305" t="s">
        <v>35</v>
      </c>
      <c r="E33" s="305" t="s">
        <v>36</v>
      </c>
      <c r="F33" s="305" t="s">
        <v>35</v>
      </c>
      <c r="G33" s="333" t="s">
        <v>36</v>
      </c>
      <c r="H33" s="334"/>
      <c r="I33" s="305" t="s">
        <v>283</v>
      </c>
      <c r="J33" s="305" t="s">
        <v>284</v>
      </c>
      <c r="K33" s="306" t="s">
        <v>35</v>
      </c>
      <c r="L33" s="320" t="s">
        <v>36</v>
      </c>
      <c r="M33" s="321"/>
    </row>
    <row r="34" spans="1:13" s="316" customFormat="1" ht="17.100000000000001" customHeight="1" x14ac:dyDescent="0.15">
      <c r="A34" s="299" t="s">
        <v>37</v>
      </c>
      <c r="B34" s="581">
        <v>0</v>
      </c>
      <c r="C34" s="582">
        <v>0</v>
      </c>
      <c r="D34" s="582">
        <f>SUM(D35:D53)</f>
        <v>1</v>
      </c>
      <c r="E34" s="582">
        <f>SUM(E35:E53)</f>
        <v>6</v>
      </c>
      <c r="F34" s="582">
        <v>0</v>
      </c>
      <c r="G34" s="582">
        <v>0</v>
      </c>
      <c r="H34" s="582">
        <v>0</v>
      </c>
      <c r="I34" s="582">
        <f>SUM(I35:I53)</f>
        <v>1</v>
      </c>
      <c r="J34" s="582">
        <f>SUM(J35:J53)</f>
        <v>10</v>
      </c>
      <c r="K34" s="582">
        <f>SUM(K35:K53)</f>
        <v>2</v>
      </c>
      <c r="L34" s="583">
        <f>SUM(L35:M53)</f>
        <v>830</v>
      </c>
      <c r="M34" s="584"/>
    </row>
    <row r="35" spans="1:13" s="316" customFormat="1" ht="12" customHeight="1" x14ac:dyDescent="0.15">
      <c r="A35" s="300" t="s">
        <v>38</v>
      </c>
      <c r="B35" s="585">
        <v>0</v>
      </c>
      <c r="C35" s="218">
        <v>0</v>
      </c>
      <c r="D35" s="218">
        <v>0</v>
      </c>
      <c r="E35" s="218">
        <v>0</v>
      </c>
      <c r="F35" s="218">
        <v>0</v>
      </c>
      <c r="G35" s="218">
        <v>0</v>
      </c>
      <c r="H35" s="218">
        <v>0</v>
      </c>
      <c r="I35" s="218">
        <v>0</v>
      </c>
      <c r="J35" s="218">
        <v>0</v>
      </c>
      <c r="K35" s="218">
        <v>0</v>
      </c>
      <c r="L35" s="218"/>
      <c r="M35" s="586">
        <v>0</v>
      </c>
    </row>
    <row r="36" spans="1:13" s="316" customFormat="1" ht="13.5" customHeight="1" x14ac:dyDescent="0.15">
      <c r="A36" s="300" t="s">
        <v>39</v>
      </c>
      <c r="B36" s="585">
        <v>0</v>
      </c>
      <c r="C36" s="218">
        <v>0</v>
      </c>
      <c r="D36" s="218">
        <v>0</v>
      </c>
      <c r="E36" s="218">
        <v>0</v>
      </c>
      <c r="F36" s="218">
        <v>0</v>
      </c>
      <c r="G36" s="218">
        <v>0</v>
      </c>
      <c r="H36" s="218">
        <v>0</v>
      </c>
      <c r="I36" s="218">
        <v>0</v>
      </c>
      <c r="J36" s="218">
        <v>0</v>
      </c>
      <c r="K36" s="218">
        <v>0</v>
      </c>
      <c r="L36" s="218"/>
      <c r="M36" s="586">
        <v>0</v>
      </c>
    </row>
    <row r="37" spans="1:13" s="316" customFormat="1" ht="13.5" customHeight="1" x14ac:dyDescent="0.15">
      <c r="A37" s="300" t="s">
        <v>40</v>
      </c>
      <c r="B37" s="585">
        <v>0</v>
      </c>
      <c r="C37" s="218">
        <v>0</v>
      </c>
      <c r="D37" s="218">
        <v>0</v>
      </c>
      <c r="E37" s="218">
        <v>0</v>
      </c>
      <c r="F37" s="218">
        <v>0</v>
      </c>
      <c r="G37" s="218">
        <v>0</v>
      </c>
      <c r="H37" s="218">
        <v>0</v>
      </c>
      <c r="I37" s="218">
        <v>0</v>
      </c>
      <c r="J37" s="218">
        <v>0</v>
      </c>
      <c r="K37" s="218">
        <v>0</v>
      </c>
      <c r="L37" s="218"/>
      <c r="M37" s="586">
        <v>0</v>
      </c>
    </row>
    <row r="38" spans="1:13" s="316" customFormat="1" ht="13.5" customHeight="1" x14ac:dyDescent="0.15">
      <c r="A38" s="300" t="s">
        <v>41</v>
      </c>
      <c r="B38" s="585">
        <v>0</v>
      </c>
      <c r="C38" s="218">
        <v>0</v>
      </c>
      <c r="D38" s="218">
        <v>0</v>
      </c>
      <c r="E38" s="218">
        <v>0</v>
      </c>
      <c r="F38" s="218">
        <v>0</v>
      </c>
      <c r="G38" s="218">
        <v>0</v>
      </c>
      <c r="H38" s="218">
        <v>0</v>
      </c>
      <c r="I38" s="218">
        <v>0</v>
      </c>
      <c r="J38" s="218">
        <v>0</v>
      </c>
      <c r="K38" s="218">
        <v>0</v>
      </c>
      <c r="L38" s="218"/>
      <c r="M38" s="586">
        <v>0</v>
      </c>
    </row>
    <row r="39" spans="1:13" ht="13.5" customHeight="1" x14ac:dyDescent="0.15">
      <c r="A39" s="300" t="s">
        <v>42</v>
      </c>
      <c r="B39" s="585">
        <v>0</v>
      </c>
      <c r="C39" s="218">
        <v>0</v>
      </c>
      <c r="D39" s="218">
        <v>0</v>
      </c>
      <c r="E39" s="218">
        <v>0</v>
      </c>
      <c r="F39" s="218">
        <v>0</v>
      </c>
      <c r="G39" s="218">
        <v>0</v>
      </c>
      <c r="H39" s="218">
        <v>0</v>
      </c>
      <c r="I39" s="218">
        <v>0</v>
      </c>
      <c r="J39" s="218">
        <v>0</v>
      </c>
      <c r="K39" s="218">
        <v>0</v>
      </c>
      <c r="L39" s="218"/>
      <c r="M39" s="586">
        <v>0</v>
      </c>
    </row>
    <row r="40" spans="1:13" ht="13.5" customHeight="1" x14ac:dyDescent="0.15">
      <c r="A40" s="300" t="s">
        <v>43</v>
      </c>
      <c r="B40" s="585">
        <v>0</v>
      </c>
      <c r="C40" s="218">
        <v>0</v>
      </c>
      <c r="D40" s="218">
        <v>0</v>
      </c>
      <c r="E40" s="218">
        <v>0</v>
      </c>
      <c r="F40" s="218">
        <v>0</v>
      </c>
      <c r="G40" s="218">
        <v>0</v>
      </c>
      <c r="H40" s="218">
        <v>0</v>
      </c>
      <c r="I40" s="218">
        <v>0</v>
      </c>
      <c r="J40" s="218">
        <v>0</v>
      </c>
      <c r="K40" s="218">
        <v>0</v>
      </c>
      <c r="L40" s="218"/>
      <c r="M40" s="586">
        <v>0</v>
      </c>
    </row>
    <row r="41" spans="1:13" ht="13.5" customHeight="1" x14ac:dyDescent="0.15">
      <c r="A41" s="300" t="s">
        <v>44</v>
      </c>
      <c r="B41" s="585">
        <v>0</v>
      </c>
      <c r="C41" s="218">
        <v>0</v>
      </c>
      <c r="D41" s="218">
        <v>0</v>
      </c>
      <c r="E41" s="218">
        <v>0</v>
      </c>
      <c r="F41" s="218">
        <v>0</v>
      </c>
      <c r="G41" s="218">
        <v>0</v>
      </c>
      <c r="H41" s="218">
        <v>0</v>
      </c>
      <c r="I41" s="218">
        <v>0</v>
      </c>
      <c r="J41" s="218">
        <v>0</v>
      </c>
      <c r="K41" s="218">
        <v>0</v>
      </c>
      <c r="L41" s="218"/>
      <c r="M41" s="586">
        <v>0</v>
      </c>
    </row>
    <row r="42" spans="1:13" ht="13.5" customHeight="1" x14ac:dyDescent="0.15">
      <c r="A42" s="300" t="s">
        <v>45</v>
      </c>
      <c r="B42" s="585">
        <v>0</v>
      </c>
      <c r="C42" s="218">
        <v>0</v>
      </c>
      <c r="D42" s="314">
        <v>1</v>
      </c>
      <c r="E42" s="314">
        <v>6</v>
      </c>
      <c r="F42" s="218">
        <v>0</v>
      </c>
      <c r="G42" s="218">
        <v>0</v>
      </c>
      <c r="H42" s="218">
        <v>0</v>
      </c>
      <c r="I42" s="218">
        <v>0</v>
      </c>
      <c r="J42" s="218">
        <v>0</v>
      </c>
      <c r="K42" s="218">
        <v>0</v>
      </c>
      <c r="L42" s="218"/>
      <c r="M42" s="586">
        <v>0</v>
      </c>
    </row>
    <row r="43" spans="1:13" ht="13.5" customHeight="1" x14ac:dyDescent="0.15">
      <c r="A43" s="300" t="s">
        <v>46</v>
      </c>
      <c r="B43" s="585">
        <v>0</v>
      </c>
      <c r="C43" s="218">
        <v>0</v>
      </c>
      <c r="D43" s="218">
        <v>0</v>
      </c>
      <c r="E43" s="218">
        <v>0</v>
      </c>
      <c r="F43" s="218">
        <v>0</v>
      </c>
      <c r="G43" s="218">
        <v>0</v>
      </c>
      <c r="H43" s="218">
        <v>0</v>
      </c>
      <c r="I43" s="218">
        <v>0</v>
      </c>
      <c r="J43" s="218">
        <v>0</v>
      </c>
      <c r="K43" s="218">
        <v>0</v>
      </c>
      <c r="L43" s="218"/>
      <c r="M43" s="586">
        <v>0</v>
      </c>
    </row>
    <row r="44" spans="1:13" ht="13.5" customHeight="1" x14ac:dyDescent="0.15">
      <c r="A44" s="300" t="s">
        <v>47</v>
      </c>
      <c r="B44" s="585">
        <v>0</v>
      </c>
      <c r="C44" s="218">
        <v>0</v>
      </c>
      <c r="D44" s="218">
        <v>0</v>
      </c>
      <c r="E44" s="218">
        <v>0</v>
      </c>
      <c r="F44" s="218">
        <v>0</v>
      </c>
      <c r="G44" s="218">
        <v>0</v>
      </c>
      <c r="H44" s="218">
        <v>0</v>
      </c>
      <c r="I44" s="218">
        <v>0</v>
      </c>
      <c r="J44" s="218">
        <v>0</v>
      </c>
      <c r="K44" s="218">
        <v>0</v>
      </c>
      <c r="L44" s="218"/>
      <c r="M44" s="586">
        <v>0</v>
      </c>
    </row>
    <row r="45" spans="1:13" ht="13.5" customHeight="1" x14ac:dyDescent="0.15">
      <c r="A45" s="300" t="s">
        <v>48</v>
      </c>
      <c r="B45" s="585">
        <v>0</v>
      </c>
      <c r="C45" s="218">
        <v>0</v>
      </c>
      <c r="D45" s="218">
        <v>0</v>
      </c>
      <c r="E45" s="218">
        <v>0</v>
      </c>
      <c r="F45" s="218">
        <v>0</v>
      </c>
      <c r="G45" s="218">
        <v>0</v>
      </c>
      <c r="H45" s="218">
        <v>0</v>
      </c>
      <c r="I45" s="218">
        <v>0</v>
      </c>
      <c r="J45" s="218">
        <v>0</v>
      </c>
      <c r="K45" s="218">
        <v>0</v>
      </c>
      <c r="L45" s="218"/>
      <c r="M45" s="586">
        <v>0</v>
      </c>
    </row>
    <row r="46" spans="1:13" ht="13.5" customHeight="1" x14ac:dyDescent="0.15">
      <c r="A46" s="300" t="s">
        <v>49</v>
      </c>
      <c r="B46" s="585">
        <v>0</v>
      </c>
      <c r="C46" s="218">
        <v>0</v>
      </c>
      <c r="D46" s="218">
        <v>0</v>
      </c>
      <c r="E46" s="218">
        <v>0</v>
      </c>
      <c r="F46" s="218">
        <v>0</v>
      </c>
      <c r="G46" s="218">
        <v>0</v>
      </c>
      <c r="H46" s="218">
        <v>0</v>
      </c>
      <c r="I46" s="218">
        <v>0</v>
      </c>
      <c r="J46" s="218">
        <v>0</v>
      </c>
      <c r="K46" s="218">
        <v>0</v>
      </c>
      <c r="L46" s="218"/>
      <c r="M46" s="586">
        <v>0</v>
      </c>
    </row>
    <row r="47" spans="1:13" ht="13.5" customHeight="1" x14ac:dyDescent="0.15">
      <c r="A47" s="300" t="s">
        <v>50</v>
      </c>
      <c r="B47" s="585">
        <v>0</v>
      </c>
      <c r="C47" s="218">
        <v>0</v>
      </c>
      <c r="D47" s="218">
        <v>0</v>
      </c>
      <c r="E47" s="218">
        <v>0</v>
      </c>
      <c r="F47" s="218">
        <v>0</v>
      </c>
      <c r="G47" s="218">
        <v>0</v>
      </c>
      <c r="H47" s="218">
        <v>0</v>
      </c>
      <c r="I47" s="218">
        <v>0</v>
      </c>
      <c r="J47" s="218">
        <v>0</v>
      </c>
      <c r="K47" s="587">
        <v>1</v>
      </c>
      <c r="L47" s="588">
        <v>800</v>
      </c>
      <c r="M47" s="589"/>
    </row>
    <row r="48" spans="1:13" ht="13.5" customHeight="1" x14ac:dyDescent="0.15">
      <c r="A48" s="300" t="s">
        <v>51</v>
      </c>
      <c r="B48" s="585">
        <v>0</v>
      </c>
      <c r="C48" s="218">
        <v>0</v>
      </c>
      <c r="D48" s="218">
        <v>0</v>
      </c>
      <c r="E48" s="218">
        <v>0</v>
      </c>
      <c r="F48" s="218">
        <v>0</v>
      </c>
      <c r="G48" s="218">
        <v>0</v>
      </c>
      <c r="H48" s="218">
        <v>0</v>
      </c>
      <c r="I48" s="218">
        <v>0</v>
      </c>
      <c r="J48" s="218">
        <v>0</v>
      </c>
      <c r="K48" s="314">
        <v>1</v>
      </c>
      <c r="L48" s="590">
        <v>30</v>
      </c>
      <c r="M48" s="591"/>
    </row>
    <row r="49" spans="1:14" ht="13.5" customHeight="1" x14ac:dyDescent="0.15">
      <c r="A49" s="300" t="s">
        <v>52</v>
      </c>
      <c r="B49" s="585">
        <v>0</v>
      </c>
      <c r="C49" s="218">
        <v>0</v>
      </c>
      <c r="D49" s="218">
        <v>0</v>
      </c>
      <c r="E49" s="218">
        <v>0</v>
      </c>
      <c r="F49" s="218">
        <v>0</v>
      </c>
      <c r="G49" s="218">
        <v>0</v>
      </c>
      <c r="H49" s="218">
        <v>0</v>
      </c>
      <c r="I49" s="218">
        <v>0</v>
      </c>
      <c r="J49" s="218">
        <v>0</v>
      </c>
      <c r="K49" s="218">
        <v>0</v>
      </c>
      <c r="L49" s="218"/>
      <c r="M49" s="586">
        <v>0</v>
      </c>
    </row>
    <row r="50" spans="1:14" ht="13.5" customHeight="1" x14ac:dyDescent="0.15">
      <c r="A50" s="300" t="s">
        <v>423</v>
      </c>
      <c r="B50" s="585">
        <v>0</v>
      </c>
      <c r="C50" s="218">
        <v>0</v>
      </c>
      <c r="D50" s="218">
        <v>0</v>
      </c>
      <c r="E50" s="218">
        <v>0</v>
      </c>
      <c r="F50" s="218">
        <v>0</v>
      </c>
      <c r="G50" s="218">
        <v>0</v>
      </c>
      <c r="H50" s="218">
        <v>0</v>
      </c>
      <c r="I50" s="218">
        <v>0</v>
      </c>
      <c r="J50" s="218">
        <v>0</v>
      </c>
      <c r="K50" s="218">
        <v>0</v>
      </c>
      <c r="L50" s="218"/>
      <c r="M50" s="586">
        <v>0</v>
      </c>
    </row>
    <row r="51" spans="1:14" ht="13.5" customHeight="1" x14ac:dyDescent="0.15">
      <c r="A51" s="300" t="s">
        <v>424</v>
      </c>
      <c r="B51" s="585">
        <v>0</v>
      </c>
      <c r="C51" s="218">
        <v>0</v>
      </c>
      <c r="D51" s="218">
        <v>0</v>
      </c>
      <c r="E51" s="218">
        <v>0</v>
      </c>
      <c r="F51" s="218">
        <v>0</v>
      </c>
      <c r="G51" s="218">
        <v>0</v>
      </c>
      <c r="H51" s="218">
        <v>0</v>
      </c>
      <c r="I51" s="314">
        <v>1</v>
      </c>
      <c r="J51" s="314">
        <v>10</v>
      </c>
      <c r="K51" s="314"/>
      <c r="L51" s="588"/>
      <c r="M51" s="589"/>
    </row>
    <row r="52" spans="1:14" ht="13.5" customHeight="1" x14ac:dyDescent="0.15">
      <c r="A52" s="300" t="s">
        <v>53</v>
      </c>
      <c r="B52" s="585">
        <v>0</v>
      </c>
      <c r="C52" s="218">
        <v>0</v>
      </c>
      <c r="D52" s="218">
        <v>0</v>
      </c>
      <c r="E52" s="218">
        <v>0</v>
      </c>
      <c r="F52" s="218">
        <v>0</v>
      </c>
      <c r="G52" s="218">
        <v>0</v>
      </c>
      <c r="H52" s="218">
        <v>0</v>
      </c>
      <c r="I52" s="218">
        <v>0</v>
      </c>
      <c r="J52" s="218">
        <v>0</v>
      </c>
      <c r="K52" s="218">
        <v>0</v>
      </c>
      <c r="L52" s="218"/>
      <c r="M52" s="586">
        <v>0</v>
      </c>
    </row>
    <row r="53" spans="1:14" ht="13.5" customHeight="1" thickBot="1" x14ac:dyDescent="0.2">
      <c r="A53" s="301" t="s">
        <v>54</v>
      </c>
      <c r="B53" s="592">
        <v>0</v>
      </c>
      <c r="C53" s="593">
        <v>0</v>
      </c>
      <c r="D53" s="593">
        <v>0</v>
      </c>
      <c r="E53" s="593">
        <v>0</v>
      </c>
      <c r="F53" s="593">
        <v>0</v>
      </c>
      <c r="G53" s="593">
        <v>0</v>
      </c>
      <c r="H53" s="593">
        <v>0</v>
      </c>
      <c r="I53" s="593">
        <v>0</v>
      </c>
      <c r="J53" s="593">
        <v>0</v>
      </c>
      <c r="K53" s="593">
        <v>0</v>
      </c>
      <c r="L53" s="593"/>
      <c r="M53" s="594">
        <v>0</v>
      </c>
      <c r="N53" s="316"/>
    </row>
    <row r="54" spans="1:14" ht="17.100000000000001" customHeight="1" x14ac:dyDescent="0.15">
      <c r="I54" s="19"/>
      <c r="J54" s="316"/>
      <c r="K54" s="316"/>
      <c r="M54" s="311" t="s">
        <v>403</v>
      </c>
      <c r="N54" s="316"/>
    </row>
  </sheetData>
  <sheetProtection sheet="1" objects="1" scenarios="1"/>
  <mergeCells count="80">
    <mergeCell ref="I27:J27"/>
    <mergeCell ref="F19:H19"/>
    <mergeCell ref="F20:H20"/>
    <mergeCell ref="F21:H21"/>
    <mergeCell ref="F22:H22"/>
    <mergeCell ref="F23:H23"/>
    <mergeCell ref="F24:H24"/>
    <mergeCell ref="F25:H25"/>
    <mergeCell ref="F26:H26"/>
    <mergeCell ref="F27:H27"/>
    <mergeCell ref="I19:J19"/>
    <mergeCell ref="I20:J20"/>
    <mergeCell ref="I21:J21"/>
    <mergeCell ref="I22:J22"/>
    <mergeCell ref="I23:J23"/>
    <mergeCell ref="I24:J24"/>
    <mergeCell ref="B22:C22"/>
    <mergeCell ref="B24:C24"/>
    <mergeCell ref="B26:C26"/>
    <mergeCell ref="B19:C19"/>
    <mergeCell ref="D19:E19"/>
    <mergeCell ref="D20:E20"/>
    <mergeCell ref="B21:C21"/>
    <mergeCell ref="D21:E21"/>
    <mergeCell ref="A5:A6"/>
    <mergeCell ref="B5:D5"/>
    <mergeCell ref="E5:G5"/>
    <mergeCell ref="I17:J17"/>
    <mergeCell ref="F17:H17"/>
    <mergeCell ref="A17:A18"/>
    <mergeCell ref="B17:C17"/>
    <mergeCell ref="D17:E17"/>
    <mergeCell ref="B18:C18"/>
    <mergeCell ref="D18:E18"/>
    <mergeCell ref="H5:J5"/>
    <mergeCell ref="K5:M5"/>
    <mergeCell ref="K18:M18"/>
    <mergeCell ref="I18:J18"/>
    <mergeCell ref="K17:M17"/>
    <mergeCell ref="B20:C20"/>
    <mergeCell ref="F18:H18"/>
    <mergeCell ref="K19:M19"/>
    <mergeCell ref="G33:H33"/>
    <mergeCell ref="D28:E28"/>
    <mergeCell ref="A32:A33"/>
    <mergeCell ref="B32:C32"/>
    <mergeCell ref="D32:E32"/>
    <mergeCell ref="B28:C28"/>
    <mergeCell ref="F28:H28"/>
    <mergeCell ref="K27:M27"/>
    <mergeCell ref="I28:J28"/>
    <mergeCell ref="A2:M2"/>
    <mergeCell ref="A1:M1"/>
    <mergeCell ref="K32:M32"/>
    <mergeCell ref="I32:J32"/>
    <mergeCell ref="F32:H32"/>
    <mergeCell ref="D26:E26"/>
    <mergeCell ref="B27:C27"/>
    <mergeCell ref="D27:E27"/>
    <mergeCell ref="D24:E24"/>
    <mergeCell ref="B25:C25"/>
    <mergeCell ref="D25:E25"/>
    <mergeCell ref="D22:E22"/>
    <mergeCell ref="B23:C23"/>
    <mergeCell ref="D23:E23"/>
    <mergeCell ref="L34:M34"/>
    <mergeCell ref="L47:M47"/>
    <mergeCell ref="L48:M48"/>
    <mergeCell ref="L51:M51"/>
    <mergeCell ref="K28:M28"/>
    <mergeCell ref="L33:M33"/>
    <mergeCell ref="I25:J25"/>
    <mergeCell ref="I26:J26"/>
    <mergeCell ref="K20:M20"/>
    <mergeCell ref="K21:M21"/>
    <mergeCell ref="K22:M22"/>
    <mergeCell ref="K23:M23"/>
    <mergeCell ref="K24:M24"/>
    <mergeCell ref="K25:M25"/>
    <mergeCell ref="K26:M26"/>
  </mergeCells>
  <phoneticPr fontId="24"/>
  <printOptions horizontalCentered="1"/>
  <pageMargins left="0.59055118110236227" right="0.59055118110236227" top="0.59055118110236227" bottom="0.59055118110236227" header="0.39370078740157483" footer="0.39370078740157483"/>
  <pageSetup paperSize="9" scale="92" firstPageNumber="78" orientation="portrait" useFirstPageNumber="1" verticalDpi="300"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51"/>
  <sheetViews>
    <sheetView view="pageBreakPreview" zoomScale="90" zoomScaleNormal="100" zoomScaleSheetLayoutView="90" workbookViewId="0">
      <selection activeCell="P26" sqref="P26"/>
    </sheetView>
  </sheetViews>
  <sheetFormatPr defaultRowHeight="15.95" customHeight="1" x14ac:dyDescent="0.15"/>
  <cols>
    <col min="1" max="1" width="17.140625" style="10" customWidth="1"/>
    <col min="2" max="2" width="13.5703125" style="10" customWidth="1"/>
    <col min="3" max="3" width="12.5703125" style="10" customWidth="1"/>
    <col min="4" max="4" width="14.5703125" style="10" customWidth="1"/>
    <col min="5" max="7" width="14.28515625" style="10" customWidth="1"/>
    <col min="8" max="16384" width="9.140625" style="10"/>
  </cols>
  <sheetData>
    <row r="1" spans="1:13" ht="5.0999999999999996" customHeight="1" x14ac:dyDescent="0.15"/>
    <row r="2" spans="1:13" ht="15" customHeight="1" thickBot="1" x14ac:dyDescent="0.2">
      <c r="A2" s="2" t="s">
        <v>285</v>
      </c>
      <c r="B2" s="2"/>
      <c r="C2" s="2"/>
      <c r="D2" s="2"/>
      <c r="E2" s="2"/>
      <c r="F2" s="32"/>
      <c r="G2" s="145" t="s">
        <v>2</v>
      </c>
    </row>
    <row r="3" spans="1:13" ht="20.100000000000001" customHeight="1" x14ac:dyDescent="0.15">
      <c r="A3" s="33"/>
      <c r="B3" s="356" t="s">
        <v>55</v>
      </c>
      <c r="C3" s="356"/>
      <c r="D3" s="356"/>
      <c r="E3" s="356"/>
      <c r="F3" s="356"/>
      <c r="G3" s="357"/>
    </row>
    <row r="4" spans="1:13" ht="20.100000000000001" customHeight="1" x14ac:dyDescent="0.15">
      <c r="A4" s="146" t="s">
        <v>32</v>
      </c>
      <c r="B4" s="358" t="s">
        <v>56</v>
      </c>
      <c r="C4" s="358"/>
      <c r="D4" s="358" t="s">
        <v>57</v>
      </c>
      <c r="E4" s="359" t="s">
        <v>58</v>
      </c>
      <c r="F4" s="359"/>
      <c r="G4" s="360"/>
    </row>
    <row r="5" spans="1:13" ht="20.100000000000001" customHeight="1" x14ac:dyDescent="0.15">
      <c r="A5" s="34"/>
      <c r="B5" s="358"/>
      <c r="C5" s="358"/>
      <c r="D5" s="358"/>
      <c r="E5" s="15" t="s">
        <v>59</v>
      </c>
      <c r="F5" s="15" t="s">
        <v>60</v>
      </c>
      <c r="G5" s="35" t="s">
        <v>61</v>
      </c>
    </row>
    <row r="6" spans="1:13" ht="20.100000000000001" customHeight="1" x14ac:dyDescent="0.15">
      <c r="A6" s="146" t="s">
        <v>62</v>
      </c>
      <c r="B6" s="354">
        <f>D6+E6</f>
        <v>50</v>
      </c>
      <c r="C6" s="354"/>
      <c r="D6" s="149">
        <v>18</v>
      </c>
      <c r="E6" s="16">
        <v>32</v>
      </c>
      <c r="F6" s="16">
        <v>9</v>
      </c>
      <c r="G6" s="36">
        <v>23</v>
      </c>
    </row>
    <row r="7" spans="1:13" s="13" customFormat="1" ht="20.100000000000001" customHeight="1" x14ac:dyDescent="0.15">
      <c r="A7" s="66" t="s">
        <v>291</v>
      </c>
      <c r="B7" s="355">
        <v>34</v>
      </c>
      <c r="C7" s="355"/>
      <c r="D7" s="67">
        <v>15</v>
      </c>
      <c r="E7" s="5">
        <v>19</v>
      </c>
      <c r="F7" s="5">
        <v>7</v>
      </c>
      <c r="G7" s="26">
        <v>12</v>
      </c>
      <c r="I7" s="68"/>
      <c r="J7" s="68"/>
      <c r="K7" s="68"/>
      <c r="L7" s="68"/>
      <c r="M7" s="68"/>
    </row>
    <row r="8" spans="1:13" ht="15" customHeight="1" x14ac:dyDescent="0.15">
      <c r="A8" s="146" t="s">
        <v>9</v>
      </c>
      <c r="B8" s="361">
        <v>1</v>
      </c>
      <c r="C8" s="361"/>
      <c r="D8" s="114">
        <v>0</v>
      </c>
      <c r="E8" s="114">
        <v>0</v>
      </c>
      <c r="F8" s="114">
        <v>0</v>
      </c>
      <c r="G8" s="115">
        <v>0</v>
      </c>
    </row>
    <row r="9" spans="1:13" ht="15" customHeight="1" x14ac:dyDescent="0.15">
      <c r="A9" s="146" t="s">
        <v>39</v>
      </c>
      <c r="B9" s="361">
        <f>D9+E9</f>
        <v>3</v>
      </c>
      <c r="C9" s="361"/>
      <c r="D9" s="97">
        <v>2</v>
      </c>
      <c r="E9" s="1">
        <f>SUM(F9:G9)</f>
        <v>1</v>
      </c>
      <c r="F9" s="1">
        <v>1</v>
      </c>
      <c r="G9" s="25">
        <v>0</v>
      </c>
    </row>
    <row r="10" spans="1:13" ht="15" customHeight="1" x14ac:dyDescent="0.15">
      <c r="A10" s="146" t="s">
        <v>40</v>
      </c>
      <c r="B10" s="361">
        <v>2</v>
      </c>
      <c r="C10" s="361"/>
      <c r="D10" s="114">
        <v>0</v>
      </c>
      <c r="E10" s="114">
        <v>0</v>
      </c>
      <c r="F10" s="114">
        <v>0</v>
      </c>
      <c r="G10" s="115">
        <v>0</v>
      </c>
    </row>
    <row r="11" spans="1:13" ht="15" customHeight="1" x14ac:dyDescent="0.15">
      <c r="A11" s="146" t="s">
        <v>47</v>
      </c>
      <c r="B11" s="361">
        <f>D11+E11</f>
        <v>0</v>
      </c>
      <c r="C11" s="361"/>
      <c r="D11" s="17">
        <v>0</v>
      </c>
      <c r="E11" s="1">
        <f>SUM(F11:G11)</f>
        <v>0</v>
      </c>
      <c r="F11" s="1">
        <v>0</v>
      </c>
      <c r="G11" s="25">
        <v>0</v>
      </c>
    </row>
    <row r="12" spans="1:13" ht="15" customHeight="1" x14ac:dyDescent="0.15">
      <c r="A12" s="146" t="s">
        <v>50</v>
      </c>
      <c r="B12" s="361">
        <v>1</v>
      </c>
      <c r="C12" s="361"/>
      <c r="D12" s="114">
        <v>0</v>
      </c>
      <c r="E12" s="114">
        <v>0</v>
      </c>
      <c r="F12" s="114">
        <v>0</v>
      </c>
      <c r="G12" s="115">
        <v>0</v>
      </c>
    </row>
    <row r="13" spans="1:13" ht="15" customHeight="1" x14ac:dyDescent="0.15">
      <c r="A13" s="146" t="s">
        <v>51</v>
      </c>
      <c r="B13" s="361">
        <v>2</v>
      </c>
      <c r="C13" s="361"/>
      <c r="D13" s="114">
        <v>0</v>
      </c>
      <c r="E13" s="114">
        <v>0</v>
      </c>
      <c r="F13" s="114">
        <v>0</v>
      </c>
      <c r="G13" s="115">
        <v>0</v>
      </c>
    </row>
    <row r="14" spans="1:13" ht="15" customHeight="1" x14ac:dyDescent="0.15">
      <c r="A14" s="146" t="s">
        <v>52</v>
      </c>
      <c r="B14" s="361">
        <f>D14+E14</f>
        <v>9</v>
      </c>
      <c r="C14" s="361"/>
      <c r="D14" s="17">
        <v>3</v>
      </c>
      <c r="E14" s="1">
        <f>SUM(F14:G14)</f>
        <v>6</v>
      </c>
      <c r="F14" s="1">
        <v>2</v>
      </c>
      <c r="G14" s="25">
        <v>4</v>
      </c>
    </row>
    <row r="15" spans="1:13" ht="15" customHeight="1" x14ac:dyDescent="0.15">
      <c r="A15" s="146" t="s">
        <v>63</v>
      </c>
      <c r="B15" s="361">
        <v>5</v>
      </c>
      <c r="C15" s="361"/>
      <c r="D15" s="17">
        <v>1</v>
      </c>
      <c r="E15" s="1">
        <f>SUM(F15:G15)</f>
        <v>4</v>
      </c>
      <c r="F15" s="1">
        <v>0</v>
      </c>
      <c r="G15" s="25">
        <v>4</v>
      </c>
    </row>
    <row r="16" spans="1:13" ht="15" customHeight="1" x14ac:dyDescent="0.15">
      <c r="A16" s="146" t="s">
        <v>64</v>
      </c>
      <c r="B16" s="361">
        <v>1</v>
      </c>
      <c r="C16" s="361"/>
      <c r="D16" s="114">
        <v>0</v>
      </c>
      <c r="E16" s="114">
        <v>0</v>
      </c>
      <c r="F16" s="114">
        <v>0</v>
      </c>
      <c r="G16" s="115">
        <v>0</v>
      </c>
    </row>
    <row r="17" spans="1:7" ht="15" customHeight="1" x14ac:dyDescent="0.15">
      <c r="A17" s="146" t="s">
        <v>53</v>
      </c>
      <c r="B17" s="361">
        <f>D17+E17</f>
        <v>0</v>
      </c>
      <c r="C17" s="361"/>
      <c r="D17" s="17">
        <v>0</v>
      </c>
      <c r="E17" s="1">
        <f>SUM(F17:G17)</f>
        <v>0</v>
      </c>
      <c r="F17" s="1">
        <v>0</v>
      </c>
      <c r="G17" s="25">
        <v>0</v>
      </c>
    </row>
    <row r="18" spans="1:7" ht="15" customHeight="1" x14ac:dyDescent="0.15">
      <c r="A18" s="146" t="s">
        <v>41</v>
      </c>
      <c r="B18" s="361">
        <f>D18+E18</f>
        <v>0</v>
      </c>
      <c r="C18" s="361"/>
      <c r="D18" s="97">
        <v>0</v>
      </c>
      <c r="E18" s="1">
        <f>SUM(F18:G18)</f>
        <v>0</v>
      </c>
      <c r="F18" s="1">
        <v>0</v>
      </c>
      <c r="G18" s="25">
        <v>0</v>
      </c>
    </row>
    <row r="19" spans="1:7" ht="15" customHeight="1" x14ac:dyDescent="0.15">
      <c r="A19" s="146" t="s">
        <v>42</v>
      </c>
      <c r="B19" s="361">
        <f>D19+E19</f>
        <v>0</v>
      </c>
      <c r="C19" s="361"/>
      <c r="D19" s="97">
        <v>0</v>
      </c>
      <c r="E19" s="1">
        <f>SUM(F19:G19)</f>
        <v>0</v>
      </c>
      <c r="F19" s="1">
        <v>0</v>
      </c>
      <c r="G19" s="25">
        <v>0</v>
      </c>
    </row>
    <row r="20" spans="1:7" ht="15" customHeight="1" x14ac:dyDescent="0.15">
      <c r="A20" s="146" t="s">
        <v>43</v>
      </c>
      <c r="B20" s="361">
        <f>D20+E20</f>
        <v>0</v>
      </c>
      <c r="C20" s="361"/>
      <c r="D20" s="97">
        <v>0</v>
      </c>
      <c r="E20" s="1">
        <f>SUM(F20:G20)</f>
        <v>0</v>
      </c>
      <c r="F20" s="1">
        <v>0</v>
      </c>
      <c r="G20" s="25">
        <v>0</v>
      </c>
    </row>
    <row r="21" spans="1:7" ht="15" customHeight="1" x14ac:dyDescent="0.15">
      <c r="A21" s="146" t="s">
        <v>44</v>
      </c>
      <c r="B21" s="361">
        <v>2</v>
      </c>
      <c r="C21" s="361"/>
      <c r="D21" s="114">
        <v>0</v>
      </c>
      <c r="E21" s="114">
        <v>0</v>
      </c>
      <c r="F21" s="114">
        <v>0</v>
      </c>
      <c r="G21" s="115">
        <v>0</v>
      </c>
    </row>
    <row r="22" spans="1:7" ht="15" customHeight="1" x14ac:dyDescent="0.15">
      <c r="A22" s="146" t="s">
        <v>45</v>
      </c>
      <c r="B22" s="361">
        <f>D22+E22</f>
        <v>0</v>
      </c>
      <c r="C22" s="361"/>
      <c r="D22" s="1">
        <f>SUM(E22:F22)</f>
        <v>0</v>
      </c>
      <c r="E22" s="1">
        <f>SUM(F22:G22)</f>
        <v>0</v>
      </c>
      <c r="F22" s="1">
        <v>0</v>
      </c>
      <c r="G22" s="25">
        <v>0</v>
      </c>
    </row>
    <row r="23" spans="1:7" ht="15" customHeight="1" x14ac:dyDescent="0.15">
      <c r="A23" s="146" t="s">
        <v>49</v>
      </c>
      <c r="B23" s="361">
        <f>D23+E23</f>
        <v>6</v>
      </c>
      <c r="C23" s="361"/>
      <c r="D23" s="17">
        <v>4</v>
      </c>
      <c r="E23" s="1">
        <f>SUM(F23:G23)</f>
        <v>2</v>
      </c>
      <c r="F23" s="1">
        <v>2</v>
      </c>
      <c r="G23" s="25">
        <v>0</v>
      </c>
    </row>
    <row r="24" spans="1:7" ht="15" customHeight="1" thickBot="1" x14ac:dyDescent="0.2">
      <c r="A24" s="37" t="s">
        <v>54</v>
      </c>
      <c r="B24" s="369">
        <v>2</v>
      </c>
      <c r="C24" s="369"/>
      <c r="D24" s="116">
        <v>0</v>
      </c>
      <c r="E24" s="116">
        <v>0</v>
      </c>
      <c r="F24" s="116">
        <v>0</v>
      </c>
      <c r="G24" s="117">
        <v>0</v>
      </c>
    </row>
    <row r="25" spans="1:7" ht="15" customHeight="1" x14ac:dyDescent="0.15">
      <c r="A25" s="3" t="s">
        <v>65</v>
      </c>
      <c r="B25" s="3"/>
      <c r="C25" s="3"/>
      <c r="D25" s="3"/>
      <c r="F25" s="3"/>
      <c r="G25" s="11" t="s">
        <v>292</v>
      </c>
    </row>
    <row r="26" spans="1:7" ht="15" customHeight="1" x14ac:dyDescent="0.15">
      <c r="A26" s="3"/>
      <c r="B26" s="3"/>
      <c r="C26" s="3"/>
      <c r="D26" s="3"/>
      <c r="E26" s="3"/>
      <c r="F26" s="3"/>
      <c r="G26" s="3"/>
    </row>
    <row r="27" spans="1:7" ht="15" customHeight="1" thickBot="1" x14ac:dyDescent="0.2">
      <c r="A27" s="368" t="s">
        <v>254</v>
      </c>
      <c r="B27" s="368"/>
      <c r="C27" s="368"/>
      <c r="D27" s="3"/>
      <c r="E27" s="3"/>
      <c r="F27" s="3"/>
      <c r="G27" s="11" t="s">
        <v>66</v>
      </c>
    </row>
    <row r="28" spans="1:7" ht="20.100000000000001" customHeight="1" thickBot="1" x14ac:dyDescent="0.2">
      <c r="A28" s="371" t="s">
        <v>286</v>
      </c>
      <c r="B28" s="373" t="s">
        <v>3</v>
      </c>
      <c r="C28" s="49" t="s">
        <v>67</v>
      </c>
      <c r="D28" s="370" t="s">
        <v>68</v>
      </c>
      <c r="E28" s="370"/>
      <c r="F28" s="362" t="s">
        <v>371</v>
      </c>
      <c r="G28" s="364" t="s">
        <v>69</v>
      </c>
    </row>
    <row r="29" spans="1:7" ht="20.100000000000001" customHeight="1" x14ac:dyDescent="0.15">
      <c r="A29" s="372"/>
      <c r="B29" s="358"/>
      <c r="C29" s="18" t="s">
        <v>70</v>
      </c>
      <c r="D29" s="12" t="s">
        <v>71</v>
      </c>
      <c r="E29" s="12" t="s">
        <v>72</v>
      </c>
      <c r="F29" s="363"/>
      <c r="G29" s="365"/>
    </row>
    <row r="30" spans="1:7" ht="20.100000000000001" customHeight="1" x14ac:dyDescent="0.15">
      <c r="A30" s="146" t="s">
        <v>62</v>
      </c>
      <c r="B30" s="143">
        <f>SUM(C30:G30)</f>
        <v>163</v>
      </c>
      <c r="C30" s="50">
        <v>63</v>
      </c>
      <c r="D30" s="50">
        <v>10</v>
      </c>
      <c r="E30" s="50">
        <v>11</v>
      </c>
      <c r="F30" s="50">
        <v>42</v>
      </c>
      <c r="G30" s="51">
        <v>37</v>
      </c>
    </row>
    <row r="31" spans="1:7" s="13" customFormat="1" ht="20.100000000000001" customHeight="1" x14ac:dyDescent="0.15">
      <c r="A31" s="66" t="s">
        <v>291</v>
      </c>
      <c r="B31" s="144">
        <v>114</v>
      </c>
      <c r="C31" s="150">
        <v>12</v>
      </c>
      <c r="D31" s="150">
        <v>46</v>
      </c>
      <c r="E31" s="150">
        <v>23</v>
      </c>
      <c r="F31" s="150">
        <v>33</v>
      </c>
      <c r="G31" s="69" t="s">
        <v>293</v>
      </c>
    </row>
    <row r="32" spans="1:7" ht="15" customHeight="1" x14ac:dyDescent="0.15">
      <c r="A32" s="146" t="s">
        <v>9</v>
      </c>
      <c r="B32" s="118" t="s">
        <v>235</v>
      </c>
      <c r="C32" s="45">
        <v>0</v>
      </c>
      <c r="D32" s="45">
        <v>0</v>
      </c>
      <c r="E32" s="45">
        <v>0</v>
      </c>
      <c r="F32" s="45">
        <v>0</v>
      </c>
      <c r="G32" s="119" t="s">
        <v>293</v>
      </c>
    </row>
    <row r="33" spans="1:7" ht="15" customHeight="1" x14ac:dyDescent="0.15">
      <c r="A33" s="146" t="s">
        <v>10</v>
      </c>
      <c r="B33" s="142">
        <v>9</v>
      </c>
      <c r="C33" s="98">
        <v>0</v>
      </c>
      <c r="D33" s="98">
        <v>6</v>
      </c>
      <c r="E33" s="45">
        <v>2</v>
      </c>
      <c r="F33" s="98">
        <v>1</v>
      </c>
      <c r="G33" s="119" t="s">
        <v>293</v>
      </c>
    </row>
    <row r="34" spans="1:7" ht="15" customHeight="1" x14ac:dyDescent="0.15">
      <c r="A34" s="38" t="s">
        <v>40</v>
      </c>
      <c r="B34" s="45" t="s">
        <v>235</v>
      </c>
      <c r="C34" s="45">
        <v>0</v>
      </c>
      <c r="D34" s="45">
        <v>0</v>
      </c>
      <c r="E34" s="45">
        <v>0</v>
      </c>
      <c r="F34" s="45">
        <v>0</v>
      </c>
      <c r="G34" s="119" t="s">
        <v>293</v>
      </c>
    </row>
    <row r="35" spans="1:7" ht="15" customHeight="1" x14ac:dyDescent="0.15">
      <c r="A35" s="38" t="s">
        <v>47</v>
      </c>
      <c r="B35" s="98">
        <v>0</v>
      </c>
      <c r="C35" s="98">
        <v>0</v>
      </c>
      <c r="D35" s="98">
        <v>0</v>
      </c>
      <c r="E35" s="98">
        <v>0</v>
      </c>
      <c r="F35" s="98">
        <v>0</v>
      </c>
      <c r="G35" s="119" t="s">
        <v>293</v>
      </c>
    </row>
    <row r="36" spans="1:7" ht="15" customHeight="1" x14ac:dyDescent="0.15">
      <c r="A36" s="38" t="s">
        <v>50</v>
      </c>
      <c r="B36" s="45" t="s">
        <v>235</v>
      </c>
      <c r="C36" s="45">
        <v>0</v>
      </c>
      <c r="D36" s="45">
        <v>0</v>
      </c>
      <c r="E36" s="45">
        <v>0</v>
      </c>
      <c r="F36" s="45">
        <v>0</v>
      </c>
      <c r="G36" s="119" t="s">
        <v>293</v>
      </c>
    </row>
    <row r="37" spans="1:7" ht="15" customHeight="1" x14ac:dyDescent="0.15">
      <c r="A37" s="38" t="s">
        <v>51</v>
      </c>
      <c r="B37" s="45" t="s">
        <v>235</v>
      </c>
      <c r="C37" s="45">
        <v>0</v>
      </c>
      <c r="D37" s="45">
        <v>0</v>
      </c>
      <c r="E37" s="45">
        <v>0</v>
      </c>
      <c r="F37" s="45">
        <v>0</v>
      </c>
      <c r="G37" s="119" t="s">
        <v>293</v>
      </c>
    </row>
    <row r="38" spans="1:7" ht="15" customHeight="1" x14ac:dyDescent="0.15">
      <c r="A38" s="38" t="s">
        <v>52</v>
      </c>
      <c r="B38" s="98">
        <v>31</v>
      </c>
      <c r="C38" s="98">
        <v>3</v>
      </c>
      <c r="D38" s="98">
        <v>15</v>
      </c>
      <c r="E38" s="98">
        <v>8</v>
      </c>
      <c r="F38" s="98">
        <v>3</v>
      </c>
      <c r="G38" s="119" t="s">
        <v>293</v>
      </c>
    </row>
    <row r="39" spans="1:7" ht="15" customHeight="1" x14ac:dyDescent="0.15">
      <c r="A39" s="38" t="s">
        <v>63</v>
      </c>
      <c r="B39" s="98">
        <v>16</v>
      </c>
      <c r="C39" s="98">
        <v>1</v>
      </c>
      <c r="D39" s="98">
        <v>5</v>
      </c>
      <c r="E39" s="98">
        <v>3</v>
      </c>
      <c r="F39" s="98">
        <v>4</v>
      </c>
      <c r="G39" s="119" t="s">
        <v>293</v>
      </c>
    </row>
    <row r="40" spans="1:7" ht="15" customHeight="1" x14ac:dyDescent="0.15">
      <c r="A40" s="38" t="s">
        <v>64</v>
      </c>
      <c r="B40" s="45" t="s">
        <v>235</v>
      </c>
      <c r="C40" s="45">
        <v>0</v>
      </c>
      <c r="D40" s="45">
        <v>0</v>
      </c>
      <c r="E40" s="45">
        <v>0</v>
      </c>
      <c r="F40" s="45">
        <v>0</v>
      </c>
      <c r="G40" s="119" t="s">
        <v>293</v>
      </c>
    </row>
    <row r="41" spans="1:7" ht="15" customHeight="1" x14ac:dyDescent="0.15">
      <c r="A41" s="38" t="s">
        <v>53</v>
      </c>
      <c r="B41" s="98">
        <v>0</v>
      </c>
      <c r="C41" s="98">
        <v>0</v>
      </c>
      <c r="D41" s="98">
        <v>0</v>
      </c>
      <c r="E41" s="98">
        <v>0</v>
      </c>
      <c r="F41" s="98">
        <v>0</v>
      </c>
      <c r="G41" s="119" t="s">
        <v>293</v>
      </c>
    </row>
    <row r="42" spans="1:7" ht="15" customHeight="1" x14ac:dyDescent="0.15">
      <c r="A42" s="38" t="s">
        <v>41</v>
      </c>
      <c r="B42" s="98">
        <v>0</v>
      </c>
      <c r="C42" s="98">
        <v>0</v>
      </c>
      <c r="D42" s="98">
        <v>0</v>
      </c>
      <c r="E42" s="98">
        <v>0</v>
      </c>
      <c r="F42" s="98">
        <v>0</v>
      </c>
      <c r="G42" s="119" t="s">
        <v>293</v>
      </c>
    </row>
    <row r="43" spans="1:7" ht="15" customHeight="1" x14ac:dyDescent="0.15">
      <c r="A43" s="38" t="s">
        <v>42</v>
      </c>
      <c r="B43" s="98">
        <v>0</v>
      </c>
      <c r="C43" s="98">
        <v>0</v>
      </c>
      <c r="D43" s="98">
        <v>0</v>
      </c>
      <c r="E43" s="98">
        <v>0</v>
      </c>
      <c r="F43" s="98">
        <v>0</v>
      </c>
      <c r="G43" s="119" t="s">
        <v>293</v>
      </c>
    </row>
    <row r="44" spans="1:7" ht="15" customHeight="1" x14ac:dyDescent="0.15">
      <c r="A44" s="38" t="s">
        <v>43</v>
      </c>
      <c r="B44" s="98">
        <v>0</v>
      </c>
      <c r="C44" s="98">
        <v>0</v>
      </c>
      <c r="D44" s="98">
        <v>0</v>
      </c>
      <c r="E44" s="98">
        <v>0</v>
      </c>
      <c r="F44" s="98">
        <v>0</v>
      </c>
      <c r="G44" s="119" t="s">
        <v>293</v>
      </c>
    </row>
    <row r="45" spans="1:7" ht="15" customHeight="1" x14ac:dyDescent="0.15">
      <c r="A45" s="38" t="s">
        <v>11</v>
      </c>
      <c r="B45" s="45" t="s">
        <v>235</v>
      </c>
      <c r="C45" s="45">
        <v>0</v>
      </c>
      <c r="D45" s="45">
        <v>0</v>
      </c>
      <c r="E45" s="45">
        <v>0</v>
      </c>
      <c r="F45" s="45">
        <v>0</v>
      </c>
      <c r="G45" s="119" t="s">
        <v>293</v>
      </c>
    </row>
    <row r="46" spans="1:7" ht="15" customHeight="1" x14ac:dyDescent="0.15">
      <c r="A46" s="38" t="s">
        <v>45</v>
      </c>
      <c r="B46" s="98">
        <v>0</v>
      </c>
      <c r="C46" s="98">
        <v>0</v>
      </c>
      <c r="D46" s="98">
        <v>0</v>
      </c>
      <c r="E46" s="98">
        <v>0</v>
      </c>
      <c r="F46" s="98">
        <v>0</v>
      </c>
      <c r="G46" s="119" t="s">
        <v>293</v>
      </c>
    </row>
    <row r="47" spans="1:7" ht="15" customHeight="1" x14ac:dyDescent="0.15">
      <c r="A47" s="38" t="s">
        <v>49</v>
      </c>
      <c r="B47" s="98">
        <v>20</v>
      </c>
      <c r="C47" s="98">
        <v>4</v>
      </c>
      <c r="D47" s="98">
        <v>7</v>
      </c>
      <c r="E47" s="98">
        <v>3</v>
      </c>
      <c r="F47" s="98">
        <v>6</v>
      </c>
      <c r="G47" s="119" t="s">
        <v>293</v>
      </c>
    </row>
    <row r="48" spans="1:7" ht="15" customHeight="1" thickBot="1" x14ac:dyDescent="0.2">
      <c r="A48" s="39" t="s">
        <v>54</v>
      </c>
      <c r="B48" s="120">
        <v>0</v>
      </c>
      <c r="C48" s="120">
        <v>0</v>
      </c>
      <c r="D48" s="120">
        <v>0</v>
      </c>
      <c r="E48" s="120">
        <v>0</v>
      </c>
      <c r="F48" s="120">
        <v>0</v>
      </c>
      <c r="G48" s="121" t="s">
        <v>293</v>
      </c>
    </row>
    <row r="49" spans="1:7" ht="14.25" customHeight="1" x14ac:dyDescent="0.15">
      <c r="A49" s="3" t="s">
        <v>73</v>
      </c>
      <c r="B49" s="3"/>
      <c r="C49" s="3"/>
      <c r="D49" s="3"/>
      <c r="E49" s="3"/>
      <c r="G49" s="11" t="s">
        <v>292</v>
      </c>
    </row>
    <row r="50" spans="1:7" ht="14.25" customHeight="1" x14ac:dyDescent="0.15">
      <c r="A50" s="366" t="s">
        <v>236</v>
      </c>
      <c r="B50" s="366"/>
      <c r="C50" s="366"/>
      <c r="D50" s="366"/>
      <c r="E50" s="366"/>
    </row>
    <row r="51" spans="1:7" ht="14.25" customHeight="1" x14ac:dyDescent="0.15">
      <c r="A51" s="367" t="s">
        <v>237</v>
      </c>
      <c r="B51" s="367"/>
      <c r="C51" s="367"/>
      <c r="D51" s="367"/>
      <c r="E51" s="367"/>
    </row>
  </sheetData>
  <sheetProtection sheet="1" objects="1" scenario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50"/>
  <sheetViews>
    <sheetView view="pageBreakPreview" zoomScale="115" zoomScaleNormal="100" workbookViewId="0">
      <selection activeCell="P26" sqref="P26"/>
    </sheetView>
  </sheetViews>
  <sheetFormatPr defaultRowHeight="15.95" customHeight="1" x14ac:dyDescent="0.15"/>
  <cols>
    <col min="1" max="2" width="7.7109375" style="10" customWidth="1"/>
    <col min="3" max="3" width="5" style="10" customWidth="1"/>
    <col min="4" max="4" width="5.5703125" style="10" customWidth="1"/>
    <col min="5" max="11" width="5" style="10" customWidth="1"/>
    <col min="12" max="12" width="5.28515625" style="10" customWidth="1"/>
    <col min="13" max="18" width="5" style="10" customWidth="1"/>
    <col min="19" max="20" width="5.7109375" style="10" customWidth="1"/>
    <col min="21" max="16384" width="9.140625" style="10"/>
  </cols>
  <sheetData>
    <row r="1" spans="1:28" ht="5.0999999999999996" customHeight="1" x14ac:dyDescent="0.15">
      <c r="A1" s="386"/>
      <c r="B1" s="386"/>
      <c r="C1" s="386"/>
      <c r="D1" s="386"/>
      <c r="E1" s="386"/>
      <c r="F1" s="386"/>
      <c r="G1" s="386"/>
      <c r="H1" s="386"/>
      <c r="I1" s="386"/>
      <c r="J1" s="386"/>
      <c r="K1" s="386"/>
      <c r="L1" s="3"/>
      <c r="N1" s="3"/>
      <c r="O1" s="3"/>
      <c r="Q1" s="3"/>
      <c r="R1" s="11"/>
      <c r="S1" s="3"/>
      <c r="T1" s="3"/>
      <c r="U1" s="3"/>
      <c r="V1" s="3"/>
      <c r="W1" s="3"/>
      <c r="X1" s="3"/>
      <c r="Y1" s="3"/>
      <c r="Z1" s="3"/>
      <c r="AA1" s="3"/>
    </row>
    <row r="2" spans="1:28" ht="15" customHeight="1" thickBot="1" x14ac:dyDescent="0.2">
      <c r="A2" s="2" t="s">
        <v>255</v>
      </c>
      <c r="B2" s="2"/>
      <c r="C2" s="2"/>
      <c r="D2" s="2"/>
      <c r="E2" s="2"/>
      <c r="F2" s="2"/>
      <c r="G2" s="2"/>
      <c r="H2" s="2"/>
      <c r="I2" s="2"/>
      <c r="J2" s="2"/>
      <c r="K2" s="2"/>
      <c r="L2" s="3"/>
      <c r="N2" s="3"/>
      <c r="O2" s="3"/>
      <c r="Q2" s="3"/>
      <c r="R2" s="11" t="s">
        <v>74</v>
      </c>
      <c r="S2" s="3"/>
      <c r="T2" s="3"/>
      <c r="U2" s="3"/>
      <c r="V2" s="3"/>
      <c r="W2" s="3"/>
      <c r="X2" s="3"/>
      <c r="Y2" s="3"/>
      <c r="Z2" s="3"/>
      <c r="AA2" s="3"/>
    </row>
    <row r="3" spans="1:28" ht="20.100000000000001" customHeight="1" thickBot="1" x14ac:dyDescent="0.2">
      <c r="A3" s="33"/>
      <c r="B3" s="40"/>
      <c r="C3" s="387" t="s">
        <v>75</v>
      </c>
      <c r="D3" s="387"/>
      <c r="E3" s="387" t="s">
        <v>76</v>
      </c>
      <c r="F3" s="389"/>
      <c r="G3" s="382" t="s">
        <v>232</v>
      </c>
      <c r="H3" s="382"/>
      <c r="I3" s="382"/>
      <c r="J3" s="382"/>
      <c r="K3" s="383" t="s">
        <v>77</v>
      </c>
      <c r="L3" s="383"/>
      <c r="M3" s="383"/>
      <c r="N3" s="384"/>
      <c r="O3" s="391" t="s">
        <v>357</v>
      </c>
      <c r="P3" s="391"/>
      <c r="Q3" s="391"/>
      <c r="R3" s="392"/>
      <c r="S3" s="3"/>
      <c r="T3" s="3"/>
      <c r="U3" s="3"/>
      <c r="V3" s="3"/>
      <c r="W3" s="3"/>
      <c r="X3" s="3"/>
      <c r="Y3" s="3"/>
      <c r="Z3" s="3"/>
    </row>
    <row r="4" spans="1:28" ht="20.100000000000001" customHeight="1" thickBot="1" x14ac:dyDescent="0.2">
      <c r="A4" s="396" t="s">
        <v>358</v>
      </c>
      <c r="B4" s="397"/>
      <c r="C4" s="388"/>
      <c r="D4" s="388"/>
      <c r="E4" s="388"/>
      <c r="F4" s="390"/>
      <c r="G4" s="395" t="s">
        <v>233</v>
      </c>
      <c r="H4" s="395"/>
      <c r="I4" s="395" t="s">
        <v>234</v>
      </c>
      <c r="J4" s="395"/>
      <c r="K4" s="342" t="s">
        <v>359</v>
      </c>
      <c r="L4" s="351"/>
      <c r="M4" s="351"/>
      <c r="N4" s="351"/>
      <c r="O4" s="393" t="s">
        <v>78</v>
      </c>
      <c r="P4" s="393"/>
      <c r="Q4" s="351" t="s">
        <v>360</v>
      </c>
      <c r="R4" s="394"/>
      <c r="S4" s="3"/>
      <c r="T4" s="3"/>
      <c r="U4" s="3"/>
      <c r="V4" s="3"/>
      <c r="W4" s="3"/>
      <c r="X4" s="3"/>
      <c r="Y4" s="3"/>
      <c r="Z4" s="3"/>
    </row>
    <row r="5" spans="1:28" ht="20.100000000000001" customHeight="1" x14ac:dyDescent="0.15">
      <c r="A5" s="34"/>
      <c r="B5" s="31"/>
      <c r="C5" s="388"/>
      <c r="D5" s="388"/>
      <c r="E5" s="388"/>
      <c r="F5" s="390"/>
      <c r="G5" s="395"/>
      <c r="H5" s="395"/>
      <c r="I5" s="395"/>
      <c r="J5" s="395"/>
      <c r="K5" s="342" t="s">
        <v>78</v>
      </c>
      <c r="L5" s="351"/>
      <c r="M5" s="351" t="s">
        <v>79</v>
      </c>
      <c r="N5" s="351"/>
      <c r="O5" s="393"/>
      <c r="P5" s="393"/>
      <c r="Q5" s="351"/>
      <c r="R5" s="394"/>
      <c r="S5" s="3"/>
      <c r="T5" s="3"/>
      <c r="U5" s="3"/>
      <c r="V5" s="3"/>
      <c r="W5" s="3"/>
      <c r="X5" s="3"/>
      <c r="Y5" s="3"/>
      <c r="Z5" s="3"/>
      <c r="AA5" s="3"/>
      <c r="AB5" s="3"/>
    </row>
    <row r="6" spans="1:28" ht="19.5" customHeight="1" x14ac:dyDescent="0.15">
      <c r="A6" s="380" t="s">
        <v>361</v>
      </c>
      <c r="B6" s="381"/>
      <c r="C6" s="398">
        <v>31</v>
      </c>
      <c r="D6" s="398"/>
      <c r="E6" s="399">
        <v>1552</v>
      </c>
      <c r="F6" s="399"/>
      <c r="G6" s="385">
        <v>0</v>
      </c>
      <c r="H6" s="385"/>
      <c r="I6" s="385">
        <v>0</v>
      </c>
      <c r="J6" s="385"/>
      <c r="K6" s="401">
        <v>26</v>
      </c>
      <c r="L6" s="401"/>
      <c r="M6" s="399">
        <v>1090</v>
      </c>
      <c r="N6" s="399"/>
      <c r="O6" s="401">
        <v>16</v>
      </c>
      <c r="P6" s="401"/>
      <c r="Q6" s="401">
        <v>462</v>
      </c>
      <c r="R6" s="402"/>
      <c r="S6" s="3"/>
      <c r="T6" s="111"/>
      <c r="U6" s="3"/>
      <c r="V6" s="3"/>
      <c r="W6" s="3"/>
      <c r="X6" s="3"/>
      <c r="Y6" s="3"/>
      <c r="Z6" s="3"/>
      <c r="AA6" s="3"/>
      <c r="AB6" s="3"/>
    </row>
    <row r="7" spans="1:28" ht="16.5" customHeight="1" x14ac:dyDescent="0.15">
      <c r="A7" s="374" t="s">
        <v>80</v>
      </c>
      <c r="B7" s="375"/>
      <c r="C7" s="376">
        <v>0</v>
      </c>
      <c r="D7" s="376"/>
      <c r="E7" s="376">
        <v>0</v>
      </c>
      <c r="F7" s="376"/>
      <c r="G7" s="376">
        <v>0</v>
      </c>
      <c r="H7" s="376"/>
      <c r="I7" s="376">
        <v>0</v>
      </c>
      <c r="J7" s="376"/>
      <c r="K7" s="376">
        <v>0</v>
      </c>
      <c r="L7" s="376"/>
      <c r="M7" s="376">
        <v>0</v>
      </c>
      <c r="N7" s="376"/>
      <c r="O7" s="376">
        <v>0</v>
      </c>
      <c r="P7" s="376"/>
      <c r="Q7" s="376">
        <v>0</v>
      </c>
      <c r="R7" s="400"/>
      <c r="S7" s="3"/>
      <c r="T7" s="3"/>
      <c r="U7" s="3"/>
      <c r="V7" s="3"/>
      <c r="W7" s="3"/>
      <c r="X7" s="3"/>
      <c r="Y7" s="3"/>
      <c r="Z7" s="3"/>
      <c r="AA7" s="3"/>
      <c r="AB7" s="3"/>
    </row>
    <row r="8" spans="1:28" ht="16.5" customHeight="1" x14ac:dyDescent="0.15">
      <c r="A8" s="374" t="s">
        <v>81</v>
      </c>
      <c r="B8" s="375"/>
      <c r="C8" s="379">
        <v>0</v>
      </c>
      <c r="D8" s="379"/>
      <c r="E8" s="379">
        <v>0</v>
      </c>
      <c r="F8" s="379"/>
      <c r="G8" s="379">
        <v>0</v>
      </c>
      <c r="H8" s="379"/>
      <c r="I8" s="379">
        <v>0</v>
      </c>
      <c r="J8" s="379"/>
      <c r="K8" s="379">
        <v>0</v>
      </c>
      <c r="L8" s="379"/>
      <c r="M8" s="379">
        <v>0</v>
      </c>
      <c r="N8" s="379"/>
      <c r="O8" s="379">
        <v>0</v>
      </c>
      <c r="P8" s="379"/>
      <c r="Q8" s="379">
        <v>0</v>
      </c>
      <c r="R8" s="403"/>
      <c r="S8" s="3"/>
      <c r="T8" s="3"/>
      <c r="U8" s="3"/>
      <c r="V8" s="3"/>
      <c r="W8" s="3"/>
      <c r="X8" s="3"/>
      <c r="Y8" s="3"/>
      <c r="Z8" s="3"/>
      <c r="AA8" s="3"/>
      <c r="AB8" s="3"/>
    </row>
    <row r="9" spans="1:28" ht="16.5" customHeight="1" x14ac:dyDescent="0.15">
      <c r="A9" s="374" t="s">
        <v>82</v>
      </c>
      <c r="B9" s="375"/>
      <c r="C9" s="376">
        <v>0</v>
      </c>
      <c r="D9" s="376"/>
      <c r="E9" s="376">
        <v>0</v>
      </c>
      <c r="F9" s="376"/>
      <c r="G9" s="376">
        <v>0</v>
      </c>
      <c r="H9" s="376"/>
      <c r="I9" s="376">
        <v>0</v>
      </c>
      <c r="J9" s="376"/>
      <c r="K9" s="376">
        <v>0</v>
      </c>
      <c r="L9" s="376"/>
      <c r="M9" s="376">
        <v>0</v>
      </c>
      <c r="N9" s="376"/>
      <c r="O9" s="376">
        <v>0</v>
      </c>
      <c r="P9" s="376"/>
      <c r="Q9" s="376">
        <v>0</v>
      </c>
      <c r="R9" s="400"/>
      <c r="S9" s="3"/>
      <c r="T9" s="3"/>
      <c r="U9" s="3"/>
      <c r="V9" s="3"/>
      <c r="W9" s="3"/>
      <c r="X9" s="3"/>
      <c r="Y9" s="3"/>
      <c r="Z9" s="3"/>
      <c r="AA9" s="3"/>
      <c r="AB9" s="3"/>
    </row>
    <row r="10" spans="1:28" ht="16.5" customHeight="1" x14ac:dyDescent="0.15">
      <c r="A10" s="374" t="s">
        <v>83</v>
      </c>
      <c r="B10" s="375"/>
      <c r="C10" s="379">
        <v>0</v>
      </c>
      <c r="D10" s="379"/>
      <c r="E10" s="379">
        <v>0</v>
      </c>
      <c r="F10" s="379"/>
      <c r="G10" s="379">
        <v>0</v>
      </c>
      <c r="H10" s="379"/>
      <c r="I10" s="379">
        <v>0</v>
      </c>
      <c r="J10" s="379"/>
      <c r="K10" s="379">
        <v>0</v>
      </c>
      <c r="L10" s="379"/>
      <c r="M10" s="379">
        <v>0</v>
      </c>
      <c r="N10" s="379"/>
      <c r="O10" s="379">
        <v>0</v>
      </c>
      <c r="P10" s="379"/>
      <c r="Q10" s="379">
        <v>0</v>
      </c>
      <c r="R10" s="403"/>
      <c r="S10" s="3"/>
      <c r="T10" s="3"/>
      <c r="U10" s="3"/>
      <c r="V10" s="3"/>
      <c r="W10" s="3"/>
      <c r="X10" s="3"/>
      <c r="Y10" s="3"/>
      <c r="Z10" s="3"/>
      <c r="AA10" s="3"/>
      <c r="AB10" s="3"/>
    </row>
    <row r="11" spans="1:28" ht="16.5" customHeight="1" x14ac:dyDescent="0.15">
      <c r="A11" s="374" t="s">
        <v>84</v>
      </c>
      <c r="B11" s="375"/>
      <c r="C11" s="376">
        <v>0</v>
      </c>
      <c r="D11" s="376"/>
      <c r="E11" s="376">
        <v>0</v>
      </c>
      <c r="F11" s="376"/>
      <c r="G11" s="376">
        <v>0</v>
      </c>
      <c r="H11" s="376"/>
      <c r="I11" s="376">
        <v>0</v>
      </c>
      <c r="J11" s="376"/>
      <c r="K11" s="376">
        <v>0</v>
      </c>
      <c r="L11" s="376"/>
      <c r="M11" s="376">
        <v>0</v>
      </c>
      <c r="N11" s="376"/>
      <c r="O11" s="376">
        <v>0</v>
      </c>
      <c r="P11" s="376"/>
      <c r="Q11" s="376">
        <v>0</v>
      </c>
      <c r="R11" s="400"/>
      <c r="S11" s="3"/>
      <c r="T11" s="3"/>
      <c r="U11" s="3"/>
      <c r="V11" s="3"/>
      <c r="W11" s="3"/>
      <c r="X11" s="3"/>
      <c r="Y11" s="3"/>
      <c r="Z11" s="3"/>
      <c r="AA11" s="3"/>
      <c r="AB11" s="3"/>
    </row>
    <row r="12" spans="1:28" ht="16.5" customHeight="1" x14ac:dyDescent="0.15">
      <c r="A12" s="374" t="s">
        <v>85</v>
      </c>
      <c r="B12" s="375"/>
      <c r="C12" s="376">
        <v>0</v>
      </c>
      <c r="D12" s="376"/>
      <c r="E12" s="376">
        <v>0</v>
      </c>
      <c r="F12" s="376"/>
      <c r="G12" s="376">
        <v>0</v>
      </c>
      <c r="H12" s="376"/>
      <c r="I12" s="376">
        <v>0</v>
      </c>
      <c r="J12" s="376"/>
      <c r="K12" s="376">
        <v>0</v>
      </c>
      <c r="L12" s="376"/>
      <c r="M12" s="376">
        <v>0</v>
      </c>
      <c r="N12" s="376"/>
      <c r="O12" s="376">
        <v>0</v>
      </c>
      <c r="P12" s="376"/>
      <c r="Q12" s="376">
        <v>0</v>
      </c>
      <c r="R12" s="400"/>
      <c r="S12" s="3"/>
      <c r="T12" s="3"/>
      <c r="U12" s="3"/>
      <c r="V12" s="3"/>
      <c r="W12" s="3"/>
      <c r="X12" s="3"/>
      <c r="Y12" s="3"/>
      <c r="Z12" s="3"/>
      <c r="AA12" s="3"/>
      <c r="AB12" s="3"/>
    </row>
    <row r="13" spans="1:28" ht="16.5" customHeight="1" x14ac:dyDescent="0.15">
      <c r="A13" s="374" t="s">
        <v>86</v>
      </c>
      <c r="B13" s="375"/>
      <c r="C13" s="377">
        <v>10</v>
      </c>
      <c r="D13" s="378"/>
      <c r="E13" s="377">
        <v>423</v>
      </c>
      <c r="F13" s="377"/>
      <c r="G13" s="379">
        <v>0</v>
      </c>
      <c r="H13" s="379"/>
      <c r="I13" s="379">
        <v>0</v>
      </c>
      <c r="J13" s="379"/>
      <c r="K13" s="377">
        <v>8</v>
      </c>
      <c r="L13" s="377"/>
      <c r="M13" s="377">
        <v>352</v>
      </c>
      <c r="N13" s="377"/>
      <c r="O13" s="377">
        <v>5</v>
      </c>
      <c r="P13" s="377"/>
      <c r="Q13" s="377">
        <v>71</v>
      </c>
      <c r="R13" s="404"/>
      <c r="S13" s="3"/>
      <c r="T13" s="3"/>
      <c r="U13" s="3"/>
      <c r="V13" s="3"/>
      <c r="W13" s="3"/>
      <c r="X13" s="3"/>
      <c r="Y13" s="3"/>
      <c r="Z13" s="3"/>
      <c r="AA13" s="3"/>
      <c r="AB13" s="3"/>
    </row>
    <row r="14" spans="1:28" ht="16.5" customHeight="1" x14ac:dyDescent="0.15">
      <c r="A14" s="374" t="s">
        <v>87</v>
      </c>
      <c r="B14" s="375"/>
      <c r="C14" s="377">
        <v>4</v>
      </c>
      <c r="D14" s="378"/>
      <c r="E14" s="377">
        <v>144</v>
      </c>
      <c r="F14" s="377"/>
      <c r="G14" s="379">
        <v>0</v>
      </c>
      <c r="H14" s="379"/>
      <c r="I14" s="379">
        <v>0</v>
      </c>
      <c r="J14" s="379"/>
      <c r="K14" s="377">
        <v>4</v>
      </c>
      <c r="L14" s="377"/>
      <c r="M14" s="377">
        <v>144</v>
      </c>
      <c r="N14" s="377"/>
      <c r="O14" s="379">
        <v>0</v>
      </c>
      <c r="P14" s="379"/>
      <c r="Q14" s="379">
        <v>0</v>
      </c>
      <c r="R14" s="403"/>
      <c r="S14" s="3"/>
      <c r="T14" s="3"/>
      <c r="U14" s="3"/>
      <c r="V14" s="3"/>
      <c r="W14" s="3"/>
      <c r="X14" s="3"/>
      <c r="Y14" s="3"/>
      <c r="Z14" s="3"/>
      <c r="AA14" s="3"/>
      <c r="AB14" s="3"/>
    </row>
    <row r="15" spans="1:28" ht="16.5" customHeight="1" x14ac:dyDescent="0.15">
      <c r="A15" s="374" t="s">
        <v>88</v>
      </c>
      <c r="B15" s="375"/>
      <c r="C15" s="376">
        <v>0</v>
      </c>
      <c r="D15" s="376"/>
      <c r="E15" s="376">
        <v>0</v>
      </c>
      <c r="F15" s="376"/>
      <c r="G15" s="376">
        <v>0</v>
      </c>
      <c r="H15" s="376"/>
      <c r="I15" s="376">
        <v>0</v>
      </c>
      <c r="J15" s="376"/>
      <c r="K15" s="376">
        <v>0</v>
      </c>
      <c r="L15" s="376"/>
      <c r="M15" s="376">
        <v>0</v>
      </c>
      <c r="N15" s="376"/>
      <c r="O15" s="376">
        <v>0</v>
      </c>
      <c r="P15" s="376"/>
      <c r="Q15" s="376">
        <v>0</v>
      </c>
      <c r="R15" s="400"/>
      <c r="S15" s="3"/>
      <c r="T15" s="3"/>
      <c r="U15" s="3"/>
      <c r="V15" s="3"/>
      <c r="W15" s="3"/>
      <c r="X15" s="3"/>
      <c r="Y15" s="3"/>
      <c r="Z15" s="3"/>
      <c r="AA15" s="3"/>
      <c r="AB15" s="3"/>
    </row>
    <row r="16" spans="1:28" ht="16.5" customHeight="1" x14ac:dyDescent="0.15">
      <c r="A16" s="374" t="s">
        <v>89</v>
      </c>
      <c r="B16" s="375"/>
      <c r="C16" s="376">
        <v>0</v>
      </c>
      <c r="D16" s="376"/>
      <c r="E16" s="376">
        <v>0</v>
      </c>
      <c r="F16" s="376"/>
      <c r="G16" s="376">
        <v>0</v>
      </c>
      <c r="H16" s="376"/>
      <c r="I16" s="376">
        <v>0</v>
      </c>
      <c r="J16" s="376"/>
      <c r="K16" s="376">
        <v>0</v>
      </c>
      <c r="L16" s="376"/>
      <c r="M16" s="376">
        <v>0</v>
      </c>
      <c r="N16" s="376"/>
      <c r="O16" s="376">
        <v>0</v>
      </c>
      <c r="P16" s="376"/>
      <c r="Q16" s="376">
        <v>0</v>
      </c>
      <c r="R16" s="400"/>
      <c r="S16" s="3"/>
      <c r="T16" s="3"/>
      <c r="U16" s="3"/>
      <c r="V16" s="3"/>
      <c r="W16" s="3"/>
      <c r="X16" s="3"/>
      <c r="Y16" s="3"/>
      <c r="Z16" s="3"/>
      <c r="AA16" s="3"/>
      <c r="AB16" s="3"/>
    </row>
    <row r="17" spans="1:29" ht="16.5" customHeight="1" x14ac:dyDescent="0.15">
      <c r="A17" s="374" t="s">
        <v>90</v>
      </c>
      <c r="B17" s="375"/>
      <c r="C17" s="379">
        <v>0</v>
      </c>
      <c r="D17" s="379"/>
      <c r="E17" s="379">
        <v>0</v>
      </c>
      <c r="F17" s="379"/>
      <c r="G17" s="379">
        <v>0</v>
      </c>
      <c r="H17" s="379"/>
      <c r="I17" s="379">
        <v>0</v>
      </c>
      <c r="J17" s="379"/>
      <c r="K17" s="379">
        <v>0</v>
      </c>
      <c r="L17" s="379"/>
      <c r="M17" s="379">
        <v>0</v>
      </c>
      <c r="N17" s="379"/>
      <c r="O17" s="379">
        <v>0</v>
      </c>
      <c r="P17" s="379"/>
      <c r="Q17" s="379">
        <v>0</v>
      </c>
      <c r="R17" s="403"/>
      <c r="S17" s="3"/>
      <c r="T17" s="3"/>
      <c r="U17" s="3"/>
      <c r="V17" s="3"/>
      <c r="W17" s="3"/>
      <c r="X17" s="3"/>
      <c r="Y17" s="3"/>
      <c r="Z17" s="3"/>
      <c r="AA17" s="3"/>
      <c r="AB17" s="3"/>
    </row>
    <row r="18" spans="1:29" ht="16.5" customHeight="1" x14ac:dyDescent="0.15">
      <c r="A18" s="374" t="s">
        <v>91</v>
      </c>
      <c r="B18" s="375"/>
      <c r="C18" s="377">
        <v>2</v>
      </c>
      <c r="D18" s="378"/>
      <c r="E18" s="377">
        <v>62</v>
      </c>
      <c r="F18" s="377"/>
      <c r="G18" s="379">
        <v>0</v>
      </c>
      <c r="H18" s="379"/>
      <c r="I18" s="379">
        <v>0</v>
      </c>
      <c r="J18" s="379"/>
      <c r="K18" s="377">
        <v>2</v>
      </c>
      <c r="L18" s="377"/>
      <c r="M18" s="377">
        <v>32</v>
      </c>
      <c r="N18" s="377"/>
      <c r="O18" s="377">
        <v>1</v>
      </c>
      <c r="P18" s="377"/>
      <c r="Q18" s="377">
        <v>30</v>
      </c>
      <c r="R18" s="404"/>
      <c r="S18" s="3"/>
      <c r="T18" s="3"/>
      <c r="U18" s="3"/>
      <c r="V18" s="3"/>
      <c r="W18" s="3"/>
      <c r="X18" s="3"/>
      <c r="Y18" s="3"/>
      <c r="Z18" s="3"/>
      <c r="AA18" s="3"/>
      <c r="AB18" s="3"/>
      <c r="AC18" s="3"/>
    </row>
    <row r="19" spans="1:29" ht="16.5" customHeight="1" x14ac:dyDescent="0.15">
      <c r="A19" s="374" t="s">
        <v>92</v>
      </c>
      <c r="B19" s="375"/>
      <c r="C19" s="376">
        <v>0</v>
      </c>
      <c r="D19" s="376"/>
      <c r="E19" s="376">
        <v>0</v>
      </c>
      <c r="F19" s="376"/>
      <c r="G19" s="376">
        <v>0</v>
      </c>
      <c r="H19" s="376"/>
      <c r="I19" s="376">
        <v>0</v>
      </c>
      <c r="J19" s="376"/>
      <c r="K19" s="376">
        <v>0</v>
      </c>
      <c r="L19" s="376"/>
      <c r="M19" s="376">
        <v>0</v>
      </c>
      <c r="N19" s="376"/>
      <c r="O19" s="376">
        <v>0</v>
      </c>
      <c r="P19" s="376"/>
      <c r="Q19" s="376">
        <v>0</v>
      </c>
      <c r="R19" s="400"/>
      <c r="S19" s="3"/>
      <c r="T19" s="3"/>
      <c r="U19" s="3"/>
      <c r="V19" s="3"/>
      <c r="W19" s="3"/>
      <c r="X19" s="3"/>
      <c r="Y19" s="3"/>
      <c r="Z19" s="3"/>
      <c r="AA19" s="3"/>
      <c r="AB19" s="3"/>
    </row>
    <row r="20" spans="1:29" ht="16.5" customHeight="1" x14ac:dyDescent="0.15">
      <c r="A20" s="374" t="s">
        <v>93</v>
      </c>
      <c r="B20" s="375"/>
      <c r="C20" s="377">
        <v>3</v>
      </c>
      <c r="D20" s="378"/>
      <c r="E20" s="377">
        <v>106</v>
      </c>
      <c r="F20" s="377"/>
      <c r="G20" s="379">
        <v>0</v>
      </c>
      <c r="H20" s="379"/>
      <c r="I20" s="379">
        <v>0</v>
      </c>
      <c r="J20" s="379"/>
      <c r="K20" s="377">
        <v>1</v>
      </c>
      <c r="L20" s="377"/>
      <c r="M20" s="377">
        <v>14</v>
      </c>
      <c r="N20" s="377"/>
      <c r="O20" s="377">
        <v>2</v>
      </c>
      <c r="P20" s="377"/>
      <c r="Q20" s="377">
        <v>92</v>
      </c>
      <c r="R20" s="404"/>
      <c r="S20" s="3"/>
      <c r="T20" s="3"/>
      <c r="U20" s="3"/>
      <c r="V20" s="3"/>
      <c r="W20" s="3"/>
      <c r="X20" s="3"/>
      <c r="Y20" s="3"/>
      <c r="Z20" s="3"/>
      <c r="AA20" s="3"/>
      <c r="AB20" s="3"/>
    </row>
    <row r="21" spans="1:29" ht="16.5" customHeight="1" x14ac:dyDescent="0.15">
      <c r="A21" s="374" t="s">
        <v>94</v>
      </c>
      <c r="B21" s="375"/>
      <c r="C21" s="377">
        <v>3</v>
      </c>
      <c r="D21" s="378"/>
      <c r="E21" s="377">
        <v>289</v>
      </c>
      <c r="F21" s="377"/>
      <c r="G21" s="379">
        <v>0</v>
      </c>
      <c r="H21" s="379"/>
      <c r="I21" s="379">
        <v>0</v>
      </c>
      <c r="J21" s="379"/>
      <c r="K21" s="377">
        <v>3</v>
      </c>
      <c r="L21" s="377"/>
      <c r="M21" s="377">
        <v>239</v>
      </c>
      <c r="N21" s="377"/>
      <c r="O21" s="377">
        <v>1</v>
      </c>
      <c r="P21" s="377"/>
      <c r="Q21" s="377">
        <v>50</v>
      </c>
      <c r="R21" s="404"/>
      <c r="S21" s="3"/>
      <c r="T21" s="3"/>
      <c r="U21" s="3"/>
      <c r="V21" s="3"/>
      <c r="W21" s="3"/>
      <c r="X21" s="3"/>
      <c r="Y21" s="3"/>
      <c r="Z21" s="3"/>
      <c r="AA21" s="3"/>
      <c r="AB21" s="3"/>
    </row>
    <row r="22" spans="1:29" ht="16.5" customHeight="1" x14ac:dyDescent="0.15">
      <c r="A22" s="374" t="s">
        <v>95</v>
      </c>
      <c r="B22" s="375"/>
      <c r="C22" s="379">
        <v>0</v>
      </c>
      <c r="D22" s="379"/>
      <c r="E22" s="379">
        <v>0</v>
      </c>
      <c r="F22" s="379"/>
      <c r="G22" s="379">
        <v>0</v>
      </c>
      <c r="H22" s="379"/>
      <c r="I22" s="379">
        <v>0</v>
      </c>
      <c r="J22" s="379"/>
      <c r="K22" s="377">
        <v>0</v>
      </c>
      <c r="L22" s="377"/>
      <c r="M22" s="377">
        <v>0</v>
      </c>
      <c r="N22" s="377"/>
      <c r="O22" s="377">
        <v>0</v>
      </c>
      <c r="P22" s="377"/>
      <c r="Q22" s="377">
        <v>0</v>
      </c>
      <c r="R22" s="404"/>
      <c r="S22" s="3"/>
      <c r="T22" s="3"/>
      <c r="U22" s="3"/>
      <c r="V22" s="3"/>
      <c r="W22" s="3"/>
      <c r="X22" s="3"/>
      <c r="Y22" s="3"/>
      <c r="Z22" s="3"/>
      <c r="AA22" s="3"/>
      <c r="AB22" s="3"/>
    </row>
    <row r="23" spans="1:29" ht="16.5" customHeight="1" thickBot="1" x14ac:dyDescent="0.2">
      <c r="A23" s="406" t="s">
        <v>96</v>
      </c>
      <c r="B23" s="407"/>
      <c r="C23" s="405">
        <v>0</v>
      </c>
      <c r="D23" s="405"/>
      <c r="E23" s="405">
        <v>0</v>
      </c>
      <c r="F23" s="405"/>
      <c r="G23" s="405">
        <v>0</v>
      </c>
      <c r="H23" s="405"/>
      <c r="I23" s="405">
        <v>0</v>
      </c>
      <c r="J23" s="405"/>
      <c r="K23" s="410">
        <v>0</v>
      </c>
      <c r="L23" s="410"/>
      <c r="M23" s="410">
        <v>0</v>
      </c>
      <c r="N23" s="410"/>
      <c r="O23" s="410">
        <v>0</v>
      </c>
      <c r="P23" s="410"/>
      <c r="Q23" s="410">
        <v>0</v>
      </c>
      <c r="R23" s="411"/>
      <c r="S23" s="3"/>
      <c r="T23" s="3"/>
      <c r="U23" s="3"/>
      <c r="V23" s="3"/>
      <c r="W23" s="3"/>
      <c r="X23" s="3"/>
      <c r="Y23" s="3"/>
      <c r="Z23" s="3"/>
      <c r="AA23" s="3"/>
      <c r="AB23" s="3"/>
    </row>
    <row r="24" spans="1:29" ht="15" customHeight="1" x14ac:dyDescent="0.15">
      <c r="A24" s="152" t="s">
        <v>73</v>
      </c>
      <c r="B24" s="3"/>
      <c r="C24" s="3"/>
      <c r="D24" s="3"/>
      <c r="E24" s="3"/>
      <c r="F24" s="3"/>
      <c r="G24" s="3"/>
      <c r="H24" s="3"/>
      <c r="I24" s="2"/>
      <c r="J24" s="2"/>
      <c r="K24" s="2"/>
      <c r="L24" s="413" t="s">
        <v>97</v>
      </c>
      <c r="M24" s="413"/>
      <c r="N24" s="413"/>
      <c r="O24" s="413"/>
      <c r="P24" s="413"/>
      <c r="Q24" s="413"/>
      <c r="R24" s="413"/>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1"/>
      <c r="Q25" s="3"/>
      <c r="R25" s="3"/>
      <c r="S25" s="3"/>
      <c r="T25" s="3"/>
      <c r="U25" s="3"/>
      <c r="V25" s="3"/>
      <c r="W25" s="3"/>
      <c r="X25" s="3"/>
      <c r="Y25" s="3"/>
      <c r="Z25" s="3"/>
      <c r="AA25" s="3"/>
    </row>
    <row r="26" spans="1:29" ht="15" customHeight="1" thickBot="1" x14ac:dyDescent="0.2">
      <c r="A26" s="202" t="s">
        <v>362</v>
      </c>
      <c r="B26" s="202"/>
      <c r="C26" s="202"/>
      <c r="D26" s="202"/>
      <c r="E26" s="202"/>
      <c r="F26" s="202"/>
      <c r="G26" s="202"/>
      <c r="H26" s="202"/>
      <c r="I26" s="202"/>
      <c r="J26" s="202"/>
      <c r="K26" s="202"/>
      <c r="L26" s="202"/>
      <c r="M26" s="202"/>
      <c r="O26" s="3"/>
      <c r="P26" s="11"/>
      <c r="Q26" s="3"/>
      <c r="R26" s="11" t="s">
        <v>2</v>
      </c>
      <c r="S26" s="3"/>
      <c r="T26" s="3"/>
      <c r="U26" s="3"/>
      <c r="V26" s="3"/>
      <c r="W26" s="3"/>
      <c r="X26" s="3"/>
      <c r="Y26" s="3"/>
      <c r="Z26" s="3"/>
      <c r="AA26" s="3"/>
    </row>
    <row r="27" spans="1:29" ht="20.100000000000001" customHeight="1" thickBot="1" x14ac:dyDescent="0.2">
      <c r="A27" s="33"/>
      <c r="B27" s="40"/>
      <c r="C27" s="418" t="s">
        <v>363</v>
      </c>
      <c r="D27" s="418"/>
      <c r="E27" s="415" t="s">
        <v>100</v>
      </c>
      <c r="F27" s="415"/>
      <c r="G27" s="415"/>
      <c r="H27" s="415"/>
      <c r="I27" s="415"/>
      <c r="J27" s="415"/>
      <c r="K27" s="415"/>
      <c r="L27" s="415"/>
      <c r="M27" s="415"/>
      <c r="N27" s="415"/>
      <c r="O27" s="415"/>
      <c r="P27" s="415"/>
      <c r="Q27" s="415"/>
      <c r="R27" s="416"/>
      <c r="S27" s="2"/>
    </row>
    <row r="28" spans="1:29" ht="20.100000000000001" customHeight="1" x14ac:dyDescent="0.15">
      <c r="A28" s="396" t="s">
        <v>98</v>
      </c>
      <c r="B28" s="397"/>
      <c r="C28" s="419"/>
      <c r="D28" s="419"/>
      <c r="E28" s="412" t="s">
        <v>101</v>
      </c>
      <c r="F28" s="412"/>
      <c r="G28" s="412" t="s">
        <v>102</v>
      </c>
      <c r="H28" s="412"/>
      <c r="I28" s="412" t="s">
        <v>103</v>
      </c>
      <c r="J28" s="412"/>
      <c r="K28" s="412" t="s">
        <v>104</v>
      </c>
      <c r="L28" s="412"/>
      <c r="M28" s="412" t="s">
        <v>105</v>
      </c>
      <c r="N28" s="412"/>
      <c r="O28" s="412" t="s">
        <v>106</v>
      </c>
      <c r="P28" s="412"/>
      <c r="Q28" s="408" t="s">
        <v>107</v>
      </c>
      <c r="R28" s="409"/>
      <c r="S28" s="2"/>
    </row>
    <row r="29" spans="1:29" ht="20.100000000000001" customHeight="1" x14ac:dyDescent="0.15">
      <c r="A29" s="52"/>
      <c r="B29" s="14"/>
      <c r="C29" s="414" t="s">
        <v>108</v>
      </c>
      <c r="D29" s="414" t="s">
        <v>22</v>
      </c>
      <c r="E29" s="363" t="s">
        <v>108</v>
      </c>
      <c r="F29" s="414" t="s">
        <v>22</v>
      </c>
      <c r="G29" s="363" t="s">
        <v>108</v>
      </c>
      <c r="H29" s="363" t="s">
        <v>22</v>
      </c>
      <c r="I29" s="363" t="s">
        <v>108</v>
      </c>
      <c r="J29" s="363" t="s">
        <v>22</v>
      </c>
      <c r="K29" s="363" t="s">
        <v>108</v>
      </c>
      <c r="L29" s="363" t="s">
        <v>22</v>
      </c>
      <c r="M29" s="363" t="s">
        <v>108</v>
      </c>
      <c r="N29" s="363" t="s">
        <v>22</v>
      </c>
      <c r="O29" s="363" t="s">
        <v>108</v>
      </c>
      <c r="P29" s="363" t="s">
        <v>22</v>
      </c>
      <c r="Q29" s="363" t="s">
        <v>108</v>
      </c>
      <c r="R29" s="365" t="s">
        <v>22</v>
      </c>
      <c r="S29" s="2"/>
      <c r="T29" s="597" t="s">
        <v>109</v>
      </c>
      <c r="U29" s="597"/>
      <c r="V29" s="597"/>
      <c r="W29" s="597"/>
    </row>
    <row r="30" spans="1:29" ht="20.100000000000001" customHeight="1" x14ac:dyDescent="0.15">
      <c r="A30" s="34"/>
      <c r="B30" s="31"/>
      <c r="C30" s="414"/>
      <c r="D30" s="414"/>
      <c r="E30" s="363"/>
      <c r="F30" s="363"/>
      <c r="G30" s="363"/>
      <c r="H30" s="363"/>
      <c r="I30" s="363"/>
      <c r="J30" s="363"/>
      <c r="K30" s="363"/>
      <c r="L30" s="363"/>
      <c r="M30" s="363"/>
      <c r="N30" s="363"/>
      <c r="O30" s="363"/>
      <c r="P30" s="363"/>
      <c r="Q30" s="363"/>
      <c r="R30" s="365"/>
      <c r="S30" s="2"/>
      <c r="T30" s="598"/>
      <c r="U30" s="597" t="s">
        <v>110</v>
      </c>
      <c r="V30" s="597"/>
      <c r="W30" s="597"/>
    </row>
    <row r="31" spans="1:29" ht="19.5" customHeight="1" x14ac:dyDescent="0.15">
      <c r="A31" s="380" t="s">
        <v>364</v>
      </c>
      <c r="B31" s="381"/>
      <c r="C31" s="41">
        <v>65</v>
      </c>
      <c r="D31" s="46">
        <v>34</v>
      </c>
      <c r="E31" s="42">
        <v>30</v>
      </c>
      <c r="F31" s="42">
        <v>4</v>
      </c>
      <c r="G31" s="42">
        <v>21</v>
      </c>
      <c r="H31" s="42">
        <v>14</v>
      </c>
      <c r="I31" s="42">
        <v>10</v>
      </c>
      <c r="J31" s="42">
        <v>8</v>
      </c>
      <c r="K31" s="42">
        <v>2</v>
      </c>
      <c r="L31" s="42">
        <v>5</v>
      </c>
      <c r="M31" s="42">
        <v>1</v>
      </c>
      <c r="N31" s="42">
        <v>1</v>
      </c>
      <c r="O31" s="42">
        <v>1</v>
      </c>
      <c r="P31" s="203" t="s">
        <v>31</v>
      </c>
      <c r="Q31" s="203" t="s">
        <v>31</v>
      </c>
      <c r="R31" s="47" t="s">
        <v>31</v>
      </c>
      <c r="S31" s="2"/>
      <c r="T31" s="598"/>
      <c r="U31" s="598"/>
      <c r="V31" s="598"/>
      <c r="W31" s="598"/>
    </row>
    <row r="32" spans="1:29" ht="16.5" customHeight="1" x14ac:dyDescent="0.15">
      <c r="A32" s="374" t="s">
        <v>80</v>
      </c>
      <c r="B32" s="417"/>
      <c r="C32" s="43">
        <v>2</v>
      </c>
      <c r="D32" s="44">
        <v>1</v>
      </c>
      <c r="E32" s="122" t="s">
        <v>365</v>
      </c>
      <c r="F32" s="203" t="s">
        <v>365</v>
      </c>
      <c r="G32" s="206" t="s">
        <v>295</v>
      </c>
      <c r="H32" s="203" t="s">
        <v>365</v>
      </c>
      <c r="I32" s="44" t="s">
        <v>31</v>
      </c>
      <c r="J32" s="203" t="s">
        <v>365</v>
      </c>
      <c r="K32" s="122" t="s">
        <v>365</v>
      </c>
      <c r="L32" s="203" t="s">
        <v>365</v>
      </c>
      <c r="M32" s="122" t="s">
        <v>365</v>
      </c>
      <c r="N32" s="203" t="s">
        <v>365</v>
      </c>
      <c r="O32" s="122" t="s">
        <v>365</v>
      </c>
      <c r="P32" s="203" t="s">
        <v>365</v>
      </c>
      <c r="Q32" s="203" t="s">
        <v>31</v>
      </c>
      <c r="R32" s="47" t="s">
        <v>365</v>
      </c>
      <c r="S32" s="2"/>
    </row>
    <row r="33" spans="1:19" ht="16.5" customHeight="1" x14ac:dyDescent="0.15">
      <c r="A33" s="374" t="s">
        <v>81</v>
      </c>
      <c r="B33" s="417"/>
      <c r="C33" s="43">
        <v>3</v>
      </c>
      <c r="D33" s="44">
        <v>3</v>
      </c>
      <c r="E33" s="44" t="s">
        <v>31</v>
      </c>
      <c r="F33" s="203" t="s">
        <v>31</v>
      </c>
      <c r="G33" s="44" t="s">
        <v>31</v>
      </c>
      <c r="H33" s="44">
        <v>1</v>
      </c>
      <c r="I33" s="44">
        <v>2</v>
      </c>
      <c r="J33" s="44">
        <v>1</v>
      </c>
      <c r="K33" s="122" t="s">
        <v>366</v>
      </c>
      <c r="L33" s="44">
        <v>1</v>
      </c>
      <c r="M33" s="122" t="s">
        <v>366</v>
      </c>
      <c r="N33" s="203" t="s">
        <v>31</v>
      </c>
      <c r="O33" s="122" t="s">
        <v>366</v>
      </c>
      <c r="P33" s="203" t="s">
        <v>31</v>
      </c>
      <c r="Q33" s="203" t="s">
        <v>31</v>
      </c>
      <c r="R33" s="47" t="s">
        <v>31</v>
      </c>
      <c r="S33" s="2"/>
    </row>
    <row r="34" spans="1:19" ht="16.5" customHeight="1" x14ac:dyDescent="0.15">
      <c r="A34" s="374" t="s">
        <v>82</v>
      </c>
      <c r="B34" s="417"/>
      <c r="C34" s="43">
        <v>3</v>
      </c>
      <c r="D34" s="44">
        <v>2</v>
      </c>
      <c r="E34" s="44" t="s">
        <v>31</v>
      </c>
      <c r="F34" s="122" t="s">
        <v>366</v>
      </c>
      <c r="G34" s="44">
        <v>3</v>
      </c>
      <c r="H34" s="44" t="s">
        <v>366</v>
      </c>
      <c r="I34" s="44" t="s">
        <v>31</v>
      </c>
      <c r="J34" s="122" t="s">
        <v>366</v>
      </c>
      <c r="K34" s="44" t="s">
        <v>31</v>
      </c>
      <c r="L34" s="122" t="s">
        <v>366</v>
      </c>
      <c r="M34" s="44" t="s">
        <v>31</v>
      </c>
      <c r="N34" s="122" t="s">
        <v>366</v>
      </c>
      <c r="O34" s="44" t="s">
        <v>31</v>
      </c>
      <c r="P34" s="122" t="s">
        <v>366</v>
      </c>
      <c r="Q34" s="203" t="s">
        <v>31</v>
      </c>
      <c r="R34" s="123" t="s">
        <v>366</v>
      </c>
      <c r="S34" s="2"/>
    </row>
    <row r="35" spans="1:19" ht="16.5" customHeight="1" x14ac:dyDescent="0.15">
      <c r="A35" s="374" t="s">
        <v>83</v>
      </c>
      <c r="B35" s="375"/>
      <c r="C35" s="203" t="s">
        <v>31</v>
      </c>
      <c r="D35" s="203" t="s">
        <v>31</v>
      </c>
      <c r="E35" s="203" t="s">
        <v>31</v>
      </c>
      <c r="F35" s="203" t="s">
        <v>31</v>
      </c>
      <c r="G35" s="203" t="s">
        <v>31</v>
      </c>
      <c r="H35" s="203" t="s">
        <v>31</v>
      </c>
      <c r="I35" s="203" t="s">
        <v>31</v>
      </c>
      <c r="J35" s="203" t="s">
        <v>31</v>
      </c>
      <c r="K35" s="203" t="s">
        <v>31</v>
      </c>
      <c r="L35" s="203" t="s">
        <v>31</v>
      </c>
      <c r="M35" s="203" t="s">
        <v>31</v>
      </c>
      <c r="N35" s="203" t="s">
        <v>31</v>
      </c>
      <c r="O35" s="203" t="s">
        <v>31</v>
      </c>
      <c r="P35" s="203" t="s">
        <v>31</v>
      </c>
      <c r="Q35" s="203" t="s">
        <v>31</v>
      </c>
      <c r="R35" s="47" t="s">
        <v>31</v>
      </c>
      <c r="S35" s="2"/>
    </row>
    <row r="36" spans="1:19" ht="16.5" customHeight="1" x14ac:dyDescent="0.15">
      <c r="A36" s="374" t="s">
        <v>84</v>
      </c>
      <c r="B36" s="417"/>
      <c r="C36" s="43">
        <v>3</v>
      </c>
      <c r="D36" s="44">
        <v>1</v>
      </c>
      <c r="E36" s="44">
        <v>1</v>
      </c>
      <c r="F36" s="44" t="s">
        <v>366</v>
      </c>
      <c r="G36" s="44">
        <v>1</v>
      </c>
      <c r="H36" s="44" t="s">
        <v>366</v>
      </c>
      <c r="I36" s="44">
        <v>1</v>
      </c>
      <c r="J36" s="44" t="s">
        <v>366</v>
      </c>
      <c r="K36" s="44" t="s">
        <v>31</v>
      </c>
      <c r="L36" s="44" t="s">
        <v>366</v>
      </c>
      <c r="M36" s="44" t="s">
        <v>31</v>
      </c>
      <c r="N36" s="44" t="s">
        <v>366</v>
      </c>
      <c r="O36" s="44" t="s">
        <v>31</v>
      </c>
      <c r="P36" s="44" t="s">
        <v>366</v>
      </c>
      <c r="Q36" s="203" t="s">
        <v>31</v>
      </c>
      <c r="R36" s="124" t="s">
        <v>366</v>
      </c>
      <c r="S36" s="2"/>
    </row>
    <row r="37" spans="1:19" ht="16.5" customHeight="1" x14ac:dyDescent="0.15">
      <c r="A37" s="374" t="s">
        <v>85</v>
      </c>
      <c r="B37" s="417"/>
      <c r="C37" s="43">
        <v>4</v>
      </c>
      <c r="D37" s="44">
        <v>2</v>
      </c>
      <c r="E37" s="44">
        <v>1</v>
      </c>
      <c r="F37" s="44" t="s">
        <v>366</v>
      </c>
      <c r="G37" s="44">
        <v>1</v>
      </c>
      <c r="H37" s="44" t="s">
        <v>366</v>
      </c>
      <c r="I37" s="44">
        <v>1</v>
      </c>
      <c r="J37" s="44" t="s">
        <v>366</v>
      </c>
      <c r="K37" s="122" t="s">
        <v>366</v>
      </c>
      <c r="L37" s="44" t="s">
        <v>366</v>
      </c>
      <c r="M37" s="122" t="s">
        <v>366</v>
      </c>
      <c r="N37" s="44" t="s">
        <v>366</v>
      </c>
      <c r="O37" s="122" t="s">
        <v>366</v>
      </c>
      <c r="P37" s="44" t="s">
        <v>366</v>
      </c>
      <c r="Q37" s="203" t="s">
        <v>31</v>
      </c>
      <c r="R37" s="124" t="s">
        <v>366</v>
      </c>
      <c r="S37" s="2"/>
    </row>
    <row r="38" spans="1:19" ht="16.5" customHeight="1" x14ac:dyDescent="0.15">
      <c r="A38" s="374" t="s">
        <v>86</v>
      </c>
      <c r="B38" s="417"/>
      <c r="C38" s="43">
        <v>15</v>
      </c>
      <c r="D38" s="44">
        <v>9</v>
      </c>
      <c r="E38" s="44">
        <v>6</v>
      </c>
      <c r="F38" s="44">
        <v>1</v>
      </c>
      <c r="G38" s="44">
        <v>5</v>
      </c>
      <c r="H38" s="44">
        <v>6</v>
      </c>
      <c r="I38" s="44">
        <v>4</v>
      </c>
      <c r="J38" s="44">
        <v>1</v>
      </c>
      <c r="K38" s="44" t="s">
        <v>31</v>
      </c>
      <c r="L38" s="44">
        <v>1</v>
      </c>
      <c r="M38" s="44" t="s">
        <v>31</v>
      </c>
      <c r="N38" s="44" t="s">
        <v>31</v>
      </c>
      <c r="O38" s="44" t="s">
        <v>31</v>
      </c>
      <c r="P38" s="203" t="s">
        <v>31</v>
      </c>
      <c r="Q38" s="203" t="s">
        <v>31</v>
      </c>
      <c r="R38" s="47" t="s">
        <v>31</v>
      </c>
      <c r="S38" s="2"/>
    </row>
    <row r="39" spans="1:19" ht="16.5" customHeight="1" x14ac:dyDescent="0.15">
      <c r="A39" s="374" t="s">
        <v>87</v>
      </c>
      <c r="B39" s="417"/>
      <c r="C39" s="43">
        <v>4</v>
      </c>
      <c r="D39" s="44">
        <v>5</v>
      </c>
      <c r="E39" s="44" t="s">
        <v>31</v>
      </c>
      <c r="F39" s="44" t="s">
        <v>31</v>
      </c>
      <c r="G39" s="44">
        <v>4</v>
      </c>
      <c r="H39" s="44">
        <v>3</v>
      </c>
      <c r="I39" s="44" t="s">
        <v>31</v>
      </c>
      <c r="J39" s="44">
        <v>2</v>
      </c>
      <c r="K39" s="44" t="s">
        <v>31</v>
      </c>
      <c r="L39" s="44" t="s">
        <v>31</v>
      </c>
      <c r="M39" s="44" t="s">
        <v>31</v>
      </c>
      <c r="N39" s="203" t="s">
        <v>31</v>
      </c>
      <c r="O39" s="44" t="s">
        <v>31</v>
      </c>
      <c r="P39" s="203" t="s">
        <v>31</v>
      </c>
      <c r="Q39" s="203" t="s">
        <v>31</v>
      </c>
      <c r="R39" s="47" t="s">
        <v>31</v>
      </c>
      <c r="S39" s="2"/>
    </row>
    <row r="40" spans="1:19" ht="16.5" customHeight="1" x14ac:dyDescent="0.15">
      <c r="A40" s="374" t="s">
        <v>88</v>
      </c>
      <c r="B40" s="417"/>
      <c r="C40" s="43">
        <v>4</v>
      </c>
      <c r="D40" s="44">
        <v>1</v>
      </c>
      <c r="E40" s="44">
        <v>1</v>
      </c>
      <c r="F40" s="44" t="s">
        <v>366</v>
      </c>
      <c r="G40" s="44">
        <v>2</v>
      </c>
      <c r="H40" s="44" t="s">
        <v>366</v>
      </c>
      <c r="I40" s="44" t="s">
        <v>31</v>
      </c>
      <c r="J40" s="44" t="s">
        <v>366</v>
      </c>
      <c r="K40" s="122" t="s">
        <v>366</v>
      </c>
      <c r="L40" s="44" t="s">
        <v>366</v>
      </c>
      <c r="M40" s="122" t="s">
        <v>366</v>
      </c>
      <c r="N40" s="44" t="s">
        <v>366</v>
      </c>
      <c r="O40" s="122" t="s">
        <v>366</v>
      </c>
      <c r="P40" s="44" t="s">
        <v>366</v>
      </c>
      <c r="Q40" s="203" t="s">
        <v>31</v>
      </c>
      <c r="R40" s="124" t="s">
        <v>366</v>
      </c>
      <c r="S40" s="2"/>
    </row>
    <row r="41" spans="1:19" ht="16.5" customHeight="1" x14ac:dyDescent="0.15">
      <c r="A41" s="374" t="s">
        <v>89</v>
      </c>
      <c r="B41" s="417"/>
      <c r="C41" s="43">
        <v>5</v>
      </c>
      <c r="D41" s="44" t="s">
        <v>31</v>
      </c>
      <c r="E41" s="44">
        <v>4</v>
      </c>
      <c r="F41" s="44" t="s">
        <v>31</v>
      </c>
      <c r="G41" s="44">
        <v>1</v>
      </c>
      <c r="H41" s="44" t="s">
        <v>31</v>
      </c>
      <c r="I41" s="44" t="s">
        <v>31</v>
      </c>
      <c r="J41" s="44" t="s">
        <v>31</v>
      </c>
      <c r="K41" s="44" t="s">
        <v>31</v>
      </c>
      <c r="L41" s="203" t="s">
        <v>31</v>
      </c>
      <c r="M41" s="44" t="s">
        <v>31</v>
      </c>
      <c r="N41" s="203" t="s">
        <v>31</v>
      </c>
      <c r="O41" s="44" t="s">
        <v>31</v>
      </c>
      <c r="P41" s="203" t="s">
        <v>31</v>
      </c>
      <c r="Q41" s="203" t="s">
        <v>31</v>
      </c>
      <c r="R41" s="47" t="s">
        <v>31</v>
      </c>
      <c r="S41" s="2"/>
    </row>
    <row r="42" spans="1:19" ht="16.5" customHeight="1" x14ac:dyDescent="0.15">
      <c r="A42" s="374" t="s">
        <v>90</v>
      </c>
      <c r="B42" s="417"/>
      <c r="C42" s="43">
        <v>1</v>
      </c>
      <c r="D42" s="44" t="s">
        <v>31</v>
      </c>
      <c r="E42" s="122" t="s">
        <v>366</v>
      </c>
      <c r="F42" s="44" t="s">
        <v>31</v>
      </c>
      <c r="G42" s="122" t="s">
        <v>366</v>
      </c>
      <c r="H42" s="44" t="s">
        <v>31</v>
      </c>
      <c r="I42" s="44" t="s">
        <v>31</v>
      </c>
      <c r="J42" s="44" t="s">
        <v>31</v>
      </c>
      <c r="K42" s="122" t="s">
        <v>366</v>
      </c>
      <c r="L42" s="203" t="s">
        <v>31</v>
      </c>
      <c r="M42" s="122" t="s">
        <v>366</v>
      </c>
      <c r="N42" s="203" t="s">
        <v>31</v>
      </c>
      <c r="O42" s="122" t="s">
        <v>366</v>
      </c>
      <c r="P42" s="203" t="s">
        <v>31</v>
      </c>
      <c r="Q42" s="203" t="s">
        <v>31</v>
      </c>
      <c r="R42" s="47" t="s">
        <v>31</v>
      </c>
      <c r="S42" s="2"/>
    </row>
    <row r="43" spans="1:19" ht="16.5" customHeight="1" x14ac:dyDescent="0.15">
      <c r="A43" s="374" t="s">
        <v>91</v>
      </c>
      <c r="B43" s="417"/>
      <c r="C43" s="43">
        <v>5</v>
      </c>
      <c r="D43" s="44">
        <v>2</v>
      </c>
      <c r="E43" s="44">
        <v>3</v>
      </c>
      <c r="F43" s="122" t="s">
        <v>367</v>
      </c>
      <c r="G43" s="44" t="s">
        <v>31</v>
      </c>
      <c r="H43" s="122" t="s">
        <v>367</v>
      </c>
      <c r="I43" s="44">
        <v>2</v>
      </c>
      <c r="J43" s="122" t="s">
        <v>367</v>
      </c>
      <c r="K43" s="44" t="s">
        <v>31</v>
      </c>
      <c r="L43" s="122" t="s">
        <v>367</v>
      </c>
      <c r="M43" s="44" t="s">
        <v>31</v>
      </c>
      <c r="N43" s="122" t="s">
        <v>367</v>
      </c>
      <c r="O43" s="44" t="s">
        <v>31</v>
      </c>
      <c r="P43" s="122" t="s">
        <v>367</v>
      </c>
      <c r="Q43" s="203" t="s">
        <v>31</v>
      </c>
      <c r="R43" s="123" t="s">
        <v>367</v>
      </c>
      <c r="S43" s="2"/>
    </row>
    <row r="44" spans="1:19" ht="16.5" customHeight="1" x14ac:dyDescent="0.15">
      <c r="A44" s="374" t="s">
        <v>92</v>
      </c>
      <c r="B44" s="417"/>
      <c r="C44" s="43">
        <v>2</v>
      </c>
      <c r="D44" s="44" t="s">
        <v>31</v>
      </c>
      <c r="E44" s="122" t="s">
        <v>367</v>
      </c>
      <c r="F44" s="44" t="s">
        <v>31</v>
      </c>
      <c r="G44" s="122" t="s">
        <v>367</v>
      </c>
      <c r="H44" s="44" t="s">
        <v>31</v>
      </c>
      <c r="I44" s="44" t="s">
        <v>31</v>
      </c>
      <c r="J44" s="44" t="s">
        <v>31</v>
      </c>
      <c r="K44" s="122" t="s">
        <v>367</v>
      </c>
      <c r="L44" s="203" t="s">
        <v>31</v>
      </c>
      <c r="M44" s="122" t="s">
        <v>367</v>
      </c>
      <c r="N44" s="203" t="s">
        <v>31</v>
      </c>
      <c r="O44" s="122" t="s">
        <v>367</v>
      </c>
      <c r="P44" s="203" t="s">
        <v>31</v>
      </c>
      <c r="Q44" s="203" t="s">
        <v>31</v>
      </c>
      <c r="R44" s="47" t="s">
        <v>31</v>
      </c>
      <c r="S44" s="2"/>
    </row>
    <row r="45" spans="1:19" ht="16.5" customHeight="1" x14ac:dyDescent="0.15">
      <c r="A45" s="374" t="s">
        <v>93</v>
      </c>
      <c r="B45" s="417"/>
      <c r="C45" s="43">
        <v>7</v>
      </c>
      <c r="D45" s="44">
        <v>6</v>
      </c>
      <c r="E45" s="44">
        <v>4</v>
      </c>
      <c r="F45" s="44">
        <v>2</v>
      </c>
      <c r="G45" s="44">
        <v>3</v>
      </c>
      <c r="H45" s="44">
        <v>2</v>
      </c>
      <c r="I45" s="44" t="s">
        <v>31</v>
      </c>
      <c r="J45" s="44" t="s">
        <v>31</v>
      </c>
      <c r="K45" s="44" t="s">
        <v>31</v>
      </c>
      <c r="L45" s="203" t="s">
        <v>31</v>
      </c>
      <c r="M45" s="44" t="s">
        <v>31</v>
      </c>
      <c r="N45" s="203" t="s">
        <v>31</v>
      </c>
      <c r="O45" s="44" t="s">
        <v>31</v>
      </c>
      <c r="P45" s="203" t="s">
        <v>31</v>
      </c>
      <c r="Q45" s="203" t="s">
        <v>31</v>
      </c>
      <c r="R45" s="47" t="s">
        <v>31</v>
      </c>
      <c r="S45" s="2"/>
    </row>
    <row r="46" spans="1:19" ht="16.5" customHeight="1" x14ac:dyDescent="0.15">
      <c r="A46" s="374" t="s">
        <v>94</v>
      </c>
      <c r="B46" s="417"/>
      <c r="C46" s="43">
        <v>6</v>
      </c>
      <c r="D46" s="44">
        <v>2</v>
      </c>
      <c r="E46" s="44">
        <v>5</v>
      </c>
      <c r="F46" s="122" t="s">
        <v>367</v>
      </c>
      <c r="G46" s="122" t="s">
        <v>367</v>
      </c>
      <c r="H46" s="122" t="s">
        <v>367</v>
      </c>
      <c r="I46" s="44" t="s">
        <v>31</v>
      </c>
      <c r="J46" s="122" t="s">
        <v>367</v>
      </c>
      <c r="K46" s="122" t="s">
        <v>367</v>
      </c>
      <c r="L46" s="122" t="s">
        <v>367</v>
      </c>
      <c r="M46" s="122" t="s">
        <v>367</v>
      </c>
      <c r="N46" s="122" t="s">
        <v>367</v>
      </c>
      <c r="O46" s="122" t="s">
        <v>367</v>
      </c>
      <c r="P46" s="122" t="s">
        <v>367</v>
      </c>
      <c r="Q46" s="203" t="s">
        <v>31</v>
      </c>
      <c r="R46" s="123" t="s">
        <v>367</v>
      </c>
      <c r="S46" s="2"/>
    </row>
    <row r="47" spans="1:19" ht="16.5" customHeight="1" x14ac:dyDescent="0.15">
      <c r="A47" s="374" t="s">
        <v>95</v>
      </c>
      <c r="B47" s="417"/>
      <c r="C47" s="43" t="s">
        <v>31</v>
      </c>
      <c r="D47" s="44" t="s">
        <v>31</v>
      </c>
      <c r="E47" s="44" t="s">
        <v>31</v>
      </c>
      <c r="F47" s="44" t="s">
        <v>31</v>
      </c>
      <c r="G47" s="44" t="s">
        <v>31</v>
      </c>
      <c r="H47" s="44" t="s">
        <v>31</v>
      </c>
      <c r="I47" s="44" t="s">
        <v>31</v>
      </c>
      <c r="J47" s="44" t="s">
        <v>31</v>
      </c>
      <c r="K47" s="44" t="s">
        <v>31</v>
      </c>
      <c r="L47" s="203" t="s">
        <v>31</v>
      </c>
      <c r="M47" s="44" t="s">
        <v>31</v>
      </c>
      <c r="N47" s="203" t="s">
        <v>31</v>
      </c>
      <c r="O47" s="44" t="s">
        <v>31</v>
      </c>
      <c r="P47" s="203" t="s">
        <v>31</v>
      </c>
      <c r="Q47" s="203" t="s">
        <v>31</v>
      </c>
      <c r="R47" s="47" t="s">
        <v>31</v>
      </c>
      <c r="S47" s="2"/>
    </row>
    <row r="48" spans="1:19" ht="16.5" customHeight="1" thickBot="1" x14ac:dyDescent="0.2">
      <c r="A48" s="406" t="s">
        <v>96</v>
      </c>
      <c r="B48" s="420"/>
      <c r="C48" s="53" t="s">
        <v>31</v>
      </c>
      <c r="D48" s="54" t="s">
        <v>31</v>
      </c>
      <c r="E48" s="54" t="s">
        <v>31</v>
      </c>
      <c r="F48" s="54" t="s">
        <v>31</v>
      </c>
      <c r="G48" s="54" t="s">
        <v>31</v>
      </c>
      <c r="H48" s="54" t="s">
        <v>31</v>
      </c>
      <c r="I48" s="54" t="s">
        <v>31</v>
      </c>
      <c r="J48" s="54" t="s">
        <v>31</v>
      </c>
      <c r="K48" s="54" t="s">
        <v>31</v>
      </c>
      <c r="L48" s="55" t="s">
        <v>31</v>
      </c>
      <c r="M48" s="54" t="s">
        <v>31</v>
      </c>
      <c r="N48" s="55" t="s">
        <v>31</v>
      </c>
      <c r="O48" s="54" t="s">
        <v>31</v>
      </c>
      <c r="P48" s="55" t="s">
        <v>31</v>
      </c>
      <c r="Q48" s="55" t="s">
        <v>31</v>
      </c>
      <c r="R48" s="56" t="s">
        <v>31</v>
      </c>
      <c r="S48" s="2"/>
    </row>
    <row r="49" spans="1:27" ht="18" customHeight="1" x14ac:dyDescent="0.15">
      <c r="A49" s="152" t="s">
        <v>73</v>
      </c>
      <c r="B49" s="3"/>
      <c r="C49" s="3"/>
      <c r="D49" s="3"/>
      <c r="E49" s="3"/>
      <c r="F49" s="3"/>
      <c r="G49" s="3"/>
      <c r="H49" s="3"/>
      <c r="I49" s="3"/>
      <c r="J49" s="3"/>
      <c r="K49" s="3"/>
      <c r="L49" s="413" t="s">
        <v>97</v>
      </c>
      <c r="M49" s="413"/>
      <c r="N49" s="413"/>
      <c r="O49" s="413"/>
      <c r="P49" s="413"/>
      <c r="Q49" s="413"/>
      <c r="R49" s="413"/>
      <c r="S49" s="3"/>
      <c r="T49" s="3"/>
      <c r="U49" s="3"/>
      <c r="V49" s="3"/>
      <c r="W49" s="3"/>
      <c r="X49" s="3"/>
      <c r="Y49" s="3"/>
      <c r="Z49" s="3"/>
      <c r="AA49" s="3"/>
    </row>
    <row r="50" spans="1:27" ht="15.95" customHeight="1" x14ac:dyDescent="0.15">
      <c r="A50" s="207" t="s">
        <v>372</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heet="1" objects="1" scenario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4"/>
  <printOptions horizontalCentered="1"/>
  <pageMargins left="0.59055118110236227" right="0.59055118110236227" top="0.59055118110236227" bottom="0.59055118110236227" header="0.39370078740157483" footer="0.39370078740157483"/>
  <pageSetup paperSize="9" scale="96" firstPageNumber="80" orientation="portrait" useFirstPageNumber="1"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47"/>
  <sheetViews>
    <sheetView view="pageBreakPreview" topLeftCell="A11" zoomScaleNormal="100" zoomScaleSheetLayoutView="100" workbookViewId="0">
      <selection activeCell="P26" sqref="P26"/>
    </sheetView>
  </sheetViews>
  <sheetFormatPr defaultRowHeight="16.5" customHeight="1" x14ac:dyDescent="0.15"/>
  <cols>
    <col min="1" max="1" width="9.140625" style="154"/>
    <col min="2" max="7" width="7.5703125" style="154" customWidth="1"/>
    <col min="8" max="8" width="7.85546875" style="154" customWidth="1"/>
    <col min="9" max="13" width="7.5703125" style="154" customWidth="1"/>
    <col min="14" max="16384" width="9.140625" style="154"/>
  </cols>
  <sheetData>
    <row r="1" spans="1:17" ht="5.0999999999999996" customHeight="1" x14ac:dyDescent="0.15">
      <c r="A1" s="421"/>
      <c r="B1" s="421"/>
      <c r="C1" s="421"/>
      <c r="D1" s="421"/>
      <c r="E1" s="421"/>
      <c r="F1" s="421"/>
      <c r="G1" s="421"/>
      <c r="H1" s="421"/>
      <c r="I1" s="421"/>
      <c r="J1" s="421"/>
      <c r="K1" s="152"/>
      <c r="L1" s="152"/>
      <c r="M1" s="153"/>
      <c r="N1" s="152"/>
    </row>
    <row r="2" spans="1:17" ht="15" customHeight="1" thickBot="1" x14ac:dyDescent="0.2">
      <c r="A2" s="421" t="s">
        <v>256</v>
      </c>
      <c r="B2" s="421"/>
      <c r="C2" s="421"/>
      <c r="D2" s="421"/>
      <c r="E2" s="421"/>
      <c r="F2" s="421"/>
      <c r="G2" s="421"/>
      <c r="H2" s="421"/>
      <c r="I2" s="421"/>
      <c r="J2" s="421"/>
      <c r="K2" s="152"/>
      <c r="L2" s="152"/>
      <c r="M2" s="153" t="s">
        <v>74</v>
      </c>
      <c r="N2" s="152"/>
    </row>
    <row r="3" spans="1:17" ht="20.100000000000001" customHeight="1" thickBot="1" x14ac:dyDescent="0.2">
      <c r="A3" s="422" t="s">
        <v>111</v>
      </c>
      <c r="B3" s="424" t="s">
        <v>248</v>
      </c>
      <c r="C3" s="337" t="s">
        <v>249</v>
      </c>
      <c r="D3" s="337"/>
      <c r="E3" s="337"/>
      <c r="F3" s="337"/>
      <c r="G3" s="337"/>
      <c r="H3" s="155" t="s">
        <v>112</v>
      </c>
      <c r="I3" s="426" t="s">
        <v>113</v>
      </c>
      <c r="J3" s="426"/>
      <c r="K3" s="426"/>
      <c r="L3" s="426"/>
      <c r="M3" s="338"/>
    </row>
    <row r="4" spans="1:17" ht="20.100000000000001" customHeight="1" x14ac:dyDescent="0.15">
      <c r="A4" s="423"/>
      <c r="B4" s="425"/>
      <c r="C4" s="427" t="s">
        <v>114</v>
      </c>
      <c r="D4" s="427" t="s">
        <v>115</v>
      </c>
      <c r="E4" s="428" t="s">
        <v>116</v>
      </c>
      <c r="F4" s="427" t="s">
        <v>7</v>
      </c>
      <c r="G4" s="156" t="s">
        <v>117</v>
      </c>
      <c r="H4" s="157" t="s">
        <v>118</v>
      </c>
      <c r="I4" s="427" t="s">
        <v>114</v>
      </c>
      <c r="J4" s="427" t="s">
        <v>115</v>
      </c>
      <c r="K4" s="428" t="s">
        <v>116</v>
      </c>
      <c r="L4" s="427" t="s">
        <v>7</v>
      </c>
      <c r="M4" s="158" t="s">
        <v>117</v>
      </c>
    </row>
    <row r="5" spans="1:17" ht="20.100000000000001" customHeight="1" x14ac:dyDescent="0.15">
      <c r="A5" s="423"/>
      <c r="B5" s="425"/>
      <c r="C5" s="427"/>
      <c r="D5" s="427"/>
      <c r="E5" s="427"/>
      <c r="F5" s="427"/>
      <c r="G5" s="157" t="s">
        <v>119</v>
      </c>
      <c r="H5" s="157" t="s">
        <v>120</v>
      </c>
      <c r="I5" s="427"/>
      <c r="J5" s="427"/>
      <c r="K5" s="427"/>
      <c r="L5" s="427"/>
      <c r="M5" s="159" t="s">
        <v>119</v>
      </c>
      <c r="O5" s="598"/>
      <c r="P5" s="598"/>
      <c r="Q5" s="598"/>
    </row>
    <row r="6" spans="1:17" ht="20.100000000000001" customHeight="1" x14ac:dyDescent="0.15">
      <c r="A6" s="160" t="s">
        <v>99</v>
      </c>
      <c r="B6" s="161">
        <v>32</v>
      </c>
      <c r="C6" s="162">
        <v>0</v>
      </c>
      <c r="D6" s="162">
        <v>2</v>
      </c>
      <c r="E6" s="162">
        <v>14</v>
      </c>
      <c r="F6" s="162">
        <v>16</v>
      </c>
      <c r="G6" s="162">
        <v>5</v>
      </c>
      <c r="H6" s="162" t="s">
        <v>296</v>
      </c>
      <c r="I6" s="163">
        <v>0</v>
      </c>
      <c r="J6" s="162" t="s">
        <v>296</v>
      </c>
      <c r="K6" s="162">
        <v>763</v>
      </c>
      <c r="L6" s="162">
        <v>248</v>
      </c>
      <c r="M6" s="164" t="s">
        <v>296</v>
      </c>
      <c r="O6" s="599" t="s">
        <v>121</v>
      </c>
      <c r="P6" s="599"/>
      <c r="Q6" s="598"/>
    </row>
    <row r="7" spans="1:17" ht="17.100000000000001" customHeight="1" x14ac:dyDescent="0.15">
      <c r="A7" s="165" t="s">
        <v>80</v>
      </c>
      <c r="B7" s="166">
        <v>0</v>
      </c>
      <c r="C7" s="167">
        <v>0</v>
      </c>
      <c r="D7" s="168">
        <v>0</v>
      </c>
      <c r="E7" s="168">
        <v>0</v>
      </c>
      <c r="F7" s="168">
        <v>0</v>
      </c>
      <c r="G7" s="168">
        <v>0</v>
      </c>
      <c r="H7" s="169" t="s">
        <v>296</v>
      </c>
      <c r="I7" s="169" t="s">
        <v>296</v>
      </c>
      <c r="J7" s="169" t="s">
        <v>296</v>
      </c>
      <c r="K7" s="169" t="s">
        <v>296</v>
      </c>
      <c r="L7" s="169" t="s">
        <v>296</v>
      </c>
      <c r="M7" s="170" t="s">
        <v>296</v>
      </c>
      <c r="O7" s="600" t="s">
        <v>122</v>
      </c>
      <c r="P7" s="600"/>
      <c r="Q7" s="598"/>
    </row>
    <row r="8" spans="1:17" ht="17.100000000000001" customHeight="1" x14ac:dyDescent="0.15">
      <c r="A8" s="165" t="s">
        <v>81</v>
      </c>
      <c r="B8" s="171">
        <v>2</v>
      </c>
      <c r="C8" s="172">
        <v>0</v>
      </c>
      <c r="D8" s="172">
        <v>0</v>
      </c>
      <c r="E8" s="172">
        <v>1</v>
      </c>
      <c r="F8" s="172">
        <v>2</v>
      </c>
      <c r="G8" s="172">
        <v>0</v>
      </c>
      <c r="H8" s="169" t="s">
        <v>295</v>
      </c>
      <c r="I8" s="172">
        <v>0</v>
      </c>
      <c r="J8" s="172">
        <v>0</v>
      </c>
      <c r="K8" s="169" t="s">
        <v>295</v>
      </c>
      <c r="L8" s="169" t="s">
        <v>295</v>
      </c>
      <c r="M8" s="170">
        <v>0</v>
      </c>
      <c r="O8" s="600" t="s">
        <v>123</v>
      </c>
      <c r="P8" s="600"/>
      <c r="Q8" s="598"/>
    </row>
    <row r="9" spans="1:17" ht="17.100000000000001" customHeight="1" x14ac:dyDescent="0.15">
      <c r="A9" s="173" t="s">
        <v>82</v>
      </c>
      <c r="B9" s="167">
        <v>0</v>
      </c>
      <c r="C9" s="167">
        <v>0</v>
      </c>
      <c r="D9" s="168">
        <v>0</v>
      </c>
      <c r="E9" s="168">
        <v>0</v>
      </c>
      <c r="F9" s="168">
        <v>0</v>
      </c>
      <c r="G9" s="168">
        <v>0</v>
      </c>
      <c r="H9" s="169" t="s">
        <v>295</v>
      </c>
      <c r="I9" s="169" t="s">
        <v>295</v>
      </c>
      <c r="J9" s="169" t="s">
        <v>295</v>
      </c>
      <c r="K9" s="169" t="s">
        <v>295</v>
      </c>
      <c r="L9" s="169" t="s">
        <v>295</v>
      </c>
      <c r="M9" s="170" t="s">
        <v>295</v>
      </c>
      <c r="O9" s="598"/>
      <c r="P9" s="598"/>
      <c r="Q9" s="598"/>
    </row>
    <row r="10" spans="1:17" ht="17.100000000000001" customHeight="1" x14ac:dyDescent="0.15">
      <c r="A10" s="173" t="s">
        <v>83</v>
      </c>
      <c r="B10" s="172">
        <v>0</v>
      </c>
      <c r="C10" s="172">
        <v>0</v>
      </c>
      <c r="D10" s="172">
        <v>0</v>
      </c>
      <c r="E10" s="172">
        <v>0</v>
      </c>
      <c r="F10" s="172">
        <v>0</v>
      </c>
      <c r="G10" s="172">
        <v>0</v>
      </c>
      <c r="H10" s="172">
        <v>0</v>
      </c>
      <c r="I10" s="172">
        <v>0</v>
      </c>
      <c r="J10" s="169">
        <v>0</v>
      </c>
      <c r="K10" s="169">
        <v>0</v>
      </c>
      <c r="L10" s="172">
        <v>0</v>
      </c>
      <c r="M10" s="170">
        <v>0</v>
      </c>
      <c r="O10" s="601" t="s">
        <v>124</v>
      </c>
      <c r="P10" s="601"/>
      <c r="Q10" s="601"/>
    </row>
    <row r="11" spans="1:17" ht="17.100000000000001" customHeight="1" x14ac:dyDescent="0.15">
      <c r="A11" s="173" t="s">
        <v>84</v>
      </c>
      <c r="B11" s="167">
        <v>0</v>
      </c>
      <c r="C11" s="167">
        <v>0</v>
      </c>
      <c r="D11" s="168">
        <v>0</v>
      </c>
      <c r="E11" s="168">
        <v>0</v>
      </c>
      <c r="F11" s="168">
        <v>0</v>
      </c>
      <c r="G11" s="168">
        <v>0</v>
      </c>
      <c r="H11" s="169" t="s">
        <v>295</v>
      </c>
      <c r="I11" s="169" t="s">
        <v>295</v>
      </c>
      <c r="J11" s="169" t="s">
        <v>295</v>
      </c>
      <c r="K11" s="169" t="s">
        <v>295</v>
      </c>
      <c r="L11" s="169" t="s">
        <v>295</v>
      </c>
      <c r="M11" s="170" t="s">
        <v>295</v>
      </c>
      <c r="O11" s="602" t="s">
        <v>125</v>
      </c>
      <c r="P11" s="602"/>
      <c r="Q11" s="602"/>
    </row>
    <row r="12" spans="1:17" ht="17.100000000000001" customHeight="1" x14ac:dyDescent="0.15">
      <c r="A12" s="173" t="s">
        <v>85</v>
      </c>
      <c r="B12" s="167">
        <v>0</v>
      </c>
      <c r="C12" s="167">
        <v>0</v>
      </c>
      <c r="D12" s="168">
        <v>0</v>
      </c>
      <c r="E12" s="168">
        <v>0</v>
      </c>
      <c r="F12" s="168">
        <v>0</v>
      </c>
      <c r="G12" s="168">
        <v>0</v>
      </c>
      <c r="H12" s="169" t="s">
        <v>295</v>
      </c>
      <c r="I12" s="169" t="s">
        <v>295</v>
      </c>
      <c r="J12" s="169" t="s">
        <v>295</v>
      </c>
      <c r="K12" s="169" t="s">
        <v>295</v>
      </c>
      <c r="L12" s="169" t="s">
        <v>295</v>
      </c>
      <c r="M12" s="170" t="s">
        <v>295</v>
      </c>
      <c r="O12" s="602" t="s">
        <v>126</v>
      </c>
      <c r="P12" s="602"/>
      <c r="Q12" s="602"/>
    </row>
    <row r="13" spans="1:17" ht="17.100000000000001" customHeight="1" x14ac:dyDescent="0.15">
      <c r="A13" s="173" t="s">
        <v>86</v>
      </c>
      <c r="B13" s="167">
        <v>9</v>
      </c>
      <c r="C13" s="172">
        <v>0</v>
      </c>
      <c r="D13" s="172">
        <v>0</v>
      </c>
      <c r="E13" s="172">
        <v>4</v>
      </c>
      <c r="F13" s="172">
        <v>3</v>
      </c>
      <c r="G13" s="172">
        <v>3</v>
      </c>
      <c r="H13" s="174">
        <v>379</v>
      </c>
      <c r="I13" s="172">
        <v>0</v>
      </c>
      <c r="J13" s="169">
        <v>0</v>
      </c>
      <c r="K13" s="169">
        <v>262</v>
      </c>
      <c r="L13" s="174">
        <v>57</v>
      </c>
      <c r="M13" s="170">
        <v>0</v>
      </c>
    </row>
    <row r="14" spans="1:17" ht="17.100000000000001" customHeight="1" x14ac:dyDescent="0.15">
      <c r="A14" s="173" t="s">
        <v>87</v>
      </c>
      <c r="B14" s="167">
        <v>5</v>
      </c>
      <c r="C14" s="172">
        <v>0</v>
      </c>
      <c r="D14" s="172">
        <v>1</v>
      </c>
      <c r="E14" s="172">
        <v>5</v>
      </c>
      <c r="F14" s="172">
        <v>0</v>
      </c>
      <c r="G14" s="172">
        <v>0</v>
      </c>
      <c r="H14" s="169" t="s">
        <v>295</v>
      </c>
      <c r="I14" s="172">
        <v>0</v>
      </c>
      <c r="J14" s="169" t="s">
        <v>295</v>
      </c>
      <c r="K14" s="169">
        <v>210</v>
      </c>
      <c r="L14" s="172">
        <v>0</v>
      </c>
      <c r="M14" s="170">
        <v>0</v>
      </c>
    </row>
    <row r="15" spans="1:17" ht="17.100000000000001" customHeight="1" x14ac:dyDescent="0.15">
      <c r="A15" s="173" t="s">
        <v>88</v>
      </c>
      <c r="B15" s="167">
        <v>0</v>
      </c>
      <c r="C15" s="167">
        <v>0</v>
      </c>
      <c r="D15" s="168">
        <v>0</v>
      </c>
      <c r="E15" s="168">
        <v>0</v>
      </c>
      <c r="F15" s="168">
        <v>0</v>
      </c>
      <c r="G15" s="168">
        <v>0</v>
      </c>
      <c r="H15" s="169" t="s">
        <v>295</v>
      </c>
      <c r="I15" s="169" t="s">
        <v>295</v>
      </c>
      <c r="J15" s="169" t="s">
        <v>295</v>
      </c>
      <c r="K15" s="169" t="s">
        <v>295</v>
      </c>
      <c r="L15" s="169" t="s">
        <v>295</v>
      </c>
      <c r="M15" s="170" t="s">
        <v>295</v>
      </c>
    </row>
    <row r="16" spans="1:17" ht="17.100000000000001" customHeight="1" x14ac:dyDescent="0.15">
      <c r="A16" s="173" t="s">
        <v>89</v>
      </c>
      <c r="B16" s="167">
        <v>0</v>
      </c>
      <c r="C16" s="167">
        <v>0</v>
      </c>
      <c r="D16" s="168">
        <v>0</v>
      </c>
      <c r="E16" s="168">
        <v>0</v>
      </c>
      <c r="F16" s="168">
        <v>0</v>
      </c>
      <c r="G16" s="168">
        <v>0</v>
      </c>
      <c r="H16" s="168">
        <v>0</v>
      </c>
      <c r="I16" s="168">
        <v>0</v>
      </c>
      <c r="J16" s="168">
        <v>0</v>
      </c>
      <c r="K16" s="168">
        <v>0</v>
      </c>
      <c r="L16" s="168">
        <v>0</v>
      </c>
      <c r="M16" s="170" t="s">
        <v>295</v>
      </c>
    </row>
    <row r="17" spans="1:16" ht="17.100000000000001" customHeight="1" x14ac:dyDescent="0.15">
      <c r="A17" s="173" t="s">
        <v>90</v>
      </c>
      <c r="B17" s="172">
        <v>0</v>
      </c>
      <c r="C17" s="172">
        <v>0</v>
      </c>
      <c r="D17" s="172">
        <v>0</v>
      </c>
      <c r="E17" s="172">
        <v>0</v>
      </c>
      <c r="F17" s="172">
        <v>0</v>
      </c>
      <c r="G17" s="172">
        <v>0</v>
      </c>
      <c r="H17" s="172">
        <v>0</v>
      </c>
      <c r="I17" s="172">
        <v>0</v>
      </c>
      <c r="J17" s="169">
        <v>0</v>
      </c>
      <c r="K17" s="169">
        <v>0</v>
      </c>
      <c r="L17" s="172">
        <v>0</v>
      </c>
      <c r="M17" s="170">
        <v>0</v>
      </c>
      <c r="P17" s="175"/>
    </row>
    <row r="18" spans="1:16" ht="17.100000000000001" customHeight="1" x14ac:dyDescent="0.15">
      <c r="A18" s="173" t="s">
        <v>91</v>
      </c>
      <c r="B18" s="167">
        <v>3</v>
      </c>
      <c r="C18" s="172">
        <v>0</v>
      </c>
      <c r="D18" s="172">
        <v>0</v>
      </c>
      <c r="E18" s="172">
        <v>1</v>
      </c>
      <c r="F18" s="172">
        <v>2</v>
      </c>
      <c r="G18" s="172">
        <v>0</v>
      </c>
      <c r="H18" s="168">
        <v>0</v>
      </c>
      <c r="I18" s="172">
        <v>0</v>
      </c>
      <c r="J18" s="169">
        <v>0</v>
      </c>
      <c r="K18" s="169" t="s">
        <v>294</v>
      </c>
      <c r="L18" s="169" t="s">
        <v>294</v>
      </c>
      <c r="M18" s="170">
        <v>0</v>
      </c>
    </row>
    <row r="19" spans="1:16" ht="17.100000000000001" customHeight="1" x14ac:dyDescent="0.15">
      <c r="A19" s="173" t="s">
        <v>92</v>
      </c>
      <c r="B19" s="167">
        <v>0</v>
      </c>
      <c r="C19" s="167">
        <v>0</v>
      </c>
      <c r="D19" s="168">
        <v>0</v>
      </c>
      <c r="E19" s="168">
        <v>0</v>
      </c>
      <c r="F19" s="168">
        <v>0</v>
      </c>
      <c r="G19" s="168">
        <v>0</v>
      </c>
      <c r="H19" s="168">
        <v>0</v>
      </c>
      <c r="I19" s="168">
        <v>0</v>
      </c>
      <c r="J19" s="168">
        <v>0</v>
      </c>
      <c r="K19" s="168">
        <v>0</v>
      </c>
      <c r="L19" s="168">
        <v>0</v>
      </c>
      <c r="M19" s="170" t="s">
        <v>294</v>
      </c>
    </row>
    <row r="20" spans="1:16" ht="17.100000000000001" customHeight="1" x14ac:dyDescent="0.15">
      <c r="A20" s="173" t="s">
        <v>93</v>
      </c>
      <c r="B20" s="167">
        <v>1</v>
      </c>
      <c r="C20" s="172">
        <v>0</v>
      </c>
      <c r="D20" s="172">
        <v>0</v>
      </c>
      <c r="E20" s="172">
        <v>0</v>
      </c>
      <c r="F20" s="172">
        <v>1</v>
      </c>
      <c r="G20" s="172">
        <v>0</v>
      </c>
      <c r="H20" s="168">
        <v>0</v>
      </c>
      <c r="I20" s="172">
        <v>0</v>
      </c>
      <c r="J20" s="169">
        <v>0</v>
      </c>
      <c r="K20" s="169">
        <v>0</v>
      </c>
      <c r="L20" s="169" t="s">
        <v>294</v>
      </c>
      <c r="M20" s="170">
        <v>0</v>
      </c>
    </row>
    <row r="21" spans="1:16" ht="17.100000000000001" customHeight="1" x14ac:dyDescent="0.15">
      <c r="A21" s="176" t="s">
        <v>94</v>
      </c>
      <c r="B21" s="167">
        <v>2</v>
      </c>
      <c r="C21" s="172">
        <v>0</v>
      </c>
      <c r="D21" s="172">
        <v>0</v>
      </c>
      <c r="E21" s="172">
        <v>0</v>
      </c>
      <c r="F21" s="172">
        <v>2</v>
      </c>
      <c r="G21" s="172">
        <v>0</v>
      </c>
      <c r="H21" s="168">
        <v>0</v>
      </c>
      <c r="I21" s="172">
        <v>0</v>
      </c>
      <c r="J21" s="169">
        <v>0</v>
      </c>
      <c r="K21" s="169">
        <v>0</v>
      </c>
      <c r="L21" s="169" t="s">
        <v>294</v>
      </c>
      <c r="M21" s="170">
        <v>0</v>
      </c>
    </row>
    <row r="22" spans="1:16" ht="17.100000000000001" customHeight="1" x14ac:dyDescent="0.15">
      <c r="A22" s="176" t="s">
        <v>95</v>
      </c>
      <c r="B22" s="172">
        <v>0</v>
      </c>
      <c r="C22" s="172">
        <v>0</v>
      </c>
      <c r="D22" s="172">
        <v>0</v>
      </c>
      <c r="E22" s="172">
        <v>0</v>
      </c>
      <c r="F22" s="172">
        <v>0</v>
      </c>
      <c r="G22" s="172">
        <v>0</v>
      </c>
      <c r="H22" s="172">
        <v>0</v>
      </c>
      <c r="I22" s="172">
        <v>0</v>
      </c>
      <c r="J22" s="172">
        <v>0</v>
      </c>
      <c r="K22" s="169">
        <v>0</v>
      </c>
      <c r="L22" s="169">
        <v>0</v>
      </c>
      <c r="M22" s="177">
        <v>0</v>
      </c>
    </row>
    <row r="23" spans="1:16" ht="17.100000000000001" customHeight="1" thickBot="1" x14ac:dyDescent="0.2">
      <c r="A23" s="178" t="s">
        <v>96</v>
      </c>
      <c r="B23" s="179">
        <v>0</v>
      </c>
      <c r="C23" s="179">
        <v>0</v>
      </c>
      <c r="D23" s="179">
        <v>0</v>
      </c>
      <c r="E23" s="179">
        <v>0</v>
      </c>
      <c r="F23" s="179">
        <v>0</v>
      </c>
      <c r="G23" s="179">
        <v>0</v>
      </c>
      <c r="H23" s="179">
        <v>0</v>
      </c>
      <c r="I23" s="179">
        <v>0</v>
      </c>
      <c r="J23" s="179">
        <v>0</v>
      </c>
      <c r="K23" s="180">
        <v>0</v>
      </c>
      <c r="L23" s="179">
        <v>0</v>
      </c>
      <c r="M23" s="181">
        <v>0</v>
      </c>
    </row>
    <row r="24" spans="1:16" ht="15" customHeight="1" x14ac:dyDescent="0.15">
      <c r="A24" s="182" t="s">
        <v>73</v>
      </c>
      <c r="B24" s="152"/>
      <c r="C24" s="152"/>
      <c r="D24" s="152"/>
      <c r="E24" s="152"/>
      <c r="F24" s="152"/>
      <c r="G24" s="152"/>
      <c r="H24" s="152"/>
      <c r="I24" s="152"/>
      <c r="J24" s="429" t="s">
        <v>238</v>
      </c>
      <c r="K24" s="429"/>
      <c r="L24" s="429"/>
      <c r="M24" s="429"/>
      <c r="N24" s="152"/>
    </row>
    <row r="25" spans="1:16" ht="15" customHeight="1" x14ac:dyDescent="0.15">
      <c r="A25" s="152"/>
      <c r="B25" s="152"/>
      <c r="C25" s="152"/>
      <c r="D25" s="152"/>
      <c r="E25" s="152"/>
      <c r="F25" s="152"/>
      <c r="G25" s="152"/>
      <c r="H25" s="152"/>
      <c r="I25" s="152"/>
      <c r="J25" s="152"/>
      <c r="K25" s="152"/>
      <c r="L25" s="152"/>
      <c r="M25" s="152"/>
      <c r="N25" s="152"/>
    </row>
    <row r="26" spans="1:16" ht="15" customHeight="1" thickBot="1" x14ac:dyDescent="0.2">
      <c r="A26" s="109" t="s">
        <v>297</v>
      </c>
      <c r="B26" s="109"/>
      <c r="C26" s="109"/>
      <c r="D26" s="109"/>
      <c r="E26" s="109"/>
      <c r="F26" s="109"/>
      <c r="G26" s="109"/>
      <c r="H26" s="109"/>
      <c r="I26" s="109"/>
      <c r="J26" s="109"/>
      <c r="K26" s="109"/>
      <c r="L26" s="152"/>
      <c r="M26" s="153" t="s">
        <v>239</v>
      </c>
      <c r="N26" s="152"/>
    </row>
    <row r="27" spans="1:16" ht="20.100000000000001" customHeight="1" thickBot="1" x14ac:dyDescent="0.2">
      <c r="A27" s="422" t="s">
        <v>98</v>
      </c>
      <c r="B27" s="337" t="s">
        <v>99</v>
      </c>
      <c r="C27" s="337" t="s">
        <v>127</v>
      </c>
      <c r="D27" s="424" t="s">
        <v>116</v>
      </c>
      <c r="E27" s="183" t="s">
        <v>298</v>
      </c>
      <c r="F27" s="431" t="s">
        <v>7</v>
      </c>
      <c r="G27" s="337" t="s">
        <v>128</v>
      </c>
      <c r="H27" s="155" t="s">
        <v>8</v>
      </c>
      <c r="I27" s="433" t="s">
        <v>129</v>
      </c>
      <c r="J27" s="337" t="s">
        <v>130</v>
      </c>
      <c r="K27" s="337" t="s">
        <v>131</v>
      </c>
      <c r="L27" s="433" t="s">
        <v>132</v>
      </c>
      <c r="M27" s="184" t="s">
        <v>8</v>
      </c>
      <c r="O27" s="599" t="s">
        <v>121</v>
      </c>
      <c r="P27" s="599"/>
    </row>
    <row r="28" spans="1:16" ht="20.100000000000001" customHeight="1" x14ac:dyDescent="0.15">
      <c r="A28" s="423"/>
      <c r="B28" s="430"/>
      <c r="C28" s="430"/>
      <c r="D28" s="430"/>
      <c r="E28" s="185" t="s">
        <v>119</v>
      </c>
      <c r="F28" s="432"/>
      <c r="G28" s="430"/>
      <c r="H28" s="186" t="s">
        <v>133</v>
      </c>
      <c r="I28" s="434"/>
      <c r="J28" s="430"/>
      <c r="K28" s="430"/>
      <c r="L28" s="434"/>
      <c r="M28" s="159" t="s">
        <v>134</v>
      </c>
      <c r="O28" s="600" t="s">
        <v>122</v>
      </c>
      <c r="P28" s="600"/>
    </row>
    <row r="29" spans="1:16" ht="20.100000000000001" customHeight="1" x14ac:dyDescent="0.15">
      <c r="A29" s="160" t="s">
        <v>99</v>
      </c>
      <c r="B29" s="187">
        <v>42</v>
      </c>
      <c r="C29" s="188">
        <v>0</v>
      </c>
      <c r="D29" s="188">
        <v>13</v>
      </c>
      <c r="E29" s="188">
        <v>5</v>
      </c>
      <c r="F29" s="188">
        <v>7</v>
      </c>
      <c r="G29" s="188">
        <v>12</v>
      </c>
      <c r="H29" s="188">
        <v>0</v>
      </c>
      <c r="I29" s="188">
        <v>4</v>
      </c>
      <c r="J29" s="188">
        <v>1</v>
      </c>
      <c r="K29" s="188">
        <v>0</v>
      </c>
      <c r="L29" s="188">
        <v>0</v>
      </c>
      <c r="M29" s="189">
        <v>0</v>
      </c>
      <c r="O29" s="598"/>
      <c r="P29" s="598"/>
    </row>
    <row r="30" spans="1:16" ht="17.100000000000001" customHeight="1" x14ac:dyDescent="0.15">
      <c r="A30" s="165" t="s">
        <v>80</v>
      </c>
      <c r="B30" s="190" t="s">
        <v>299</v>
      </c>
      <c r="C30" s="169" t="s">
        <v>299</v>
      </c>
      <c r="D30" s="169" t="s">
        <v>299</v>
      </c>
      <c r="E30" s="169" t="s">
        <v>299</v>
      </c>
      <c r="F30" s="169" t="s">
        <v>299</v>
      </c>
      <c r="G30" s="169" t="s">
        <v>299</v>
      </c>
      <c r="H30" s="169" t="s">
        <v>299</v>
      </c>
      <c r="I30" s="169" t="s">
        <v>299</v>
      </c>
      <c r="J30" s="169" t="s">
        <v>299</v>
      </c>
      <c r="K30" s="169" t="s">
        <v>299</v>
      </c>
      <c r="L30" s="169" t="s">
        <v>299</v>
      </c>
      <c r="M30" s="170" t="s">
        <v>299</v>
      </c>
    </row>
    <row r="31" spans="1:16" ht="17.100000000000001" customHeight="1" x14ac:dyDescent="0.15">
      <c r="A31" s="165" t="s">
        <v>81</v>
      </c>
      <c r="B31" s="190">
        <v>3</v>
      </c>
      <c r="C31" s="169">
        <v>0</v>
      </c>
      <c r="D31" s="169">
        <v>1</v>
      </c>
      <c r="E31" s="169">
        <v>0</v>
      </c>
      <c r="F31" s="169">
        <v>1</v>
      </c>
      <c r="G31" s="169">
        <v>0</v>
      </c>
      <c r="H31" s="169">
        <v>0</v>
      </c>
      <c r="I31" s="169">
        <v>1</v>
      </c>
      <c r="J31" s="169">
        <v>0</v>
      </c>
      <c r="K31" s="169">
        <v>0</v>
      </c>
      <c r="L31" s="169">
        <v>0</v>
      </c>
      <c r="M31" s="170">
        <v>0</v>
      </c>
    </row>
    <row r="32" spans="1:16" ht="17.100000000000001" customHeight="1" x14ac:dyDescent="0.15">
      <c r="A32" s="165" t="s">
        <v>82</v>
      </c>
      <c r="B32" s="190" t="s">
        <v>295</v>
      </c>
      <c r="C32" s="169" t="s">
        <v>295</v>
      </c>
      <c r="D32" s="169" t="s">
        <v>295</v>
      </c>
      <c r="E32" s="169" t="s">
        <v>295</v>
      </c>
      <c r="F32" s="169" t="s">
        <v>295</v>
      </c>
      <c r="G32" s="169" t="s">
        <v>295</v>
      </c>
      <c r="H32" s="169" t="s">
        <v>295</v>
      </c>
      <c r="I32" s="169" t="s">
        <v>295</v>
      </c>
      <c r="J32" s="169" t="s">
        <v>295</v>
      </c>
      <c r="K32" s="169" t="s">
        <v>295</v>
      </c>
      <c r="L32" s="169" t="s">
        <v>295</v>
      </c>
      <c r="M32" s="170" t="s">
        <v>295</v>
      </c>
    </row>
    <row r="33" spans="1:14" ht="17.100000000000001" customHeight="1" x14ac:dyDescent="0.15">
      <c r="A33" s="165" t="s">
        <v>83</v>
      </c>
      <c r="B33" s="190">
        <v>0</v>
      </c>
      <c r="C33" s="169">
        <v>0</v>
      </c>
      <c r="D33" s="169">
        <v>0</v>
      </c>
      <c r="E33" s="169">
        <v>0</v>
      </c>
      <c r="F33" s="169">
        <v>0</v>
      </c>
      <c r="G33" s="169">
        <v>0</v>
      </c>
      <c r="H33" s="169">
        <v>0</v>
      </c>
      <c r="I33" s="169">
        <v>0</v>
      </c>
      <c r="J33" s="169">
        <v>0</v>
      </c>
      <c r="K33" s="169">
        <v>0</v>
      </c>
      <c r="L33" s="169">
        <v>0</v>
      </c>
      <c r="M33" s="170">
        <v>0</v>
      </c>
    </row>
    <row r="34" spans="1:14" ht="17.100000000000001" customHeight="1" x14ac:dyDescent="0.15">
      <c r="A34" s="165" t="s">
        <v>84</v>
      </c>
      <c r="B34" s="190" t="s">
        <v>295</v>
      </c>
      <c r="C34" s="169" t="s">
        <v>295</v>
      </c>
      <c r="D34" s="169" t="s">
        <v>295</v>
      </c>
      <c r="E34" s="169" t="s">
        <v>295</v>
      </c>
      <c r="F34" s="169" t="s">
        <v>295</v>
      </c>
      <c r="G34" s="169" t="s">
        <v>295</v>
      </c>
      <c r="H34" s="169" t="s">
        <v>295</v>
      </c>
      <c r="I34" s="169" t="s">
        <v>295</v>
      </c>
      <c r="J34" s="169" t="s">
        <v>295</v>
      </c>
      <c r="K34" s="169" t="s">
        <v>295</v>
      </c>
      <c r="L34" s="169" t="s">
        <v>295</v>
      </c>
      <c r="M34" s="170" t="s">
        <v>295</v>
      </c>
    </row>
    <row r="35" spans="1:14" ht="17.100000000000001" customHeight="1" x14ac:dyDescent="0.15">
      <c r="A35" s="165" t="s">
        <v>85</v>
      </c>
      <c r="B35" s="190" t="s">
        <v>295</v>
      </c>
      <c r="C35" s="169" t="s">
        <v>295</v>
      </c>
      <c r="D35" s="169" t="s">
        <v>295</v>
      </c>
      <c r="E35" s="169" t="s">
        <v>295</v>
      </c>
      <c r="F35" s="169" t="s">
        <v>295</v>
      </c>
      <c r="G35" s="169" t="s">
        <v>295</v>
      </c>
      <c r="H35" s="169" t="s">
        <v>295</v>
      </c>
      <c r="I35" s="169" t="s">
        <v>295</v>
      </c>
      <c r="J35" s="169" t="s">
        <v>295</v>
      </c>
      <c r="K35" s="169" t="s">
        <v>295</v>
      </c>
      <c r="L35" s="169" t="s">
        <v>295</v>
      </c>
      <c r="M35" s="170" t="s">
        <v>295</v>
      </c>
    </row>
    <row r="36" spans="1:14" ht="17.100000000000001" customHeight="1" x14ac:dyDescent="0.15">
      <c r="A36" s="165" t="s">
        <v>86</v>
      </c>
      <c r="B36" s="190">
        <v>11</v>
      </c>
      <c r="C36" s="169">
        <v>0</v>
      </c>
      <c r="D36" s="169">
        <v>4</v>
      </c>
      <c r="E36" s="169">
        <v>3</v>
      </c>
      <c r="F36" s="169">
        <v>1</v>
      </c>
      <c r="G36" s="169">
        <v>3</v>
      </c>
      <c r="H36" s="169">
        <v>0</v>
      </c>
      <c r="I36" s="169">
        <v>0</v>
      </c>
      <c r="J36" s="169">
        <v>0</v>
      </c>
      <c r="K36" s="169">
        <v>0</v>
      </c>
      <c r="L36" s="169">
        <v>0</v>
      </c>
      <c r="M36" s="170">
        <v>0</v>
      </c>
    </row>
    <row r="37" spans="1:14" ht="17.100000000000001" customHeight="1" x14ac:dyDescent="0.15">
      <c r="A37" s="165" t="s">
        <v>87</v>
      </c>
      <c r="B37" s="190">
        <v>5</v>
      </c>
      <c r="C37" s="169">
        <v>0</v>
      </c>
      <c r="D37" s="169">
        <v>5</v>
      </c>
      <c r="E37" s="169">
        <v>0</v>
      </c>
      <c r="F37" s="169">
        <v>0</v>
      </c>
      <c r="G37" s="169">
        <v>0</v>
      </c>
      <c r="H37" s="169">
        <v>0</v>
      </c>
      <c r="I37" s="169">
        <v>0</v>
      </c>
      <c r="J37" s="169">
        <v>0</v>
      </c>
      <c r="K37" s="169">
        <v>0</v>
      </c>
      <c r="L37" s="169">
        <v>0</v>
      </c>
      <c r="M37" s="170">
        <v>0</v>
      </c>
    </row>
    <row r="38" spans="1:14" ht="17.100000000000001" customHeight="1" x14ac:dyDescent="0.15">
      <c r="A38" s="165" t="s">
        <v>88</v>
      </c>
      <c r="B38" s="190" t="s">
        <v>295</v>
      </c>
      <c r="C38" s="169" t="s">
        <v>295</v>
      </c>
      <c r="D38" s="169" t="s">
        <v>295</v>
      </c>
      <c r="E38" s="169" t="s">
        <v>295</v>
      </c>
      <c r="F38" s="169" t="s">
        <v>295</v>
      </c>
      <c r="G38" s="169" t="s">
        <v>295</v>
      </c>
      <c r="H38" s="169" t="s">
        <v>295</v>
      </c>
      <c r="I38" s="169" t="s">
        <v>295</v>
      </c>
      <c r="J38" s="169" t="s">
        <v>295</v>
      </c>
      <c r="K38" s="169" t="s">
        <v>295</v>
      </c>
      <c r="L38" s="169" t="s">
        <v>295</v>
      </c>
      <c r="M38" s="170" t="s">
        <v>295</v>
      </c>
    </row>
    <row r="39" spans="1:14" ht="17.100000000000001" customHeight="1" x14ac:dyDescent="0.15">
      <c r="A39" s="165" t="s">
        <v>89</v>
      </c>
      <c r="B39" s="190" t="s">
        <v>295</v>
      </c>
      <c r="C39" s="169" t="s">
        <v>295</v>
      </c>
      <c r="D39" s="169" t="s">
        <v>295</v>
      </c>
      <c r="E39" s="169" t="s">
        <v>295</v>
      </c>
      <c r="F39" s="169" t="s">
        <v>295</v>
      </c>
      <c r="G39" s="169" t="s">
        <v>295</v>
      </c>
      <c r="H39" s="169" t="s">
        <v>295</v>
      </c>
      <c r="I39" s="169" t="s">
        <v>295</v>
      </c>
      <c r="J39" s="169" t="s">
        <v>295</v>
      </c>
      <c r="K39" s="169" t="s">
        <v>295</v>
      </c>
      <c r="L39" s="169" t="s">
        <v>295</v>
      </c>
      <c r="M39" s="170" t="s">
        <v>295</v>
      </c>
    </row>
    <row r="40" spans="1:14" ht="17.100000000000001" customHeight="1" x14ac:dyDescent="0.15">
      <c r="A40" s="165" t="s">
        <v>90</v>
      </c>
      <c r="B40" s="190">
        <v>0</v>
      </c>
      <c r="C40" s="169">
        <v>0</v>
      </c>
      <c r="D40" s="169">
        <v>0</v>
      </c>
      <c r="E40" s="169">
        <v>0</v>
      </c>
      <c r="F40" s="169">
        <v>0</v>
      </c>
      <c r="G40" s="169">
        <v>0</v>
      </c>
      <c r="H40" s="169">
        <v>0</v>
      </c>
      <c r="I40" s="169">
        <v>0</v>
      </c>
      <c r="J40" s="169">
        <v>0</v>
      </c>
      <c r="K40" s="169">
        <v>0</v>
      </c>
      <c r="L40" s="169">
        <v>0</v>
      </c>
      <c r="M40" s="170">
        <v>0</v>
      </c>
    </row>
    <row r="41" spans="1:14" ht="17.100000000000001" customHeight="1" x14ac:dyDescent="0.15">
      <c r="A41" s="165" t="s">
        <v>91</v>
      </c>
      <c r="B41" s="190">
        <v>3</v>
      </c>
      <c r="C41" s="169">
        <v>0</v>
      </c>
      <c r="D41" s="169">
        <v>1</v>
      </c>
      <c r="E41" s="169">
        <v>0</v>
      </c>
      <c r="F41" s="169">
        <v>1</v>
      </c>
      <c r="G41" s="169">
        <v>1</v>
      </c>
      <c r="H41" s="169">
        <v>0</v>
      </c>
      <c r="I41" s="169">
        <v>0</v>
      </c>
      <c r="J41" s="169">
        <v>0</v>
      </c>
      <c r="K41" s="169">
        <v>0</v>
      </c>
      <c r="L41" s="169">
        <v>0</v>
      </c>
      <c r="M41" s="170">
        <v>0</v>
      </c>
    </row>
    <row r="42" spans="1:14" ht="17.100000000000001" customHeight="1" x14ac:dyDescent="0.15">
      <c r="A42" s="165" t="s">
        <v>92</v>
      </c>
      <c r="B42" s="190" t="s">
        <v>294</v>
      </c>
      <c r="C42" s="169" t="s">
        <v>294</v>
      </c>
      <c r="D42" s="169" t="s">
        <v>294</v>
      </c>
      <c r="E42" s="169" t="s">
        <v>294</v>
      </c>
      <c r="F42" s="169" t="s">
        <v>294</v>
      </c>
      <c r="G42" s="169" t="s">
        <v>294</v>
      </c>
      <c r="H42" s="169" t="s">
        <v>294</v>
      </c>
      <c r="I42" s="169" t="s">
        <v>294</v>
      </c>
      <c r="J42" s="169" t="s">
        <v>294</v>
      </c>
      <c r="K42" s="169" t="s">
        <v>294</v>
      </c>
      <c r="L42" s="169" t="s">
        <v>294</v>
      </c>
      <c r="M42" s="170" t="s">
        <v>294</v>
      </c>
    </row>
    <row r="43" spans="1:14" ht="17.100000000000001" customHeight="1" x14ac:dyDescent="0.15">
      <c r="A43" s="165" t="s">
        <v>93</v>
      </c>
      <c r="B43" s="190">
        <v>6</v>
      </c>
      <c r="C43" s="169">
        <v>0</v>
      </c>
      <c r="D43" s="169">
        <v>0</v>
      </c>
      <c r="E43" s="169">
        <v>0</v>
      </c>
      <c r="F43" s="169">
        <v>1</v>
      </c>
      <c r="G43" s="169">
        <v>3</v>
      </c>
      <c r="H43" s="169">
        <v>0</v>
      </c>
      <c r="I43" s="169">
        <v>2</v>
      </c>
      <c r="J43" s="169">
        <v>0</v>
      </c>
      <c r="K43" s="169">
        <v>0</v>
      </c>
      <c r="L43" s="169">
        <v>0</v>
      </c>
      <c r="M43" s="170">
        <v>0</v>
      </c>
    </row>
    <row r="44" spans="1:14" ht="17.100000000000001" customHeight="1" x14ac:dyDescent="0.15">
      <c r="A44" s="191" t="s">
        <v>94</v>
      </c>
      <c r="B44" s="190">
        <v>3</v>
      </c>
      <c r="C44" s="169">
        <v>0</v>
      </c>
      <c r="D44" s="169">
        <v>0</v>
      </c>
      <c r="E44" s="169">
        <v>0</v>
      </c>
      <c r="F44" s="169">
        <v>1</v>
      </c>
      <c r="G44" s="169">
        <v>1</v>
      </c>
      <c r="H44" s="169">
        <v>0</v>
      </c>
      <c r="I44" s="169">
        <v>1</v>
      </c>
      <c r="J44" s="169">
        <v>0</v>
      </c>
      <c r="K44" s="169">
        <v>0</v>
      </c>
      <c r="L44" s="169">
        <v>0</v>
      </c>
      <c r="M44" s="170">
        <v>0</v>
      </c>
    </row>
    <row r="45" spans="1:14" ht="17.100000000000001" customHeight="1" x14ac:dyDescent="0.15">
      <c r="A45" s="191" t="s">
        <v>95</v>
      </c>
      <c r="B45" s="190">
        <v>0</v>
      </c>
      <c r="C45" s="169">
        <v>0</v>
      </c>
      <c r="D45" s="169">
        <v>0</v>
      </c>
      <c r="E45" s="169">
        <v>0</v>
      </c>
      <c r="F45" s="169">
        <v>0</v>
      </c>
      <c r="G45" s="169">
        <v>0</v>
      </c>
      <c r="H45" s="169">
        <v>0</v>
      </c>
      <c r="I45" s="169">
        <v>0</v>
      </c>
      <c r="J45" s="169">
        <v>0</v>
      </c>
      <c r="K45" s="169">
        <v>0</v>
      </c>
      <c r="L45" s="169">
        <v>0</v>
      </c>
      <c r="M45" s="170">
        <v>0</v>
      </c>
    </row>
    <row r="46" spans="1:14" ht="17.100000000000001" customHeight="1" thickBot="1" x14ac:dyDescent="0.2">
      <c r="A46" s="192" t="s">
        <v>96</v>
      </c>
      <c r="B46" s="193">
        <v>0</v>
      </c>
      <c r="C46" s="180">
        <v>0</v>
      </c>
      <c r="D46" s="180">
        <v>0</v>
      </c>
      <c r="E46" s="180">
        <v>0</v>
      </c>
      <c r="F46" s="180">
        <v>0</v>
      </c>
      <c r="G46" s="180">
        <v>0</v>
      </c>
      <c r="H46" s="180">
        <v>0</v>
      </c>
      <c r="I46" s="180">
        <v>0</v>
      </c>
      <c r="J46" s="180">
        <v>0</v>
      </c>
      <c r="K46" s="180">
        <v>0</v>
      </c>
      <c r="L46" s="180">
        <v>0</v>
      </c>
      <c r="M46" s="194">
        <v>0</v>
      </c>
    </row>
    <row r="47" spans="1:14" ht="15" customHeight="1" x14ac:dyDescent="0.15">
      <c r="A47" s="152" t="s">
        <v>73</v>
      </c>
      <c r="B47" s="152"/>
      <c r="C47" s="152"/>
      <c r="D47" s="152"/>
      <c r="E47" s="152"/>
      <c r="F47" s="152"/>
      <c r="G47" s="152"/>
      <c r="H47" s="152"/>
      <c r="I47" s="152"/>
      <c r="J47" s="429" t="s">
        <v>238</v>
      </c>
      <c r="K47" s="429"/>
      <c r="L47" s="429"/>
      <c r="M47" s="429"/>
      <c r="N47" s="152"/>
    </row>
  </sheetData>
  <sheetProtection sheet="1" objects="1" scenario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4"/>
  <printOptions horizontalCentered="1"/>
  <pageMargins left="0.59055118110236227" right="0.59055118110236227" top="0.59055118110236227" bottom="0.59055118110236227" header="0.39370078740157483" footer="0.39370078740157483"/>
  <pageSetup paperSize="9" firstPageNumber="86" orientation="portrait" useFirstPageNumber="1"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H52"/>
  <sheetViews>
    <sheetView view="pageBreakPreview" topLeftCell="A5" zoomScaleNormal="100" zoomScaleSheetLayoutView="100" workbookViewId="0">
      <selection activeCell="P26" sqref="P26"/>
    </sheetView>
  </sheetViews>
  <sheetFormatPr defaultRowHeight="17.100000000000001" customHeight="1" x14ac:dyDescent="0.15"/>
  <cols>
    <col min="1" max="1" width="5.7109375" style="19" customWidth="1"/>
    <col min="2" max="2" width="14" style="19" customWidth="1"/>
    <col min="3" max="3" width="13.42578125" style="9" customWidth="1"/>
    <col min="4" max="8" width="13.42578125" style="19" customWidth="1"/>
    <col min="9" max="16384" width="9.140625" style="19"/>
  </cols>
  <sheetData>
    <row r="1" spans="1:8" ht="5.0999999999999996" customHeight="1" x14ac:dyDescent="0.15">
      <c r="A1" s="316"/>
      <c r="B1" s="316"/>
      <c r="C1" s="316"/>
      <c r="D1" s="316"/>
      <c r="E1" s="316"/>
      <c r="F1" s="316"/>
      <c r="G1" s="437"/>
      <c r="H1" s="437"/>
    </row>
    <row r="2" spans="1:8" ht="15" customHeight="1" thickBot="1" x14ac:dyDescent="0.2">
      <c r="A2" s="316" t="s">
        <v>348</v>
      </c>
      <c r="B2" s="316"/>
      <c r="C2" s="316"/>
      <c r="D2" s="316"/>
      <c r="E2" s="316"/>
      <c r="F2" s="316"/>
      <c r="G2" s="437" t="s">
        <v>136</v>
      </c>
      <c r="H2" s="437"/>
    </row>
    <row r="3" spans="1:8" ht="20.25" customHeight="1" x14ac:dyDescent="0.15">
      <c r="A3" s="335" t="s">
        <v>137</v>
      </c>
      <c r="B3" s="391"/>
      <c r="C3" s="135" t="s">
        <v>138</v>
      </c>
      <c r="D3" s="302" t="s">
        <v>404</v>
      </c>
      <c r="E3" s="302" t="s">
        <v>391</v>
      </c>
      <c r="F3" s="307" t="s">
        <v>405</v>
      </c>
      <c r="G3" s="603" t="s">
        <v>410</v>
      </c>
      <c r="H3" s="308" t="s">
        <v>411</v>
      </c>
    </row>
    <row r="4" spans="1:8" ht="20.100000000000001" customHeight="1" x14ac:dyDescent="0.15">
      <c r="A4" s="438" t="s">
        <v>37</v>
      </c>
      <c r="B4" s="439"/>
      <c r="C4" s="136" t="s">
        <v>275</v>
      </c>
      <c r="D4" s="106">
        <f t="shared" ref="D4:E4" si="0">D6+D30+D46</f>
        <v>321802</v>
      </c>
      <c r="E4" s="106">
        <f t="shared" si="0"/>
        <v>351913</v>
      </c>
      <c r="F4" s="196">
        <f t="shared" ref="F4:H5" si="1">F6+F30+F46</f>
        <v>254315</v>
      </c>
      <c r="G4" s="196">
        <f t="shared" si="1"/>
        <v>271204</v>
      </c>
      <c r="H4" s="604">
        <f t="shared" si="1"/>
        <v>325971.20000000001</v>
      </c>
    </row>
    <row r="5" spans="1:8" ht="20.100000000000001" customHeight="1" x14ac:dyDescent="0.15">
      <c r="A5" s="438"/>
      <c r="B5" s="439"/>
      <c r="C5" s="312" t="s">
        <v>276</v>
      </c>
      <c r="D5" s="21">
        <f t="shared" ref="D5:E5" si="2">D7+D31+D47</f>
        <v>252098</v>
      </c>
      <c r="E5" s="21">
        <f t="shared" si="2"/>
        <v>243574</v>
      </c>
      <c r="F5" s="21">
        <f t="shared" si="1"/>
        <v>186799</v>
      </c>
      <c r="G5" s="21">
        <f t="shared" si="1"/>
        <v>252378</v>
      </c>
      <c r="H5" s="605">
        <f t="shared" si="1"/>
        <v>343818</v>
      </c>
    </row>
    <row r="6" spans="1:8" ht="15" customHeight="1" x14ac:dyDescent="0.15">
      <c r="A6" s="443" t="s">
        <v>277</v>
      </c>
      <c r="B6" s="440" t="s">
        <v>140</v>
      </c>
      <c r="C6" s="136" t="s">
        <v>275</v>
      </c>
      <c r="D6" s="196">
        <f t="shared" ref="D6:E6" si="3">D8+D10+D12+D14+D16+D18+D20+D22+D24+D26+D28</f>
        <v>60098</v>
      </c>
      <c r="E6" s="196">
        <f t="shared" si="3"/>
        <v>65947</v>
      </c>
      <c r="F6" s="196">
        <f t="shared" ref="F6:H7" si="4">F8+F10+F12+F14+F16+F18+F20+F22+F24+F26+F28</f>
        <v>46887</v>
      </c>
      <c r="G6" s="196">
        <f t="shared" si="4"/>
        <v>50606</v>
      </c>
      <c r="H6" s="606">
        <f t="shared" si="4"/>
        <v>51807</v>
      </c>
    </row>
    <row r="7" spans="1:8" ht="15" customHeight="1" x14ac:dyDescent="0.15">
      <c r="A7" s="443"/>
      <c r="B7" s="440"/>
      <c r="C7" s="312" t="s">
        <v>276</v>
      </c>
      <c r="D7" s="195">
        <f t="shared" ref="D7:E7" si="5">D9+D11+D13+D15+D17+D19+D21+D23+D25+D27+D29</f>
        <v>49231</v>
      </c>
      <c r="E7" s="195">
        <f t="shared" si="5"/>
        <v>58014</v>
      </c>
      <c r="F7" s="195">
        <f t="shared" si="4"/>
        <v>43687</v>
      </c>
      <c r="G7" s="195">
        <f t="shared" si="4"/>
        <v>47333</v>
      </c>
      <c r="H7" s="607">
        <f t="shared" si="4"/>
        <v>49988</v>
      </c>
    </row>
    <row r="8" spans="1:8" ht="15" customHeight="1" x14ac:dyDescent="0.15">
      <c r="A8" s="443"/>
      <c r="B8" s="435" t="s">
        <v>141</v>
      </c>
      <c r="C8" s="137" t="s">
        <v>275</v>
      </c>
      <c r="D8" s="209">
        <v>360</v>
      </c>
      <c r="E8" s="209">
        <v>400</v>
      </c>
      <c r="F8" s="209">
        <v>59</v>
      </c>
      <c r="G8" s="209">
        <v>177</v>
      </c>
      <c r="H8" s="608">
        <v>228</v>
      </c>
    </row>
    <row r="9" spans="1:8" ht="15" customHeight="1" x14ac:dyDescent="0.15">
      <c r="A9" s="443"/>
      <c r="B9" s="435"/>
      <c r="C9" s="310" t="s">
        <v>278</v>
      </c>
      <c r="D9" s="209">
        <v>157</v>
      </c>
      <c r="E9" s="209">
        <v>185</v>
      </c>
      <c r="F9" s="209">
        <v>19</v>
      </c>
      <c r="G9" s="209">
        <v>120</v>
      </c>
      <c r="H9" s="608">
        <v>94</v>
      </c>
    </row>
    <row r="10" spans="1:8" ht="15" customHeight="1" x14ac:dyDescent="0.15">
      <c r="A10" s="443"/>
      <c r="B10" s="436" t="s">
        <v>142</v>
      </c>
      <c r="C10" s="137" t="s">
        <v>275</v>
      </c>
      <c r="D10" s="209">
        <v>1201</v>
      </c>
      <c r="E10" s="209">
        <v>632</v>
      </c>
      <c r="F10" s="209">
        <v>2669</v>
      </c>
      <c r="G10" s="209">
        <v>2363</v>
      </c>
      <c r="H10" s="608">
        <v>3071</v>
      </c>
    </row>
    <row r="11" spans="1:8" ht="15" customHeight="1" x14ac:dyDescent="0.15">
      <c r="A11" s="443"/>
      <c r="B11" s="436"/>
      <c r="C11" s="310" t="s">
        <v>278</v>
      </c>
      <c r="D11" s="209">
        <v>895</v>
      </c>
      <c r="E11" s="209">
        <v>496</v>
      </c>
      <c r="F11" s="209">
        <v>2822</v>
      </c>
      <c r="G11" s="209">
        <v>2281</v>
      </c>
      <c r="H11" s="608">
        <v>3326</v>
      </c>
    </row>
    <row r="12" spans="1:8" ht="15" customHeight="1" x14ac:dyDescent="0.15">
      <c r="A12" s="443"/>
      <c r="B12" s="436" t="s">
        <v>143</v>
      </c>
      <c r="C12" s="137" t="s">
        <v>275</v>
      </c>
      <c r="D12" s="209">
        <v>3546</v>
      </c>
      <c r="E12" s="209">
        <v>3479</v>
      </c>
      <c r="F12" s="209">
        <v>16</v>
      </c>
      <c r="G12" s="209">
        <v>37</v>
      </c>
      <c r="H12" s="608">
        <v>290</v>
      </c>
    </row>
    <row r="13" spans="1:8" ht="15" customHeight="1" x14ac:dyDescent="0.15">
      <c r="A13" s="443"/>
      <c r="B13" s="436"/>
      <c r="C13" s="310" t="s">
        <v>278</v>
      </c>
      <c r="D13" s="209">
        <v>3263</v>
      </c>
      <c r="E13" s="209">
        <v>3445</v>
      </c>
      <c r="F13" s="209">
        <v>12</v>
      </c>
      <c r="G13" s="209">
        <v>34</v>
      </c>
      <c r="H13" s="608">
        <v>322</v>
      </c>
    </row>
    <row r="14" spans="1:8" ht="15" customHeight="1" x14ac:dyDescent="0.15">
      <c r="A14" s="443"/>
      <c r="B14" s="436" t="s">
        <v>144</v>
      </c>
      <c r="C14" s="137" t="s">
        <v>275</v>
      </c>
      <c r="D14" s="209">
        <v>5632</v>
      </c>
      <c r="E14" s="209">
        <v>4185</v>
      </c>
      <c r="F14" s="209">
        <v>2415</v>
      </c>
      <c r="G14" s="209">
        <v>3206</v>
      </c>
      <c r="H14" s="608">
        <v>2260</v>
      </c>
    </row>
    <row r="15" spans="1:8" ht="15" customHeight="1" x14ac:dyDescent="0.15">
      <c r="A15" s="443"/>
      <c r="B15" s="436"/>
      <c r="C15" s="310" t="s">
        <v>278</v>
      </c>
      <c r="D15" s="209">
        <v>4529</v>
      </c>
      <c r="E15" s="209">
        <v>3883</v>
      </c>
      <c r="F15" s="209">
        <v>2061</v>
      </c>
      <c r="G15" s="209">
        <v>2910</v>
      </c>
      <c r="H15" s="608">
        <v>2246</v>
      </c>
    </row>
    <row r="16" spans="1:8" ht="15" customHeight="1" x14ac:dyDescent="0.15">
      <c r="A16" s="443"/>
      <c r="B16" s="436" t="s">
        <v>145</v>
      </c>
      <c r="C16" s="137" t="s">
        <v>275</v>
      </c>
      <c r="D16" s="209">
        <v>468</v>
      </c>
      <c r="E16" s="209">
        <v>633</v>
      </c>
      <c r="F16" s="209">
        <v>336</v>
      </c>
      <c r="G16" s="209">
        <v>513</v>
      </c>
      <c r="H16" s="608">
        <v>442</v>
      </c>
    </row>
    <row r="17" spans="1:8" ht="15" customHeight="1" x14ac:dyDescent="0.15">
      <c r="A17" s="443"/>
      <c r="B17" s="436"/>
      <c r="C17" s="310" t="s">
        <v>278</v>
      </c>
      <c r="D17" s="209">
        <v>265</v>
      </c>
      <c r="E17" s="209">
        <v>452</v>
      </c>
      <c r="F17" s="209">
        <v>185</v>
      </c>
      <c r="G17" s="209">
        <v>307</v>
      </c>
      <c r="H17" s="608">
        <v>290</v>
      </c>
    </row>
    <row r="18" spans="1:8" ht="15" customHeight="1" x14ac:dyDescent="0.15">
      <c r="A18" s="443"/>
      <c r="B18" s="436" t="s">
        <v>146</v>
      </c>
      <c r="C18" s="137" t="s">
        <v>275</v>
      </c>
      <c r="D18" s="209">
        <v>19718</v>
      </c>
      <c r="E18" s="209">
        <v>20662</v>
      </c>
      <c r="F18" s="209">
        <v>12240</v>
      </c>
      <c r="G18" s="209">
        <v>13749</v>
      </c>
      <c r="H18" s="608">
        <v>12932</v>
      </c>
    </row>
    <row r="19" spans="1:8" ht="15" customHeight="1" x14ac:dyDescent="0.15">
      <c r="A19" s="443"/>
      <c r="B19" s="436"/>
      <c r="C19" s="310" t="s">
        <v>278</v>
      </c>
      <c r="D19" s="209">
        <v>17402</v>
      </c>
      <c r="E19" s="209">
        <v>22110</v>
      </c>
      <c r="F19" s="209">
        <v>12822</v>
      </c>
      <c r="G19" s="209">
        <v>13754</v>
      </c>
      <c r="H19" s="608">
        <v>14000</v>
      </c>
    </row>
    <row r="20" spans="1:8" ht="15" customHeight="1" x14ac:dyDescent="0.15">
      <c r="A20" s="443"/>
      <c r="B20" s="436" t="s">
        <v>147</v>
      </c>
      <c r="C20" s="137" t="s">
        <v>275</v>
      </c>
      <c r="D20" s="314">
        <v>89</v>
      </c>
      <c r="E20" s="314">
        <v>16</v>
      </c>
      <c r="F20" s="314">
        <v>11</v>
      </c>
      <c r="G20" s="314">
        <v>15</v>
      </c>
      <c r="H20" s="315">
        <v>11</v>
      </c>
    </row>
    <row r="21" spans="1:8" ht="15" customHeight="1" x14ac:dyDescent="0.15">
      <c r="A21" s="443"/>
      <c r="B21" s="436"/>
      <c r="C21" s="310" t="s">
        <v>278</v>
      </c>
      <c r="D21" s="314">
        <v>31</v>
      </c>
      <c r="E21" s="314">
        <v>7</v>
      </c>
      <c r="F21" s="314">
        <v>2</v>
      </c>
      <c r="G21" s="314">
        <v>5</v>
      </c>
      <c r="H21" s="315">
        <v>3</v>
      </c>
    </row>
    <row r="22" spans="1:8" ht="15" customHeight="1" x14ac:dyDescent="0.15">
      <c r="A22" s="443"/>
      <c r="B22" s="436" t="s">
        <v>148</v>
      </c>
      <c r="C22" s="137" t="s">
        <v>275</v>
      </c>
      <c r="D22" s="209">
        <v>6752</v>
      </c>
      <c r="E22" s="209">
        <v>7573</v>
      </c>
      <c r="F22" s="209">
        <v>5592</v>
      </c>
      <c r="G22" s="209">
        <v>6377</v>
      </c>
      <c r="H22" s="608">
        <v>6919</v>
      </c>
    </row>
    <row r="23" spans="1:8" ht="15" customHeight="1" x14ac:dyDescent="0.15">
      <c r="A23" s="443"/>
      <c r="B23" s="436"/>
      <c r="C23" s="310" t="s">
        <v>278</v>
      </c>
      <c r="D23" s="209">
        <v>11884</v>
      </c>
      <c r="E23" s="209">
        <v>14441</v>
      </c>
      <c r="F23" s="209">
        <v>10465</v>
      </c>
      <c r="G23" s="209">
        <v>12031</v>
      </c>
      <c r="H23" s="608">
        <v>12629</v>
      </c>
    </row>
    <row r="24" spans="1:8" ht="15" customHeight="1" x14ac:dyDescent="0.15">
      <c r="A24" s="443"/>
      <c r="B24" s="436" t="s">
        <v>149</v>
      </c>
      <c r="C24" s="137" t="s">
        <v>275</v>
      </c>
      <c r="D24" s="65">
        <v>412</v>
      </c>
      <c r="E24" s="65">
        <v>259</v>
      </c>
      <c r="F24" s="65">
        <v>234</v>
      </c>
      <c r="G24" s="65">
        <v>290</v>
      </c>
      <c r="H24" s="609">
        <v>532</v>
      </c>
    </row>
    <row r="25" spans="1:8" ht="15" customHeight="1" x14ac:dyDescent="0.15">
      <c r="A25" s="443"/>
      <c r="B25" s="436"/>
      <c r="C25" s="310" t="s">
        <v>278</v>
      </c>
      <c r="D25" s="65">
        <v>178</v>
      </c>
      <c r="E25" s="65">
        <v>127</v>
      </c>
      <c r="F25" s="65">
        <v>126</v>
      </c>
      <c r="G25" s="65">
        <v>134</v>
      </c>
      <c r="H25" s="609">
        <v>201</v>
      </c>
    </row>
    <row r="26" spans="1:8" ht="15" customHeight="1" x14ac:dyDescent="0.15">
      <c r="A26" s="443"/>
      <c r="B26" s="436" t="s">
        <v>150</v>
      </c>
      <c r="C26" s="137" t="s">
        <v>275</v>
      </c>
      <c r="D26" s="314">
        <v>0</v>
      </c>
      <c r="E26" s="314">
        <v>0</v>
      </c>
      <c r="F26" s="314">
        <v>428</v>
      </c>
      <c r="G26" s="314">
        <v>96</v>
      </c>
      <c r="H26" s="315">
        <v>209</v>
      </c>
    </row>
    <row r="27" spans="1:8" ht="15" customHeight="1" x14ac:dyDescent="0.15">
      <c r="A27" s="443"/>
      <c r="B27" s="436"/>
      <c r="C27" s="310" t="s">
        <v>278</v>
      </c>
      <c r="D27" s="314">
        <v>0</v>
      </c>
      <c r="E27" s="314">
        <v>0</v>
      </c>
      <c r="F27" s="314">
        <v>64</v>
      </c>
      <c r="G27" s="314">
        <v>33</v>
      </c>
      <c r="H27" s="315">
        <v>49</v>
      </c>
    </row>
    <row r="28" spans="1:8" ht="15" customHeight="1" x14ac:dyDescent="0.15">
      <c r="A28" s="443"/>
      <c r="B28" s="441" t="s">
        <v>151</v>
      </c>
      <c r="C28" s="137" t="s">
        <v>275</v>
      </c>
      <c r="D28" s="209">
        <v>21920</v>
      </c>
      <c r="E28" s="209">
        <v>28108</v>
      </c>
      <c r="F28" s="209">
        <v>22887</v>
      </c>
      <c r="G28" s="209">
        <v>23783</v>
      </c>
      <c r="H28" s="608">
        <v>24913</v>
      </c>
    </row>
    <row r="29" spans="1:8" ht="15" customHeight="1" x14ac:dyDescent="0.15">
      <c r="A29" s="443"/>
      <c r="B29" s="441"/>
      <c r="C29" s="310" t="s">
        <v>278</v>
      </c>
      <c r="D29" s="205">
        <v>10627</v>
      </c>
      <c r="E29" s="209">
        <v>12868</v>
      </c>
      <c r="F29" s="209">
        <v>15109</v>
      </c>
      <c r="G29" s="209">
        <v>15724</v>
      </c>
      <c r="H29" s="608">
        <v>16828</v>
      </c>
    </row>
    <row r="30" spans="1:8" ht="15" customHeight="1" x14ac:dyDescent="0.15">
      <c r="A30" s="443" t="s">
        <v>279</v>
      </c>
      <c r="B30" s="442" t="s">
        <v>152</v>
      </c>
      <c r="C30" s="138" t="s">
        <v>275</v>
      </c>
      <c r="D30" s="197">
        <f t="shared" ref="D30" si="6">D32+D34+D36+D38+D40+D42+D44</f>
        <v>248405</v>
      </c>
      <c r="E30" s="197">
        <f>E32+E34+E36+E38+E40+E42+E44</f>
        <v>281729</v>
      </c>
      <c r="F30" s="197">
        <f>F32+F34+F36+F38+F40+F42+F44</f>
        <v>199290</v>
      </c>
      <c r="G30" s="197">
        <f>G32+G34+G36+G38+G40+G42+G44</f>
        <v>211143</v>
      </c>
      <c r="H30" s="610">
        <f>H32+H34+H36+H38+H40+H42+H44</f>
        <v>266936.2</v>
      </c>
    </row>
    <row r="31" spans="1:8" ht="15" customHeight="1" x14ac:dyDescent="0.15">
      <c r="A31" s="443"/>
      <c r="B31" s="442"/>
      <c r="C31" s="312" t="s">
        <v>276</v>
      </c>
      <c r="D31" s="198">
        <f t="shared" ref="D31:E31" si="7">D33+D35+D37+D39+D41+D43+D45</f>
        <v>161467</v>
      </c>
      <c r="E31" s="198">
        <f t="shared" si="7"/>
        <v>176623</v>
      </c>
      <c r="F31" s="198">
        <f>F33+F35+F37+F39+F41+F43+F45</f>
        <v>125151</v>
      </c>
      <c r="G31" s="198">
        <f>G33+G35+G37+G39+G41+G43+G45</f>
        <v>186661</v>
      </c>
      <c r="H31" s="611">
        <f>H33+H35+H37+H39+H41+H43+H45</f>
        <v>281312</v>
      </c>
    </row>
    <row r="32" spans="1:8" ht="15" customHeight="1" x14ac:dyDescent="0.15">
      <c r="A32" s="443"/>
      <c r="B32" s="435" t="s">
        <v>153</v>
      </c>
      <c r="C32" s="137" t="s">
        <v>275</v>
      </c>
      <c r="D32" s="209">
        <v>244822</v>
      </c>
      <c r="E32" s="209">
        <v>277525</v>
      </c>
      <c r="F32" s="209">
        <v>196486</v>
      </c>
      <c r="G32" s="209">
        <v>206429</v>
      </c>
      <c r="H32" s="608">
        <v>263417</v>
      </c>
    </row>
    <row r="33" spans="1:8" ht="15" customHeight="1" x14ac:dyDescent="0.15">
      <c r="A33" s="443"/>
      <c r="B33" s="435"/>
      <c r="C33" s="310" t="s">
        <v>278</v>
      </c>
      <c r="D33" s="209">
        <v>149229</v>
      </c>
      <c r="E33" s="209">
        <v>162152</v>
      </c>
      <c r="F33" s="209">
        <v>116080</v>
      </c>
      <c r="G33" s="209">
        <v>175384</v>
      </c>
      <c r="H33" s="608">
        <v>273051</v>
      </c>
    </row>
    <row r="34" spans="1:8" ht="15" customHeight="1" x14ac:dyDescent="0.15">
      <c r="A34" s="443"/>
      <c r="B34" s="436" t="s">
        <v>154</v>
      </c>
      <c r="C34" s="137" t="s">
        <v>275</v>
      </c>
      <c r="D34" s="209">
        <v>583</v>
      </c>
      <c r="E34" s="209">
        <v>793</v>
      </c>
      <c r="F34" s="209">
        <v>662</v>
      </c>
      <c r="G34" s="209">
        <v>912</v>
      </c>
      <c r="H34" s="608">
        <v>949</v>
      </c>
    </row>
    <row r="35" spans="1:8" ht="15" customHeight="1" x14ac:dyDescent="0.15">
      <c r="A35" s="443"/>
      <c r="B35" s="436"/>
      <c r="C35" s="310" t="s">
        <v>278</v>
      </c>
      <c r="D35" s="209">
        <v>664</v>
      </c>
      <c r="E35" s="209">
        <v>774</v>
      </c>
      <c r="F35" s="209">
        <v>702</v>
      </c>
      <c r="G35" s="209">
        <v>995</v>
      </c>
      <c r="H35" s="608">
        <v>1030</v>
      </c>
    </row>
    <row r="36" spans="1:8" ht="15" customHeight="1" x14ac:dyDescent="0.15">
      <c r="A36" s="443"/>
      <c r="B36" s="436" t="s">
        <v>155</v>
      </c>
      <c r="C36" s="137" t="s">
        <v>275</v>
      </c>
      <c r="D36" s="209">
        <v>1254</v>
      </c>
      <c r="E36" s="209">
        <v>1400</v>
      </c>
      <c r="F36" s="209">
        <v>643</v>
      </c>
      <c r="G36" s="209">
        <v>898</v>
      </c>
      <c r="H36" s="608">
        <v>584</v>
      </c>
    </row>
    <row r="37" spans="1:8" ht="15" customHeight="1" x14ac:dyDescent="0.15">
      <c r="A37" s="443"/>
      <c r="B37" s="436"/>
      <c r="C37" s="310" t="s">
        <v>278</v>
      </c>
      <c r="D37" s="209">
        <v>6560</v>
      </c>
      <c r="E37" s="209">
        <v>8150</v>
      </c>
      <c r="F37" s="209">
        <v>4416</v>
      </c>
      <c r="G37" s="209">
        <v>5856</v>
      </c>
      <c r="H37" s="608">
        <v>3909</v>
      </c>
    </row>
    <row r="38" spans="1:8" ht="15" customHeight="1" x14ac:dyDescent="0.15">
      <c r="A38" s="443"/>
      <c r="B38" s="436" t="s">
        <v>156</v>
      </c>
      <c r="C38" s="137" t="s">
        <v>275</v>
      </c>
      <c r="D38" s="209">
        <v>18</v>
      </c>
      <c r="E38" s="209">
        <v>54</v>
      </c>
      <c r="F38" s="209">
        <v>32</v>
      </c>
      <c r="G38" s="209">
        <v>20</v>
      </c>
      <c r="H38" s="608">
        <v>9.1999999999999993</v>
      </c>
    </row>
    <row r="39" spans="1:8" ht="15" customHeight="1" x14ac:dyDescent="0.15">
      <c r="A39" s="443"/>
      <c r="B39" s="436"/>
      <c r="C39" s="310" t="s">
        <v>278</v>
      </c>
      <c r="D39" s="209">
        <v>29</v>
      </c>
      <c r="E39" s="209">
        <v>68</v>
      </c>
      <c r="F39" s="209">
        <v>42</v>
      </c>
      <c r="G39" s="209">
        <v>32</v>
      </c>
      <c r="H39" s="608">
        <v>10</v>
      </c>
    </row>
    <row r="40" spans="1:8" ht="15" customHeight="1" x14ac:dyDescent="0.15">
      <c r="A40" s="443"/>
      <c r="B40" s="436" t="s">
        <v>157</v>
      </c>
      <c r="C40" s="137" t="s">
        <v>275</v>
      </c>
      <c r="D40" s="314">
        <v>0</v>
      </c>
      <c r="E40" s="314">
        <v>0</v>
      </c>
      <c r="F40" s="314">
        <v>0</v>
      </c>
      <c r="G40" s="314">
        <v>1</v>
      </c>
      <c r="H40" s="315">
        <v>14</v>
      </c>
    </row>
    <row r="41" spans="1:8" ht="15" customHeight="1" x14ac:dyDescent="0.15">
      <c r="A41" s="443"/>
      <c r="B41" s="436"/>
      <c r="C41" s="310" t="s">
        <v>278</v>
      </c>
      <c r="D41" s="314">
        <v>0</v>
      </c>
      <c r="E41" s="314">
        <v>0</v>
      </c>
      <c r="F41" s="314">
        <v>0</v>
      </c>
      <c r="G41" s="314">
        <v>1</v>
      </c>
      <c r="H41" s="315">
        <v>18</v>
      </c>
    </row>
    <row r="42" spans="1:8" ht="15" customHeight="1" x14ac:dyDescent="0.15">
      <c r="A42" s="443"/>
      <c r="B42" s="441" t="s">
        <v>158</v>
      </c>
      <c r="C42" s="137" t="s">
        <v>275</v>
      </c>
      <c r="D42" s="209">
        <v>1121</v>
      </c>
      <c r="E42" s="209">
        <v>1281</v>
      </c>
      <c r="F42" s="209">
        <v>580</v>
      </c>
      <c r="G42" s="209">
        <v>1598</v>
      </c>
      <c r="H42" s="608">
        <v>1058</v>
      </c>
    </row>
    <row r="43" spans="1:8" ht="15" customHeight="1" x14ac:dyDescent="0.15">
      <c r="A43" s="443"/>
      <c r="B43" s="441"/>
      <c r="C43" s="310" t="s">
        <v>278</v>
      </c>
      <c r="D43" s="209">
        <v>781</v>
      </c>
      <c r="E43" s="209">
        <v>1121</v>
      </c>
      <c r="F43" s="209">
        <v>574</v>
      </c>
      <c r="G43" s="209">
        <v>1065</v>
      </c>
      <c r="H43" s="608">
        <v>670</v>
      </c>
    </row>
    <row r="44" spans="1:8" ht="15" customHeight="1" x14ac:dyDescent="0.15">
      <c r="A44" s="443"/>
      <c r="B44" s="436" t="s">
        <v>280</v>
      </c>
      <c r="C44" s="137" t="s">
        <v>275</v>
      </c>
      <c r="D44" s="209">
        <v>607</v>
      </c>
      <c r="E44" s="209">
        <v>676</v>
      </c>
      <c r="F44" s="209">
        <v>887</v>
      </c>
      <c r="G44" s="209">
        <v>1285</v>
      </c>
      <c r="H44" s="608">
        <v>905</v>
      </c>
    </row>
    <row r="45" spans="1:8" ht="15" customHeight="1" x14ac:dyDescent="0.15">
      <c r="A45" s="443"/>
      <c r="B45" s="436"/>
      <c r="C45" s="310" t="s">
        <v>278</v>
      </c>
      <c r="D45" s="205">
        <v>4204</v>
      </c>
      <c r="E45" s="209">
        <v>4358</v>
      </c>
      <c r="F45" s="209">
        <v>3337</v>
      </c>
      <c r="G45" s="209">
        <v>3328</v>
      </c>
      <c r="H45" s="608">
        <v>2624</v>
      </c>
    </row>
    <row r="46" spans="1:8" ht="15" customHeight="1" x14ac:dyDescent="0.15">
      <c r="A46" s="443" t="s">
        <v>159</v>
      </c>
      <c r="B46" s="442" t="s">
        <v>160</v>
      </c>
      <c r="C46" s="138" t="s">
        <v>275</v>
      </c>
      <c r="D46" s="197">
        <f t="shared" ref="D46:E46" si="8">D48+D50</f>
        <v>13299</v>
      </c>
      <c r="E46" s="197">
        <f t="shared" si="8"/>
        <v>4237</v>
      </c>
      <c r="F46" s="197">
        <f t="shared" ref="F46:H47" si="9">F48+F50</f>
        <v>8138</v>
      </c>
      <c r="G46" s="197">
        <f t="shared" si="9"/>
        <v>9455</v>
      </c>
      <c r="H46" s="610">
        <f t="shared" si="9"/>
        <v>7228</v>
      </c>
    </row>
    <row r="47" spans="1:8" ht="15" customHeight="1" x14ac:dyDescent="0.15">
      <c r="A47" s="443"/>
      <c r="B47" s="442"/>
      <c r="C47" s="312" t="s">
        <v>276</v>
      </c>
      <c r="D47" s="198">
        <f t="shared" ref="D47:E47" si="10">D49+D51</f>
        <v>41400</v>
      </c>
      <c r="E47" s="198">
        <f t="shared" si="10"/>
        <v>8937</v>
      </c>
      <c r="F47" s="198">
        <f t="shared" si="9"/>
        <v>17961</v>
      </c>
      <c r="G47" s="198">
        <f t="shared" si="9"/>
        <v>18384</v>
      </c>
      <c r="H47" s="611">
        <v>12518</v>
      </c>
    </row>
    <row r="48" spans="1:8" ht="15" customHeight="1" x14ac:dyDescent="0.15">
      <c r="A48" s="443"/>
      <c r="B48" s="436" t="s">
        <v>281</v>
      </c>
      <c r="C48" s="137" t="s">
        <v>275</v>
      </c>
      <c r="D48" s="209">
        <v>6140</v>
      </c>
      <c r="E48" s="65">
        <v>0</v>
      </c>
      <c r="F48" s="65">
        <v>0</v>
      </c>
      <c r="G48" s="612">
        <v>0</v>
      </c>
      <c r="H48" s="609"/>
    </row>
    <row r="49" spans="1:8" ht="15" customHeight="1" x14ac:dyDescent="0.15">
      <c r="A49" s="443"/>
      <c r="B49" s="436"/>
      <c r="C49" s="310" t="s">
        <v>278</v>
      </c>
      <c r="D49" s="209">
        <v>26168</v>
      </c>
      <c r="E49" s="65">
        <v>0</v>
      </c>
      <c r="F49" s="65">
        <v>0</v>
      </c>
      <c r="G49" s="65">
        <v>0</v>
      </c>
      <c r="H49" s="609"/>
    </row>
    <row r="50" spans="1:8" ht="15" customHeight="1" x14ac:dyDescent="0.15">
      <c r="A50" s="443"/>
      <c r="B50" s="436" t="s">
        <v>282</v>
      </c>
      <c r="C50" s="137" t="s">
        <v>275</v>
      </c>
      <c r="D50" s="209">
        <v>7159</v>
      </c>
      <c r="E50" s="209">
        <v>4237</v>
      </c>
      <c r="F50" s="209">
        <v>8138</v>
      </c>
      <c r="G50" s="209">
        <v>9455</v>
      </c>
      <c r="H50" s="608">
        <v>7228</v>
      </c>
    </row>
    <row r="51" spans="1:8" ht="15" customHeight="1" thickBot="1" x14ac:dyDescent="0.2">
      <c r="A51" s="444"/>
      <c r="B51" s="445"/>
      <c r="C51" s="139" t="s">
        <v>278</v>
      </c>
      <c r="D51" s="134">
        <v>15232</v>
      </c>
      <c r="E51" s="134">
        <v>8937</v>
      </c>
      <c r="F51" s="134">
        <v>17961</v>
      </c>
      <c r="G51" s="134">
        <v>18384</v>
      </c>
      <c r="H51" s="613">
        <v>12520</v>
      </c>
    </row>
    <row r="52" spans="1:8" ht="16.5" customHeight="1" x14ac:dyDescent="0.15">
      <c r="B52" s="9"/>
      <c r="D52" s="9"/>
      <c r="E52" s="9"/>
      <c r="F52" s="7"/>
      <c r="H52" s="7" t="s">
        <v>403</v>
      </c>
    </row>
  </sheetData>
  <sheetProtection sheet="1" objects="1" scenarios="1"/>
  <mergeCells count="30">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 ref="B26:B27"/>
    <mergeCell ref="B28:B29"/>
    <mergeCell ref="B30:B31"/>
    <mergeCell ref="B32:B33"/>
    <mergeCell ref="B18:B19"/>
    <mergeCell ref="B20:B21"/>
    <mergeCell ref="B8:B9"/>
    <mergeCell ref="B10:B11"/>
    <mergeCell ref="B12:B13"/>
    <mergeCell ref="G1:H1"/>
    <mergeCell ref="G2:H2"/>
    <mergeCell ref="A3:B3"/>
    <mergeCell ref="A4:B5"/>
    <mergeCell ref="B6:B7"/>
  </mergeCells>
  <phoneticPr fontId="24"/>
  <printOptions horizontalCentered="1"/>
  <pageMargins left="0.59055118110236227" right="0.59055118110236227" top="0.59055118110236227" bottom="0.59055118110236227" header="0.39370078740157483" footer="0.39370078740157483"/>
  <pageSetup paperSize="9" firstPageNumber="82" orientation="portrait" useFirstPageNumber="1"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40"/>
  <sheetViews>
    <sheetView view="pageBreakPreview" zoomScaleNormal="100" zoomScaleSheetLayoutView="100" workbookViewId="0">
      <selection activeCell="P26" sqref="P26"/>
    </sheetView>
  </sheetViews>
  <sheetFormatPr defaultRowHeight="17.100000000000001" customHeight="1" x14ac:dyDescent="0.15"/>
  <cols>
    <col min="1" max="1" width="12.85546875" style="10" customWidth="1"/>
    <col min="2" max="2" width="11" style="10" customWidth="1"/>
    <col min="3" max="3" width="10.28515625" style="10" customWidth="1"/>
    <col min="4" max="5" width="11.140625" style="10" customWidth="1"/>
    <col min="6" max="6" width="11.42578125" style="10" customWidth="1"/>
    <col min="7" max="8" width="11" style="10" customWidth="1"/>
    <col min="9" max="9" width="10.7109375" style="10" customWidth="1"/>
    <col min="10" max="16384" width="9.140625" style="10"/>
  </cols>
  <sheetData>
    <row r="1" spans="1:11" ht="5.0999999999999996" customHeight="1" x14ac:dyDescent="0.15">
      <c r="A1" s="4"/>
      <c r="B1" s="3"/>
      <c r="C1" s="3"/>
      <c r="D1" s="3"/>
      <c r="E1" s="3"/>
      <c r="F1" s="3"/>
      <c r="G1" s="3"/>
      <c r="H1" s="3"/>
      <c r="I1" s="3"/>
      <c r="J1" s="3"/>
      <c r="K1" s="3"/>
    </row>
    <row r="2" spans="1:11" ht="15" customHeight="1" x14ac:dyDescent="0.15">
      <c r="A2" s="4" t="s">
        <v>161</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446" t="s">
        <v>398</v>
      </c>
      <c r="B4" s="446"/>
      <c r="C4" s="446"/>
      <c r="D4" s="446"/>
      <c r="E4" s="446"/>
      <c r="F4" s="446"/>
      <c r="G4" s="446"/>
      <c r="H4" s="446"/>
      <c r="I4" s="446"/>
      <c r="J4" s="3"/>
      <c r="K4" s="3"/>
    </row>
    <row r="5" spans="1:11" ht="17.100000000000001" customHeight="1" x14ac:dyDescent="0.15">
      <c r="A5" s="3"/>
      <c r="B5" s="3"/>
      <c r="C5" s="3"/>
      <c r="D5" s="3"/>
      <c r="E5" s="3"/>
      <c r="F5" s="3"/>
      <c r="G5" s="3"/>
      <c r="H5" s="3"/>
      <c r="I5" s="3"/>
      <c r="J5" s="3"/>
      <c r="K5" s="3"/>
    </row>
    <row r="6" spans="1:11" ht="20.25" customHeight="1" thickBot="1" x14ac:dyDescent="0.2">
      <c r="A6" s="297" t="s">
        <v>383</v>
      </c>
      <c r="B6" s="3"/>
      <c r="C6" s="3"/>
      <c r="D6" s="3"/>
      <c r="E6" s="3"/>
      <c r="F6" s="3"/>
      <c r="G6" s="3"/>
      <c r="H6" s="297"/>
      <c r="I6" s="298" t="s">
        <v>162</v>
      </c>
      <c r="J6" s="3"/>
      <c r="K6" s="3"/>
    </row>
    <row r="7" spans="1:11" ht="24.95" customHeight="1" thickBot="1" x14ac:dyDescent="0.2">
      <c r="A7" s="349" t="s">
        <v>163</v>
      </c>
      <c r="B7" s="388" t="s">
        <v>164</v>
      </c>
      <c r="C7" s="350" t="s">
        <v>165</v>
      </c>
      <c r="D7" s="350"/>
      <c r="E7" s="350"/>
      <c r="F7" s="350" t="s">
        <v>382</v>
      </c>
      <c r="G7" s="350"/>
      <c r="H7" s="350"/>
      <c r="I7" s="452" t="s">
        <v>166</v>
      </c>
      <c r="J7" s="2"/>
    </row>
    <row r="8" spans="1:11" ht="24.95" customHeight="1" x14ac:dyDescent="0.15">
      <c r="A8" s="349"/>
      <c r="B8" s="388"/>
      <c r="C8" s="57" t="s">
        <v>167</v>
      </c>
      <c r="D8" s="393" t="s">
        <v>168</v>
      </c>
      <c r="E8" s="8" t="s">
        <v>169</v>
      </c>
      <c r="F8" s="351" t="s">
        <v>6</v>
      </c>
      <c r="G8" s="351" t="s">
        <v>170</v>
      </c>
      <c r="H8" s="351" t="s">
        <v>171</v>
      </c>
      <c r="I8" s="452"/>
      <c r="J8" s="2"/>
    </row>
    <row r="9" spans="1:11" ht="24.95" customHeight="1" x14ac:dyDescent="0.15">
      <c r="A9" s="349"/>
      <c r="B9" s="388"/>
      <c r="C9" s="200" t="s">
        <v>172</v>
      </c>
      <c r="D9" s="393"/>
      <c r="E9" s="199" t="s">
        <v>173</v>
      </c>
      <c r="F9" s="351"/>
      <c r="G9" s="351"/>
      <c r="H9" s="351"/>
      <c r="I9" s="452"/>
      <c r="J9" s="2"/>
    </row>
    <row r="10" spans="1:11" ht="20.100000000000001" customHeight="1" x14ac:dyDescent="0.15">
      <c r="A10" s="58" t="s">
        <v>349</v>
      </c>
      <c r="B10" s="243">
        <v>2616</v>
      </c>
      <c r="C10" s="244">
        <v>17</v>
      </c>
      <c r="D10" s="244">
        <v>865</v>
      </c>
      <c r="E10" s="244">
        <v>2051</v>
      </c>
      <c r="F10" s="209">
        <f t="shared" ref="F10:F21" si="0">SUM(G10:H10)</f>
        <v>3167</v>
      </c>
      <c r="G10" s="244">
        <v>1852</v>
      </c>
      <c r="H10" s="244">
        <v>1315</v>
      </c>
      <c r="I10" s="245">
        <v>0</v>
      </c>
      <c r="J10" s="2"/>
    </row>
    <row r="11" spans="1:11" ht="20.100000000000001" customHeight="1" x14ac:dyDescent="0.15">
      <c r="A11" s="58" t="s">
        <v>350</v>
      </c>
      <c r="B11" s="246">
        <v>115</v>
      </c>
      <c r="C11" s="220">
        <v>1</v>
      </c>
      <c r="D11" s="209">
        <v>11</v>
      </c>
      <c r="E11" s="209">
        <v>128</v>
      </c>
      <c r="F11" s="209">
        <f t="shared" si="0"/>
        <v>360</v>
      </c>
      <c r="G11" s="209">
        <v>64</v>
      </c>
      <c r="H11" s="209">
        <v>296</v>
      </c>
      <c r="I11" s="247">
        <v>0</v>
      </c>
      <c r="J11" s="2"/>
    </row>
    <row r="12" spans="1:11" ht="20.100000000000001" customHeight="1" x14ac:dyDescent="0.15">
      <c r="A12" s="58" t="s">
        <v>351</v>
      </c>
      <c r="B12" s="246">
        <v>303</v>
      </c>
      <c r="C12" s="220">
        <v>0</v>
      </c>
      <c r="D12" s="209">
        <v>59</v>
      </c>
      <c r="E12" s="209">
        <v>285</v>
      </c>
      <c r="F12" s="209">
        <f t="shared" si="0"/>
        <v>277</v>
      </c>
      <c r="G12" s="209">
        <v>120</v>
      </c>
      <c r="H12" s="220">
        <v>157</v>
      </c>
      <c r="I12" s="247">
        <v>0</v>
      </c>
      <c r="J12" s="2"/>
    </row>
    <row r="13" spans="1:11" ht="20.100000000000001" customHeight="1" x14ac:dyDescent="0.15">
      <c r="A13" s="58" t="s">
        <v>174</v>
      </c>
      <c r="B13" s="246">
        <v>46</v>
      </c>
      <c r="C13" s="220">
        <v>0</v>
      </c>
      <c r="D13" s="209">
        <v>8</v>
      </c>
      <c r="E13" s="209">
        <v>36</v>
      </c>
      <c r="F13" s="209">
        <f t="shared" si="0"/>
        <v>58</v>
      </c>
      <c r="G13" s="209">
        <v>25</v>
      </c>
      <c r="H13" s="209">
        <v>33</v>
      </c>
      <c r="I13" s="247">
        <v>0</v>
      </c>
      <c r="J13" s="2"/>
    </row>
    <row r="14" spans="1:11" ht="20.100000000000001" customHeight="1" x14ac:dyDescent="0.15">
      <c r="A14" s="58" t="s">
        <v>175</v>
      </c>
      <c r="B14" s="246">
        <v>318</v>
      </c>
      <c r="C14" s="209">
        <v>2</v>
      </c>
      <c r="D14" s="209">
        <v>92</v>
      </c>
      <c r="E14" s="209">
        <v>216</v>
      </c>
      <c r="F14" s="209">
        <f t="shared" si="0"/>
        <v>346</v>
      </c>
      <c r="G14" s="209">
        <v>193</v>
      </c>
      <c r="H14" s="209">
        <v>153</v>
      </c>
      <c r="I14" s="247">
        <v>0</v>
      </c>
      <c r="J14" s="2"/>
    </row>
    <row r="15" spans="1:11" ht="20.100000000000001" customHeight="1" x14ac:dyDescent="0.15">
      <c r="A15" s="58" t="s">
        <v>352</v>
      </c>
      <c r="B15" s="246">
        <v>203</v>
      </c>
      <c r="C15" s="220">
        <v>1</v>
      </c>
      <c r="D15" s="209">
        <v>46</v>
      </c>
      <c r="E15" s="209">
        <v>197</v>
      </c>
      <c r="F15" s="209">
        <f t="shared" si="0"/>
        <v>252</v>
      </c>
      <c r="G15" s="209">
        <v>183</v>
      </c>
      <c r="H15" s="209">
        <v>69</v>
      </c>
      <c r="I15" s="247">
        <v>0</v>
      </c>
      <c r="J15" s="2"/>
    </row>
    <row r="16" spans="1:11" ht="20.100000000000001" customHeight="1" x14ac:dyDescent="0.15">
      <c r="A16" s="59" t="s">
        <v>353</v>
      </c>
      <c r="B16" s="248">
        <v>38</v>
      </c>
      <c r="C16" s="218">
        <v>0</v>
      </c>
      <c r="D16" s="20">
        <v>1</v>
      </c>
      <c r="E16" s="20">
        <v>37</v>
      </c>
      <c r="F16" s="20">
        <f t="shared" si="0"/>
        <v>52</v>
      </c>
      <c r="G16" s="20">
        <v>17</v>
      </c>
      <c r="H16" s="20">
        <v>35</v>
      </c>
      <c r="I16" s="249">
        <v>0</v>
      </c>
      <c r="J16" s="2"/>
    </row>
    <row r="17" spans="1:11" ht="20.100000000000001" customHeight="1" x14ac:dyDescent="0.15">
      <c r="A17" s="58" t="s">
        <v>354</v>
      </c>
      <c r="B17" s="246">
        <v>92</v>
      </c>
      <c r="C17" s="220">
        <v>4</v>
      </c>
      <c r="D17" s="209">
        <v>34</v>
      </c>
      <c r="E17" s="209">
        <v>62</v>
      </c>
      <c r="F17" s="209">
        <f t="shared" si="0"/>
        <v>112</v>
      </c>
      <c r="G17" s="209">
        <v>73</v>
      </c>
      <c r="H17" s="209">
        <v>39</v>
      </c>
      <c r="I17" s="247">
        <v>0</v>
      </c>
      <c r="J17" s="2"/>
    </row>
    <row r="18" spans="1:11" ht="20.100000000000001" customHeight="1" x14ac:dyDescent="0.15">
      <c r="A18" s="58" t="s">
        <v>355</v>
      </c>
      <c r="B18" s="246">
        <v>113</v>
      </c>
      <c r="C18" s="220">
        <v>1</v>
      </c>
      <c r="D18" s="209">
        <v>9</v>
      </c>
      <c r="E18" s="209">
        <v>107</v>
      </c>
      <c r="F18" s="209">
        <f t="shared" si="0"/>
        <v>92</v>
      </c>
      <c r="G18" s="209">
        <v>68</v>
      </c>
      <c r="H18" s="209">
        <v>24</v>
      </c>
      <c r="I18" s="247">
        <v>0</v>
      </c>
      <c r="J18" s="2"/>
    </row>
    <row r="19" spans="1:11" ht="20.100000000000001" customHeight="1" x14ac:dyDescent="0.15">
      <c r="A19" s="58" t="s">
        <v>356</v>
      </c>
      <c r="B19" s="246">
        <v>71</v>
      </c>
      <c r="C19" s="220">
        <v>1</v>
      </c>
      <c r="D19" s="209">
        <v>24</v>
      </c>
      <c r="E19" s="209">
        <v>59</v>
      </c>
      <c r="F19" s="209">
        <f t="shared" si="0"/>
        <v>100</v>
      </c>
      <c r="G19" s="209">
        <v>73</v>
      </c>
      <c r="H19" s="209">
        <v>27</v>
      </c>
      <c r="I19" s="247">
        <v>0</v>
      </c>
      <c r="J19" s="2"/>
    </row>
    <row r="20" spans="1:11" ht="20.100000000000001" customHeight="1" x14ac:dyDescent="0.15">
      <c r="A20" s="58" t="s">
        <v>380</v>
      </c>
      <c r="B20" s="246">
        <v>47</v>
      </c>
      <c r="C20" s="220">
        <v>1</v>
      </c>
      <c r="D20" s="209">
        <v>17</v>
      </c>
      <c r="E20" s="209">
        <v>38</v>
      </c>
      <c r="F20" s="209">
        <f t="shared" si="0"/>
        <v>96</v>
      </c>
      <c r="G20" s="209">
        <v>39</v>
      </c>
      <c r="H20" s="209">
        <v>57</v>
      </c>
      <c r="I20" s="247"/>
      <c r="J20" s="2"/>
    </row>
    <row r="21" spans="1:11" ht="20.100000000000001" customHeight="1" x14ac:dyDescent="0.15">
      <c r="A21" s="60" t="s">
        <v>381</v>
      </c>
      <c r="B21" s="250">
        <v>133</v>
      </c>
      <c r="C21" s="251">
        <v>0</v>
      </c>
      <c r="D21" s="252">
        <v>4</v>
      </c>
      <c r="E21" s="252">
        <v>139</v>
      </c>
      <c r="F21" s="252">
        <f t="shared" si="0"/>
        <v>189</v>
      </c>
      <c r="G21" s="252">
        <v>132</v>
      </c>
      <c r="H21" s="252">
        <v>57</v>
      </c>
      <c r="I21" s="253">
        <v>0</v>
      </c>
      <c r="J21" s="2"/>
    </row>
    <row r="22" spans="1:11" ht="15" customHeight="1" x14ac:dyDescent="0.15">
      <c r="A22" s="19"/>
      <c r="B22" s="9"/>
      <c r="C22" s="9"/>
      <c r="D22" s="9"/>
      <c r="E22" s="9"/>
      <c r="F22" s="9"/>
      <c r="G22" s="9"/>
      <c r="H22" s="9"/>
      <c r="I22" s="7" t="s">
        <v>384</v>
      </c>
      <c r="J22" s="3"/>
      <c r="K22" s="3"/>
    </row>
    <row r="23" spans="1:11" ht="15" customHeight="1" x14ac:dyDescent="0.15">
      <c r="A23" s="9"/>
      <c r="B23" s="9"/>
      <c r="C23" s="9"/>
      <c r="D23" s="9"/>
      <c r="E23" s="9"/>
      <c r="F23" s="9"/>
      <c r="G23" s="9"/>
      <c r="H23" s="9"/>
      <c r="I23" s="9"/>
      <c r="J23" s="3"/>
      <c r="K23" s="3"/>
    </row>
    <row r="24" spans="1:11" ht="15" customHeight="1" x14ac:dyDescent="0.15">
      <c r="A24" s="9" t="s">
        <v>387</v>
      </c>
      <c r="B24" s="9"/>
      <c r="C24" s="9"/>
      <c r="D24" s="9"/>
      <c r="E24" s="9"/>
      <c r="F24" s="9"/>
      <c r="G24" s="9"/>
      <c r="H24" s="9"/>
      <c r="I24" s="7" t="s">
        <v>177</v>
      </c>
      <c r="J24" s="3"/>
      <c r="K24" s="3"/>
    </row>
    <row r="25" spans="1:11" ht="24.95" customHeight="1" x14ac:dyDescent="0.15">
      <c r="A25" s="349" t="s">
        <v>178</v>
      </c>
      <c r="B25" s="350" t="s">
        <v>21</v>
      </c>
      <c r="C25" s="350"/>
      <c r="D25" s="61" t="s">
        <v>4</v>
      </c>
      <c r="E25" s="62" t="s">
        <v>179</v>
      </c>
      <c r="F25" s="125"/>
      <c r="G25" s="126"/>
      <c r="H25" s="126" t="s">
        <v>180</v>
      </c>
      <c r="I25" s="127"/>
      <c r="J25" s="3"/>
    </row>
    <row r="26" spans="1:11" ht="24.95" customHeight="1" x14ac:dyDescent="0.15">
      <c r="A26" s="349"/>
      <c r="B26" s="350"/>
      <c r="C26" s="350"/>
      <c r="D26" s="393" t="s">
        <v>181</v>
      </c>
      <c r="E26" s="393" t="s">
        <v>182</v>
      </c>
      <c r="F26" s="393" t="s">
        <v>183</v>
      </c>
      <c r="G26" s="351" t="s">
        <v>184</v>
      </c>
      <c r="H26" s="393" t="s">
        <v>185</v>
      </c>
      <c r="I26" s="453" t="s">
        <v>186</v>
      </c>
      <c r="J26" s="3"/>
    </row>
    <row r="27" spans="1:11" ht="24.95" customHeight="1" x14ac:dyDescent="0.15">
      <c r="A27" s="349"/>
      <c r="B27" s="350"/>
      <c r="C27" s="350"/>
      <c r="D27" s="393"/>
      <c r="E27" s="393"/>
      <c r="F27" s="393"/>
      <c r="G27" s="351"/>
      <c r="H27" s="393"/>
      <c r="I27" s="453"/>
      <c r="J27" s="3"/>
    </row>
    <row r="28" spans="1:11" ht="20.100000000000001" customHeight="1" x14ac:dyDescent="0.15">
      <c r="A28" s="58" t="s">
        <v>304</v>
      </c>
      <c r="B28" s="451">
        <f>SUM(D28:F28)</f>
        <v>2583</v>
      </c>
      <c r="C28" s="451"/>
      <c r="D28" s="254">
        <v>1495</v>
      </c>
      <c r="E28" s="255">
        <v>571</v>
      </c>
      <c r="F28" s="254">
        <v>517</v>
      </c>
      <c r="G28" s="254">
        <f t="shared" ref="G28:G38" si="1">SUM(H28:I28)</f>
        <v>2718</v>
      </c>
      <c r="H28" s="254">
        <v>2577</v>
      </c>
      <c r="I28" s="256">
        <v>141</v>
      </c>
      <c r="J28" s="3"/>
    </row>
    <row r="29" spans="1:11" ht="20.100000000000001" customHeight="1" x14ac:dyDescent="0.15">
      <c r="A29" s="58" t="s">
        <v>300</v>
      </c>
      <c r="B29" s="448">
        <f>SUM(D29:F29)</f>
        <v>111</v>
      </c>
      <c r="C29" s="448"/>
      <c r="D29" s="110">
        <v>85</v>
      </c>
      <c r="E29" s="27">
        <v>19</v>
      </c>
      <c r="F29" s="110">
        <v>7</v>
      </c>
      <c r="G29" s="110">
        <f t="shared" si="1"/>
        <v>124</v>
      </c>
      <c r="H29" s="110">
        <v>95</v>
      </c>
      <c r="I29" s="257">
        <v>29</v>
      </c>
      <c r="J29" s="3"/>
    </row>
    <row r="30" spans="1:11" ht="20.100000000000001" customHeight="1" x14ac:dyDescent="0.15">
      <c r="A30" s="58" t="s">
        <v>301</v>
      </c>
      <c r="B30" s="448">
        <f t="shared" ref="B30:B38" si="2">SUM(D30:F30)</f>
        <v>302</v>
      </c>
      <c r="C30" s="448"/>
      <c r="D30" s="110">
        <v>210</v>
      </c>
      <c r="E30" s="97">
        <v>38</v>
      </c>
      <c r="F30" s="110">
        <v>54</v>
      </c>
      <c r="G30" s="110">
        <f t="shared" si="1"/>
        <v>333</v>
      </c>
      <c r="H30" s="110">
        <v>326</v>
      </c>
      <c r="I30" s="257">
        <v>7</v>
      </c>
      <c r="J30" s="3"/>
    </row>
    <row r="31" spans="1:11" ht="20.100000000000001" customHeight="1" x14ac:dyDescent="0.15">
      <c r="A31" s="58" t="s">
        <v>174</v>
      </c>
      <c r="B31" s="448">
        <f t="shared" si="2"/>
        <v>45</v>
      </c>
      <c r="C31" s="448"/>
      <c r="D31" s="110">
        <v>41</v>
      </c>
      <c r="E31" s="27">
        <v>3</v>
      </c>
      <c r="F31" s="110">
        <v>1</v>
      </c>
      <c r="G31" s="110">
        <f t="shared" si="1"/>
        <v>47</v>
      </c>
      <c r="H31" s="110">
        <v>37</v>
      </c>
      <c r="I31" s="257">
        <v>10</v>
      </c>
      <c r="J31" s="3"/>
    </row>
    <row r="32" spans="1:11" ht="20.100000000000001" customHeight="1" x14ac:dyDescent="0.15">
      <c r="A32" s="58" t="s">
        <v>175</v>
      </c>
      <c r="B32" s="448">
        <f t="shared" si="2"/>
        <v>315</v>
      </c>
      <c r="C32" s="448"/>
      <c r="D32" s="110">
        <v>97</v>
      </c>
      <c r="E32" s="27">
        <v>92</v>
      </c>
      <c r="F32" s="110">
        <v>126</v>
      </c>
      <c r="G32" s="110">
        <f t="shared" si="1"/>
        <v>303</v>
      </c>
      <c r="H32" s="110">
        <v>297</v>
      </c>
      <c r="I32" s="257">
        <v>6</v>
      </c>
      <c r="J32" s="3"/>
    </row>
    <row r="33" spans="1:11" ht="20.100000000000001" customHeight="1" x14ac:dyDescent="0.15">
      <c r="A33" s="58" t="s">
        <v>302</v>
      </c>
      <c r="B33" s="448">
        <f t="shared" si="2"/>
        <v>201</v>
      </c>
      <c r="C33" s="448"/>
      <c r="D33" s="110">
        <v>152</v>
      </c>
      <c r="E33" s="27">
        <v>29</v>
      </c>
      <c r="F33" s="110">
        <v>20</v>
      </c>
      <c r="G33" s="110">
        <f t="shared" si="1"/>
        <v>213</v>
      </c>
      <c r="H33" s="110">
        <v>205</v>
      </c>
      <c r="I33" s="257">
        <v>8</v>
      </c>
      <c r="J33" s="3"/>
    </row>
    <row r="34" spans="1:11" ht="20.100000000000001" customHeight="1" x14ac:dyDescent="0.15">
      <c r="A34" s="59" t="s">
        <v>341</v>
      </c>
      <c r="B34" s="447">
        <f t="shared" si="2"/>
        <v>38</v>
      </c>
      <c r="C34" s="447"/>
      <c r="D34" s="258">
        <v>30</v>
      </c>
      <c r="E34" s="259">
        <v>4</v>
      </c>
      <c r="F34" s="258">
        <v>4</v>
      </c>
      <c r="G34" s="258">
        <f t="shared" si="1"/>
        <v>36</v>
      </c>
      <c r="H34" s="258">
        <v>31</v>
      </c>
      <c r="I34" s="260">
        <v>5</v>
      </c>
      <c r="J34" s="3"/>
    </row>
    <row r="35" spans="1:11" ht="20.100000000000001" customHeight="1" x14ac:dyDescent="0.15">
      <c r="A35" s="58" t="s">
        <v>342</v>
      </c>
      <c r="B35" s="448">
        <f t="shared" si="2"/>
        <v>89</v>
      </c>
      <c r="C35" s="448"/>
      <c r="D35" s="110">
        <v>52</v>
      </c>
      <c r="E35" s="27">
        <v>32</v>
      </c>
      <c r="F35" s="110">
        <v>5</v>
      </c>
      <c r="G35" s="110">
        <f t="shared" si="1"/>
        <v>97</v>
      </c>
      <c r="H35" s="110">
        <v>93</v>
      </c>
      <c r="I35" s="257">
        <v>4</v>
      </c>
      <c r="J35" s="3"/>
    </row>
    <row r="36" spans="1:11" ht="20.100000000000001" customHeight="1" x14ac:dyDescent="0.15">
      <c r="A36" s="58" t="s">
        <v>303</v>
      </c>
      <c r="B36" s="448">
        <f t="shared" si="2"/>
        <v>112</v>
      </c>
      <c r="C36" s="448"/>
      <c r="D36" s="110">
        <v>82</v>
      </c>
      <c r="E36" s="27">
        <v>14</v>
      </c>
      <c r="F36" s="110">
        <v>16</v>
      </c>
      <c r="G36" s="110">
        <f t="shared" si="1"/>
        <v>114</v>
      </c>
      <c r="H36" s="110">
        <v>110</v>
      </c>
      <c r="I36" s="257">
        <v>4</v>
      </c>
      <c r="J36" s="3"/>
    </row>
    <row r="37" spans="1:11" ht="20.100000000000001" customHeight="1" x14ac:dyDescent="0.15">
      <c r="A37" s="58" t="s">
        <v>356</v>
      </c>
      <c r="B37" s="448">
        <f t="shared" si="2"/>
        <v>71</v>
      </c>
      <c r="C37" s="448"/>
      <c r="D37" s="110">
        <v>50</v>
      </c>
      <c r="E37" s="27">
        <v>13</v>
      </c>
      <c r="F37" s="110">
        <v>8</v>
      </c>
      <c r="G37" s="110">
        <f t="shared" si="1"/>
        <v>80</v>
      </c>
      <c r="H37" s="110">
        <v>77</v>
      </c>
      <c r="I37" s="257">
        <v>3</v>
      </c>
      <c r="J37" s="3"/>
    </row>
    <row r="38" spans="1:11" ht="20.100000000000001" customHeight="1" x14ac:dyDescent="0.15">
      <c r="A38" s="58" t="s">
        <v>176</v>
      </c>
      <c r="B38" s="448">
        <f t="shared" si="2"/>
        <v>46</v>
      </c>
      <c r="C38" s="448"/>
      <c r="D38" s="110">
        <v>29</v>
      </c>
      <c r="E38" s="27">
        <v>9</v>
      </c>
      <c r="F38" s="110">
        <v>8</v>
      </c>
      <c r="G38" s="110">
        <f t="shared" si="1"/>
        <v>53</v>
      </c>
      <c r="H38" s="110">
        <v>46</v>
      </c>
      <c r="I38" s="257">
        <v>7</v>
      </c>
      <c r="J38" s="3"/>
    </row>
    <row r="39" spans="1:11" ht="20.100000000000001" customHeight="1" thickBot="1" x14ac:dyDescent="0.2">
      <c r="A39" s="211" t="s">
        <v>385</v>
      </c>
      <c r="B39" s="449">
        <f>SUM(D39:F39)</f>
        <v>131</v>
      </c>
      <c r="C39" s="450"/>
      <c r="D39" s="261">
        <v>104</v>
      </c>
      <c r="E39" s="262">
        <v>17</v>
      </c>
      <c r="F39" s="261">
        <v>10</v>
      </c>
      <c r="G39" s="261">
        <f>SUM(H39:I39)</f>
        <v>137</v>
      </c>
      <c r="H39" s="261">
        <v>129</v>
      </c>
      <c r="I39" s="263">
        <v>8</v>
      </c>
      <c r="J39" s="3"/>
    </row>
    <row r="40" spans="1:11" ht="18" customHeight="1" x14ac:dyDescent="0.15">
      <c r="B40" s="3"/>
      <c r="D40" s="3"/>
      <c r="E40" s="3"/>
      <c r="F40" s="3"/>
      <c r="G40" s="3"/>
      <c r="H40" s="3"/>
      <c r="I40" s="11" t="s">
        <v>386</v>
      </c>
      <c r="J40" s="3"/>
      <c r="K40" s="3"/>
    </row>
  </sheetData>
  <sheetProtection sheet="1" objects="1" scenarios="1"/>
  <mergeCells count="30">
    <mergeCell ref="B39:C39"/>
    <mergeCell ref="B28:C28"/>
    <mergeCell ref="I7:I9"/>
    <mergeCell ref="H26:H27"/>
    <mergeCell ref="I26:I27"/>
    <mergeCell ref="F26:F27"/>
    <mergeCell ref="G26:G27"/>
    <mergeCell ref="G8:G9"/>
    <mergeCell ref="H8:H9"/>
    <mergeCell ref="F8:F9"/>
    <mergeCell ref="B29:C29"/>
    <mergeCell ref="B36:C36"/>
    <mergeCell ref="B30:C30"/>
    <mergeCell ref="B38:C38"/>
    <mergeCell ref="B32:C32"/>
    <mergeCell ref="B33:C33"/>
    <mergeCell ref="B34:C34"/>
    <mergeCell ref="B35:C35"/>
    <mergeCell ref="B37:C37"/>
    <mergeCell ref="B31:C31"/>
    <mergeCell ref="A25:A27"/>
    <mergeCell ref="B25:C27"/>
    <mergeCell ref="E26:E27"/>
    <mergeCell ref="D26:D27"/>
    <mergeCell ref="D8:D9"/>
    <mergeCell ref="A4:I4"/>
    <mergeCell ref="A7:A9"/>
    <mergeCell ref="B7:B9"/>
    <mergeCell ref="C7:E7"/>
    <mergeCell ref="F7:H7"/>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r:id="rId1"/>
  <headerFooter scaleWithDoc="0" alignWithMargins="0">
    <oddHeader>&amp;R農業及び漁業</oddHeader>
    <oddFooter>&amp;C&amp;12&amp;A</oddFooter>
  </headerFooter>
  <ignoredErrors>
    <ignoredError sqref="F10 F11:F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K50"/>
  <sheetViews>
    <sheetView tabSelected="1" view="pageBreakPreview" zoomScaleNormal="100" zoomScaleSheetLayoutView="100" workbookViewId="0">
      <selection activeCell="O26" sqref="O26:P26"/>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7" ht="5.0999999999999996" customHeight="1" x14ac:dyDescent="0.15">
      <c r="A1" s="22"/>
      <c r="AC1" s="23"/>
    </row>
    <row r="2" spans="1:37" ht="15" customHeight="1" thickBot="1" x14ac:dyDescent="0.2">
      <c r="A2" s="22" t="s">
        <v>305</v>
      </c>
      <c r="T2" s="437" t="s">
        <v>289</v>
      </c>
      <c r="U2" s="437"/>
      <c r="V2" s="437"/>
      <c r="W2" s="437"/>
      <c r="X2" s="437"/>
      <c r="Y2" s="148"/>
      <c r="Z2" s="148"/>
      <c r="AA2" s="148"/>
      <c r="AC2" s="23"/>
    </row>
    <row r="3" spans="1:37" ht="24.95" customHeight="1" x14ac:dyDescent="0.15">
      <c r="A3" s="469" t="s">
        <v>252</v>
      </c>
      <c r="B3" s="470"/>
      <c r="C3" s="481" t="s">
        <v>231</v>
      </c>
      <c r="D3" s="470"/>
      <c r="E3" s="462" t="s">
        <v>274</v>
      </c>
      <c r="F3" s="463"/>
      <c r="G3" s="463"/>
      <c r="H3" s="463"/>
      <c r="I3" s="463"/>
      <c r="J3" s="463"/>
      <c r="K3" s="463"/>
      <c r="L3" s="463"/>
      <c r="M3" s="466" t="s">
        <v>253</v>
      </c>
      <c r="N3" s="324"/>
      <c r="O3" s="324"/>
      <c r="P3" s="324"/>
      <c r="Q3" s="324"/>
      <c r="R3" s="324"/>
      <c r="S3" s="324"/>
      <c r="T3" s="324"/>
      <c r="U3" s="324"/>
      <c r="V3" s="324"/>
      <c r="W3" s="324"/>
      <c r="X3" s="325"/>
      <c r="Y3" s="77"/>
      <c r="Z3" s="91"/>
      <c r="AA3" s="91"/>
      <c r="AB3" s="151"/>
    </row>
    <row r="4" spans="1:37" ht="30" customHeight="1" x14ac:dyDescent="0.15">
      <c r="A4" s="471"/>
      <c r="B4" s="472"/>
      <c r="C4" s="493"/>
      <c r="D4" s="472"/>
      <c r="E4" s="479" t="s">
        <v>188</v>
      </c>
      <c r="F4" s="479" t="s">
        <v>189</v>
      </c>
      <c r="G4" s="477" t="s">
        <v>190</v>
      </c>
      <c r="H4" s="479" t="s">
        <v>191</v>
      </c>
      <c r="I4" s="477" t="s">
        <v>192</v>
      </c>
      <c r="J4" s="479" t="s">
        <v>193</v>
      </c>
      <c r="K4" s="477" t="s">
        <v>194</v>
      </c>
      <c r="L4" s="477" t="s">
        <v>195</v>
      </c>
      <c r="M4" s="467" t="s">
        <v>196</v>
      </c>
      <c r="N4" s="467"/>
      <c r="O4" s="467" t="s">
        <v>197</v>
      </c>
      <c r="P4" s="467"/>
      <c r="Q4" s="468" t="s">
        <v>198</v>
      </c>
      <c r="R4" s="468"/>
      <c r="S4" s="516" t="s">
        <v>199</v>
      </c>
      <c r="T4" s="517"/>
      <c r="U4" s="518"/>
      <c r="V4" s="522" t="s">
        <v>200</v>
      </c>
      <c r="W4" s="523"/>
      <c r="X4" s="524"/>
      <c r="Y4" s="77"/>
      <c r="Z4" s="92"/>
      <c r="AA4" s="92"/>
      <c r="AB4" s="151"/>
      <c r="AD4" s="464"/>
      <c r="AE4" s="465"/>
      <c r="AF4" s="464"/>
      <c r="AG4" s="465"/>
      <c r="AH4" s="464"/>
      <c r="AI4" s="465"/>
      <c r="AJ4" s="465"/>
      <c r="AK4" s="151"/>
    </row>
    <row r="5" spans="1:37" ht="30" customHeight="1" x14ac:dyDescent="0.15">
      <c r="A5" s="473"/>
      <c r="B5" s="474"/>
      <c r="C5" s="482"/>
      <c r="D5" s="474"/>
      <c r="E5" s="492"/>
      <c r="F5" s="480"/>
      <c r="G5" s="478"/>
      <c r="H5" s="480"/>
      <c r="I5" s="478"/>
      <c r="J5" s="480"/>
      <c r="K5" s="478"/>
      <c r="L5" s="478"/>
      <c r="M5" s="467"/>
      <c r="N5" s="467"/>
      <c r="O5" s="467"/>
      <c r="P5" s="467"/>
      <c r="Q5" s="468"/>
      <c r="R5" s="468"/>
      <c r="S5" s="519"/>
      <c r="T5" s="520"/>
      <c r="U5" s="521"/>
      <c r="V5" s="525"/>
      <c r="W5" s="526"/>
      <c r="X5" s="527"/>
      <c r="Y5" s="77"/>
      <c r="Z5" s="92"/>
      <c r="AA5" s="92"/>
      <c r="AB5" s="151"/>
      <c r="AD5" s="464"/>
      <c r="AE5" s="465"/>
      <c r="AF5" s="464"/>
      <c r="AG5" s="465"/>
      <c r="AH5" s="464"/>
      <c r="AI5" s="465"/>
      <c r="AJ5" s="465"/>
      <c r="AK5" s="151"/>
    </row>
    <row r="6" spans="1:37" ht="15.95" customHeight="1" x14ac:dyDescent="0.15">
      <c r="A6" s="128" t="s">
        <v>388</v>
      </c>
      <c r="B6" s="76"/>
      <c r="C6" s="28">
        <v>3604</v>
      </c>
      <c r="D6" s="27"/>
      <c r="E6" s="98">
        <v>325</v>
      </c>
      <c r="F6" s="98">
        <v>92</v>
      </c>
      <c r="G6" s="98">
        <v>16</v>
      </c>
      <c r="H6" s="98">
        <v>111</v>
      </c>
      <c r="I6" s="98">
        <v>177</v>
      </c>
      <c r="J6" s="98">
        <v>85</v>
      </c>
      <c r="K6" s="98">
        <v>0</v>
      </c>
      <c r="L6" s="98">
        <v>0</v>
      </c>
      <c r="M6" s="494">
        <v>1168</v>
      </c>
      <c r="N6" s="494"/>
      <c r="O6" s="494">
        <v>0</v>
      </c>
      <c r="P6" s="494"/>
      <c r="Q6" s="494">
        <v>108</v>
      </c>
      <c r="R6" s="494"/>
      <c r="S6" s="528">
        <v>695</v>
      </c>
      <c r="T6" s="528"/>
      <c r="U6" s="528"/>
      <c r="V6" s="237"/>
      <c r="W6" s="494">
        <v>443</v>
      </c>
      <c r="X6" s="497"/>
      <c r="Y6" s="102"/>
      <c r="Z6" s="93"/>
      <c r="AA6" s="93"/>
      <c r="AB6" s="151"/>
      <c r="AD6" s="98"/>
      <c r="AE6" s="98"/>
      <c r="AF6" s="98"/>
      <c r="AG6" s="98"/>
      <c r="AH6" s="98"/>
      <c r="AI6" s="98"/>
      <c r="AJ6" s="98"/>
      <c r="AK6" s="151"/>
    </row>
    <row r="7" spans="1:37" ht="15.95" customHeight="1" x14ac:dyDescent="0.15">
      <c r="A7" s="75"/>
      <c r="B7" s="89">
        <v>15</v>
      </c>
      <c r="C7" s="64">
        <v>3243</v>
      </c>
      <c r="D7" s="63"/>
      <c r="E7" s="97">
        <v>260</v>
      </c>
      <c r="F7" s="97">
        <v>46</v>
      </c>
      <c r="G7" s="97">
        <v>106</v>
      </c>
      <c r="H7" s="97">
        <v>112</v>
      </c>
      <c r="I7" s="97">
        <v>140</v>
      </c>
      <c r="J7" s="97">
        <v>15</v>
      </c>
      <c r="K7" s="97">
        <v>323</v>
      </c>
      <c r="L7" s="97">
        <v>335</v>
      </c>
      <c r="M7" s="495">
        <v>769</v>
      </c>
      <c r="N7" s="495"/>
      <c r="O7" s="495">
        <v>287</v>
      </c>
      <c r="P7" s="495"/>
      <c r="Q7" s="495">
        <v>55</v>
      </c>
      <c r="R7" s="495"/>
      <c r="S7" s="377">
        <v>234</v>
      </c>
      <c r="T7" s="377"/>
      <c r="U7" s="377"/>
      <c r="V7" s="97"/>
      <c r="W7" s="495">
        <v>561</v>
      </c>
      <c r="X7" s="498"/>
      <c r="Y7" s="102"/>
      <c r="Z7" s="93"/>
      <c r="AA7" s="93"/>
      <c r="AB7" s="151"/>
      <c r="AD7" s="98"/>
      <c r="AE7" s="98"/>
      <c r="AF7" s="98"/>
      <c r="AG7" s="98"/>
      <c r="AH7" s="98"/>
      <c r="AI7" s="98"/>
      <c r="AJ7" s="98"/>
      <c r="AK7" s="151"/>
    </row>
    <row r="8" spans="1:37" ht="15.95" customHeight="1" x14ac:dyDescent="0.15">
      <c r="A8" s="75"/>
      <c r="B8" s="129">
        <v>20</v>
      </c>
      <c r="C8" s="80">
        <v>2801</v>
      </c>
      <c r="D8" s="141"/>
      <c r="E8" s="97">
        <v>160</v>
      </c>
      <c r="F8" s="97">
        <v>43</v>
      </c>
      <c r="G8" s="97">
        <v>77</v>
      </c>
      <c r="H8" s="97">
        <v>95</v>
      </c>
      <c r="I8" s="97">
        <v>100</v>
      </c>
      <c r="J8" s="97">
        <v>12</v>
      </c>
      <c r="K8" s="97">
        <v>283</v>
      </c>
      <c r="L8" s="97">
        <v>122</v>
      </c>
      <c r="M8" s="377">
        <v>690</v>
      </c>
      <c r="N8" s="377"/>
      <c r="O8" s="377">
        <v>262</v>
      </c>
      <c r="P8" s="377"/>
      <c r="Q8" s="377">
        <v>65</v>
      </c>
      <c r="R8" s="377"/>
      <c r="S8" s="377">
        <v>215</v>
      </c>
      <c r="T8" s="377"/>
      <c r="U8" s="377"/>
      <c r="V8" s="97"/>
      <c r="W8" s="377">
        <v>677</v>
      </c>
      <c r="X8" s="404"/>
      <c r="Y8" s="102"/>
      <c r="Z8" s="93"/>
      <c r="AA8" s="93"/>
      <c r="AB8" s="151"/>
      <c r="AD8" s="97"/>
      <c r="AE8" s="97"/>
      <c r="AF8" s="97"/>
      <c r="AG8" s="97"/>
      <c r="AH8" s="97"/>
      <c r="AI8" s="97"/>
      <c r="AJ8" s="97"/>
      <c r="AK8" s="151"/>
    </row>
    <row r="9" spans="1:37" ht="15.95" customHeight="1" x14ac:dyDescent="0.15">
      <c r="A9" s="75"/>
      <c r="B9" s="90">
        <v>25</v>
      </c>
      <c r="C9" s="268">
        <v>2616</v>
      </c>
      <c r="D9" s="269"/>
      <c r="E9" s="270">
        <v>131</v>
      </c>
      <c r="F9" s="70">
        <v>34</v>
      </c>
      <c r="G9" s="70">
        <v>53</v>
      </c>
      <c r="H9" s="70">
        <v>73</v>
      </c>
      <c r="I9" s="70">
        <v>73</v>
      </c>
      <c r="J9" s="70">
        <v>22</v>
      </c>
      <c r="K9" s="70">
        <v>256</v>
      </c>
      <c r="L9" s="70">
        <v>187</v>
      </c>
      <c r="M9" s="401">
        <v>552</v>
      </c>
      <c r="N9" s="401"/>
      <c r="O9" s="401">
        <v>255</v>
      </c>
      <c r="P9" s="401"/>
      <c r="Q9" s="401">
        <v>75</v>
      </c>
      <c r="R9" s="401"/>
      <c r="S9" s="377">
        <v>262</v>
      </c>
      <c r="T9" s="377"/>
      <c r="U9" s="377"/>
      <c r="V9" s="70"/>
      <c r="W9" s="401">
        <v>643</v>
      </c>
      <c r="X9" s="402"/>
      <c r="Y9" s="102"/>
      <c r="Z9" s="93"/>
      <c r="AA9" s="93"/>
      <c r="AB9" s="151"/>
      <c r="AD9" s="97"/>
      <c r="AE9" s="97"/>
      <c r="AF9" s="97"/>
      <c r="AG9" s="97"/>
      <c r="AH9" s="97"/>
      <c r="AI9" s="97"/>
      <c r="AJ9" s="97"/>
      <c r="AK9" s="151"/>
    </row>
    <row r="10" spans="1:37" ht="12" hidden="1" customHeight="1" x14ac:dyDescent="0.15">
      <c r="A10" s="130" t="s">
        <v>242</v>
      </c>
      <c r="B10" s="81"/>
      <c r="C10" s="222">
        <v>61</v>
      </c>
      <c r="D10" s="212"/>
      <c r="E10" s="210">
        <v>1</v>
      </c>
      <c r="F10" s="210">
        <v>0</v>
      </c>
      <c r="G10" s="210">
        <v>0</v>
      </c>
      <c r="H10" s="210">
        <v>0</v>
      </c>
      <c r="I10" s="210">
        <v>10</v>
      </c>
      <c r="J10" s="210">
        <v>0</v>
      </c>
      <c r="K10" s="210">
        <v>0</v>
      </c>
      <c r="L10" s="210">
        <v>13</v>
      </c>
      <c r="M10" s="210">
        <v>0</v>
      </c>
      <c r="N10" s="210"/>
      <c r="O10" s="210"/>
      <c r="P10" s="210"/>
      <c r="Q10" s="210"/>
      <c r="R10" s="213"/>
      <c r="S10" s="377"/>
      <c r="T10" s="377"/>
      <c r="U10" s="377"/>
      <c r="V10" s="223"/>
      <c r="W10" s="223"/>
      <c r="X10" s="224"/>
      <c r="Y10" s="103"/>
      <c r="Z10" s="93"/>
      <c r="AA10" s="93"/>
      <c r="AB10" s="151"/>
      <c r="AD10" s="98"/>
      <c r="AE10" s="98"/>
      <c r="AF10" s="98"/>
      <c r="AG10" s="98"/>
      <c r="AH10" s="98"/>
      <c r="AI10" s="98"/>
      <c r="AJ10" s="98"/>
      <c r="AK10" s="151"/>
    </row>
    <row r="11" spans="1:37" s="6" customFormat="1" ht="12" hidden="1" customHeight="1" x14ac:dyDescent="0.15">
      <c r="A11" s="82" t="s">
        <v>243</v>
      </c>
      <c r="B11" s="81"/>
      <c r="C11" s="222">
        <f>SUM(E11:R11)</f>
        <v>23</v>
      </c>
      <c r="D11" s="212"/>
      <c r="E11" s="210">
        <v>1</v>
      </c>
      <c r="F11" s="210" t="s">
        <v>31</v>
      </c>
      <c r="G11" s="210" t="s">
        <v>31</v>
      </c>
      <c r="H11" s="210" t="s">
        <v>31</v>
      </c>
      <c r="I11" s="210">
        <v>9</v>
      </c>
      <c r="J11" s="210" t="s">
        <v>31</v>
      </c>
      <c r="K11" s="210" t="s">
        <v>31</v>
      </c>
      <c r="L11" s="210">
        <v>13</v>
      </c>
      <c r="M11" s="210" t="s">
        <v>31</v>
      </c>
      <c r="N11" s="210"/>
      <c r="O11" s="210"/>
      <c r="P11" s="210"/>
      <c r="Q11" s="210"/>
      <c r="R11" s="213"/>
      <c r="S11" s="377"/>
      <c r="T11" s="377"/>
      <c r="U11" s="377"/>
      <c r="V11" s="223"/>
      <c r="W11" s="223"/>
      <c r="X11" s="224"/>
      <c r="Y11" s="103"/>
      <c r="Z11" s="93"/>
      <c r="AA11" s="93"/>
      <c r="AB11" s="107"/>
      <c r="AD11" s="98"/>
      <c r="AE11" s="98"/>
      <c r="AF11" s="98"/>
      <c r="AG11" s="98"/>
      <c r="AH11" s="98"/>
      <c r="AI11" s="98"/>
      <c r="AJ11" s="98"/>
      <c r="AK11" s="107"/>
    </row>
    <row r="12" spans="1:37" s="6" customFormat="1" ht="12" hidden="1" customHeight="1" x14ac:dyDescent="0.15">
      <c r="A12" s="130" t="s">
        <v>287</v>
      </c>
      <c r="B12" s="81"/>
      <c r="C12" s="225">
        <v>0</v>
      </c>
      <c r="D12" s="226"/>
      <c r="E12" s="213">
        <v>0</v>
      </c>
      <c r="F12" s="213">
        <v>0</v>
      </c>
      <c r="G12" s="210">
        <v>0</v>
      </c>
      <c r="H12" s="210">
        <v>0</v>
      </c>
      <c r="I12" s="210">
        <v>0</v>
      </c>
      <c r="J12" s="210">
        <v>0</v>
      </c>
      <c r="K12" s="210">
        <v>0</v>
      </c>
      <c r="L12" s="213">
        <v>0</v>
      </c>
      <c r="M12" s="213">
        <v>0</v>
      </c>
      <c r="N12" s="213"/>
      <c r="O12" s="213"/>
      <c r="P12" s="213"/>
      <c r="Q12" s="213"/>
      <c r="R12" s="213"/>
      <c r="S12" s="377"/>
      <c r="T12" s="377"/>
      <c r="U12" s="377"/>
      <c r="V12" s="223"/>
      <c r="W12" s="223"/>
      <c r="X12" s="224"/>
      <c r="Y12" s="103"/>
      <c r="Z12" s="93"/>
      <c r="AA12" s="93"/>
      <c r="AB12" s="107"/>
      <c r="AD12" s="97"/>
      <c r="AE12" s="98"/>
      <c r="AF12" s="98"/>
      <c r="AG12" s="98"/>
      <c r="AH12" s="98"/>
      <c r="AI12" s="98"/>
      <c r="AJ12" s="97"/>
      <c r="AK12" s="107"/>
    </row>
    <row r="13" spans="1:37" ht="12" hidden="1" customHeight="1" x14ac:dyDescent="0.15">
      <c r="A13" s="78" t="s">
        <v>241</v>
      </c>
      <c r="B13" s="79"/>
      <c r="C13" s="227">
        <v>45</v>
      </c>
      <c r="D13" s="228"/>
      <c r="E13" s="213">
        <v>0</v>
      </c>
      <c r="F13" s="213">
        <v>0</v>
      </c>
      <c r="G13" s="210">
        <v>0</v>
      </c>
      <c r="H13" s="210">
        <v>0</v>
      </c>
      <c r="I13" s="210">
        <v>3</v>
      </c>
      <c r="J13" s="210">
        <v>2</v>
      </c>
      <c r="K13" s="210">
        <v>0</v>
      </c>
      <c r="L13" s="213">
        <v>12</v>
      </c>
      <c r="M13" s="213">
        <v>1</v>
      </c>
      <c r="N13" s="213"/>
      <c r="O13" s="213"/>
      <c r="P13" s="213"/>
      <c r="Q13" s="213"/>
      <c r="R13" s="213"/>
      <c r="S13" s="377"/>
      <c r="T13" s="377"/>
      <c r="U13" s="377"/>
      <c r="V13" s="223"/>
      <c r="W13" s="223"/>
      <c r="X13" s="224">
        <v>13</v>
      </c>
      <c r="Y13" s="103"/>
      <c r="Z13" s="93"/>
      <c r="AA13" s="93"/>
      <c r="AB13" s="151"/>
      <c r="AD13" s="97"/>
      <c r="AE13" s="98"/>
      <c r="AF13" s="98"/>
      <c r="AG13" s="98"/>
      <c r="AH13" s="98"/>
      <c r="AI13" s="98"/>
      <c r="AJ13" s="97"/>
      <c r="AK13" s="151"/>
    </row>
    <row r="14" spans="1:37" s="6" customFormat="1" ht="12" hidden="1" customHeight="1" x14ac:dyDescent="0.15">
      <c r="A14" s="78"/>
      <c r="B14" s="79"/>
      <c r="C14" s="229">
        <v>0</v>
      </c>
      <c r="D14" s="230"/>
      <c r="E14" s="221">
        <v>0</v>
      </c>
      <c r="F14" s="221">
        <v>0</v>
      </c>
      <c r="G14" s="221">
        <v>0</v>
      </c>
      <c r="H14" s="221">
        <v>0</v>
      </c>
      <c r="I14" s="221">
        <v>0</v>
      </c>
      <c r="J14" s="221">
        <v>0</v>
      </c>
      <c r="K14" s="221">
        <v>0</v>
      </c>
      <c r="L14" s="221">
        <v>0</v>
      </c>
      <c r="M14" s="213"/>
      <c r="N14" s="213"/>
      <c r="O14" s="213"/>
      <c r="P14" s="213"/>
      <c r="Q14" s="213"/>
      <c r="R14" s="231"/>
      <c r="S14" s="377"/>
      <c r="T14" s="377"/>
      <c r="U14" s="377"/>
      <c r="V14" s="232"/>
      <c r="W14" s="232"/>
      <c r="X14" s="233"/>
      <c r="Y14" s="104"/>
      <c r="Z14" s="101"/>
      <c r="AA14" s="101"/>
      <c r="AB14" s="107"/>
      <c r="AD14" s="70"/>
      <c r="AE14" s="70"/>
      <c r="AF14" s="70"/>
      <c r="AG14" s="70"/>
      <c r="AH14" s="70"/>
      <c r="AI14" s="70"/>
      <c r="AJ14" s="70"/>
      <c r="AK14" s="107"/>
    </row>
    <row r="15" spans="1:37" ht="10.5" customHeight="1" x14ac:dyDescent="0.15">
      <c r="A15" s="30"/>
      <c r="B15" s="24"/>
      <c r="C15" s="222"/>
      <c r="D15" s="212"/>
      <c r="E15" s="210"/>
      <c r="F15" s="210"/>
      <c r="G15" s="210"/>
      <c r="H15" s="210"/>
      <c r="I15" s="210"/>
      <c r="J15" s="210"/>
      <c r="K15" s="210"/>
      <c r="L15" s="210"/>
      <c r="M15" s="496"/>
      <c r="N15" s="496"/>
      <c r="O15" s="213"/>
      <c r="P15" s="213"/>
      <c r="Q15" s="496"/>
      <c r="R15" s="496"/>
      <c r="S15" s="377"/>
      <c r="T15" s="377"/>
      <c r="U15" s="377"/>
      <c r="V15" s="238"/>
      <c r="W15" s="232"/>
      <c r="X15" s="233"/>
      <c r="Y15" s="104"/>
      <c r="Z15" s="101"/>
      <c r="AA15" s="101"/>
      <c r="AB15" s="151"/>
      <c r="AD15" s="98"/>
      <c r="AE15" s="98"/>
      <c r="AF15" s="98"/>
      <c r="AG15" s="98"/>
      <c r="AH15" s="98"/>
      <c r="AI15" s="98"/>
      <c r="AJ15" s="98"/>
      <c r="AK15" s="151"/>
    </row>
    <row r="16" spans="1:37" ht="18" customHeight="1" x14ac:dyDescent="0.15">
      <c r="A16" s="487" t="s">
        <v>251</v>
      </c>
      <c r="B16" s="488"/>
      <c r="C16" s="271">
        <f>SUM(E16:X16)</f>
        <v>38</v>
      </c>
      <c r="D16" s="272"/>
      <c r="E16" s="273">
        <v>1</v>
      </c>
      <c r="F16" s="273">
        <v>0</v>
      </c>
      <c r="G16" s="273">
        <v>0</v>
      </c>
      <c r="H16" s="273">
        <v>4</v>
      </c>
      <c r="I16" s="273">
        <v>0</v>
      </c>
      <c r="J16" s="273">
        <v>0</v>
      </c>
      <c r="K16" s="273">
        <v>12</v>
      </c>
      <c r="L16" s="273">
        <v>1</v>
      </c>
      <c r="M16" s="454">
        <v>9</v>
      </c>
      <c r="N16" s="454"/>
      <c r="O16" s="454">
        <v>9</v>
      </c>
      <c r="P16" s="454"/>
      <c r="Q16" s="454">
        <v>0</v>
      </c>
      <c r="R16" s="454"/>
      <c r="S16" s="456">
        <v>1</v>
      </c>
      <c r="T16" s="456"/>
      <c r="U16" s="456"/>
      <c r="V16" s="272"/>
      <c r="W16" s="454">
        <v>1</v>
      </c>
      <c r="X16" s="455"/>
      <c r="Y16" s="105"/>
      <c r="Z16" s="95"/>
      <c r="AA16" s="95"/>
      <c r="AB16" s="151"/>
      <c r="AD16" s="150"/>
      <c r="AE16" s="150"/>
      <c r="AF16" s="150"/>
      <c r="AG16" s="150"/>
      <c r="AH16" s="150"/>
      <c r="AI16" s="150"/>
      <c r="AJ16" s="150"/>
      <c r="AK16" s="151"/>
    </row>
    <row r="17" spans="1:37" ht="15.95" customHeight="1" x14ac:dyDescent="0.15">
      <c r="A17" s="75" t="s">
        <v>290</v>
      </c>
      <c r="B17" s="71"/>
      <c r="C17" s="274">
        <f>SUM(E17:X17)</f>
        <v>115</v>
      </c>
      <c r="D17" s="275"/>
      <c r="E17" s="275">
        <v>1</v>
      </c>
      <c r="F17" s="275">
        <v>2</v>
      </c>
      <c r="G17" s="275">
        <v>4</v>
      </c>
      <c r="H17" s="275">
        <v>32</v>
      </c>
      <c r="I17" s="275">
        <v>1</v>
      </c>
      <c r="J17" s="275">
        <v>1</v>
      </c>
      <c r="K17" s="275">
        <v>21</v>
      </c>
      <c r="L17" s="275">
        <v>2</v>
      </c>
      <c r="M17" s="456">
        <v>23</v>
      </c>
      <c r="N17" s="456"/>
      <c r="O17" s="456">
        <v>13</v>
      </c>
      <c r="P17" s="456"/>
      <c r="Q17" s="456">
        <v>1</v>
      </c>
      <c r="R17" s="456"/>
      <c r="S17" s="456">
        <v>10</v>
      </c>
      <c r="T17" s="456"/>
      <c r="U17" s="456"/>
      <c r="V17" s="275"/>
      <c r="W17" s="456">
        <v>4</v>
      </c>
      <c r="X17" s="457"/>
      <c r="Y17" s="102"/>
      <c r="Z17" s="93"/>
      <c r="AA17" s="93"/>
      <c r="AB17" s="151"/>
      <c r="AD17" s="97"/>
      <c r="AE17" s="97"/>
      <c r="AF17" s="97"/>
      <c r="AG17" s="97"/>
      <c r="AH17" s="97"/>
      <c r="AI17" s="97"/>
      <c r="AJ17" s="97"/>
      <c r="AK17" s="151"/>
    </row>
    <row r="18" spans="1:37" ht="15.95" customHeight="1" x14ac:dyDescent="0.15">
      <c r="A18" s="75" t="s">
        <v>202</v>
      </c>
      <c r="B18" s="71"/>
      <c r="C18" s="274">
        <f t="shared" ref="C18:C25" si="0">SUM(E18:X18)</f>
        <v>303</v>
      </c>
      <c r="D18" s="275"/>
      <c r="E18" s="275">
        <v>23</v>
      </c>
      <c r="F18" s="275">
        <v>6</v>
      </c>
      <c r="G18" s="275">
        <v>5</v>
      </c>
      <c r="H18" s="275">
        <v>2</v>
      </c>
      <c r="I18" s="275">
        <v>24</v>
      </c>
      <c r="J18" s="275">
        <v>0</v>
      </c>
      <c r="K18" s="275">
        <v>11</v>
      </c>
      <c r="L18" s="275">
        <v>4</v>
      </c>
      <c r="M18" s="456">
        <v>14</v>
      </c>
      <c r="N18" s="456"/>
      <c r="O18" s="456">
        <v>14</v>
      </c>
      <c r="P18" s="456"/>
      <c r="Q18" s="456">
        <v>1</v>
      </c>
      <c r="R18" s="456"/>
      <c r="S18" s="456">
        <v>36</v>
      </c>
      <c r="T18" s="456"/>
      <c r="U18" s="456"/>
      <c r="V18" s="275"/>
      <c r="W18" s="456">
        <v>163</v>
      </c>
      <c r="X18" s="457"/>
      <c r="Y18" s="102"/>
      <c r="Z18" s="93"/>
      <c r="AA18" s="93"/>
      <c r="AB18" s="151"/>
      <c r="AD18" s="97"/>
      <c r="AE18" s="97"/>
      <c r="AF18" s="97"/>
      <c r="AG18" s="97"/>
      <c r="AH18" s="97"/>
      <c r="AI18" s="97"/>
      <c r="AJ18" s="97"/>
      <c r="AK18" s="151"/>
    </row>
    <row r="19" spans="1:37" ht="15.95" customHeight="1" x14ac:dyDescent="0.15">
      <c r="A19" s="75" t="s">
        <v>203</v>
      </c>
      <c r="B19" s="71"/>
      <c r="C19" s="274">
        <f t="shared" si="0"/>
        <v>71</v>
      </c>
      <c r="D19" s="275"/>
      <c r="E19" s="275">
        <v>5</v>
      </c>
      <c r="F19" s="275">
        <v>1</v>
      </c>
      <c r="G19" s="275">
        <v>0</v>
      </c>
      <c r="H19" s="275">
        <v>2</v>
      </c>
      <c r="I19" s="275">
        <v>2</v>
      </c>
      <c r="J19" s="275">
        <v>0</v>
      </c>
      <c r="K19" s="275">
        <v>3</v>
      </c>
      <c r="L19" s="275">
        <v>15</v>
      </c>
      <c r="M19" s="456">
        <v>13</v>
      </c>
      <c r="N19" s="456"/>
      <c r="O19" s="456">
        <v>14</v>
      </c>
      <c r="P19" s="456"/>
      <c r="Q19" s="456">
        <v>0</v>
      </c>
      <c r="R19" s="456"/>
      <c r="S19" s="456">
        <v>2</v>
      </c>
      <c r="T19" s="456"/>
      <c r="U19" s="456"/>
      <c r="V19" s="275"/>
      <c r="W19" s="456">
        <v>14</v>
      </c>
      <c r="X19" s="457"/>
      <c r="Y19" s="102"/>
      <c r="Z19" s="93"/>
      <c r="AA19" s="93"/>
      <c r="AB19" s="151"/>
      <c r="AD19" s="97"/>
      <c r="AE19" s="97"/>
      <c r="AF19" s="97"/>
      <c r="AG19" s="97"/>
      <c r="AH19" s="97"/>
      <c r="AI19" s="97"/>
      <c r="AJ19" s="97"/>
      <c r="AK19" s="151"/>
    </row>
    <row r="20" spans="1:37" ht="15.95" customHeight="1" x14ac:dyDescent="0.15">
      <c r="A20" s="75" t="s">
        <v>204</v>
      </c>
      <c r="B20" s="71"/>
      <c r="C20" s="274">
        <f t="shared" si="0"/>
        <v>46</v>
      </c>
      <c r="D20" s="275"/>
      <c r="E20" s="275">
        <v>2</v>
      </c>
      <c r="F20" s="275">
        <v>0</v>
      </c>
      <c r="G20" s="275">
        <v>0</v>
      </c>
      <c r="H20" s="275">
        <v>7</v>
      </c>
      <c r="I20" s="275">
        <v>4</v>
      </c>
      <c r="J20" s="275">
        <v>0</v>
      </c>
      <c r="K20" s="275">
        <v>20</v>
      </c>
      <c r="L20" s="275">
        <v>0</v>
      </c>
      <c r="M20" s="456">
        <v>4</v>
      </c>
      <c r="N20" s="456"/>
      <c r="O20" s="456">
        <v>2</v>
      </c>
      <c r="P20" s="456"/>
      <c r="Q20" s="456">
        <v>0</v>
      </c>
      <c r="R20" s="456"/>
      <c r="S20" s="456">
        <v>2</v>
      </c>
      <c r="T20" s="456"/>
      <c r="U20" s="456"/>
      <c r="V20" s="275"/>
      <c r="W20" s="456">
        <v>5</v>
      </c>
      <c r="X20" s="457"/>
      <c r="Y20" s="102"/>
      <c r="Z20" s="93"/>
      <c r="AA20" s="93"/>
      <c r="AB20" s="151"/>
      <c r="AD20" s="97"/>
      <c r="AE20" s="97"/>
      <c r="AF20" s="97"/>
      <c r="AG20" s="97"/>
      <c r="AH20" s="97"/>
      <c r="AI20" s="97"/>
      <c r="AJ20" s="97"/>
      <c r="AK20" s="151"/>
    </row>
    <row r="21" spans="1:37" ht="15.95" customHeight="1" x14ac:dyDescent="0.15">
      <c r="A21" s="75" t="s">
        <v>205</v>
      </c>
      <c r="B21" s="71"/>
      <c r="C21" s="274">
        <f t="shared" si="0"/>
        <v>92</v>
      </c>
      <c r="D21" s="275"/>
      <c r="E21" s="275">
        <v>16</v>
      </c>
      <c r="F21" s="275">
        <v>5</v>
      </c>
      <c r="G21" s="275">
        <v>0</v>
      </c>
      <c r="H21" s="275">
        <v>1</v>
      </c>
      <c r="I21" s="275">
        <v>3</v>
      </c>
      <c r="J21" s="275">
        <v>0</v>
      </c>
      <c r="K21" s="275">
        <v>24</v>
      </c>
      <c r="L21" s="275">
        <v>2</v>
      </c>
      <c r="M21" s="456">
        <v>9</v>
      </c>
      <c r="N21" s="456"/>
      <c r="O21" s="456">
        <v>12</v>
      </c>
      <c r="P21" s="456"/>
      <c r="Q21" s="456">
        <v>3</v>
      </c>
      <c r="R21" s="456"/>
      <c r="S21" s="456">
        <v>12</v>
      </c>
      <c r="T21" s="456"/>
      <c r="U21" s="456"/>
      <c r="V21" s="275"/>
      <c r="W21" s="456">
        <v>5</v>
      </c>
      <c r="X21" s="457"/>
      <c r="Y21" s="102"/>
      <c r="Z21" s="93"/>
      <c r="AA21" s="93"/>
      <c r="AB21" s="151"/>
      <c r="AD21" s="97"/>
      <c r="AE21" s="97"/>
      <c r="AF21" s="97"/>
      <c r="AG21" s="97"/>
      <c r="AH21" s="97"/>
      <c r="AI21" s="97"/>
      <c r="AJ21" s="97"/>
      <c r="AK21" s="151"/>
    </row>
    <row r="22" spans="1:37" ht="15.95" customHeight="1" x14ac:dyDescent="0.15">
      <c r="A22" s="75" t="s">
        <v>206</v>
      </c>
      <c r="B22" s="71"/>
      <c r="C22" s="274">
        <f t="shared" si="0"/>
        <v>113</v>
      </c>
      <c r="D22" s="275"/>
      <c r="E22" s="275">
        <v>3</v>
      </c>
      <c r="F22" s="275">
        <v>0</v>
      </c>
      <c r="G22" s="275">
        <v>3</v>
      </c>
      <c r="H22" s="275">
        <v>2</v>
      </c>
      <c r="I22" s="275">
        <v>3</v>
      </c>
      <c r="J22" s="275">
        <v>0</v>
      </c>
      <c r="K22" s="275">
        <v>35</v>
      </c>
      <c r="L22" s="275">
        <v>17</v>
      </c>
      <c r="M22" s="456">
        <v>38</v>
      </c>
      <c r="N22" s="456"/>
      <c r="O22" s="456">
        <v>4</v>
      </c>
      <c r="P22" s="456"/>
      <c r="Q22" s="456">
        <v>1</v>
      </c>
      <c r="R22" s="456"/>
      <c r="S22" s="456">
        <v>2</v>
      </c>
      <c r="T22" s="456"/>
      <c r="U22" s="456"/>
      <c r="V22" s="275"/>
      <c r="W22" s="456">
        <v>5</v>
      </c>
      <c r="X22" s="457"/>
      <c r="Y22" s="102"/>
      <c r="Z22" s="93"/>
      <c r="AA22" s="93"/>
      <c r="AB22" s="151"/>
      <c r="AD22" s="97"/>
      <c r="AE22" s="97"/>
      <c r="AF22" s="97"/>
      <c r="AG22" s="97"/>
      <c r="AH22" s="97"/>
      <c r="AI22" s="97"/>
      <c r="AJ22" s="97"/>
      <c r="AK22" s="151"/>
    </row>
    <row r="23" spans="1:37" ht="15.95" customHeight="1" x14ac:dyDescent="0.15">
      <c r="A23" s="75" t="s">
        <v>207</v>
      </c>
      <c r="B23" s="71"/>
      <c r="C23" s="274">
        <f t="shared" si="0"/>
        <v>133</v>
      </c>
      <c r="D23" s="275"/>
      <c r="E23" s="275">
        <v>6</v>
      </c>
      <c r="F23" s="275">
        <v>4</v>
      </c>
      <c r="G23" s="275">
        <v>0</v>
      </c>
      <c r="H23" s="275">
        <v>1</v>
      </c>
      <c r="I23" s="275">
        <v>4</v>
      </c>
      <c r="J23" s="275">
        <v>0</v>
      </c>
      <c r="K23" s="275">
        <v>28</v>
      </c>
      <c r="L23" s="275">
        <v>0</v>
      </c>
      <c r="M23" s="456">
        <v>22</v>
      </c>
      <c r="N23" s="456"/>
      <c r="O23" s="456">
        <v>8</v>
      </c>
      <c r="P23" s="456"/>
      <c r="Q23" s="456">
        <v>1</v>
      </c>
      <c r="R23" s="456"/>
      <c r="S23" s="456">
        <v>2</v>
      </c>
      <c r="T23" s="456"/>
      <c r="U23" s="456"/>
      <c r="V23" s="275"/>
      <c r="W23" s="456">
        <v>57</v>
      </c>
      <c r="X23" s="457"/>
      <c r="Y23" s="102"/>
      <c r="Z23" s="93"/>
      <c r="AA23" s="93"/>
      <c r="AB23" s="151"/>
      <c r="AD23" s="97"/>
      <c r="AE23" s="97"/>
      <c r="AF23" s="97"/>
      <c r="AG23" s="97"/>
      <c r="AH23" s="97"/>
      <c r="AI23" s="97"/>
      <c r="AJ23" s="97"/>
      <c r="AK23" s="151"/>
    </row>
    <row r="24" spans="1:37" ht="15.95" customHeight="1" x14ac:dyDescent="0.15">
      <c r="A24" s="75" t="s">
        <v>306</v>
      </c>
      <c r="B24" s="71"/>
      <c r="C24" s="274">
        <f t="shared" si="0"/>
        <v>318</v>
      </c>
      <c r="D24" s="275"/>
      <c r="E24" s="275">
        <v>19</v>
      </c>
      <c r="F24" s="275">
        <v>2</v>
      </c>
      <c r="G24" s="275">
        <v>19</v>
      </c>
      <c r="H24" s="275">
        <v>0</v>
      </c>
      <c r="I24" s="275">
        <v>3</v>
      </c>
      <c r="J24" s="275">
        <v>4</v>
      </c>
      <c r="K24" s="275">
        <v>2</v>
      </c>
      <c r="L24" s="275">
        <v>6</v>
      </c>
      <c r="M24" s="456">
        <v>124</v>
      </c>
      <c r="N24" s="456"/>
      <c r="O24" s="456">
        <v>22</v>
      </c>
      <c r="P24" s="456"/>
      <c r="Q24" s="456">
        <v>5</v>
      </c>
      <c r="R24" s="456"/>
      <c r="S24" s="456">
        <v>46</v>
      </c>
      <c r="T24" s="456"/>
      <c r="U24" s="456"/>
      <c r="V24" s="275"/>
      <c r="W24" s="456">
        <v>66</v>
      </c>
      <c r="X24" s="457"/>
      <c r="Y24" s="102"/>
      <c r="Z24" s="93"/>
      <c r="AA24" s="93"/>
      <c r="AB24" s="151"/>
      <c r="AD24" s="97"/>
      <c r="AE24" s="97"/>
      <c r="AF24" s="97"/>
      <c r="AG24" s="97"/>
      <c r="AH24" s="97"/>
      <c r="AI24" s="97"/>
      <c r="AJ24" s="97"/>
      <c r="AK24" s="151"/>
    </row>
    <row r="25" spans="1:37" ht="15.95" customHeight="1" x14ac:dyDescent="0.15">
      <c r="A25" s="75" t="s">
        <v>307</v>
      </c>
      <c r="B25" s="71"/>
      <c r="C25" s="274">
        <f t="shared" si="0"/>
        <v>203</v>
      </c>
      <c r="D25" s="275"/>
      <c r="E25" s="275">
        <v>6</v>
      </c>
      <c r="F25" s="275">
        <v>3</v>
      </c>
      <c r="G25" s="275">
        <v>6</v>
      </c>
      <c r="H25" s="275">
        <v>10</v>
      </c>
      <c r="I25" s="275">
        <v>2</v>
      </c>
      <c r="J25" s="275">
        <v>1</v>
      </c>
      <c r="K25" s="275">
        <v>5</v>
      </c>
      <c r="L25" s="275">
        <v>26</v>
      </c>
      <c r="M25" s="456">
        <v>48</v>
      </c>
      <c r="N25" s="456"/>
      <c r="O25" s="456">
        <v>47</v>
      </c>
      <c r="P25" s="456"/>
      <c r="Q25" s="456">
        <v>2</v>
      </c>
      <c r="R25" s="456"/>
      <c r="S25" s="456">
        <v>29</v>
      </c>
      <c r="T25" s="456"/>
      <c r="U25" s="456"/>
      <c r="V25" s="275"/>
      <c r="W25" s="456">
        <v>18</v>
      </c>
      <c r="X25" s="457"/>
      <c r="Y25" s="102"/>
      <c r="Z25" s="93"/>
      <c r="AA25" s="93"/>
      <c r="AB25" s="151"/>
      <c r="AD25" s="97"/>
      <c r="AE25" s="97"/>
      <c r="AF25" s="97"/>
      <c r="AG25" s="97"/>
      <c r="AH25" s="97"/>
      <c r="AI25" s="97"/>
      <c r="AJ25" s="97"/>
      <c r="AK25" s="151"/>
    </row>
    <row r="26" spans="1:37" ht="15.95" customHeight="1" thickBot="1" x14ac:dyDescent="0.2">
      <c r="A26" s="85" t="s">
        <v>210</v>
      </c>
      <c r="B26" s="86"/>
      <c r="C26" s="276">
        <f>SUM(E26:X26)</f>
        <v>47</v>
      </c>
      <c r="D26" s="277"/>
      <c r="E26" s="277">
        <v>3</v>
      </c>
      <c r="F26" s="277">
        <v>3</v>
      </c>
      <c r="G26" s="277">
        <v>1</v>
      </c>
      <c r="H26" s="277">
        <v>5</v>
      </c>
      <c r="I26" s="277">
        <v>0</v>
      </c>
      <c r="J26" s="277">
        <v>4</v>
      </c>
      <c r="K26" s="277">
        <v>4</v>
      </c>
      <c r="L26" s="277">
        <v>0</v>
      </c>
      <c r="M26" s="460">
        <v>14</v>
      </c>
      <c r="N26" s="460"/>
      <c r="O26" s="460">
        <v>1</v>
      </c>
      <c r="P26" s="460"/>
      <c r="Q26" s="458">
        <v>6</v>
      </c>
      <c r="R26" s="458"/>
      <c r="S26" s="459">
        <v>5</v>
      </c>
      <c r="T26" s="459"/>
      <c r="U26" s="459"/>
      <c r="V26" s="277"/>
      <c r="W26" s="460">
        <v>1</v>
      </c>
      <c r="X26" s="461"/>
      <c r="Y26" s="102"/>
      <c r="Z26" s="93"/>
      <c r="AA26" s="93"/>
      <c r="AB26" s="151"/>
      <c r="AD26" s="97"/>
      <c r="AE26" s="97"/>
      <c r="AF26" s="97"/>
      <c r="AG26" s="97"/>
      <c r="AH26" s="97"/>
      <c r="AI26" s="97"/>
      <c r="AJ26" s="97"/>
      <c r="AK26" s="151"/>
    </row>
    <row r="27" spans="1:37" ht="14.25" customHeight="1" x14ac:dyDescent="0.15">
      <c r="A27" s="87" t="s">
        <v>308</v>
      </c>
      <c r="B27" s="87"/>
      <c r="C27" s="87"/>
      <c r="D27" s="87"/>
      <c r="E27" s="87"/>
      <c r="F27" s="87"/>
      <c r="G27" s="87"/>
      <c r="H27" s="87"/>
      <c r="I27" s="87"/>
      <c r="J27" s="87"/>
      <c r="K27" s="87"/>
      <c r="L27" s="87"/>
      <c r="M27" s="131"/>
      <c r="P27" s="151"/>
      <c r="Q27" s="151"/>
      <c r="R27" s="131"/>
      <c r="S27" s="219"/>
      <c r="T27" s="219"/>
      <c r="U27" s="219"/>
      <c r="V27" s="131"/>
      <c r="W27" s="131"/>
      <c r="X27" s="132" t="s">
        <v>389</v>
      </c>
      <c r="Y27" s="151"/>
      <c r="Z27" s="151"/>
      <c r="AA27" s="151"/>
      <c r="AB27" s="151"/>
      <c r="AC27" s="151"/>
    </row>
    <row r="28" spans="1:37" ht="14.25" customHeight="1" x14ac:dyDescent="0.15">
      <c r="A28" s="208" t="s">
        <v>373</v>
      </c>
      <c r="B28" s="151"/>
      <c r="C28" s="151"/>
      <c r="D28" s="151"/>
      <c r="E28" s="151"/>
      <c r="F28" s="151"/>
      <c r="G28" s="151"/>
      <c r="H28" s="151"/>
      <c r="I28" s="151"/>
      <c r="J28" s="151"/>
      <c r="K28" s="151"/>
      <c r="L28" s="151"/>
      <c r="M28" s="151"/>
      <c r="N28" s="151"/>
      <c r="O28" s="151"/>
      <c r="P28" s="151"/>
      <c r="Q28" s="151"/>
      <c r="R28" s="151"/>
      <c r="S28" s="151"/>
      <c r="T28" s="151"/>
      <c r="U28" s="151"/>
      <c r="V28" s="151"/>
      <c r="W28" s="151"/>
      <c r="X28" s="148" t="s">
        <v>390</v>
      </c>
      <c r="Y28" s="151"/>
      <c r="Z28" s="151"/>
      <c r="AA28" s="151"/>
      <c r="AB28" s="151"/>
      <c r="AC28" s="151"/>
    </row>
    <row r="29" spans="1:37" ht="14.25" customHeight="1" x14ac:dyDescent="0.15">
      <c r="A29" s="74" t="s">
        <v>245</v>
      </c>
      <c r="R29" s="151"/>
      <c r="S29" s="151"/>
      <c r="T29" s="151"/>
      <c r="U29" s="151"/>
      <c r="V29" s="151"/>
      <c r="W29" s="151"/>
      <c r="X29" s="151"/>
      <c r="Y29" s="151"/>
      <c r="Z29" s="151"/>
      <c r="AA29" s="151"/>
      <c r="AB29" s="151"/>
      <c r="AC29" s="151"/>
    </row>
    <row r="30" spans="1:37" ht="14.25" customHeight="1" x14ac:dyDescent="0.15">
      <c r="A30" s="74" t="s">
        <v>247</v>
      </c>
      <c r="R30" s="48"/>
      <c r="S30" s="48"/>
      <c r="T30" s="48"/>
      <c r="U30" s="48"/>
      <c r="V30" s="48"/>
      <c r="W30" s="48"/>
      <c r="X30" s="48"/>
      <c r="Y30" s="48"/>
      <c r="Z30" s="48"/>
      <c r="AA30" s="48"/>
      <c r="AB30" s="48"/>
      <c r="AC30" s="48"/>
    </row>
    <row r="31" spans="1:37" ht="14.25" customHeight="1" x14ac:dyDescent="0.15">
      <c r="A31" s="9" t="s">
        <v>310</v>
      </c>
      <c r="R31" s="48"/>
      <c r="S31" s="48"/>
      <c r="T31" s="48"/>
      <c r="U31" s="48"/>
      <c r="V31" s="48"/>
      <c r="W31" s="48"/>
      <c r="X31" s="48"/>
      <c r="Y31" s="48"/>
      <c r="Z31" s="48"/>
      <c r="AA31" s="48"/>
      <c r="AB31" s="48"/>
      <c r="AC31" s="48"/>
    </row>
    <row r="32" spans="1:37" ht="15" customHeight="1" thickBot="1" x14ac:dyDescent="0.2">
      <c r="A32" s="22" t="s">
        <v>311</v>
      </c>
      <c r="T32" s="133" t="s">
        <v>312</v>
      </c>
      <c r="U32" s="133"/>
      <c r="V32" s="133"/>
      <c r="W32" s="133"/>
      <c r="X32" s="133"/>
      <c r="Y32" s="148"/>
      <c r="Z32" s="148"/>
      <c r="AA32" s="148"/>
      <c r="AC32" s="23"/>
    </row>
    <row r="33" spans="1:29" ht="24.95" customHeight="1" x14ac:dyDescent="0.15">
      <c r="A33" s="469" t="s">
        <v>313</v>
      </c>
      <c r="B33" s="470"/>
      <c r="C33" s="481" t="s">
        <v>314</v>
      </c>
      <c r="D33" s="470"/>
      <c r="E33" s="483" t="s">
        <v>212</v>
      </c>
      <c r="F33" s="484"/>
      <c r="G33" s="483" t="s">
        <v>167</v>
      </c>
      <c r="H33" s="484"/>
      <c r="I33" s="512" t="s">
        <v>395</v>
      </c>
      <c r="J33" s="513"/>
      <c r="K33" s="234" t="s">
        <v>315</v>
      </c>
      <c r="L33" s="87"/>
      <c r="M33" s="87"/>
      <c r="N33" s="87"/>
      <c r="O33" s="87"/>
      <c r="P33" s="87"/>
      <c r="Q33" s="87"/>
      <c r="R33" s="87"/>
      <c r="S33" s="87"/>
      <c r="T33" s="87"/>
      <c r="U33" s="87"/>
      <c r="V33" s="87"/>
      <c r="W33" s="87"/>
      <c r="X33" s="235"/>
      <c r="Y33" s="499" t="s">
        <v>316</v>
      </c>
      <c r="Z33" s="484"/>
      <c r="AA33" s="483" t="s">
        <v>213</v>
      </c>
      <c r="AB33" s="501"/>
      <c r="AC33" s="502"/>
    </row>
    <row r="34" spans="1:29" ht="24.95" customHeight="1" x14ac:dyDescent="0.15">
      <c r="A34" s="471"/>
      <c r="B34" s="472"/>
      <c r="C34" s="482"/>
      <c r="D34" s="474"/>
      <c r="E34" s="485"/>
      <c r="F34" s="486"/>
      <c r="G34" s="485"/>
      <c r="H34" s="486"/>
      <c r="I34" s="514"/>
      <c r="J34" s="515"/>
      <c r="K34" s="475" t="s">
        <v>135</v>
      </c>
      <c r="L34" s="476"/>
      <c r="M34" s="236" t="s">
        <v>215</v>
      </c>
      <c r="N34" s="88"/>
      <c r="O34" s="475" t="s">
        <v>216</v>
      </c>
      <c r="P34" s="510"/>
      <c r="Q34" s="511" t="s">
        <v>217</v>
      </c>
      <c r="R34" s="476"/>
      <c r="S34" s="511" t="s">
        <v>218</v>
      </c>
      <c r="T34" s="476"/>
      <c r="U34" s="489" t="s">
        <v>219</v>
      </c>
      <c r="V34" s="490"/>
      <c r="W34" s="490"/>
      <c r="X34" s="491"/>
      <c r="Y34" s="500"/>
      <c r="Z34" s="486"/>
      <c r="AA34" s="485"/>
      <c r="AB34" s="503"/>
      <c r="AC34" s="504"/>
    </row>
    <row r="35" spans="1:29" ht="24.95" customHeight="1" x14ac:dyDescent="0.15">
      <c r="A35" s="473"/>
      <c r="B35" s="474"/>
      <c r="C35" s="214" t="s">
        <v>139</v>
      </c>
      <c r="D35" s="140" t="s">
        <v>391</v>
      </c>
      <c r="E35" s="214" t="s">
        <v>220</v>
      </c>
      <c r="F35" s="140" t="s">
        <v>392</v>
      </c>
      <c r="G35" s="214" t="s">
        <v>220</v>
      </c>
      <c r="H35" s="140" t="s">
        <v>392</v>
      </c>
      <c r="I35" s="214" t="s">
        <v>220</v>
      </c>
      <c r="J35" s="214" t="s">
        <v>392</v>
      </c>
      <c r="K35" s="214" t="s">
        <v>220</v>
      </c>
      <c r="L35" s="214" t="s">
        <v>392</v>
      </c>
      <c r="M35" s="214" t="s">
        <v>220</v>
      </c>
      <c r="N35" s="214" t="s">
        <v>392</v>
      </c>
      <c r="O35" s="214" t="s">
        <v>220</v>
      </c>
      <c r="P35" s="214" t="s">
        <v>392</v>
      </c>
      <c r="Q35" s="214" t="s">
        <v>220</v>
      </c>
      <c r="R35" s="214" t="s">
        <v>392</v>
      </c>
      <c r="S35" s="214" t="s">
        <v>220</v>
      </c>
      <c r="T35" s="214" t="s">
        <v>392</v>
      </c>
      <c r="U35" s="507" t="s">
        <v>317</v>
      </c>
      <c r="V35" s="508"/>
      <c r="W35" s="507" t="s">
        <v>393</v>
      </c>
      <c r="X35" s="508"/>
      <c r="Y35" s="140" t="s">
        <v>394</v>
      </c>
      <c r="Z35" s="140" t="s">
        <v>392</v>
      </c>
      <c r="AA35" s="339" t="s">
        <v>220</v>
      </c>
      <c r="AB35" s="342"/>
      <c r="AC35" s="147" t="s">
        <v>392</v>
      </c>
    </row>
    <row r="36" spans="1:29" ht="15.95" customHeight="1" x14ac:dyDescent="0.15">
      <c r="A36" s="128" t="s">
        <v>318</v>
      </c>
      <c r="B36" s="76"/>
      <c r="C36" s="295">
        <f>SUM(E36,G36,I36,K36,M36,O36,Q36,S36,U36,Y36,AA36)</f>
        <v>2801</v>
      </c>
      <c r="D36" s="265">
        <f>SUM(F36,H36,J36,L36,N36,P36,R36,T36,W36,Z36,AC36)</f>
        <v>2616</v>
      </c>
      <c r="E36" s="265">
        <v>45</v>
      </c>
      <c r="F36" s="265">
        <v>75</v>
      </c>
      <c r="G36" s="265">
        <v>7</v>
      </c>
      <c r="H36" s="265">
        <v>3</v>
      </c>
      <c r="I36" s="265">
        <v>439</v>
      </c>
      <c r="J36" s="265">
        <v>372</v>
      </c>
      <c r="K36" s="265">
        <v>130</v>
      </c>
      <c r="L36" s="265">
        <v>112</v>
      </c>
      <c r="M36" s="265">
        <v>619</v>
      </c>
      <c r="N36" s="265">
        <v>526</v>
      </c>
      <c r="O36" s="265">
        <v>491</v>
      </c>
      <c r="P36" s="265">
        <v>457</v>
      </c>
      <c r="Q36" s="265">
        <v>239</v>
      </c>
      <c r="R36" s="265">
        <v>253</v>
      </c>
      <c r="S36" s="265">
        <v>104</v>
      </c>
      <c r="T36" s="265">
        <v>135</v>
      </c>
      <c r="U36" s="377">
        <v>7</v>
      </c>
      <c r="V36" s="377"/>
      <c r="W36" s="377">
        <v>6</v>
      </c>
      <c r="X36" s="377"/>
      <c r="Y36" s="265">
        <v>43</v>
      </c>
      <c r="Z36" s="265">
        <v>34</v>
      </c>
      <c r="AA36" s="509">
        <v>677</v>
      </c>
      <c r="AB36" s="509"/>
      <c r="AC36" s="278">
        <v>643</v>
      </c>
    </row>
    <row r="37" spans="1:29" ht="15.95" customHeight="1" x14ac:dyDescent="0.15">
      <c r="A37" s="75" t="s">
        <v>201</v>
      </c>
      <c r="B37" s="71"/>
      <c r="C37" s="293">
        <f t="shared" ref="C37:C47" si="1">SUM(E37,G37,I37,K37,M37,O37,Q37,S37,U37,Y37,AA37)</f>
        <v>112</v>
      </c>
      <c r="D37" s="265">
        <f>SUM(F37,H37,J37,L37,N37,P37,R37,T37,W37,Z37,AC37)</f>
        <v>115</v>
      </c>
      <c r="E37" s="265">
        <v>0</v>
      </c>
      <c r="F37" s="265">
        <v>2</v>
      </c>
      <c r="G37" s="265">
        <v>0</v>
      </c>
      <c r="H37" s="265">
        <v>0</v>
      </c>
      <c r="I37" s="265">
        <v>4</v>
      </c>
      <c r="J37" s="265">
        <v>5</v>
      </c>
      <c r="K37" s="265">
        <v>1</v>
      </c>
      <c r="L37" s="265">
        <v>2</v>
      </c>
      <c r="M37" s="265">
        <v>11</v>
      </c>
      <c r="N37" s="265">
        <v>15</v>
      </c>
      <c r="O37" s="265">
        <v>32</v>
      </c>
      <c r="P37" s="265">
        <v>30</v>
      </c>
      <c r="Q37" s="265">
        <v>26</v>
      </c>
      <c r="R37" s="265">
        <v>25</v>
      </c>
      <c r="S37" s="265">
        <v>30</v>
      </c>
      <c r="T37" s="265">
        <v>28</v>
      </c>
      <c r="U37" s="377">
        <v>3</v>
      </c>
      <c r="V37" s="377"/>
      <c r="W37" s="377">
        <v>2</v>
      </c>
      <c r="X37" s="377"/>
      <c r="Y37" s="265">
        <v>2</v>
      </c>
      <c r="Z37" s="265">
        <v>2</v>
      </c>
      <c r="AA37" s="377">
        <v>3</v>
      </c>
      <c r="AB37" s="377"/>
      <c r="AC37" s="99">
        <v>4</v>
      </c>
    </row>
    <row r="38" spans="1:29" ht="15.95" customHeight="1" x14ac:dyDescent="0.15">
      <c r="A38" s="75" t="s">
        <v>202</v>
      </c>
      <c r="B38" s="71"/>
      <c r="C38" s="293">
        <f t="shared" si="1"/>
        <v>316</v>
      </c>
      <c r="D38" s="265">
        <f t="shared" ref="D38:D47" si="2">SUM(F38,H38,J38,L38,N38,P38,R38,T38,W38,Z38,AC38)</f>
        <v>303</v>
      </c>
      <c r="E38" s="265">
        <v>0</v>
      </c>
      <c r="F38" s="265">
        <v>0</v>
      </c>
      <c r="G38" s="265">
        <v>0</v>
      </c>
      <c r="H38" s="265">
        <v>0</v>
      </c>
      <c r="I38" s="265">
        <v>37</v>
      </c>
      <c r="J38" s="265">
        <v>26</v>
      </c>
      <c r="K38" s="265">
        <v>26</v>
      </c>
      <c r="L38" s="265">
        <v>25</v>
      </c>
      <c r="M38" s="265">
        <v>43</v>
      </c>
      <c r="N38" s="265">
        <v>46</v>
      </c>
      <c r="O38" s="265">
        <v>28</v>
      </c>
      <c r="P38" s="265">
        <v>26</v>
      </c>
      <c r="Q38" s="265">
        <v>10</v>
      </c>
      <c r="R38" s="265">
        <v>6</v>
      </c>
      <c r="S38" s="265">
        <v>8</v>
      </c>
      <c r="T38" s="265">
        <v>5</v>
      </c>
      <c r="U38" s="377">
        <v>0</v>
      </c>
      <c r="V38" s="377"/>
      <c r="W38" s="377">
        <v>0</v>
      </c>
      <c r="X38" s="377"/>
      <c r="Y38" s="265">
        <v>9</v>
      </c>
      <c r="Z38" s="265">
        <v>6</v>
      </c>
      <c r="AA38" s="377">
        <v>155</v>
      </c>
      <c r="AB38" s="377"/>
      <c r="AC38" s="99">
        <v>163</v>
      </c>
    </row>
    <row r="39" spans="1:29" ht="15.95" customHeight="1" x14ac:dyDescent="0.15">
      <c r="A39" s="75" t="s">
        <v>203</v>
      </c>
      <c r="B39" s="71"/>
      <c r="C39" s="293">
        <f t="shared" si="1"/>
        <v>84</v>
      </c>
      <c r="D39" s="265">
        <f t="shared" si="2"/>
        <v>71</v>
      </c>
      <c r="E39" s="265">
        <v>0</v>
      </c>
      <c r="F39" s="265">
        <v>1</v>
      </c>
      <c r="G39" s="265">
        <v>0</v>
      </c>
      <c r="H39" s="265">
        <v>0</v>
      </c>
      <c r="I39" s="265">
        <v>13</v>
      </c>
      <c r="J39" s="265">
        <v>6</v>
      </c>
      <c r="K39" s="265">
        <v>2</v>
      </c>
      <c r="L39" s="265">
        <v>1</v>
      </c>
      <c r="M39" s="265">
        <v>17</v>
      </c>
      <c r="N39" s="265">
        <v>9</v>
      </c>
      <c r="O39" s="265">
        <v>20</v>
      </c>
      <c r="P39" s="265">
        <v>17</v>
      </c>
      <c r="Q39" s="265">
        <v>17</v>
      </c>
      <c r="R39" s="265">
        <v>19</v>
      </c>
      <c r="S39" s="265">
        <v>6</v>
      </c>
      <c r="T39" s="265">
        <v>3</v>
      </c>
      <c r="U39" s="377">
        <v>0</v>
      </c>
      <c r="V39" s="377"/>
      <c r="W39" s="377">
        <v>0</v>
      </c>
      <c r="X39" s="377"/>
      <c r="Y39" s="265">
        <v>1</v>
      </c>
      <c r="Z39" s="265">
        <v>1</v>
      </c>
      <c r="AA39" s="377">
        <v>8</v>
      </c>
      <c r="AB39" s="377"/>
      <c r="AC39" s="99">
        <v>14</v>
      </c>
    </row>
    <row r="40" spans="1:29" ht="15.95" customHeight="1" x14ac:dyDescent="0.15">
      <c r="A40" s="75" t="s">
        <v>204</v>
      </c>
      <c r="B40" s="71"/>
      <c r="C40" s="293">
        <f t="shared" si="1"/>
        <v>46</v>
      </c>
      <c r="D40" s="265">
        <f t="shared" si="2"/>
        <v>46</v>
      </c>
      <c r="E40" s="265">
        <v>1</v>
      </c>
      <c r="F40" s="265">
        <v>0</v>
      </c>
      <c r="G40" s="265">
        <v>0</v>
      </c>
      <c r="H40" s="265">
        <v>0</v>
      </c>
      <c r="I40" s="265">
        <v>9</v>
      </c>
      <c r="J40" s="265">
        <v>6</v>
      </c>
      <c r="K40" s="265">
        <v>0</v>
      </c>
      <c r="L40" s="265">
        <v>1</v>
      </c>
      <c r="M40" s="265">
        <v>0</v>
      </c>
      <c r="N40" s="265">
        <v>3</v>
      </c>
      <c r="O40" s="265">
        <v>6</v>
      </c>
      <c r="P40" s="265">
        <v>7</v>
      </c>
      <c r="Q40" s="265">
        <v>14</v>
      </c>
      <c r="R40" s="265">
        <v>14</v>
      </c>
      <c r="S40" s="265">
        <v>7</v>
      </c>
      <c r="T40" s="265">
        <v>10</v>
      </c>
      <c r="U40" s="377">
        <v>0</v>
      </c>
      <c r="V40" s="377"/>
      <c r="W40" s="377">
        <v>0</v>
      </c>
      <c r="X40" s="377"/>
      <c r="Y40" s="265">
        <v>0</v>
      </c>
      <c r="Z40" s="265">
        <v>0</v>
      </c>
      <c r="AA40" s="377">
        <v>9</v>
      </c>
      <c r="AB40" s="377"/>
      <c r="AC40" s="99">
        <v>5</v>
      </c>
    </row>
    <row r="41" spans="1:29" ht="15.95" customHeight="1" x14ac:dyDescent="0.15">
      <c r="A41" s="75" t="s">
        <v>205</v>
      </c>
      <c r="B41" s="71"/>
      <c r="C41" s="293">
        <f t="shared" si="1"/>
        <v>110</v>
      </c>
      <c r="D41" s="265">
        <f t="shared" si="2"/>
        <v>92</v>
      </c>
      <c r="E41" s="265">
        <v>1</v>
      </c>
      <c r="F41" s="265">
        <v>0</v>
      </c>
      <c r="G41" s="265">
        <v>1</v>
      </c>
      <c r="H41" s="265">
        <v>3</v>
      </c>
      <c r="I41" s="265">
        <v>30</v>
      </c>
      <c r="J41" s="265">
        <v>25</v>
      </c>
      <c r="K41" s="265">
        <v>10</v>
      </c>
      <c r="L41" s="265">
        <v>2</v>
      </c>
      <c r="M41" s="265">
        <v>13</v>
      </c>
      <c r="N41" s="265">
        <v>13</v>
      </c>
      <c r="O41" s="265">
        <v>12</v>
      </c>
      <c r="P41" s="265">
        <v>14</v>
      </c>
      <c r="Q41" s="265">
        <v>17</v>
      </c>
      <c r="R41" s="265">
        <v>18</v>
      </c>
      <c r="S41" s="265">
        <v>5</v>
      </c>
      <c r="T41" s="265">
        <v>7</v>
      </c>
      <c r="U41" s="377">
        <v>0</v>
      </c>
      <c r="V41" s="377"/>
      <c r="W41" s="377">
        <v>0</v>
      </c>
      <c r="X41" s="377"/>
      <c r="Y41" s="265">
        <v>5</v>
      </c>
      <c r="Z41" s="265">
        <v>5</v>
      </c>
      <c r="AA41" s="377">
        <v>16</v>
      </c>
      <c r="AB41" s="377"/>
      <c r="AC41" s="99">
        <v>5</v>
      </c>
    </row>
    <row r="42" spans="1:29" ht="15.95" customHeight="1" x14ac:dyDescent="0.15">
      <c r="A42" s="75" t="s">
        <v>206</v>
      </c>
      <c r="B42" s="71"/>
      <c r="C42" s="293">
        <f t="shared" si="1"/>
        <v>103</v>
      </c>
      <c r="D42" s="265">
        <f t="shared" si="2"/>
        <v>113</v>
      </c>
      <c r="E42" s="265">
        <v>0</v>
      </c>
      <c r="F42" s="265">
        <v>0</v>
      </c>
      <c r="G42" s="265">
        <v>0</v>
      </c>
      <c r="H42" s="265">
        <v>0</v>
      </c>
      <c r="I42" s="265">
        <v>4</v>
      </c>
      <c r="J42" s="265">
        <v>4</v>
      </c>
      <c r="K42" s="265">
        <v>4</v>
      </c>
      <c r="L42" s="265">
        <v>4</v>
      </c>
      <c r="M42" s="265">
        <v>23</v>
      </c>
      <c r="N42" s="265">
        <v>31</v>
      </c>
      <c r="O42" s="265">
        <v>47</v>
      </c>
      <c r="P42" s="265">
        <v>50</v>
      </c>
      <c r="Q42" s="265">
        <v>17</v>
      </c>
      <c r="R42" s="265">
        <v>16</v>
      </c>
      <c r="S42" s="265">
        <v>3</v>
      </c>
      <c r="T42" s="265">
        <v>3</v>
      </c>
      <c r="U42" s="377">
        <v>0</v>
      </c>
      <c r="V42" s="377"/>
      <c r="W42" s="377">
        <v>0</v>
      </c>
      <c r="X42" s="377"/>
      <c r="Y42" s="265">
        <v>1</v>
      </c>
      <c r="Z42" s="265">
        <v>0</v>
      </c>
      <c r="AA42" s="505">
        <v>4</v>
      </c>
      <c r="AB42" s="505"/>
      <c r="AC42" s="99">
        <v>5</v>
      </c>
    </row>
    <row r="43" spans="1:29" ht="15.95" customHeight="1" x14ac:dyDescent="0.15">
      <c r="A43" s="83" t="s">
        <v>221</v>
      </c>
      <c r="B43" s="84"/>
      <c r="C43" s="296">
        <f t="shared" si="1"/>
        <v>45</v>
      </c>
      <c r="D43" s="218">
        <f t="shared" si="2"/>
        <v>38</v>
      </c>
      <c r="E43" s="218">
        <v>0</v>
      </c>
      <c r="F43" s="218">
        <v>0</v>
      </c>
      <c r="G43" s="218">
        <v>0</v>
      </c>
      <c r="H43" s="218">
        <v>0</v>
      </c>
      <c r="I43" s="218">
        <v>1</v>
      </c>
      <c r="J43" s="218">
        <v>0</v>
      </c>
      <c r="K43" s="218">
        <v>2</v>
      </c>
      <c r="L43" s="218">
        <v>0</v>
      </c>
      <c r="M43" s="218">
        <v>5</v>
      </c>
      <c r="N43" s="218">
        <v>7</v>
      </c>
      <c r="O43" s="265">
        <v>16</v>
      </c>
      <c r="P43" s="265">
        <v>14</v>
      </c>
      <c r="Q43" s="265">
        <v>12</v>
      </c>
      <c r="R43" s="265">
        <v>11</v>
      </c>
      <c r="S43" s="265">
        <v>4</v>
      </c>
      <c r="T43" s="265">
        <v>5</v>
      </c>
      <c r="U43" s="377">
        <v>0</v>
      </c>
      <c r="V43" s="377"/>
      <c r="W43" s="377">
        <v>0</v>
      </c>
      <c r="X43" s="377"/>
      <c r="Y43" s="265">
        <v>0</v>
      </c>
      <c r="Z43" s="265">
        <v>0</v>
      </c>
      <c r="AA43" s="401">
        <v>5</v>
      </c>
      <c r="AB43" s="401"/>
      <c r="AC43" s="99">
        <v>1</v>
      </c>
    </row>
    <row r="44" spans="1:29" ht="15.95" customHeight="1" x14ac:dyDescent="0.15">
      <c r="A44" s="75" t="s">
        <v>207</v>
      </c>
      <c r="B44" s="71"/>
      <c r="C44" s="293">
        <f t="shared" si="1"/>
        <v>142</v>
      </c>
      <c r="D44" s="265">
        <f t="shared" si="2"/>
        <v>133</v>
      </c>
      <c r="E44" s="265">
        <v>2</v>
      </c>
      <c r="F44" s="265">
        <v>2</v>
      </c>
      <c r="G44" s="265">
        <v>0</v>
      </c>
      <c r="H44" s="265">
        <v>0</v>
      </c>
      <c r="I44" s="265">
        <v>9</v>
      </c>
      <c r="J44" s="265">
        <v>2</v>
      </c>
      <c r="K44" s="265">
        <v>3</v>
      </c>
      <c r="L44" s="265">
        <v>6</v>
      </c>
      <c r="M44" s="265">
        <v>20</v>
      </c>
      <c r="N44" s="265">
        <v>16</v>
      </c>
      <c r="O44" s="265">
        <v>25</v>
      </c>
      <c r="P44" s="265">
        <v>24</v>
      </c>
      <c r="Q44" s="265">
        <v>14</v>
      </c>
      <c r="R44" s="265">
        <v>14</v>
      </c>
      <c r="S44" s="265">
        <v>5</v>
      </c>
      <c r="T44" s="265">
        <v>8</v>
      </c>
      <c r="U44" s="377">
        <v>0</v>
      </c>
      <c r="V44" s="377"/>
      <c r="W44" s="377">
        <v>0</v>
      </c>
      <c r="X44" s="377"/>
      <c r="Y44" s="265">
        <v>4</v>
      </c>
      <c r="Z44" s="265">
        <v>4</v>
      </c>
      <c r="AA44" s="505">
        <v>60</v>
      </c>
      <c r="AB44" s="505"/>
      <c r="AC44" s="99">
        <v>57</v>
      </c>
    </row>
    <row r="45" spans="1:29" ht="15.95" customHeight="1" x14ac:dyDescent="0.15">
      <c r="A45" s="75" t="s">
        <v>208</v>
      </c>
      <c r="B45" s="71"/>
      <c r="C45" s="293">
        <f t="shared" si="1"/>
        <v>320</v>
      </c>
      <c r="D45" s="265">
        <f t="shared" si="2"/>
        <v>318</v>
      </c>
      <c r="E45" s="265">
        <v>17</v>
      </c>
      <c r="F45" s="265">
        <v>43</v>
      </c>
      <c r="G45" s="265">
        <v>2</v>
      </c>
      <c r="H45" s="265">
        <v>0</v>
      </c>
      <c r="I45" s="265">
        <v>47</v>
      </c>
      <c r="J45" s="265">
        <v>42</v>
      </c>
      <c r="K45" s="265">
        <v>31</v>
      </c>
      <c r="L45" s="265">
        <v>23</v>
      </c>
      <c r="M45" s="265">
        <v>86</v>
      </c>
      <c r="N45" s="265">
        <v>73</v>
      </c>
      <c r="O45" s="265">
        <v>52</v>
      </c>
      <c r="P45" s="265">
        <v>51</v>
      </c>
      <c r="Q45" s="265">
        <v>13</v>
      </c>
      <c r="R45" s="265">
        <v>10</v>
      </c>
      <c r="S45" s="265">
        <v>7</v>
      </c>
      <c r="T45" s="265">
        <v>8</v>
      </c>
      <c r="U45" s="377">
        <v>0</v>
      </c>
      <c r="V45" s="377"/>
      <c r="W45" s="377">
        <v>0</v>
      </c>
      <c r="X45" s="377"/>
      <c r="Y45" s="265">
        <v>0</v>
      </c>
      <c r="Z45" s="265">
        <v>2</v>
      </c>
      <c r="AA45" s="377">
        <v>65</v>
      </c>
      <c r="AB45" s="377"/>
      <c r="AC45" s="99">
        <v>66</v>
      </c>
    </row>
    <row r="46" spans="1:29" ht="15.95" customHeight="1" x14ac:dyDescent="0.15">
      <c r="A46" s="75" t="s">
        <v>209</v>
      </c>
      <c r="B46" s="71"/>
      <c r="C46" s="293">
        <f t="shared" si="1"/>
        <v>228</v>
      </c>
      <c r="D46" s="265">
        <f t="shared" si="2"/>
        <v>203</v>
      </c>
      <c r="E46" s="265">
        <v>3</v>
      </c>
      <c r="F46" s="265">
        <v>1</v>
      </c>
      <c r="G46" s="265">
        <v>0</v>
      </c>
      <c r="H46" s="265">
        <v>0</v>
      </c>
      <c r="I46" s="265">
        <v>18</v>
      </c>
      <c r="J46" s="265">
        <v>17</v>
      </c>
      <c r="K46" s="265">
        <v>11</v>
      </c>
      <c r="L46" s="265">
        <v>10</v>
      </c>
      <c r="M46" s="265">
        <v>105</v>
      </c>
      <c r="N46" s="265">
        <v>91</v>
      </c>
      <c r="O46" s="265">
        <v>37</v>
      </c>
      <c r="P46" s="265">
        <v>40</v>
      </c>
      <c r="Q46" s="265">
        <v>8</v>
      </c>
      <c r="R46" s="265">
        <v>15</v>
      </c>
      <c r="S46" s="265">
        <v>4</v>
      </c>
      <c r="T46" s="265">
        <v>7</v>
      </c>
      <c r="U46" s="377">
        <v>2</v>
      </c>
      <c r="V46" s="377"/>
      <c r="W46" s="377">
        <v>1</v>
      </c>
      <c r="X46" s="377"/>
      <c r="Y46" s="265">
        <v>6</v>
      </c>
      <c r="Z46" s="265">
        <v>3</v>
      </c>
      <c r="AA46" s="377">
        <v>34</v>
      </c>
      <c r="AB46" s="377"/>
      <c r="AC46" s="99">
        <v>18</v>
      </c>
    </row>
    <row r="47" spans="1:29" ht="15.95" customHeight="1" thickBot="1" x14ac:dyDescent="0.2">
      <c r="A47" s="85" t="s">
        <v>210</v>
      </c>
      <c r="B47" s="86"/>
      <c r="C47" s="294">
        <f t="shared" si="1"/>
        <v>45</v>
      </c>
      <c r="D47" s="265">
        <f t="shared" si="2"/>
        <v>47</v>
      </c>
      <c r="E47" s="29">
        <v>2</v>
      </c>
      <c r="F47" s="29">
        <v>2</v>
      </c>
      <c r="G47" s="29">
        <v>0</v>
      </c>
      <c r="H47" s="29">
        <v>0</v>
      </c>
      <c r="I47" s="267">
        <v>6</v>
      </c>
      <c r="J47" s="267">
        <v>10</v>
      </c>
      <c r="K47" s="29">
        <v>1</v>
      </c>
      <c r="L47" s="29">
        <v>1</v>
      </c>
      <c r="M47" s="29">
        <v>7</v>
      </c>
      <c r="N47" s="29">
        <v>5</v>
      </c>
      <c r="O47" s="29">
        <v>10</v>
      </c>
      <c r="P47" s="29">
        <v>11</v>
      </c>
      <c r="Q47" s="29">
        <v>9</v>
      </c>
      <c r="R47" s="29">
        <v>7</v>
      </c>
      <c r="S47" s="29">
        <v>3</v>
      </c>
      <c r="T47" s="29">
        <v>6</v>
      </c>
      <c r="U47" s="410">
        <v>1</v>
      </c>
      <c r="V47" s="410"/>
      <c r="W47" s="410">
        <v>1</v>
      </c>
      <c r="X47" s="410"/>
      <c r="Y47" s="29">
        <v>5</v>
      </c>
      <c r="Z47" s="29">
        <v>3</v>
      </c>
      <c r="AA47" s="506">
        <v>1</v>
      </c>
      <c r="AB47" s="506"/>
      <c r="AC47" s="279">
        <v>1</v>
      </c>
    </row>
    <row r="48" spans="1:29" ht="14.25" customHeight="1" x14ac:dyDescent="0.15">
      <c r="A48" s="87" t="s">
        <v>222</v>
      </c>
      <c r="B48" s="87"/>
      <c r="C48" s="87"/>
      <c r="D48" s="87"/>
      <c r="E48" s="87"/>
      <c r="F48" s="87"/>
      <c r="G48" s="87"/>
      <c r="H48" s="87"/>
      <c r="I48" s="239"/>
      <c r="J48" s="87"/>
      <c r="K48" s="87"/>
      <c r="L48" s="87"/>
      <c r="O48" s="87"/>
      <c r="P48" s="87"/>
      <c r="Q48" s="87"/>
      <c r="R48" s="87"/>
      <c r="S48" s="87"/>
      <c r="T48" s="87"/>
      <c r="U48" s="87"/>
      <c r="V48" s="87"/>
      <c r="W48" s="87"/>
      <c r="X48" s="87"/>
      <c r="Y48" s="87"/>
      <c r="Z48" s="87"/>
      <c r="AA48" s="87"/>
      <c r="AB48" s="151"/>
      <c r="AC48" s="132" t="s">
        <v>389</v>
      </c>
    </row>
    <row r="49" spans="1:29" ht="14.25" customHeight="1" x14ac:dyDescent="0.15">
      <c r="A49" s="9" t="s">
        <v>319</v>
      </c>
      <c r="P49" s="151"/>
      <c r="Q49" s="219"/>
      <c r="R49" s="219"/>
      <c r="S49" s="219"/>
      <c r="T49" s="219"/>
      <c r="U49" s="219"/>
      <c r="V49" s="219"/>
      <c r="W49" s="219"/>
      <c r="X49" s="219"/>
      <c r="Y49" s="219"/>
      <c r="Z49" s="219"/>
      <c r="AA49" s="219"/>
      <c r="AB49" s="151"/>
      <c r="AC49" s="217" t="s">
        <v>390</v>
      </c>
    </row>
    <row r="50" spans="1:29" ht="14.25" customHeight="1" x14ac:dyDescent="0.15">
      <c r="A50" s="151" t="s">
        <v>320</v>
      </c>
      <c r="B50" s="151"/>
      <c r="C50" s="151"/>
      <c r="D50" s="151"/>
      <c r="E50" s="151"/>
      <c r="F50" s="151"/>
      <c r="G50" s="151"/>
      <c r="H50" s="151"/>
      <c r="I50" s="151"/>
      <c r="J50" s="151"/>
      <c r="K50" s="151"/>
      <c r="L50" s="151"/>
      <c r="M50" s="151"/>
      <c r="N50" s="151"/>
      <c r="O50" s="151"/>
    </row>
  </sheetData>
  <sheetProtection sheet="1" objects="1" scenarios="1"/>
  <mergeCells count="160">
    <mergeCell ref="O34:P34"/>
    <mergeCell ref="Q34:R34"/>
    <mergeCell ref="S34:T34"/>
    <mergeCell ref="I33:J34"/>
    <mergeCell ref="S4:U5"/>
    <mergeCell ref="V4:X5"/>
    <mergeCell ref="S6:U6"/>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S21:U21"/>
    <mergeCell ref="S22:U22"/>
    <mergeCell ref="S23:U23"/>
    <mergeCell ref="U38:V38"/>
    <mergeCell ref="W38:X38"/>
    <mergeCell ref="AA38:AB38"/>
    <mergeCell ref="AA35:AB35"/>
    <mergeCell ref="U35:V35"/>
    <mergeCell ref="W35:X35"/>
    <mergeCell ref="W36:X36"/>
    <mergeCell ref="U37:V37"/>
    <mergeCell ref="W37:X37"/>
    <mergeCell ref="AA37:AB37"/>
    <mergeCell ref="AA36:AB36"/>
    <mergeCell ref="U47:V47"/>
    <mergeCell ref="W47:X47"/>
    <mergeCell ref="U44:V44"/>
    <mergeCell ref="U46:V46"/>
    <mergeCell ref="W46:X46"/>
    <mergeCell ref="AA47:AB47"/>
    <mergeCell ref="AA45:AB45"/>
    <mergeCell ref="AA46:AB46"/>
    <mergeCell ref="U45:V45"/>
    <mergeCell ref="W45:X45"/>
    <mergeCell ref="W44:X44"/>
    <mergeCell ref="AA44:AB44"/>
    <mergeCell ref="U43:V43"/>
    <mergeCell ref="W43:X43"/>
    <mergeCell ref="AA43:AB43"/>
    <mergeCell ref="W42:X42"/>
    <mergeCell ref="AA42:AB42"/>
    <mergeCell ref="U42:V42"/>
    <mergeCell ref="U40:V40"/>
    <mergeCell ref="W40:X40"/>
    <mergeCell ref="AA40:AB40"/>
    <mergeCell ref="U41:V41"/>
    <mergeCell ref="W41:X41"/>
    <mergeCell ref="AA41:AB41"/>
    <mergeCell ref="U39:V39"/>
    <mergeCell ref="W39:X39"/>
    <mergeCell ref="AA39:AB39"/>
    <mergeCell ref="T2:X2"/>
    <mergeCell ref="U36:V36"/>
    <mergeCell ref="O6:P6"/>
    <mergeCell ref="Q6:R6"/>
    <mergeCell ref="W6:X6"/>
    <mergeCell ref="O7:P7"/>
    <mergeCell ref="Q7:R7"/>
    <mergeCell ref="W7:X7"/>
    <mergeCell ref="O8:P8"/>
    <mergeCell ref="Q8:R8"/>
    <mergeCell ref="W8:X8"/>
    <mergeCell ref="O9:P9"/>
    <mergeCell ref="Q9:R9"/>
    <mergeCell ref="W9:X9"/>
    <mergeCell ref="Y33:Z34"/>
    <mergeCell ref="AA33:AC34"/>
    <mergeCell ref="O19:P19"/>
    <mergeCell ref="Q19:R19"/>
    <mergeCell ref="W19:X19"/>
    <mergeCell ref="O16:P16"/>
    <mergeCell ref="Q16:R16"/>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9:N9"/>
    <mergeCell ref="M15:N15"/>
    <mergeCell ref="Q15:R15"/>
    <mergeCell ref="M19:N19"/>
    <mergeCell ref="AD4:AD5"/>
    <mergeCell ref="AE4:AE5"/>
    <mergeCell ref="AF4:AF5"/>
    <mergeCell ref="AG4:AG5"/>
    <mergeCell ref="AH4:AH5"/>
    <mergeCell ref="AI4:AI5"/>
    <mergeCell ref="AJ4:AJ5"/>
    <mergeCell ref="M3:X3"/>
    <mergeCell ref="M4:N5"/>
    <mergeCell ref="O4:P5"/>
    <mergeCell ref="Q4:R5"/>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S25:U25"/>
    <mergeCell ref="M16:N16"/>
    <mergeCell ref="M22:N22"/>
    <mergeCell ref="O22:P22"/>
    <mergeCell ref="W16:X16"/>
    <mergeCell ref="M17:N17"/>
    <mergeCell ref="O17:P17"/>
    <mergeCell ref="Q17:R17"/>
    <mergeCell ref="W17:X17"/>
    <mergeCell ref="W23:X23"/>
    <mergeCell ref="Q24:R24"/>
    <mergeCell ref="Q25:R25"/>
    <mergeCell ref="Q26:R26"/>
    <mergeCell ref="S26:U26"/>
    <mergeCell ref="M26:N26"/>
    <mergeCell ref="O26:P26"/>
    <mergeCell ref="W26:X26"/>
    <mergeCell ref="Q22:R22"/>
    <mergeCell ref="W22:X22"/>
    <mergeCell ref="M23:N23"/>
    <mergeCell ref="O23:P23"/>
    <mergeCell ref="Q23:R23"/>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G50"/>
  <sheetViews>
    <sheetView view="pageBreakPreview" zoomScaleNormal="100" zoomScaleSheetLayoutView="100" workbookViewId="0">
      <pane xSplit="2" ySplit="5" topLeftCell="F6" activePane="bottomRight" state="frozen"/>
      <selection activeCell="P26" sqref="P26"/>
      <selection pane="topRight" activeCell="P26" sqref="P26"/>
      <selection pane="bottomLeft" activeCell="P26" sqref="P26"/>
      <selection pane="bottomRight" activeCell="P26" sqref="P26"/>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3" ht="5.0999999999999996" customHeight="1" x14ac:dyDescent="0.15">
      <c r="A1" s="22"/>
      <c r="AC1" s="23"/>
    </row>
    <row r="2" spans="1:33" ht="15" customHeight="1" thickBot="1" x14ac:dyDescent="0.2">
      <c r="A2" s="22" t="s">
        <v>321</v>
      </c>
      <c r="T2" s="151"/>
      <c r="U2" s="151"/>
      <c r="V2" s="151"/>
      <c r="W2" s="151"/>
      <c r="X2" s="148" t="s">
        <v>289</v>
      </c>
      <c r="Y2" s="148"/>
      <c r="Z2" s="148"/>
      <c r="AA2" s="148"/>
      <c r="AC2" s="23"/>
    </row>
    <row r="3" spans="1:33" ht="24.95" customHeight="1" thickBot="1" x14ac:dyDescent="0.2">
      <c r="A3" s="335" t="s">
        <v>163</v>
      </c>
      <c r="B3" s="552"/>
      <c r="C3" s="391" t="s">
        <v>187</v>
      </c>
      <c r="D3" s="391"/>
      <c r="E3" s="556" t="s">
        <v>244</v>
      </c>
      <c r="F3" s="557"/>
      <c r="G3" s="557"/>
      <c r="H3" s="557"/>
      <c r="I3" s="557"/>
      <c r="J3" s="557"/>
      <c r="K3" s="557"/>
      <c r="L3" s="557"/>
      <c r="M3" s="466" t="s">
        <v>253</v>
      </c>
      <c r="N3" s="324"/>
      <c r="O3" s="324"/>
      <c r="P3" s="324"/>
      <c r="Q3" s="324"/>
      <c r="R3" s="324"/>
      <c r="S3" s="324"/>
      <c r="T3" s="324"/>
      <c r="U3" s="324"/>
      <c r="V3" s="324"/>
      <c r="W3" s="324"/>
      <c r="X3" s="325"/>
      <c r="Y3" s="91"/>
      <c r="Z3" s="91"/>
      <c r="AA3" s="91"/>
    </row>
    <row r="4" spans="1:33" ht="30" customHeight="1" thickBot="1" x14ac:dyDescent="0.2">
      <c r="A4" s="553"/>
      <c r="B4" s="349"/>
      <c r="C4" s="350"/>
      <c r="D4" s="350"/>
      <c r="E4" s="393" t="s">
        <v>188</v>
      </c>
      <c r="F4" s="479" t="s">
        <v>189</v>
      </c>
      <c r="G4" s="477" t="s">
        <v>190</v>
      </c>
      <c r="H4" s="479" t="s">
        <v>191</v>
      </c>
      <c r="I4" s="477" t="s">
        <v>192</v>
      </c>
      <c r="J4" s="479" t="s">
        <v>193</v>
      </c>
      <c r="K4" s="477" t="s">
        <v>194</v>
      </c>
      <c r="L4" s="554" t="s">
        <v>195</v>
      </c>
      <c r="M4" s="467" t="s">
        <v>196</v>
      </c>
      <c r="N4" s="467"/>
      <c r="O4" s="467" t="s">
        <v>197</v>
      </c>
      <c r="P4" s="467"/>
      <c r="Q4" s="468" t="s">
        <v>198</v>
      </c>
      <c r="R4" s="468"/>
      <c r="S4" s="516" t="s">
        <v>199</v>
      </c>
      <c r="T4" s="517"/>
      <c r="U4" s="518"/>
      <c r="V4" s="516" t="s">
        <v>397</v>
      </c>
      <c r="W4" s="523"/>
      <c r="X4" s="524"/>
      <c r="Y4" s="91"/>
      <c r="Z4" s="92"/>
      <c r="AA4" s="92"/>
      <c r="AD4" s="465"/>
      <c r="AE4" s="465"/>
      <c r="AF4" s="465"/>
      <c r="AG4" s="529"/>
    </row>
    <row r="5" spans="1:33" ht="30" customHeight="1" x14ac:dyDescent="0.15">
      <c r="A5" s="553"/>
      <c r="B5" s="349"/>
      <c r="C5" s="350"/>
      <c r="D5" s="350"/>
      <c r="E5" s="393"/>
      <c r="F5" s="480"/>
      <c r="G5" s="478"/>
      <c r="H5" s="480"/>
      <c r="I5" s="478"/>
      <c r="J5" s="480"/>
      <c r="K5" s="478"/>
      <c r="L5" s="555"/>
      <c r="M5" s="467"/>
      <c r="N5" s="467"/>
      <c r="O5" s="467"/>
      <c r="P5" s="467"/>
      <c r="Q5" s="468"/>
      <c r="R5" s="468"/>
      <c r="S5" s="519"/>
      <c r="T5" s="520"/>
      <c r="U5" s="521"/>
      <c r="V5" s="525"/>
      <c r="W5" s="526"/>
      <c r="X5" s="527"/>
      <c r="Y5" s="91"/>
      <c r="Z5" s="92"/>
      <c r="AA5" s="92"/>
      <c r="AD5" s="465"/>
      <c r="AE5" s="465"/>
      <c r="AF5" s="465"/>
      <c r="AG5" s="529"/>
    </row>
    <row r="6" spans="1:33" ht="15.95" customHeight="1" x14ac:dyDescent="0.15">
      <c r="A6" s="128" t="s">
        <v>388</v>
      </c>
      <c r="B6" s="76"/>
      <c r="C6" s="28">
        <v>3604</v>
      </c>
      <c r="D6" s="27"/>
      <c r="E6" s="98">
        <v>325</v>
      </c>
      <c r="F6" s="98">
        <v>92</v>
      </c>
      <c r="G6" s="98">
        <v>16</v>
      </c>
      <c r="H6" s="98">
        <v>111</v>
      </c>
      <c r="I6" s="98">
        <v>177</v>
      </c>
      <c r="J6" s="98">
        <v>85</v>
      </c>
      <c r="K6" s="98">
        <v>0</v>
      </c>
      <c r="L6" s="98">
        <v>0</v>
      </c>
      <c r="M6" s="494">
        <v>1168</v>
      </c>
      <c r="N6" s="494"/>
      <c r="O6" s="494">
        <v>0</v>
      </c>
      <c r="P6" s="494"/>
      <c r="Q6" s="494">
        <v>108</v>
      </c>
      <c r="R6" s="494"/>
      <c r="S6" s="528">
        <v>695</v>
      </c>
      <c r="T6" s="528"/>
      <c r="U6" s="528"/>
      <c r="V6" s="237"/>
      <c r="W6" s="494">
        <v>443</v>
      </c>
      <c r="X6" s="497"/>
      <c r="Y6" s="93"/>
      <c r="Z6" s="93"/>
      <c r="AA6" s="94"/>
      <c r="AD6" s="265"/>
      <c r="AE6" s="265"/>
      <c r="AF6" s="265"/>
      <c r="AG6" s="265"/>
    </row>
    <row r="7" spans="1:33" ht="15.95" customHeight="1" x14ac:dyDescent="0.15">
      <c r="A7" s="75"/>
      <c r="B7" s="89">
        <v>15</v>
      </c>
      <c r="C7" s="64">
        <v>3243</v>
      </c>
      <c r="D7" s="63"/>
      <c r="E7" s="97">
        <v>260</v>
      </c>
      <c r="F7" s="97">
        <v>46</v>
      </c>
      <c r="G7" s="97">
        <v>106</v>
      </c>
      <c r="H7" s="97">
        <v>112</v>
      </c>
      <c r="I7" s="97">
        <v>140</v>
      </c>
      <c r="J7" s="97">
        <v>15</v>
      </c>
      <c r="K7" s="97">
        <v>323</v>
      </c>
      <c r="L7" s="97">
        <v>335</v>
      </c>
      <c r="M7" s="495">
        <v>769</v>
      </c>
      <c r="N7" s="495"/>
      <c r="O7" s="495">
        <v>287</v>
      </c>
      <c r="P7" s="495"/>
      <c r="Q7" s="495">
        <v>55</v>
      </c>
      <c r="R7" s="495"/>
      <c r="S7" s="377">
        <v>234</v>
      </c>
      <c r="T7" s="377"/>
      <c r="U7" s="377"/>
      <c r="V7" s="97"/>
      <c r="W7" s="495">
        <v>561</v>
      </c>
      <c r="X7" s="498"/>
      <c r="Y7" s="93"/>
      <c r="Z7" s="93"/>
      <c r="AA7" s="94"/>
      <c r="AD7" s="265"/>
      <c r="AE7" s="265"/>
      <c r="AF7" s="265"/>
      <c r="AG7" s="265"/>
    </row>
    <row r="8" spans="1:33" ht="15.95" customHeight="1" x14ac:dyDescent="0.15">
      <c r="A8" s="75"/>
      <c r="B8" s="129">
        <v>20</v>
      </c>
      <c r="C8" s="80">
        <v>2801</v>
      </c>
      <c r="D8" s="141"/>
      <c r="E8" s="97">
        <v>160</v>
      </c>
      <c r="F8" s="97">
        <v>43</v>
      </c>
      <c r="G8" s="97">
        <v>77</v>
      </c>
      <c r="H8" s="97">
        <v>95</v>
      </c>
      <c r="I8" s="97">
        <v>100</v>
      </c>
      <c r="J8" s="97">
        <v>12</v>
      </c>
      <c r="K8" s="97">
        <v>283</v>
      </c>
      <c r="L8" s="97">
        <v>122</v>
      </c>
      <c r="M8" s="377">
        <v>690</v>
      </c>
      <c r="N8" s="377"/>
      <c r="O8" s="377">
        <v>262</v>
      </c>
      <c r="P8" s="377"/>
      <c r="Q8" s="377">
        <v>65</v>
      </c>
      <c r="R8" s="377"/>
      <c r="S8" s="377">
        <v>215</v>
      </c>
      <c r="T8" s="377"/>
      <c r="U8" s="377"/>
      <c r="V8" s="97"/>
      <c r="W8" s="377">
        <v>677</v>
      </c>
      <c r="X8" s="404"/>
      <c r="Y8" s="93"/>
      <c r="Z8" s="93"/>
      <c r="AA8" s="94"/>
      <c r="AD8" s="97"/>
      <c r="AE8" s="97"/>
      <c r="AF8" s="97"/>
      <c r="AG8" s="97"/>
    </row>
    <row r="9" spans="1:33" ht="15" customHeight="1" x14ac:dyDescent="0.15">
      <c r="A9" s="75"/>
      <c r="B9" s="90">
        <v>25</v>
      </c>
      <c r="C9" s="268">
        <v>2616</v>
      </c>
      <c r="D9" s="269"/>
      <c r="E9" s="70">
        <v>131</v>
      </c>
      <c r="F9" s="70">
        <v>34</v>
      </c>
      <c r="G9" s="70">
        <v>53</v>
      </c>
      <c r="H9" s="70">
        <v>73</v>
      </c>
      <c r="I9" s="70">
        <v>73</v>
      </c>
      <c r="J9" s="70">
        <v>22</v>
      </c>
      <c r="K9" s="70">
        <v>256</v>
      </c>
      <c r="L9" s="70">
        <v>187</v>
      </c>
      <c r="M9" s="401">
        <v>552</v>
      </c>
      <c r="N9" s="401"/>
      <c r="O9" s="401">
        <v>255</v>
      </c>
      <c r="P9" s="401"/>
      <c r="Q9" s="401">
        <v>75</v>
      </c>
      <c r="R9" s="401"/>
      <c r="S9" s="401">
        <v>262</v>
      </c>
      <c r="T9" s="401"/>
      <c r="U9" s="401"/>
      <c r="V9" s="70"/>
      <c r="W9" s="401">
        <v>643</v>
      </c>
      <c r="X9" s="402"/>
      <c r="Y9" s="93"/>
      <c r="Z9" s="93"/>
      <c r="AA9" s="94"/>
      <c r="AD9" s="97"/>
      <c r="AE9" s="97"/>
      <c r="AF9" s="97"/>
      <c r="AG9" s="97"/>
    </row>
    <row r="10" spans="1:33" ht="15.95" hidden="1" customHeight="1" x14ac:dyDescent="0.15">
      <c r="A10" s="549" t="s">
        <v>242</v>
      </c>
      <c r="B10" s="548"/>
      <c r="C10" s="28">
        <v>61</v>
      </c>
      <c r="D10" s="27"/>
      <c r="E10" s="265">
        <v>1</v>
      </c>
      <c r="F10" s="265">
        <v>0</v>
      </c>
      <c r="G10" s="265">
        <v>0</v>
      </c>
      <c r="H10" s="265">
        <v>0</v>
      </c>
      <c r="I10" s="265">
        <v>10</v>
      </c>
      <c r="J10" s="265">
        <v>0</v>
      </c>
      <c r="K10" s="265">
        <v>0</v>
      </c>
      <c r="L10" s="265">
        <v>13</v>
      </c>
      <c r="M10" s="265">
        <v>0</v>
      </c>
      <c r="N10" s="265"/>
      <c r="O10" s="265"/>
      <c r="P10" s="265"/>
      <c r="Q10" s="265"/>
      <c r="R10" s="97"/>
      <c r="S10" s="97"/>
      <c r="T10" s="97"/>
      <c r="U10" s="280"/>
      <c r="V10" s="280"/>
      <c r="W10" s="280"/>
      <c r="X10" s="281"/>
      <c r="Y10" s="27"/>
      <c r="Z10" s="93"/>
      <c r="AA10" s="94"/>
      <c r="AD10" s="265"/>
      <c r="AE10" s="265"/>
      <c r="AF10" s="265"/>
      <c r="AG10" s="265"/>
    </row>
    <row r="11" spans="1:33" s="6" customFormat="1" ht="15.95" hidden="1" customHeight="1" x14ac:dyDescent="0.15">
      <c r="A11" s="547" t="s">
        <v>243</v>
      </c>
      <c r="B11" s="548"/>
      <c r="C11" s="28">
        <f>SUM(E11:R11)</f>
        <v>23</v>
      </c>
      <c r="D11" s="27"/>
      <c r="E11" s="265">
        <v>1</v>
      </c>
      <c r="F11" s="265" t="s">
        <v>31</v>
      </c>
      <c r="G11" s="265" t="s">
        <v>31</v>
      </c>
      <c r="H11" s="265" t="s">
        <v>31</v>
      </c>
      <c r="I11" s="265">
        <v>9</v>
      </c>
      <c r="J11" s="265" t="s">
        <v>31</v>
      </c>
      <c r="K11" s="265" t="s">
        <v>31</v>
      </c>
      <c r="L11" s="265">
        <v>13</v>
      </c>
      <c r="M11" s="265" t="s">
        <v>31</v>
      </c>
      <c r="N11" s="265"/>
      <c r="O11" s="265"/>
      <c r="P11" s="265"/>
      <c r="Q11" s="265"/>
      <c r="R11" s="97"/>
      <c r="S11" s="97"/>
      <c r="T11" s="97"/>
      <c r="U11" s="280"/>
      <c r="V11" s="280"/>
      <c r="W11" s="280"/>
      <c r="X11" s="281"/>
      <c r="Y11" s="27"/>
      <c r="Z11" s="93"/>
      <c r="AA11" s="94"/>
      <c r="AD11" s="265"/>
      <c r="AE11" s="265"/>
      <c r="AF11" s="265"/>
      <c r="AG11" s="265"/>
    </row>
    <row r="12" spans="1:33" s="6" customFormat="1" ht="15.95" hidden="1" customHeight="1" x14ac:dyDescent="0.15">
      <c r="A12" s="550" t="s">
        <v>287</v>
      </c>
      <c r="B12" s="551"/>
      <c r="C12" s="64">
        <v>0</v>
      </c>
      <c r="D12" s="63"/>
      <c r="E12" s="97">
        <v>0</v>
      </c>
      <c r="F12" s="97">
        <v>0</v>
      </c>
      <c r="G12" s="265">
        <v>0</v>
      </c>
      <c r="H12" s="265">
        <v>0</v>
      </c>
      <c r="I12" s="265">
        <v>0</v>
      </c>
      <c r="J12" s="265">
        <v>0</v>
      </c>
      <c r="K12" s="265">
        <v>0</v>
      </c>
      <c r="L12" s="97">
        <v>0</v>
      </c>
      <c r="M12" s="97">
        <v>0</v>
      </c>
      <c r="N12" s="97"/>
      <c r="O12" s="97"/>
      <c r="P12" s="97"/>
      <c r="Q12" s="97"/>
      <c r="R12" s="97"/>
      <c r="S12" s="97"/>
      <c r="T12" s="97"/>
      <c r="U12" s="280"/>
      <c r="V12" s="280"/>
      <c r="W12" s="280"/>
      <c r="X12" s="281"/>
      <c r="Y12" s="27"/>
      <c r="Z12" s="93"/>
      <c r="AA12" s="94"/>
      <c r="AD12" s="97"/>
      <c r="AE12" s="97"/>
      <c r="AF12" s="97"/>
      <c r="AG12" s="97"/>
    </row>
    <row r="13" spans="1:33" ht="15.95" hidden="1" customHeight="1" x14ac:dyDescent="0.15">
      <c r="A13" s="545" t="s">
        <v>241</v>
      </c>
      <c r="B13" s="546"/>
      <c r="C13" s="80">
        <v>45</v>
      </c>
      <c r="D13" s="141"/>
      <c r="E13" s="97">
        <v>0</v>
      </c>
      <c r="F13" s="97">
        <v>0</v>
      </c>
      <c r="G13" s="265">
        <v>0</v>
      </c>
      <c r="H13" s="265">
        <v>0</v>
      </c>
      <c r="I13" s="265">
        <v>3</v>
      </c>
      <c r="J13" s="265">
        <v>2</v>
      </c>
      <c r="K13" s="265">
        <v>0</v>
      </c>
      <c r="L13" s="97">
        <v>12</v>
      </c>
      <c r="M13" s="97">
        <v>1</v>
      </c>
      <c r="N13" s="97"/>
      <c r="O13" s="97"/>
      <c r="P13" s="97"/>
      <c r="Q13" s="97"/>
      <c r="R13" s="97"/>
      <c r="S13" s="97"/>
      <c r="T13" s="97"/>
      <c r="U13" s="280"/>
      <c r="V13" s="280"/>
      <c r="W13" s="280"/>
      <c r="X13" s="281">
        <v>13</v>
      </c>
      <c r="Y13" s="27"/>
      <c r="Z13" s="93"/>
      <c r="AA13" s="94"/>
      <c r="AD13" s="97"/>
      <c r="AE13" s="97"/>
      <c r="AF13" s="97"/>
      <c r="AG13" s="97"/>
    </row>
    <row r="14" spans="1:33" ht="15.75" hidden="1" customHeight="1" x14ac:dyDescent="0.15">
      <c r="A14" s="545"/>
      <c r="B14" s="546"/>
      <c r="C14" s="282">
        <v>0</v>
      </c>
      <c r="D14" s="283"/>
      <c r="E14" s="70">
        <v>0</v>
      </c>
      <c r="F14" s="70">
        <v>0</v>
      </c>
      <c r="G14" s="70">
        <v>0</v>
      </c>
      <c r="H14" s="70">
        <v>0</v>
      </c>
      <c r="I14" s="70">
        <v>0</v>
      </c>
      <c r="J14" s="70">
        <v>0</v>
      </c>
      <c r="K14" s="70">
        <v>0</v>
      </c>
      <c r="L14" s="70">
        <v>0</v>
      </c>
      <c r="M14" s="97"/>
      <c r="N14" s="97"/>
      <c r="O14" s="97"/>
      <c r="P14" s="97"/>
      <c r="Q14" s="97"/>
      <c r="R14" s="264"/>
      <c r="S14" s="264"/>
      <c r="T14" s="264"/>
      <c r="U14" s="284"/>
      <c r="V14" s="284"/>
      <c r="W14" s="284"/>
      <c r="X14" s="285"/>
      <c r="Y14" s="72"/>
      <c r="Z14" s="101"/>
      <c r="AA14" s="73"/>
      <c r="AD14" s="97"/>
      <c r="AE14" s="97"/>
      <c r="AF14" s="97"/>
      <c r="AG14" s="97"/>
    </row>
    <row r="15" spans="1:33" ht="12" customHeight="1" x14ac:dyDescent="0.15">
      <c r="A15" s="30"/>
      <c r="B15" s="24"/>
      <c r="C15" s="28"/>
      <c r="D15" s="27"/>
      <c r="E15" s="265"/>
      <c r="F15" s="265"/>
      <c r="G15" s="265"/>
      <c r="H15" s="265"/>
      <c r="I15" s="265"/>
      <c r="J15" s="265"/>
      <c r="K15" s="265"/>
      <c r="L15" s="265"/>
      <c r="M15" s="377"/>
      <c r="N15" s="377"/>
      <c r="O15" s="97"/>
      <c r="P15" s="97"/>
      <c r="Q15" s="377"/>
      <c r="R15" s="377"/>
      <c r="S15" s="97"/>
      <c r="T15" s="97"/>
      <c r="U15" s="97"/>
      <c r="V15" s="97"/>
      <c r="W15" s="284"/>
      <c r="X15" s="285"/>
      <c r="Y15" s="72"/>
      <c r="Z15" s="101"/>
      <c r="AA15" s="73"/>
      <c r="AD15" s="97"/>
      <c r="AE15" s="97"/>
      <c r="AF15" s="97"/>
      <c r="AG15" s="97"/>
    </row>
    <row r="16" spans="1:33" ht="18" customHeight="1" x14ac:dyDescent="0.15">
      <c r="A16" s="543" t="s">
        <v>246</v>
      </c>
      <c r="B16" s="544"/>
      <c r="C16" s="286">
        <f>SUM(E16:X16)</f>
        <v>38</v>
      </c>
      <c r="D16" s="70"/>
      <c r="E16" s="218">
        <v>1</v>
      </c>
      <c r="F16" s="218">
        <v>0</v>
      </c>
      <c r="G16" s="218">
        <v>0</v>
      </c>
      <c r="H16" s="218">
        <v>4</v>
      </c>
      <c r="I16" s="218">
        <v>0</v>
      </c>
      <c r="J16" s="218">
        <v>0</v>
      </c>
      <c r="K16" s="218">
        <v>12</v>
      </c>
      <c r="L16" s="218">
        <v>1</v>
      </c>
      <c r="M16" s="401">
        <v>9</v>
      </c>
      <c r="N16" s="401"/>
      <c r="O16" s="401">
        <v>9</v>
      </c>
      <c r="P16" s="401"/>
      <c r="Q16" s="401">
        <v>0</v>
      </c>
      <c r="R16" s="401"/>
      <c r="S16" s="401">
        <v>1</v>
      </c>
      <c r="T16" s="401"/>
      <c r="U16" s="401"/>
      <c r="V16" s="70"/>
      <c r="W16" s="401">
        <v>1</v>
      </c>
      <c r="X16" s="402"/>
      <c r="Y16" s="95"/>
      <c r="Z16" s="95"/>
      <c r="AA16" s="96"/>
      <c r="AD16" s="218"/>
      <c r="AE16" s="218"/>
      <c r="AF16" s="218"/>
      <c r="AG16" s="218"/>
    </row>
    <row r="17" spans="1:33" ht="15.95" customHeight="1" x14ac:dyDescent="0.15">
      <c r="A17" s="541" t="s">
        <v>290</v>
      </c>
      <c r="B17" s="542"/>
      <c r="C17" s="287">
        <f>SUM(E17:X17)</f>
        <v>115</v>
      </c>
      <c r="D17" s="97"/>
      <c r="E17" s="97">
        <v>1</v>
      </c>
      <c r="F17" s="97">
        <v>2</v>
      </c>
      <c r="G17" s="97">
        <v>4</v>
      </c>
      <c r="H17" s="97">
        <v>32</v>
      </c>
      <c r="I17" s="97">
        <v>1</v>
      </c>
      <c r="J17" s="97">
        <v>1</v>
      </c>
      <c r="K17" s="97">
        <v>21</v>
      </c>
      <c r="L17" s="97">
        <v>2</v>
      </c>
      <c r="M17" s="377">
        <v>23</v>
      </c>
      <c r="N17" s="377"/>
      <c r="O17" s="377">
        <v>13</v>
      </c>
      <c r="P17" s="377"/>
      <c r="Q17" s="377">
        <v>1</v>
      </c>
      <c r="R17" s="377"/>
      <c r="S17" s="377">
        <v>10</v>
      </c>
      <c r="T17" s="377"/>
      <c r="U17" s="377"/>
      <c r="V17" s="97"/>
      <c r="W17" s="377">
        <v>4</v>
      </c>
      <c r="X17" s="404"/>
      <c r="Y17" s="93"/>
      <c r="Z17" s="93"/>
      <c r="AA17" s="94"/>
      <c r="AD17" s="97"/>
      <c r="AE17" s="97"/>
      <c r="AF17" s="97"/>
      <c r="AG17" s="97"/>
    </row>
    <row r="18" spans="1:33" ht="15.95" customHeight="1" x14ac:dyDescent="0.15">
      <c r="A18" s="541" t="s">
        <v>202</v>
      </c>
      <c r="B18" s="542"/>
      <c r="C18" s="287">
        <f t="shared" ref="C18:C25" si="0">SUM(E18:X18)</f>
        <v>303</v>
      </c>
      <c r="D18" s="97"/>
      <c r="E18" s="97">
        <v>23</v>
      </c>
      <c r="F18" s="97">
        <v>6</v>
      </c>
      <c r="G18" s="97">
        <v>5</v>
      </c>
      <c r="H18" s="97">
        <v>2</v>
      </c>
      <c r="I18" s="97">
        <v>24</v>
      </c>
      <c r="J18" s="97">
        <v>0</v>
      </c>
      <c r="K18" s="97">
        <v>11</v>
      </c>
      <c r="L18" s="97">
        <v>4</v>
      </c>
      <c r="M18" s="377">
        <v>14</v>
      </c>
      <c r="N18" s="377"/>
      <c r="O18" s="377">
        <v>14</v>
      </c>
      <c r="P18" s="377"/>
      <c r="Q18" s="377">
        <v>1</v>
      </c>
      <c r="R18" s="377"/>
      <c r="S18" s="377">
        <v>36</v>
      </c>
      <c r="T18" s="377"/>
      <c r="U18" s="377"/>
      <c r="V18" s="97"/>
      <c r="W18" s="377">
        <v>163</v>
      </c>
      <c r="X18" s="404"/>
      <c r="Y18" s="93"/>
      <c r="Z18" s="93"/>
      <c r="AA18" s="94"/>
      <c r="AD18" s="97"/>
      <c r="AE18" s="97"/>
      <c r="AF18" s="97"/>
      <c r="AG18" s="97"/>
    </row>
    <row r="19" spans="1:33" ht="15.95" customHeight="1" x14ac:dyDescent="0.15">
      <c r="A19" s="541" t="s">
        <v>203</v>
      </c>
      <c r="B19" s="542"/>
      <c r="C19" s="287">
        <f t="shared" si="0"/>
        <v>71</v>
      </c>
      <c r="D19" s="97"/>
      <c r="E19" s="97">
        <v>5</v>
      </c>
      <c r="F19" s="97">
        <v>1</v>
      </c>
      <c r="G19" s="97">
        <v>0</v>
      </c>
      <c r="H19" s="97">
        <v>2</v>
      </c>
      <c r="I19" s="97">
        <v>2</v>
      </c>
      <c r="J19" s="97">
        <v>0</v>
      </c>
      <c r="K19" s="97">
        <v>3</v>
      </c>
      <c r="L19" s="97">
        <v>15</v>
      </c>
      <c r="M19" s="377">
        <v>13</v>
      </c>
      <c r="N19" s="377"/>
      <c r="O19" s="377">
        <v>14</v>
      </c>
      <c r="P19" s="377"/>
      <c r="Q19" s="377">
        <v>0</v>
      </c>
      <c r="R19" s="377"/>
      <c r="S19" s="377">
        <v>2</v>
      </c>
      <c r="T19" s="377"/>
      <c r="U19" s="377"/>
      <c r="V19" s="97"/>
      <c r="W19" s="377">
        <v>14</v>
      </c>
      <c r="X19" s="404"/>
      <c r="Y19" s="93"/>
      <c r="Z19" s="93"/>
      <c r="AA19" s="94"/>
      <c r="AD19" s="97"/>
      <c r="AE19" s="97"/>
      <c r="AF19" s="97"/>
      <c r="AG19" s="97"/>
    </row>
    <row r="20" spans="1:33" ht="15.95" customHeight="1" x14ac:dyDescent="0.15">
      <c r="A20" s="541" t="s">
        <v>204</v>
      </c>
      <c r="B20" s="542"/>
      <c r="C20" s="287">
        <f t="shared" si="0"/>
        <v>46</v>
      </c>
      <c r="D20" s="97"/>
      <c r="E20" s="97">
        <v>2</v>
      </c>
      <c r="F20" s="97">
        <v>0</v>
      </c>
      <c r="G20" s="97">
        <v>0</v>
      </c>
      <c r="H20" s="97">
        <v>7</v>
      </c>
      <c r="I20" s="97">
        <v>4</v>
      </c>
      <c r="J20" s="97">
        <v>0</v>
      </c>
      <c r="K20" s="97">
        <v>20</v>
      </c>
      <c r="L20" s="97">
        <v>0</v>
      </c>
      <c r="M20" s="377">
        <v>4</v>
      </c>
      <c r="N20" s="377"/>
      <c r="O20" s="377">
        <v>2</v>
      </c>
      <c r="P20" s="377"/>
      <c r="Q20" s="377">
        <v>0</v>
      </c>
      <c r="R20" s="377"/>
      <c r="S20" s="377">
        <v>2</v>
      </c>
      <c r="T20" s="377"/>
      <c r="U20" s="377"/>
      <c r="V20" s="97"/>
      <c r="W20" s="377">
        <v>5</v>
      </c>
      <c r="X20" s="404"/>
      <c r="Y20" s="93"/>
      <c r="Z20" s="93"/>
      <c r="AA20" s="94"/>
      <c r="AD20" s="97"/>
      <c r="AE20" s="97"/>
      <c r="AF20" s="97"/>
      <c r="AG20" s="97"/>
    </row>
    <row r="21" spans="1:33" ht="15.95" customHeight="1" x14ac:dyDescent="0.15">
      <c r="A21" s="541" t="s">
        <v>205</v>
      </c>
      <c r="B21" s="542"/>
      <c r="C21" s="287">
        <f t="shared" si="0"/>
        <v>92</v>
      </c>
      <c r="D21" s="97"/>
      <c r="E21" s="97">
        <v>16</v>
      </c>
      <c r="F21" s="97">
        <v>5</v>
      </c>
      <c r="G21" s="97">
        <v>0</v>
      </c>
      <c r="H21" s="97">
        <v>1</v>
      </c>
      <c r="I21" s="97">
        <v>3</v>
      </c>
      <c r="J21" s="97">
        <v>0</v>
      </c>
      <c r="K21" s="97">
        <v>24</v>
      </c>
      <c r="L21" s="97">
        <v>2</v>
      </c>
      <c r="M21" s="377">
        <v>9</v>
      </c>
      <c r="N21" s="377"/>
      <c r="O21" s="377">
        <v>12</v>
      </c>
      <c r="P21" s="377"/>
      <c r="Q21" s="377">
        <v>3</v>
      </c>
      <c r="R21" s="377"/>
      <c r="S21" s="377">
        <v>12</v>
      </c>
      <c r="T21" s="377"/>
      <c r="U21" s="377"/>
      <c r="V21" s="97"/>
      <c r="W21" s="377">
        <v>5</v>
      </c>
      <c r="X21" s="404"/>
      <c r="Y21" s="93"/>
      <c r="Z21" s="93"/>
      <c r="AA21" s="94"/>
      <c r="AD21" s="97"/>
      <c r="AE21" s="97"/>
      <c r="AF21" s="97"/>
      <c r="AG21" s="97"/>
    </row>
    <row r="22" spans="1:33" ht="15.95" customHeight="1" x14ac:dyDescent="0.15">
      <c r="A22" s="541" t="s">
        <v>206</v>
      </c>
      <c r="B22" s="542"/>
      <c r="C22" s="287">
        <f t="shared" si="0"/>
        <v>113</v>
      </c>
      <c r="D22" s="97"/>
      <c r="E22" s="97">
        <v>3</v>
      </c>
      <c r="F22" s="97">
        <v>0</v>
      </c>
      <c r="G22" s="97">
        <v>3</v>
      </c>
      <c r="H22" s="97">
        <v>2</v>
      </c>
      <c r="I22" s="97">
        <v>3</v>
      </c>
      <c r="J22" s="97">
        <v>0</v>
      </c>
      <c r="K22" s="97">
        <v>35</v>
      </c>
      <c r="L22" s="97">
        <v>17</v>
      </c>
      <c r="M22" s="377">
        <v>38</v>
      </c>
      <c r="N22" s="377"/>
      <c r="O22" s="377">
        <v>4</v>
      </c>
      <c r="P22" s="377"/>
      <c r="Q22" s="377">
        <v>1</v>
      </c>
      <c r="R22" s="377"/>
      <c r="S22" s="377">
        <v>2</v>
      </c>
      <c r="T22" s="377"/>
      <c r="U22" s="377"/>
      <c r="V22" s="97"/>
      <c r="W22" s="377">
        <v>5</v>
      </c>
      <c r="X22" s="404"/>
      <c r="Y22" s="93"/>
      <c r="Z22" s="93"/>
      <c r="AA22" s="94"/>
      <c r="AD22" s="97"/>
      <c r="AE22" s="97"/>
      <c r="AF22" s="97"/>
      <c r="AG22" s="97"/>
    </row>
    <row r="23" spans="1:33" ht="15.95" customHeight="1" x14ac:dyDescent="0.15">
      <c r="A23" s="541" t="s">
        <v>207</v>
      </c>
      <c r="B23" s="542"/>
      <c r="C23" s="287">
        <f t="shared" si="0"/>
        <v>133</v>
      </c>
      <c r="D23" s="97"/>
      <c r="E23" s="97">
        <v>6</v>
      </c>
      <c r="F23" s="97">
        <v>4</v>
      </c>
      <c r="G23" s="97">
        <v>0</v>
      </c>
      <c r="H23" s="97">
        <v>1</v>
      </c>
      <c r="I23" s="97">
        <v>4</v>
      </c>
      <c r="J23" s="97">
        <v>0</v>
      </c>
      <c r="K23" s="97">
        <v>28</v>
      </c>
      <c r="L23" s="97">
        <v>0</v>
      </c>
      <c r="M23" s="377">
        <v>22</v>
      </c>
      <c r="N23" s="377"/>
      <c r="O23" s="377">
        <v>8</v>
      </c>
      <c r="P23" s="377"/>
      <c r="Q23" s="377">
        <v>1</v>
      </c>
      <c r="R23" s="377"/>
      <c r="S23" s="377">
        <v>2</v>
      </c>
      <c r="T23" s="377"/>
      <c r="U23" s="377"/>
      <c r="V23" s="97"/>
      <c r="W23" s="377">
        <v>57</v>
      </c>
      <c r="X23" s="404"/>
      <c r="Y23" s="93"/>
      <c r="Z23" s="93"/>
      <c r="AA23" s="94"/>
      <c r="AD23" s="97"/>
      <c r="AE23" s="97"/>
      <c r="AF23" s="97"/>
      <c r="AG23" s="97"/>
    </row>
    <row r="24" spans="1:33" ht="15.95" customHeight="1" x14ac:dyDescent="0.15">
      <c r="A24" s="541" t="s">
        <v>306</v>
      </c>
      <c r="B24" s="542"/>
      <c r="C24" s="287">
        <f t="shared" si="0"/>
        <v>318</v>
      </c>
      <c r="D24" s="97"/>
      <c r="E24" s="97">
        <v>19</v>
      </c>
      <c r="F24" s="97">
        <v>2</v>
      </c>
      <c r="G24" s="97">
        <v>19</v>
      </c>
      <c r="H24" s="97">
        <v>0</v>
      </c>
      <c r="I24" s="97">
        <v>3</v>
      </c>
      <c r="J24" s="97">
        <v>4</v>
      </c>
      <c r="K24" s="97">
        <v>2</v>
      </c>
      <c r="L24" s="97">
        <v>6</v>
      </c>
      <c r="M24" s="377">
        <v>124</v>
      </c>
      <c r="N24" s="377"/>
      <c r="O24" s="377">
        <v>22</v>
      </c>
      <c r="P24" s="377"/>
      <c r="Q24" s="377">
        <v>5</v>
      </c>
      <c r="R24" s="377"/>
      <c r="S24" s="377">
        <v>46</v>
      </c>
      <c r="T24" s="377"/>
      <c r="U24" s="377"/>
      <c r="V24" s="97"/>
      <c r="W24" s="377">
        <v>66</v>
      </c>
      <c r="X24" s="404"/>
      <c r="Y24" s="93"/>
      <c r="Z24" s="93"/>
      <c r="AA24" s="94"/>
      <c r="AD24" s="97"/>
      <c r="AE24" s="97"/>
      <c r="AF24" s="97"/>
      <c r="AG24" s="97"/>
    </row>
    <row r="25" spans="1:33" ht="15.95" customHeight="1" x14ac:dyDescent="0.15">
      <c r="A25" s="541" t="s">
        <v>288</v>
      </c>
      <c r="B25" s="542"/>
      <c r="C25" s="287">
        <f t="shared" si="0"/>
        <v>203</v>
      </c>
      <c r="D25" s="97"/>
      <c r="E25" s="97">
        <v>6</v>
      </c>
      <c r="F25" s="97">
        <v>3</v>
      </c>
      <c r="G25" s="97">
        <v>6</v>
      </c>
      <c r="H25" s="97">
        <v>10</v>
      </c>
      <c r="I25" s="97">
        <v>2</v>
      </c>
      <c r="J25" s="97">
        <v>1</v>
      </c>
      <c r="K25" s="97">
        <v>5</v>
      </c>
      <c r="L25" s="97">
        <v>26</v>
      </c>
      <c r="M25" s="377">
        <v>48</v>
      </c>
      <c r="N25" s="377"/>
      <c r="O25" s="377">
        <v>47</v>
      </c>
      <c r="P25" s="377"/>
      <c r="Q25" s="377">
        <v>2</v>
      </c>
      <c r="R25" s="377"/>
      <c r="S25" s="377">
        <v>29</v>
      </c>
      <c r="T25" s="377"/>
      <c r="U25" s="377"/>
      <c r="V25" s="97"/>
      <c r="W25" s="377">
        <v>18</v>
      </c>
      <c r="X25" s="404"/>
      <c r="Y25" s="93"/>
      <c r="Z25" s="93"/>
      <c r="AA25" s="94"/>
      <c r="AD25" s="97"/>
      <c r="AE25" s="97"/>
      <c r="AF25" s="97"/>
      <c r="AG25" s="97"/>
    </row>
    <row r="26" spans="1:33" ht="15.95" customHeight="1" thickBot="1" x14ac:dyDescent="0.2">
      <c r="A26" s="558" t="s">
        <v>210</v>
      </c>
      <c r="B26" s="559"/>
      <c r="C26" s="288">
        <f>SUM(E26:X26)</f>
        <v>47</v>
      </c>
      <c r="D26" s="100"/>
      <c r="E26" s="100">
        <v>3</v>
      </c>
      <c r="F26" s="100">
        <v>3</v>
      </c>
      <c r="G26" s="100">
        <v>1</v>
      </c>
      <c r="H26" s="100">
        <v>5</v>
      </c>
      <c r="I26" s="100">
        <v>0</v>
      </c>
      <c r="J26" s="100">
        <v>4</v>
      </c>
      <c r="K26" s="100">
        <v>4</v>
      </c>
      <c r="L26" s="100">
        <v>0</v>
      </c>
      <c r="M26" s="410">
        <v>14</v>
      </c>
      <c r="N26" s="410"/>
      <c r="O26" s="410">
        <v>1</v>
      </c>
      <c r="P26" s="410"/>
      <c r="Q26" s="506">
        <v>6</v>
      </c>
      <c r="R26" s="506"/>
      <c r="S26" s="540">
        <v>5</v>
      </c>
      <c r="T26" s="540"/>
      <c r="U26" s="540"/>
      <c r="V26" s="100"/>
      <c r="W26" s="410">
        <v>1</v>
      </c>
      <c r="X26" s="411"/>
      <c r="Y26" s="93"/>
      <c r="Z26" s="93"/>
      <c r="AA26" s="93"/>
      <c r="AD26" s="97"/>
      <c r="AE26" s="97"/>
      <c r="AF26" s="97"/>
      <c r="AG26" s="97"/>
    </row>
    <row r="27" spans="1:33" ht="14.25" customHeight="1" x14ac:dyDescent="0.15">
      <c r="A27" s="533" t="s">
        <v>240</v>
      </c>
      <c r="B27" s="533"/>
      <c r="C27" s="533"/>
      <c r="D27" s="533"/>
      <c r="E27" s="533"/>
      <c r="F27" s="533"/>
      <c r="G27" s="533"/>
      <c r="H27" s="533"/>
      <c r="I27" s="533"/>
      <c r="J27" s="533"/>
      <c r="K27" s="533"/>
      <c r="L27" s="533"/>
      <c r="M27" s="131"/>
      <c r="P27" s="151"/>
      <c r="Q27" s="151"/>
      <c r="R27" s="151"/>
      <c r="S27" s="151"/>
      <c r="T27" s="151"/>
      <c r="U27" s="151"/>
      <c r="V27" s="151"/>
      <c r="W27" s="151"/>
      <c r="X27" s="132" t="s">
        <v>389</v>
      </c>
      <c r="Y27" s="151"/>
      <c r="Z27" s="151"/>
      <c r="AA27" s="151"/>
      <c r="AB27" s="151"/>
      <c r="AC27" s="151"/>
    </row>
    <row r="28" spans="1:33" ht="14.25" customHeight="1" x14ac:dyDescent="0.15">
      <c r="A28" s="533" t="s">
        <v>309</v>
      </c>
      <c r="B28" s="533"/>
      <c r="C28" s="533"/>
      <c r="D28" s="533"/>
      <c r="E28" s="533"/>
      <c r="F28" s="533"/>
      <c r="G28" s="533"/>
      <c r="H28" s="533"/>
      <c r="I28" s="533"/>
      <c r="J28" s="533"/>
      <c r="K28" s="533"/>
      <c r="L28" s="533"/>
      <c r="M28" s="151"/>
      <c r="N28" s="151"/>
      <c r="O28" s="151"/>
      <c r="P28" s="151"/>
      <c r="Q28" s="151"/>
      <c r="R28" s="151"/>
      <c r="S28" s="151"/>
      <c r="T28" s="151"/>
      <c r="U28" s="151"/>
      <c r="V28" s="151"/>
      <c r="W28" s="151"/>
      <c r="X28" s="217" t="s">
        <v>396</v>
      </c>
      <c r="Y28" s="151"/>
      <c r="Z28" s="151"/>
      <c r="AA28" s="151"/>
      <c r="AB28" s="151"/>
      <c r="AC28" s="151"/>
    </row>
    <row r="29" spans="1:33" ht="14.25" customHeight="1" x14ac:dyDescent="0.15">
      <c r="A29" s="74" t="s">
        <v>211</v>
      </c>
      <c r="B29" s="74"/>
      <c r="C29" s="74"/>
      <c r="D29" s="74"/>
      <c r="E29" s="74"/>
      <c r="F29" s="74"/>
      <c r="G29" s="74"/>
      <c r="H29" s="74"/>
      <c r="I29" s="74"/>
      <c r="J29" s="74"/>
      <c r="K29" s="74"/>
      <c r="L29" s="74"/>
      <c r="R29" s="151"/>
      <c r="S29" s="151"/>
      <c r="T29" s="151"/>
      <c r="U29" s="151"/>
      <c r="V29" s="151"/>
      <c r="W29" s="151"/>
      <c r="X29" s="151"/>
      <c r="Y29" s="151"/>
      <c r="Z29" s="151"/>
      <c r="AA29" s="151"/>
      <c r="AB29" s="151"/>
      <c r="AC29" s="151"/>
    </row>
    <row r="30" spans="1:33" ht="14.25" customHeight="1" x14ac:dyDescent="0.15">
      <c r="R30" s="48"/>
      <c r="S30" s="48"/>
      <c r="T30" s="48"/>
      <c r="U30" s="48"/>
      <c r="V30" s="48"/>
      <c r="W30" s="48"/>
      <c r="X30" s="48"/>
      <c r="Y30" s="48"/>
      <c r="Z30" s="48"/>
      <c r="AA30" s="48"/>
      <c r="AB30" s="48"/>
      <c r="AC30" s="48"/>
    </row>
    <row r="31" spans="1:33" ht="14.25" customHeight="1" x14ac:dyDescent="0.15">
      <c r="A31" s="530" t="s">
        <v>322</v>
      </c>
      <c r="B31" s="530"/>
      <c r="C31" s="530"/>
      <c r="D31" s="530"/>
      <c r="E31" s="530"/>
      <c r="F31" s="530"/>
      <c r="G31" s="530"/>
      <c r="H31" s="530"/>
      <c r="I31" s="530"/>
      <c r="J31" s="530"/>
      <c r="K31" s="530"/>
      <c r="L31" s="530"/>
      <c r="R31" s="48"/>
      <c r="S31" s="48"/>
      <c r="T31" s="48"/>
      <c r="U31" s="48"/>
      <c r="V31" s="48"/>
      <c r="W31" s="48"/>
      <c r="X31" s="48"/>
      <c r="Y31" s="48"/>
      <c r="Z31" s="48"/>
      <c r="AA31" s="48"/>
      <c r="AB31" s="48"/>
      <c r="AC31" s="48"/>
    </row>
    <row r="32" spans="1:33" ht="15" customHeight="1" thickBot="1" x14ac:dyDescent="0.2">
      <c r="A32" s="22" t="s">
        <v>323</v>
      </c>
      <c r="T32" s="289"/>
      <c r="U32" s="289"/>
      <c r="V32" s="289"/>
      <c r="W32" s="289"/>
      <c r="X32" s="289"/>
      <c r="Y32" s="289"/>
      <c r="Z32" s="289"/>
      <c r="AA32" s="289"/>
      <c r="AC32" s="266" t="s">
        <v>289</v>
      </c>
    </row>
    <row r="33" spans="1:29" ht="24.95" customHeight="1" thickBot="1" x14ac:dyDescent="0.2">
      <c r="A33" s="560"/>
      <c r="B33" s="561"/>
      <c r="C33" s="391" t="s">
        <v>37</v>
      </c>
      <c r="D33" s="391"/>
      <c r="E33" s="391" t="s">
        <v>212</v>
      </c>
      <c r="F33" s="391"/>
      <c r="G33" s="391" t="s">
        <v>167</v>
      </c>
      <c r="H33" s="391"/>
      <c r="I33" s="512" t="s">
        <v>395</v>
      </c>
      <c r="J33" s="484"/>
      <c r="K33" s="234" t="s">
        <v>315</v>
      </c>
      <c r="L33" s="87"/>
      <c r="M33" s="87"/>
      <c r="N33" s="87"/>
      <c r="O33" s="87"/>
      <c r="P33" s="87"/>
      <c r="Q33" s="87"/>
      <c r="R33" s="87"/>
      <c r="S33" s="87"/>
      <c r="T33" s="87"/>
      <c r="U33" s="87"/>
      <c r="V33" s="87"/>
      <c r="W33" s="87"/>
      <c r="X33" s="235"/>
      <c r="Y33" s="501" t="s">
        <v>316</v>
      </c>
      <c r="Z33" s="484"/>
      <c r="AA33" s="483" t="s">
        <v>213</v>
      </c>
      <c r="AB33" s="501"/>
      <c r="AC33" s="502"/>
    </row>
    <row r="34" spans="1:29" ht="24.95" customHeight="1" x14ac:dyDescent="0.15">
      <c r="A34" s="534" t="s">
        <v>214</v>
      </c>
      <c r="B34" s="535"/>
      <c r="C34" s="350"/>
      <c r="D34" s="350"/>
      <c r="E34" s="350"/>
      <c r="F34" s="350"/>
      <c r="G34" s="350"/>
      <c r="H34" s="350"/>
      <c r="I34" s="485"/>
      <c r="J34" s="486"/>
      <c r="K34" s="351" t="s">
        <v>135</v>
      </c>
      <c r="L34" s="351"/>
      <c r="M34" s="339" t="s">
        <v>215</v>
      </c>
      <c r="N34" s="339"/>
      <c r="O34" s="351" t="s">
        <v>216</v>
      </c>
      <c r="P34" s="351"/>
      <c r="Q34" s="351" t="s">
        <v>217</v>
      </c>
      <c r="R34" s="351"/>
      <c r="S34" s="351" t="s">
        <v>218</v>
      </c>
      <c r="T34" s="351"/>
      <c r="U34" s="489" t="s">
        <v>219</v>
      </c>
      <c r="V34" s="490"/>
      <c r="W34" s="490"/>
      <c r="X34" s="491"/>
      <c r="Y34" s="503"/>
      <c r="Z34" s="486"/>
      <c r="AA34" s="485"/>
      <c r="AB34" s="503"/>
      <c r="AC34" s="504"/>
    </row>
    <row r="35" spans="1:29" ht="24.95" customHeight="1" x14ac:dyDescent="0.15">
      <c r="A35" s="538"/>
      <c r="B35" s="539"/>
      <c r="C35" s="214" t="s">
        <v>139</v>
      </c>
      <c r="D35" s="214" t="s">
        <v>391</v>
      </c>
      <c r="E35" s="214" t="s">
        <v>220</v>
      </c>
      <c r="F35" s="214" t="s">
        <v>392</v>
      </c>
      <c r="G35" s="214" t="s">
        <v>220</v>
      </c>
      <c r="H35" s="214" t="s">
        <v>392</v>
      </c>
      <c r="I35" s="214" t="s">
        <v>220</v>
      </c>
      <c r="J35" s="214" t="s">
        <v>392</v>
      </c>
      <c r="K35" s="214" t="s">
        <v>220</v>
      </c>
      <c r="L35" s="214" t="s">
        <v>392</v>
      </c>
      <c r="M35" s="214" t="s">
        <v>220</v>
      </c>
      <c r="N35" s="214" t="s">
        <v>392</v>
      </c>
      <c r="O35" s="214" t="s">
        <v>220</v>
      </c>
      <c r="P35" s="214" t="s">
        <v>392</v>
      </c>
      <c r="Q35" s="214" t="s">
        <v>220</v>
      </c>
      <c r="R35" s="214" t="s">
        <v>392</v>
      </c>
      <c r="S35" s="214" t="s">
        <v>220</v>
      </c>
      <c r="T35" s="214" t="s">
        <v>392</v>
      </c>
      <c r="U35" s="507" t="s">
        <v>317</v>
      </c>
      <c r="V35" s="508"/>
      <c r="W35" s="507" t="s">
        <v>393</v>
      </c>
      <c r="X35" s="508"/>
      <c r="Y35" s="214" t="s">
        <v>394</v>
      </c>
      <c r="Z35" s="214" t="s">
        <v>392</v>
      </c>
      <c r="AA35" s="339" t="s">
        <v>220</v>
      </c>
      <c r="AB35" s="342"/>
      <c r="AC35" s="216" t="s">
        <v>392</v>
      </c>
    </row>
    <row r="36" spans="1:29" ht="15.95" customHeight="1" x14ac:dyDescent="0.15">
      <c r="A36" s="534" t="s">
        <v>324</v>
      </c>
      <c r="B36" s="535"/>
      <c r="C36" s="215">
        <f>SUM(E36,G36,I36,K36,M36,O36,Q36,S36,U36,Y36,AA36)</f>
        <v>2801</v>
      </c>
      <c r="D36" s="265">
        <f>SUM(F36,H36,J36,L36,N36,P36,R36,T36,W36,Z36,AC36)</f>
        <v>2616</v>
      </c>
      <c r="E36" s="265">
        <v>45</v>
      </c>
      <c r="F36" s="265">
        <v>75</v>
      </c>
      <c r="G36" s="265">
        <v>7</v>
      </c>
      <c r="H36" s="265">
        <v>3</v>
      </c>
      <c r="I36" s="265">
        <v>439</v>
      </c>
      <c r="J36" s="265">
        <v>372</v>
      </c>
      <c r="K36" s="98">
        <v>130</v>
      </c>
      <c r="L36" s="265">
        <v>112</v>
      </c>
      <c r="M36" s="265">
        <v>619</v>
      </c>
      <c r="N36" s="265">
        <v>526</v>
      </c>
      <c r="O36" s="265">
        <v>491</v>
      </c>
      <c r="P36" s="265">
        <v>457</v>
      </c>
      <c r="Q36" s="265">
        <v>239</v>
      </c>
      <c r="R36" s="265">
        <v>253</v>
      </c>
      <c r="S36" s="265">
        <v>104</v>
      </c>
      <c r="T36" s="265">
        <v>135</v>
      </c>
      <c r="U36" s="377">
        <v>7</v>
      </c>
      <c r="V36" s="377"/>
      <c r="W36" s="377">
        <v>6</v>
      </c>
      <c r="X36" s="377"/>
      <c r="Y36" s="265">
        <v>43</v>
      </c>
      <c r="Z36" s="265">
        <v>34</v>
      </c>
      <c r="AA36" s="509">
        <v>677</v>
      </c>
      <c r="AB36" s="509"/>
      <c r="AC36" s="278">
        <v>643</v>
      </c>
    </row>
    <row r="37" spans="1:29" ht="15.95" customHeight="1" x14ac:dyDescent="0.15">
      <c r="A37" s="534" t="s">
        <v>201</v>
      </c>
      <c r="B37" s="535"/>
      <c r="C37" s="240">
        <f t="shared" ref="C37:C47" si="1">SUM(E37,G37,I37,K37,M37,O37,Q37,S37,U37,Y37,AA37)</f>
        <v>112</v>
      </c>
      <c r="D37" s="265">
        <f>SUM(F37,H37,J37,L37,N37,P37,R37,T37,W37,Z37,AC37)</f>
        <v>115</v>
      </c>
      <c r="E37" s="265">
        <v>0</v>
      </c>
      <c r="F37" s="265">
        <v>2</v>
      </c>
      <c r="G37" s="265">
        <v>0</v>
      </c>
      <c r="H37" s="265">
        <v>0</v>
      </c>
      <c r="I37" s="265">
        <v>4</v>
      </c>
      <c r="J37" s="265">
        <v>5</v>
      </c>
      <c r="K37" s="98">
        <v>1</v>
      </c>
      <c r="L37" s="265">
        <v>2</v>
      </c>
      <c r="M37" s="265">
        <v>11</v>
      </c>
      <c r="N37" s="265">
        <v>15</v>
      </c>
      <c r="O37" s="265">
        <v>32</v>
      </c>
      <c r="P37" s="265">
        <v>30</v>
      </c>
      <c r="Q37" s="265">
        <v>26</v>
      </c>
      <c r="R37" s="265">
        <v>25</v>
      </c>
      <c r="S37" s="265">
        <v>30</v>
      </c>
      <c r="T37" s="265">
        <v>28</v>
      </c>
      <c r="U37" s="377">
        <v>3</v>
      </c>
      <c r="V37" s="377"/>
      <c r="W37" s="377">
        <v>2</v>
      </c>
      <c r="X37" s="377"/>
      <c r="Y37" s="265">
        <v>2</v>
      </c>
      <c r="Z37" s="265">
        <v>2</v>
      </c>
      <c r="AA37" s="377">
        <v>3</v>
      </c>
      <c r="AB37" s="377"/>
      <c r="AC37" s="99">
        <v>4</v>
      </c>
    </row>
    <row r="38" spans="1:29" ht="15.95" customHeight="1" x14ac:dyDescent="0.15">
      <c r="A38" s="534" t="s">
        <v>202</v>
      </c>
      <c r="B38" s="535"/>
      <c r="C38" s="240">
        <f t="shared" si="1"/>
        <v>316</v>
      </c>
      <c r="D38" s="265">
        <f t="shared" ref="D38:D47" si="2">SUM(F38,H38,J38,L38,N38,P38,R38,T38,W38,Z38,AC38)</f>
        <v>303</v>
      </c>
      <c r="E38" s="265">
        <v>0</v>
      </c>
      <c r="F38" s="265">
        <v>0</v>
      </c>
      <c r="G38" s="265">
        <v>0</v>
      </c>
      <c r="H38" s="265">
        <v>0</v>
      </c>
      <c r="I38" s="265">
        <v>37</v>
      </c>
      <c r="J38" s="265">
        <v>26</v>
      </c>
      <c r="K38" s="98">
        <v>26</v>
      </c>
      <c r="L38" s="265">
        <v>25</v>
      </c>
      <c r="M38" s="265">
        <v>43</v>
      </c>
      <c r="N38" s="265">
        <v>46</v>
      </c>
      <c r="O38" s="265">
        <v>28</v>
      </c>
      <c r="P38" s="265">
        <v>26</v>
      </c>
      <c r="Q38" s="265">
        <v>10</v>
      </c>
      <c r="R38" s="265">
        <v>6</v>
      </c>
      <c r="S38" s="265">
        <v>8</v>
      </c>
      <c r="T38" s="265">
        <v>5</v>
      </c>
      <c r="U38" s="377">
        <v>0</v>
      </c>
      <c r="V38" s="377"/>
      <c r="W38" s="377">
        <v>0</v>
      </c>
      <c r="X38" s="377"/>
      <c r="Y38" s="265">
        <v>9</v>
      </c>
      <c r="Z38" s="265">
        <v>6</v>
      </c>
      <c r="AA38" s="377">
        <v>155</v>
      </c>
      <c r="AB38" s="377"/>
      <c r="AC38" s="99">
        <v>163</v>
      </c>
    </row>
    <row r="39" spans="1:29" ht="15.95" customHeight="1" x14ac:dyDescent="0.15">
      <c r="A39" s="534" t="s">
        <v>203</v>
      </c>
      <c r="B39" s="535"/>
      <c r="C39" s="240">
        <f t="shared" si="1"/>
        <v>84</v>
      </c>
      <c r="D39" s="265">
        <f t="shared" si="2"/>
        <v>71</v>
      </c>
      <c r="E39" s="265">
        <v>0</v>
      </c>
      <c r="F39" s="265">
        <v>1</v>
      </c>
      <c r="G39" s="265">
        <v>0</v>
      </c>
      <c r="H39" s="265">
        <v>0</v>
      </c>
      <c r="I39" s="265">
        <v>13</v>
      </c>
      <c r="J39" s="265">
        <v>6</v>
      </c>
      <c r="K39" s="98">
        <v>2</v>
      </c>
      <c r="L39" s="265">
        <v>1</v>
      </c>
      <c r="M39" s="265">
        <v>17</v>
      </c>
      <c r="N39" s="265">
        <v>9</v>
      </c>
      <c r="O39" s="265">
        <v>20</v>
      </c>
      <c r="P39" s="265">
        <v>17</v>
      </c>
      <c r="Q39" s="265">
        <v>17</v>
      </c>
      <c r="R39" s="265">
        <v>19</v>
      </c>
      <c r="S39" s="265">
        <v>6</v>
      </c>
      <c r="T39" s="265">
        <v>3</v>
      </c>
      <c r="U39" s="377">
        <v>0</v>
      </c>
      <c r="V39" s="377"/>
      <c r="W39" s="377">
        <v>0</v>
      </c>
      <c r="X39" s="377"/>
      <c r="Y39" s="265">
        <v>1</v>
      </c>
      <c r="Z39" s="265">
        <v>1</v>
      </c>
      <c r="AA39" s="377">
        <v>8</v>
      </c>
      <c r="AB39" s="377"/>
      <c r="AC39" s="99">
        <v>14</v>
      </c>
    </row>
    <row r="40" spans="1:29" ht="15.95" customHeight="1" x14ac:dyDescent="0.15">
      <c r="A40" s="534" t="s">
        <v>204</v>
      </c>
      <c r="B40" s="535"/>
      <c r="C40" s="240">
        <f t="shared" si="1"/>
        <v>46</v>
      </c>
      <c r="D40" s="265">
        <f t="shared" si="2"/>
        <v>46</v>
      </c>
      <c r="E40" s="265">
        <v>1</v>
      </c>
      <c r="F40" s="265">
        <v>0</v>
      </c>
      <c r="G40" s="265">
        <v>0</v>
      </c>
      <c r="H40" s="265">
        <v>0</v>
      </c>
      <c r="I40" s="265">
        <v>9</v>
      </c>
      <c r="J40" s="265">
        <v>6</v>
      </c>
      <c r="K40" s="265">
        <v>0</v>
      </c>
      <c r="L40" s="265">
        <v>1</v>
      </c>
      <c r="M40" s="265">
        <v>0</v>
      </c>
      <c r="N40" s="265">
        <v>3</v>
      </c>
      <c r="O40" s="265">
        <v>6</v>
      </c>
      <c r="P40" s="265">
        <v>7</v>
      </c>
      <c r="Q40" s="265">
        <v>14</v>
      </c>
      <c r="R40" s="265">
        <v>14</v>
      </c>
      <c r="S40" s="265">
        <v>7</v>
      </c>
      <c r="T40" s="265">
        <v>10</v>
      </c>
      <c r="U40" s="377">
        <v>0</v>
      </c>
      <c r="V40" s="377"/>
      <c r="W40" s="377">
        <v>0</v>
      </c>
      <c r="X40" s="377"/>
      <c r="Y40" s="265">
        <v>0</v>
      </c>
      <c r="Z40" s="265">
        <v>0</v>
      </c>
      <c r="AA40" s="377">
        <v>9</v>
      </c>
      <c r="AB40" s="377"/>
      <c r="AC40" s="99">
        <v>5</v>
      </c>
    </row>
    <row r="41" spans="1:29" ht="15.95" customHeight="1" x14ac:dyDescent="0.15">
      <c r="A41" s="534" t="s">
        <v>205</v>
      </c>
      <c r="B41" s="535"/>
      <c r="C41" s="240">
        <f t="shared" si="1"/>
        <v>110</v>
      </c>
      <c r="D41" s="265">
        <f t="shared" si="2"/>
        <v>92</v>
      </c>
      <c r="E41" s="265">
        <v>1</v>
      </c>
      <c r="F41" s="265">
        <v>0</v>
      </c>
      <c r="G41" s="265">
        <v>1</v>
      </c>
      <c r="H41" s="265">
        <v>3</v>
      </c>
      <c r="I41" s="265">
        <v>30</v>
      </c>
      <c r="J41" s="265">
        <v>25</v>
      </c>
      <c r="K41" s="265">
        <v>10</v>
      </c>
      <c r="L41" s="265">
        <v>2</v>
      </c>
      <c r="M41" s="265">
        <v>13</v>
      </c>
      <c r="N41" s="265">
        <v>13</v>
      </c>
      <c r="O41" s="265">
        <v>12</v>
      </c>
      <c r="P41" s="265">
        <v>14</v>
      </c>
      <c r="Q41" s="265">
        <v>17</v>
      </c>
      <c r="R41" s="265">
        <v>18</v>
      </c>
      <c r="S41" s="265">
        <v>5</v>
      </c>
      <c r="T41" s="265">
        <v>7</v>
      </c>
      <c r="U41" s="377">
        <v>0</v>
      </c>
      <c r="V41" s="377"/>
      <c r="W41" s="377">
        <v>0</v>
      </c>
      <c r="X41" s="377"/>
      <c r="Y41" s="265">
        <v>5</v>
      </c>
      <c r="Z41" s="265">
        <v>5</v>
      </c>
      <c r="AA41" s="377">
        <v>16</v>
      </c>
      <c r="AB41" s="377"/>
      <c r="AC41" s="99">
        <v>5</v>
      </c>
    </row>
    <row r="42" spans="1:29" ht="15.95" customHeight="1" x14ac:dyDescent="0.15">
      <c r="A42" s="534" t="s">
        <v>206</v>
      </c>
      <c r="B42" s="535"/>
      <c r="C42" s="240">
        <f t="shared" si="1"/>
        <v>103</v>
      </c>
      <c r="D42" s="265">
        <f t="shared" si="2"/>
        <v>113</v>
      </c>
      <c r="E42" s="265">
        <v>0</v>
      </c>
      <c r="F42" s="265">
        <v>0</v>
      </c>
      <c r="G42" s="265">
        <v>0</v>
      </c>
      <c r="H42" s="265">
        <v>0</v>
      </c>
      <c r="I42" s="265">
        <v>4</v>
      </c>
      <c r="J42" s="265">
        <v>4</v>
      </c>
      <c r="K42" s="265">
        <v>4</v>
      </c>
      <c r="L42" s="265">
        <v>4</v>
      </c>
      <c r="M42" s="265">
        <v>23</v>
      </c>
      <c r="N42" s="265">
        <v>31</v>
      </c>
      <c r="O42" s="265">
        <v>47</v>
      </c>
      <c r="P42" s="265">
        <v>50</v>
      </c>
      <c r="Q42" s="265">
        <v>17</v>
      </c>
      <c r="R42" s="265">
        <v>16</v>
      </c>
      <c r="S42" s="265">
        <v>3</v>
      </c>
      <c r="T42" s="265">
        <v>3</v>
      </c>
      <c r="U42" s="377">
        <v>0</v>
      </c>
      <c r="V42" s="377"/>
      <c r="W42" s="377">
        <v>0</v>
      </c>
      <c r="X42" s="377"/>
      <c r="Y42" s="265">
        <v>1</v>
      </c>
      <c r="Z42" s="265">
        <v>0</v>
      </c>
      <c r="AA42" s="377">
        <v>4</v>
      </c>
      <c r="AB42" s="377"/>
      <c r="AC42" s="99">
        <v>5</v>
      </c>
    </row>
    <row r="43" spans="1:29" ht="15.95" customHeight="1" x14ac:dyDescent="0.15">
      <c r="A43" s="536" t="s">
        <v>221</v>
      </c>
      <c r="B43" s="537"/>
      <c r="C43" s="241">
        <f t="shared" si="1"/>
        <v>45</v>
      </c>
      <c r="D43" s="218">
        <f>SUM(F43,H43,J43,L43,N43,P43,R43,T43,W43,Z43,AC43)</f>
        <v>38</v>
      </c>
      <c r="E43" s="218">
        <v>0</v>
      </c>
      <c r="F43" s="218">
        <v>0</v>
      </c>
      <c r="G43" s="218">
        <v>0</v>
      </c>
      <c r="H43" s="218">
        <v>0</v>
      </c>
      <c r="I43" s="218">
        <v>1</v>
      </c>
      <c r="J43" s="218">
        <v>0</v>
      </c>
      <c r="K43" s="218">
        <v>2</v>
      </c>
      <c r="L43" s="218">
        <v>0</v>
      </c>
      <c r="M43" s="218">
        <v>5</v>
      </c>
      <c r="N43" s="218">
        <v>7</v>
      </c>
      <c r="O43" s="218">
        <v>16</v>
      </c>
      <c r="P43" s="218">
        <v>14</v>
      </c>
      <c r="Q43" s="218">
        <v>12</v>
      </c>
      <c r="R43" s="218">
        <v>11</v>
      </c>
      <c r="S43" s="218">
        <v>4</v>
      </c>
      <c r="T43" s="218">
        <v>5</v>
      </c>
      <c r="U43" s="401">
        <v>0</v>
      </c>
      <c r="V43" s="401"/>
      <c r="W43" s="401">
        <v>0</v>
      </c>
      <c r="X43" s="401"/>
      <c r="Y43" s="218">
        <v>0</v>
      </c>
      <c r="Z43" s="218">
        <v>0</v>
      </c>
      <c r="AA43" s="401">
        <v>5</v>
      </c>
      <c r="AB43" s="401"/>
      <c r="AC43" s="290">
        <v>1</v>
      </c>
    </row>
    <row r="44" spans="1:29" ht="15.95" customHeight="1" x14ac:dyDescent="0.15">
      <c r="A44" s="534" t="s">
        <v>207</v>
      </c>
      <c r="B44" s="535"/>
      <c r="C44" s="240">
        <f t="shared" si="1"/>
        <v>142</v>
      </c>
      <c r="D44" s="265">
        <f t="shared" si="2"/>
        <v>133</v>
      </c>
      <c r="E44" s="265">
        <v>2</v>
      </c>
      <c r="F44" s="265">
        <v>2</v>
      </c>
      <c r="G44" s="265">
        <v>0</v>
      </c>
      <c r="H44" s="265">
        <v>0</v>
      </c>
      <c r="I44" s="265">
        <v>9</v>
      </c>
      <c r="J44" s="265">
        <v>2</v>
      </c>
      <c r="K44" s="265">
        <v>3</v>
      </c>
      <c r="L44" s="265">
        <v>6</v>
      </c>
      <c r="M44" s="265">
        <v>20</v>
      </c>
      <c r="N44" s="265">
        <v>16</v>
      </c>
      <c r="O44" s="265">
        <v>25</v>
      </c>
      <c r="P44" s="265">
        <v>24</v>
      </c>
      <c r="Q44" s="265">
        <v>14</v>
      </c>
      <c r="R44" s="265">
        <v>14</v>
      </c>
      <c r="S44" s="265">
        <v>5</v>
      </c>
      <c r="T44" s="265">
        <v>8</v>
      </c>
      <c r="U44" s="377">
        <v>0</v>
      </c>
      <c r="V44" s="377"/>
      <c r="W44" s="377">
        <v>0</v>
      </c>
      <c r="X44" s="377"/>
      <c r="Y44" s="265">
        <v>4</v>
      </c>
      <c r="Z44" s="265">
        <v>4</v>
      </c>
      <c r="AA44" s="377">
        <v>60</v>
      </c>
      <c r="AB44" s="377"/>
      <c r="AC44" s="99">
        <v>57</v>
      </c>
    </row>
    <row r="45" spans="1:29" ht="15.95" customHeight="1" x14ac:dyDescent="0.15">
      <c r="A45" s="534" t="s">
        <v>208</v>
      </c>
      <c r="B45" s="535"/>
      <c r="C45" s="240">
        <f t="shared" si="1"/>
        <v>320</v>
      </c>
      <c r="D45" s="265">
        <f t="shared" si="2"/>
        <v>318</v>
      </c>
      <c r="E45" s="265">
        <v>17</v>
      </c>
      <c r="F45" s="265">
        <v>43</v>
      </c>
      <c r="G45" s="265">
        <v>2</v>
      </c>
      <c r="H45" s="265">
        <v>0</v>
      </c>
      <c r="I45" s="265">
        <v>47</v>
      </c>
      <c r="J45" s="265">
        <v>42</v>
      </c>
      <c r="K45" s="265">
        <v>31</v>
      </c>
      <c r="L45" s="265">
        <v>23</v>
      </c>
      <c r="M45" s="265">
        <v>86</v>
      </c>
      <c r="N45" s="265">
        <v>73</v>
      </c>
      <c r="O45" s="265">
        <v>52</v>
      </c>
      <c r="P45" s="265">
        <v>51</v>
      </c>
      <c r="Q45" s="265">
        <v>13</v>
      </c>
      <c r="R45" s="265">
        <v>10</v>
      </c>
      <c r="S45" s="265">
        <v>7</v>
      </c>
      <c r="T45" s="265">
        <v>8</v>
      </c>
      <c r="U45" s="377">
        <v>0</v>
      </c>
      <c r="V45" s="377"/>
      <c r="W45" s="377">
        <v>0</v>
      </c>
      <c r="X45" s="377"/>
      <c r="Y45" s="265">
        <v>0</v>
      </c>
      <c r="Z45" s="265">
        <v>2</v>
      </c>
      <c r="AA45" s="377">
        <v>65</v>
      </c>
      <c r="AB45" s="377"/>
      <c r="AC45" s="99">
        <v>66</v>
      </c>
    </row>
    <row r="46" spans="1:29" ht="15.95" customHeight="1" x14ac:dyDescent="0.15">
      <c r="A46" s="534" t="s">
        <v>209</v>
      </c>
      <c r="B46" s="535"/>
      <c r="C46" s="240">
        <f t="shared" si="1"/>
        <v>228</v>
      </c>
      <c r="D46" s="265">
        <f t="shared" si="2"/>
        <v>203</v>
      </c>
      <c r="E46" s="265">
        <v>3</v>
      </c>
      <c r="F46" s="265">
        <v>1</v>
      </c>
      <c r="G46" s="265">
        <v>0</v>
      </c>
      <c r="H46" s="265">
        <v>0</v>
      </c>
      <c r="I46" s="265">
        <v>18</v>
      </c>
      <c r="J46" s="265">
        <v>17</v>
      </c>
      <c r="K46" s="265">
        <v>11</v>
      </c>
      <c r="L46" s="265">
        <v>10</v>
      </c>
      <c r="M46" s="265">
        <v>105</v>
      </c>
      <c r="N46" s="265">
        <v>91</v>
      </c>
      <c r="O46" s="265">
        <v>37</v>
      </c>
      <c r="P46" s="265">
        <v>40</v>
      </c>
      <c r="Q46" s="265">
        <v>8</v>
      </c>
      <c r="R46" s="265">
        <v>15</v>
      </c>
      <c r="S46" s="265">
        <v>4</v>
      </c>
      <c r="T46" s="265">
        <v>7</v>
      </c>
      <c r="U46" s="377">
        <v>2</v>
      </c>
      <c r="V46" s="377"/>
      <c r="W46" s="377">
        <v>1</v>
      </c>
      <c r="X46" s="377"/>
      <c r="Y46" s="265">
        <v>6</v>
      </c>
      <c r="Z46" s="265">
        <v>3</v>
      </c>
      <c r="AA46" s="377">
        <v>34</v>
      </c>
      <c r="AB46" s="377"/>
      <c r="AC46" s="99">
        <v>18</v>
      </c>
    </row>
    <row r="47" spans="1:29" ht="15.95" customHeight="1" thickBot="1" x14ac:dyDescent="0.2">
      <c r="A47" s="531" t="s">
        <v>210</v>
      </c>
      <c r="B47" s="532"/>
      <c r="C47" s="242">
        <f t="shared" si="1"/>
        <v>45</v>
      </c>
      <c r="D47" s="291">
        <f t="shared" si="2"/>
        <v>47</v>
      </c>
      <c r="E47" s="29">
        <v>2</v>
      </c>
      <c r="F47" s="29">
        <v>2</v>
      </c>
      <c r="G47" s="29">
        <v>0</v>
      </c>
      <c r="H47" s="29">
        <v>0</v>
      </c>
      <c r="I47" s="267">
        <v>6</v>
      </c>
      <c r="J47" s="267">
        <v>10</v>
      </c>
      <c r="K47" s="29">
        <v>1</v>
      </c>
      <c r="L47" s="29">
        <v>1</v>
      </c>
      <c r="M47" s="29">
        <v>7</v>
      </c>
      <c r="N47" s="29">
        <v>5</v>
      </c>
      <c r="O47" s="29">
        <v>10</v>
      </c>
      <c r="P47" s="29">
        <v>11</v>
      </c>
      <c r="Q47" s="29">
        <v>9</v>
      </c>
      <c r="R47" s="29">
        <v>7</v>
      </c>
      <c r="S47" s="29">
        <v>3</v>
      </c>
      <c r="T47" s="29">
        <v>6</v>
      </c>
      <c r="U47" s="410">
        <v>1</v>
      </c>
      <c r="V47" s="410"/>
      <c r="W47" s="410">
        <v>1</v>
      </c>
      <c r="X47" s="410"/>
      <c r="Y47" s="29">
        <v>5</v>
      </c>
      <c r="Z47" s="29">
        <v>3</v>
      </c>
      <c r="AA47" s="506">
        <v>1</v>
      </c>
      <c r="AB47" s="506"/>
      <c r="AC47" s="279">
        <v>1</v>
      </c>
    </row>
    <row r="48" spans="1:29" ht="14.25" customHeight="1" x14ac:dyDescent="0.15">
      <c r="A48" s="533" t="s">
        <v>222</v>
      </c>
      <c r="B48" s="533"/>
      <c r="C48" s="533"/>
      <c r="D48" s="533"/>
      <c r="E48" s="533"/>
      <c r="F48" s="533"/>
      <c r="G48" s="533"/>
      <c r="H48" s="533"/>
      <c r="I48" s="533"/>
      <c r="J48" s="533"/>
      <c r="K48" s="533"/>
      <c r="L48" s="533"/>
      <c r="O48" s="87"/>
      <c r="P48" s="87"/>
      <c r="Q48" s="87"/>
      <c r="R48" s="87"/>
      <c r="S48" s="87"/>
      <c r="T48" s="87"/>
      <c r="U48" s="87"/>
      <c r="V48" s="87"/>
      <c r="W48" s="87"/>
      <c r="X48" s="87"/>
      <c r="Y48" s="87"/>
      <c r="Z48" s="87"/>
      <c r="AA48" s="87"/>
      <c r="AB48" s="151"/>
      <c r="AC48" s="132" t="s">
        <v>389</v>
      </c>
    </row>
    <row r="49" spans="1:29" ht="14.25" customHeight="1" x14ac:dyDescent="0.15">
      <c r="A49" s="530"/>
      <c r="B49" s="530"/>
      <c r="C49" s="530"/>
      <c r="D49" s="530"/>
      <c r="E49" s="530"/>
      <c r="F49" s="530"/>
      <c r="G49" s="530"/>
      <c r="H49" s="530"/>
      <c r="I49" s="530"/>
      <c r="J49" s="530"/>
      <c r="K49" s="530"/>
      <c r="L49" s="530"/>
      <c r="P49" s="151"/>
      <c r="Q49" s="151"/>
      <c r="R49" s="219"/>
      <c r="S49" s="219"/>
      <c r="T49" s="219"/>
      <c r="U49" s="219"/>
      <c r="V49" s="219"/>
      <c r="W49" s="219"/>
      <c r="X49" s="219"/>
      <c r="Y49" s="219"/>
      <c r="Z49" s="219"/>
      <c r="AA49" s="219"/>
      <c r="AB49" s="151"/>
      <c r="AC49" s="217" t="s">
        <v>396</v>
      </c>
    </row>
    <row r="50" spans="1:29" ht="14.25" customHeight="1" x14ac:dyDescent="0.15">
      <c r="A50" s="151"/>
      <c r="B50" s="151"/>
      <c r="C50" s="151"/>
      <c r="D50" s="151"/>
      <c r="E50" s="151"/>
      <c r="F50" s="151"/>
      <c r="G50" s="151"/>
      <c r="H50" s="151"/>
      <c r="I50" s="151"/>
      <c r="J50" s="151"/>
      <c r="K50" s="151"/>
      <c r="L50" s="151"/>
      <c r="M50" s="151"/>
      <c r="N50" s="151"/>
      <c r="O50" s="151"/>
    </row>
  </sheetData>
  <sheetProtection sheet="1" objects="1" scenarios="1"/>
  <mergeCells count="185">
    <mergeCell ref="I33:J34"/>
    <mergeCell ref="A27:L27"/>
    <mergeCell ref="A28:L28"/>
    <mergeCell ref="A31:L31"/>
    <mergeCell ref="A25:B25"/>
    <mergeCell ref="A26:B26"/>
    <mergeCell ref="A34:B34"/>
    <mergeCell ref="K34:L34"/>
    <mergeCell ref="M34:N34"/>
    <mergeCell ref="A33:B33"/>
    <mergeCell ref="C33:D34"/>
    <mergeCell ref="E33:F34"/>
    <mergeCell ref="G33:H34"/>
    <mergeCell ref="M26:N26"/>
    <mergeCell ref="A14:B14"/>
    <mergeCell ref="A11:B11"/>
    <mergeCell ref="A10:B10"/>
    <mergeCell ref="A12:B12"/>
    <mergeCell ref="A13:B13"/>
    <mergeCell ref="M3:X3"/>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V4:X5"/>
    <mergeCell ref="S4:U5"/>
    <mergeCell ref="S6:U6"/>
    <mergeCell ref="A24:B24"/>
    <mergeCell ref="A19:B19"/>
    <mergeCell ref="A20:B20"/>
    <mergeCell ref="A23:B23"/>
    <mergeCell ref="A22:B22"/>
    <mergeCell ref="A21:B21"/>
    <mergeCell ref="A18:B18"/>
    <mergeCell ref="A17:B17"/>
    <mergeCell ref="A16:B16"/>
    <mergeCell ref="Y33:Z34"/>
    <mergeCell ref="U34:X34"/>
    <mergeCell ref="O26:P26"/>
    <mergeCell ref="W25:X25"/>
    <mergeCell ref="W26:X26"/>
    <mergeCell ref="AA33:AC34"/>
    <mergeCell ref="O34:P34"/>
    <mergeCell ref="Q34:R34"/>
    <mergeCell ref="S34:T34"/>
    <mergeCell ref="S25:U25"/>
    <mergeCell ref="S26:U26"/>
    <mergeCell ref="Q26:R26"/>
    <mergeCell ref="AA36:AB36"/>
    <mergeCell ref="A35:B35"/>
    <mergeCell ref="U35:V35"/>
    <mergeCell ref="W35:X35"/>
    <mergeCell ref="AA35:AB35"/>
    <mergeCell ref="A36:B36"/>
    <mergeCell ref="U36:V36"/>
    <mergeCell ref="W36:X36"/>
    <mergeCell ref="A38:B38"/>
    <mergeCell ref="U38:V38"/>
    <mergeCell ref="W38:X38"/>
    <mergeCell ref="AA38:AB38"/>
    <mergeCell ref="A37:B37"/>
    <mergeCell ref="U37:V37"/>
    <mergeCell ref="W37:X37"/>
    <mergeCell ref="AA37:AB37"/>
    <mergeCell ref="A40:B40"/>
    <mergeCell ref="U40:V40"/>
    <mergeCell ref="W40:X40"/>
    <mergeCell ref="AA40:AB40"/>
    <mergeCell ref="A39:B39"/>
    <mergeCell ref="U39:V39"/>
    <mergeCell ref="W39:X39"/>
    <mergeCell ref="AA39:AB39"/>
    <mergeCell ref="A42:B42"/>
    <mergeCell ref="U42:V42"/>
    <mergeCell ref="W42:X42"/>
    <mergeCell ref="AA42:AB42"/>
    <mergeCell ref="A41:B41"/>
    <mergeCell ref="U41:V41"/>
    <mergeCell ref="W41:X41"/>
    <mergeCell ref="AA41:AB41"/>
    <mergeCell ref="A43:B43"/>
    <mergeCell ref="U43:V43"/>
    <mergeCell ref="W43:X43"/>
    <mergeCell ref="AA43:AB43"/>
    <mergeCell ref="A46:B46"/>
    <mergeCell ref="U46:V46"/>
    <mergeCell ref="W46:X46"/>
    <mergeCell ref="AA46:AB46"/>
    <mergeCell ref="A45:B45"/>
    <mergeCell ref="U45:V45"/>
    <mergeCell ref="W45:X45"/>
    <mergeCell ref="AA45:AB45"/>
    <mergeCell ref="A49:L49"/>
    <mergeCell ref="A47:B47"/>
    <mergeCell ref="U47:V47"/>
    <mergeCell ref="W47:X47"/>
    <mergeCell ref="AA47:AB47"/>
    <mergeCell ref="A48:L48"/>
    <mergeCell ref="A44:B44"/>
    <mergeCell ref="U44:V44"/>
    <mergeCell ref="W44:X44"/>
    <mergeCell ref="AA44:AB44"/>
    <mergeCell ref="AD4:AD5"/>
    <mergeCell ref="AE4:AE5"/>
    <mergeCell ref="AF4:AF5"/>
    <mergeCell ref="AG4:AG5"/>
    <mergeCell ref="M4:N5"/>
    <mergeCell ref="O4:P5"/>
    <mergeCell ref="Q4:R5"/>
    <mergeCell ref="O18:P18"/>
    <mergeCell ref="O19:P19"/>
    <mergeCell ref="Q16:R16"/>
    <mergeCell ref="Q17:R17"/>
    <mergeCell ref="W16:X16"/>
    <mergeCell ref="W17:X17"/>
    <mergeCell ref="W18:X18"/>
    <mergeCell ref="W19:X19"/>
    <mergeCell ref="S7:U7"/>
    <mergeCell ref="S8:U8"/>
    <mergeCell ref="S9:U9"/>
    <mergeCell ref="S16:U16"/>
    <mergeCell ref="S17:U17"/>
    <mergeCell ref="S18:U18"/>
    <mergeCell ref="S19:U19"/>
    <mergeCell ref="O6:P6"/>
    <mergeCell ref="O7:P7"/>
    <mergeCell ref="O8:P8"/>
    <mergeCell ref="O9:P9"/>
    <mergeCell ref="O16:P16"/>
    <mergeCell ref="O17:P17"/>
    <mergeCell ref="M20:N20"/>
    <mergeCell ref="M21:N21"/>
    <mergeCell ref="M22:N22"/>
    <mergeCell ref="O20:P20"/>
    <mergeCell ref="O23:P23"/>
    <mergeCell ref="M6:N6"/>
    <mergeCell ref="M7:N7"/>
    <mergeCell ref="M8:N8"/>
    <mergeCell ref="M9:N9"/>
    <mergeCell ref="M15:N15"/>
    <mergeCell ref="M16:N16"/>
    <mergeCell ref="M17:N17"/>
    <mergeCell ref="M18:N18"/>
    <mergeCell ref="M19:N19"/>
    <mergeCell ref="O24:P24"/>
    <mergeCell ref="O25:P25"/>
    <mergeCell ref="M23:N23"/>
    <mergeCell ref="M24:N24"/>
    <mergeCell ref="M25:N25"/>
    <mergeCell ref="W20:X20"/>
    <mergeCell ref="W21:X21"/>
    <mergeCell ref="W22:X22"/>
    <mergeCell ref="W23:X23"/>
    <mergeCell ref="W24:X24"/>
    <mergeCell ref="S24:U24"/>
    <mergeCell ref="Q24:R24"/>
    <mergeCell ref="Q25:R25"/>
    <mergeCell ref="O21:P21"/>
    <mergeCell ref="O22:P22"/>
    <mergeCell ref="Q20:R20"/>
    <mergeCell ref="Q21:R21"/>
    <mergeCell ref="Q22:R22"/>
    <mergeCell ref="Q23:R23"/>
    <mergeCell ref="Q15:R15"/>
    <mergeCell ref="W6:X6"/>
    <mergeCell ref="W7:X7"/>
    <mergeCell ref="W8:X8"/>
    <mergeCell ref="W9:X9"/>
    <mergeCell ref="S20:U20"/>
    <mergeCell ref="S21:U21"/>
    <mergeCell ref="S22:U22"/>
    <mergeCell ref="S23:U23"/>
    <mergeCell ref="Q18:R18"/>
    <mergeCell ref="Q19:R19"/>
  </mergeCells>
  <phoneticPr fontId="24"/>
  <pageMargins left="0.59055118110236227" right="0.59055118110236227" top="0.59055118110236227" bottom="0.59055118110236227" header="0.39370078740157483" footer="0.39370078740157483"/>
  <pageSetup paperSize="9" firstPageNumber="85" orientation="portrait" useFirstPageNumber="1"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view="pageBreakPreview" zoomScaleNormal="100" zoomScaleSheetLayoutView="100" workbookViewId="0">
      <selection activeCell="P26" sqref="P26"/>
    </sheetView>
  </sheetViews>
  <sheetFormatPr defaultRowHeight="12" x14ac:dyDescent="0.15"/>
  <cols>
    <col min="1" max="6" width="16.5703125" style="10" customWidth="1"/>
    <col min="7" max="7" width="2" style="10" customWidth="1"/>
    <col min="8" max="8" width="8.140625" style="623" customWidth="1"/>
    <col min="9" max="9" width="9" style="623" customWidth="1"/>
    <col min="10" max="10" width="8.5703125" style="623" customWidth="1"/>
    <col min="11" max="11" width="8.7109375" style="623" customWidth="1"/>
    <col min="12" max="13" width="11" style="623" customWidth="1"/>
    <col min="14" max="14" width="11.140625" style="623" customWidth="1"/>
    <col min="15" max="15" width="11" style="623" customWidth="1"/>
    <col min="16" max="16" width="9.140625" style="623"/>
    <col min="17" max="16384" width="9.140625" style="10"/>
  </cols>
  <sheetData>
    <row r="1" spans="1:16" s="201" customFormat="1" ht="18.75" customHeight="1" x14ac:dyDescent="0.15">
      <c r="A1" s="562" t="s">
        <v>223</v>
      </c>
      <c r="B1" s="562"/>
      <c r="C1" s="562"/>
      <c r="D1" s="562"/>
      <c r="E1" s="562"/>
      <c r="F1" s="562"/>
      <c r="H1" s="614"/>
      <c r="I1" s="615"/>
      <c r="J1" s="616"/>
      <c r="K1" s="615"/>
      <c r="L1" s="615"/>
      <c r="M1" s="615"/>
      <c r="N1" s="615"/>
      <c r="O1" s="615"/>
      <c r="P1" s="615"/>
    </row>
    <row r="2" spans="1:16" x14ac:dyDescent="0.15">
      <c r="A2" s="3"/>
      <c r="H2" s="617"/>
      <c r="I2" s="618"/>
      <c r="J2" s="618"/>
      <c r="K2" s="619"/>
    </row>
    <row r="3" spans="1:16" x14ac:dyDescent="0.15">
      <c r="A3" s="3"/>
      <c r="H3" s="620"/>
      <c r="I3" s="618"/>
      <c r="J3" s="618"/>
      <c r="K3" s="619"/>
    </row>
    <row r="4" spans="1:16" x14ac:dyDescent="0.15">
      <c r="A4" s="3"/>
      <c r="H4" s="620"/>
      <c r="I4" s="618"/>
      <c r="J4" s="618"/>
      <c r="K4" s="619"/>
    </row>
    <row r="5" spans="1:16" x14ac:dyDescent="0.15">
      <c r="A5" s="3"/>
      <c r="B5" s="204" t="s">
        <v>400</v>
      </c>
      <c r="E5" s="201" t="s">
        <v>261</v>
      </c>
      <c r="H5" s="620"/>
      <c r="I5" s="618"/>
      <c r="J5" s="618"/>
      <c r="K5" s="619"/>
    </row>
    <row r="6" spans="1:16" x14ac:dyDescent="0.15">
      <c r="A6" s="3"/>
      <c r="B6" s="201" t="s">
        <v>260</v>
      </c>
      <c r="E6" s="201" t="s">
        <v>260</v>
      </c>
      <c r="H6" s="620"/>
      <c r="I6" s="618"/>
      <c r="J6" s="618"/>
      <c r="K6" s="619"/>
    </row>
    <row r="7" spans="1:16" x14ac:dyDescent="0.15">
      <c r="A7" s="3"/>
      <c r="H7" s="620"/>
      <c r="I7" s="618"/>
      <c r="J7" s="618"/>
      <c r="K7" s="619"/>
    </row>
    <row r="8" spans="1:16" x14ac:dyDescent="0.15">
      <c r="A8" s="3"/>
      <c r="H8" s="623" t="s">
        <v>413</v>
      </c>
    </row>
    <row r="9" spans="1:16" x14ac:dyDescent="0.15">
      <c r="A9" s="3"/>
    </row>
    <row r="10" spans="1:16" x14ac:dyDescent="0.15">
      <c r="A10" s="3"/>
      <c r="H10" s="614" t="s">
        <v>325</v>
      </c>
      <c r="I10" s="615" t="s">
        <v>270</v>
      </c>
      <c r="J10" s="615" t="s">
        <v>259</v>
      </c>
      <c r="K10" s="615" t="s">
        <v>258</v>
      </c>
    </row>
    <row r="11" spans="1:16" x14ac:dyDescent="0.15">
      <c r="A11" s="3"/>
      <c r="H11" s="596"/>
      <c r="I11" s="615" t="s">
        <v>23</v>
      </c>
      <c r="J11" s="615" t="s">
        <v>19</v>
      </c>
      <c r="K11" s="615" t="s">
        <v>257</v>
      </c>
    </row>
    <row r="12" spans="1:16" x14ac:dyDescent="0.15">
      <c r="A12" s="3"/>
      <c r="H12" s="596" t="str">
        <f>‐78‐!A8</f>
        <v>23～24</v>
      </c>
      <c r="I12" s="630">
        <f>‐78‐!B8</f>
        <v>825</v>
      </c>
      <c r="J12" s="630">
        <f>‐78‐!D8</f>
        <v>380</v>
      </c>
      <c r="K12" s="630">
        <f>‐78‐!C8</f>
        <v>4598</v>
      </c>
    </row>
    <row r="13" spans="1:16" x14ac:dyDescent="0.15">
      <c r="A13" s="3"/>
      <c r="H13" s="596" t="str">
        <f>‐78‐!A9</f>
        <v>24～25</v>
      </c>
      <c r="I13" s="630">
        <f>‐78‐!B9</f>
        <v>695</v>
      </c>
      <c r="J13" s="630">
        <f>‐78‐!D9</f>
        <v>334</v>
      </c>
      <c r="K13" s="630">
        <f>‐78‐!C9</f>
        <v>4813</v>
      </c>
    </row>
    <row r="14" spans="1:16" x14ac:dyDescent="0.15">
      <c r="A14" s="3"/>
      <c r="H14" s="596" t="str">
        <f>‐78‐!A10</f>
        <v>25～26</v>
      </c>
      <c r="I14" s="630">
        <f>‐78‐!B10</f>
        <v>640</v>
      </c>
      <c r="J14" s="630">
        <f>‐78‐!D10</f>
        <v>372</v>
      </c>
      <c r="K14" s="630">
        <f>‐78‐!C10</f>
        <v>5826</v>
      </c>
    </row>
    <row r="15" spans="1:16" x14ac:dyDescent="0.15">
      <c r="A15" s="3"/>
      <c r="H15" s="596" t="str">
        <f>‐78‐!A11</f>
        <v>26～27</v>
      </c>
      <c r="I15" s="630">
        <f>‐78‐!B11</f>
        <v>667</v>
      </c>
      <c r="J15" s="630">
        <f>‐78‐!D11</f>
        <v>340</v>
      </c>
      <c r="K15" s="630">
        <f>‐78‐!C11</f>
        <v>5103</v>
      </c>
    </row>
    <row r="16" spans="1:16" x14ac:dyDescent="0.15">
      <c r="A16" s="3"/>
      <c r="H16" s="596" t="str">
        <f>‐78‐!A12</f>
        <v>27～28</v>
      </c>
      <c r="I16" s="630">
        <f>‐78‐!B12</f>
        <v>603</v>
      </c>
      <c r="J16" s="630">
        <f>‐78‐!D12</f>
        <v>369</v>
      </c>
      <c r="K16" s="630">
        <f>‐78‐!C12</f>
        <v>6112</v>
      </c>
    </row>
    <row r="17" spans="1:13" x14ac:dyDescent="0.15">
      <c r="A17" s="3"/>
      <c r="H17" s="596" t="str">
        <f>‐78‐!A13</f>
        <v>28～29</v>
      </c>
      <c r="I17" s="630">
        <f>‐78‐!B13</f>
        <v>514</v>
      </c>
      <c r="J17" s="630">
        <f>‐78‐!D13</f>
        <v>316</v>
      </c>
      <c r="K17" s="630">
        <f>‐78‐!C13</f>
        <v>6140</v>
      </c>
    </row>
    <row r="18" spans="1:13" x14ac:dyDescent="0.15">
      <c r="A18" s="3"/>
    </row>
    <row r="19" spans="1:13" x14ac:dyDescent="0.15">
      <c r="A19" s="3"/>
      <c r="H19" s="623" t="s">
        <v>413</v>
      </c>
    </row>
    <row r="20" spans="1:13" x14ac:dyDescent="0.15">
      <c r="A20" s="3"/>
      <c r="H20" s="626" t="s">
        <v>426</v>
      </c>
    </row>
    <row r="21" spans="1:13" x14ac:dyDescent="0.15">
      <c r="A21" s="3"/>
      <c r="H21" s="596" t="s">
        <v>25</v>
      </c>
      <c r="I21" s="596" t="s">
        <v>129</v>
      </c>
      <c r="J21" s="596" t="s">
        <v>27</v>
      </c>
      <c r="K21" s="596" t="s">
        <v>224</v>
      </c>
      <c r="L21" s="596" t="s">
        <v>225</v>
      </c>
      <c r="M21" s="638"/>
    </row>
    <row r="22" spans="1:13" x14ac:dyDescent="0.15">
      <c r="A22" s="3"/>
      <c r="H22" s="634">
        <f>+‐78‐!B28</f>
        <v>0</v>
      </c>
      <c r="I22" s="635">
        <f>+‐78‐!D28</f>
        <v>6</v>
      </c>
      <c r="J22" s="635">
        <f>‐78‐!F28</f>
        <v>0</v>
      </c>
      <c r="K22" s="635">
        <f>‐78‐!I28</f>
        <v>10</v>
      </c>
      <c r="L22" s="635">
        <f>+‐78‐!K28</f>
        <v>830</v>
      </c>
      <c r="M22" s="639">
        <f>SUM(H22:L22)</f>
        <v>846</v>
      </c>
    </row>
    <row r="23" spans="1:13" x14ac:dyDescent="0.15">
      <c r="A23" s="3"/>
      <c r="H23" s="640">
        <f>SUM(H22:L22)</f>
        <v>846</v>
      </c>
      <c r="J23" s="629">
        <f>+J22/$H$23</f>
        <v>0</v>
      </c>
      <c r="K23" s="629">
        <f t="shared" ref="K23:L23" si="0">+K22/$H$23</f>
        <v>1.1820330969267139E-2</v>
      </c>
      <c r="L23" s="629">
        <f t="shared" si="0"/>
        <v>0.98108747044917255</v>
      </c>
    </row>
    <row r="24" spans="1:13" x14ac:dyDescent="0.15">
      <c r="A24" s="3"/>
    </row>
    <row r="25" spans="1:13" x14ac:dyDescent="0.15">
      <c r="A25" s="3"/>
    </row>
    <row r="26" spans="1:13" x14ac:dyDescent="0.15">
      <c r="A26" s="3"/>
    </row>
    <row r="27" spans="1:13" x14ac:dyDescent="0.15">
      <c r="A27" s="3"/>
    </row>
    <row r="28" spans="1:13" x14ac:dyDescent="0.15">
      <c r="A28" s="3"/>
    </row>
    <row r="29" spans="1:13" x14ac:dyDescent="0.15">
      <c r="A29" s="3"/>
    </row>
    <row r="30" spans="1:13" x14ac:dyDescent="0.15">
      <c r="A30" s="3"/>
    </row>
    <row r="31" spans="1:13" x14ac:dyDescent="0.15">
      <c r="A31" s="3"/>
    </row>
    <row r="32" spans="1:13" x14ac:dyDescent="0.15">
      <c r="A32" s="3"/>
    </row>
    <row r="33" spans="1:14" x14ac:dyDescent="0.15">
      <c r="A33" s="3"/>
    </row>
    <row r="34" spans="1:14" x14ac:dyDescent="0.15">
      <c r="A34" s="3"/>
    </row>
    <row r="35" spans="1:14" x14ac:dyDescent="0.15">
      <c r="A35" s="3"/>
      <c r="H35" s="621"/>
      <c r="I35" s="622"/>
      <c r="J35" s="622"/>
    </row>
    <row r="36" spans="1:14" x14ac:dyDescent="0.15">
      <c r="A36" s="3"/>
      <c r="B36" s="201"/>
      <c r="E36" s="201"/>
      <c r="H36" s="624" t="s">
        <v>414</v>
      </c>
      <c r="I36" s="622"/>
      <c r="J36" s="622"/>
    </row>
    <row r="37" spans="1:14" x14ac:dyDescent="0.15">
      <c r="A37" s="3"/>
      <c r="B37" s="201"/>
      <c r="E37" s="201"/>
      <c r="H37" s="626" t="s">
        <v>327</v>
      </c>
      <c r="K37" s="623" t="s">
        <v>328</v>
      </c>
    </row>
    <row r="38" spans="1:14" x14ac:dyDescent="0.15">
      <c r="A38" s="3"/>
      <c r="B38" s="201" t="s">
        <v>269</v>
      </c>
      <c r="E38" s="201" t="s">
        <v>271</v>
      </c>
      <c r="H38" s="596" t="s">
        <v>232</v>
      </c>
      <c r="I38" s="596" t="s">
        <v>265</v>
      </c>
      <c r="J38" s="596" t="s">
        <v>266</v>
      </c>
      <c r="K38" s="638" t="s">
        <v>262</v>
      </c>
      <c r="L38" s="596"/>
      <c r="M38" s="638"/>
    </row>
    <row r="39" spans="1:14" x14ac:dyDescent="0.15">
      <c r="A39" s="3"/>
      <c r="B39" s="201" t="s">
        <v>326</v>
      </c>
      <c r="E39" s="201" t="s">
        <v>326</v>
      </c>
      <c r="H39" s="634">
        <f>+‐80‐!I6</f>
        <v>0</v>
      </c>
      <c r="I39" s="635">
        <f>+‐80‐!M6</f>
        <v>1090</v>
      </c>
      <c r="J39" s="635">
        <f>+‐80‐!Q6</f>
        <v>462</v>
      </c>
      <c r="K39" s="635">
        <f>SUM(H39:J39)</f>
        <v>1552</v>
      </c>
      <c r="L39" s="635"/>
      <c r="M39" s="641"/>
    </row>
    <row r="40" spans="1:14" x14ac:dyDescent="0.15">
      <c r="A40" s="3"/>
      <c r="H40" s="624"/>
      <c r="I40" s="625">
        <f>+I39/K39</f>
        <v>0.70231958762886593</v>
      </c>
      <c r="J40" s="625">
        <f>+J39/K39</f>
        <v>0.29768041237113402</v>
      </c>
    </row>
    <row r="41" spans="1:14" x14ac:dyDescent="0.15">
      <c r="A41" s="3"/>
      <c r="H41" s="626"/>
    </row>
    <row r="42" spans="1:14" x14ac:dyDescent="0.15">
      <c r="A42" s="3"/>
      <c r="H42" s="627" t="s">
        <v>414</v>
      </c>
      <c r="I42" s="615"/>
      <c r="J42" s="615"/>
      <c r="K42" s="615"/>
    </row>
    <row r="43" spans="1:14" x14ac:dyDescent="0.15">
      <c r="A43" s="3"/>
      <c r="H43" s="614" t="s">
        <v>329</v>
      </c>
      <c r="I43" s="615" t="s">
        <v>330</v>
      </c>
      <c r="J43" s="615"/>
      <c r="K43" s="615"/>
    </row>
    <row r="44" spans="1:14" x14ac:dyDescent="0.15">
      <c r="A44" s="3"/>
      <c r="H44" s="596"/>
      <c r="I44" s="615" t="s">
        <v>267</v>
      </c>
      <c r="J44" s="615"/>
      <c r="K44" s="615"/>
    </row>
    <row r="45" spans="1:14" x14ac:dyDescent="0.15">
      <c r="A45" s="3"/>
      <c r="H45" s="632" t="s">
        <v>101</v>
      </c>
      <c r="I45" s="632" t="s">
        <v>102</v>
      </c>
      <c r="J45" s="632" t="s">
        <v>103</v>
      </c>
      <c r="K45" s="632" t="s">
        <v>104</v>
      </c>
      <c r="L45" s="632" t="s">
        <v>105</v>
      </c>
      <c r="M45" s="632" t="s">
        <v>268</v>
      </c>
      <c r="N45" s="632" t="s">
        <v>262</v>
      </c>
    </row>
    <row r="46" spans="1:14" x14ac:dyDescent="0.15">
      <c r="A46" s="3"/>
      <c r="H46" s="632">
        <f>+‐80‐!F31</f>
        <v>4</v>
      </c>
      <c r="I46" s="630">
        <f>+‐80‐!H31</f>
        <v>14</v>
      </c>
      <c r="J46" s="630">
        <f>+‐80‐!J31</f>
        <v>8</v>
      </c>
      <c r="K46" s="630">
        <f>+‐80‐!L31</f>
        <v>5</v>
      </c>
      <c r="L46" s="623">
        <f>+‐80‐!N31</f>
        <v>1</v>
      </c>
      <c r="M46" s="623" t="str">
        <f>+‐80‐!P31</f>
        <v>-</v>
      </c>
      <c r="N46" s="628">
        <v>34</v>
      </c>
    </row>
    <row r="47" spans="1:14" x14ac:dyDescent="0.15">
      <c r="A47" s="3"/>
      <c r="H47" s="629">
        <f>+H46/$N$46</f>
        <v>0.11764705882352941</v>
      </c>
      <c r="I47" s="629">
        <f>+I46/$N$46</f>
        <v>0.41176470588235292</v>
      </c>
      <c r="J47" s="629">
        <f>+J46/$N$46</f>
        <v>0.23529411764705882</v>
      </c>
      <c r="K47" s="629">
        <f>+K46/$N$46</f>
        <v>0.14705882352941177</v>
      </c>
      <c r="L47" s="629">
        <f>+L46/$N$46</f>
        <v>2.9411764705882353E-2</v>
      </c>
    </row>
    <row r="48" spans="1:14" x14ac:dyDescent="0.15">
      <c r="A48" s="3"/>
      <c r="I48" s="630"/>
      <c r="J48" s="630"/>
      <c r="K48" s="630"/>
      <c r="L48" s="631"/>
      <c r="N48" s="631"/>
    </row>
    <row r="49" spans="1:19" x14ac:dyDescent="0.15">
      <c r="A49" s="3"/>
      <c r="I49" s="630"/>
      <c r="J49" s="630"/>
      <c r="K49" s="630"/>
      <c r="M49" s="596"/>
    </row>
    <row r="50" spans="1:19" x14ac:dyDescent="0.15">
      <c r="A50" s="3"/>
      <c r="I50" s="630"/>
      <c r="J50" s="630"/>
      <c r="K50" s="630"/>
      <c r="M50" s="596"/>
    </row>
    <row r="51" spans="1:19" x14ac:dyDescent="0.15">
      <c r="A51" s="3"/>
      <c r="H51" s="632"/>
      <c r="M51" s="596"/>
    </row>
    <row r="52" spans="1:19" x14ac:dyDescent="0.15">
      <c r="A52" s="3"/>
      <c r="M52" s="596"/>
    </row>
    <row r="53" spans="1:19" x14ac:dyDescent="0.15">
      <c r="A53" s="3"/>
    </row>
    <row r="54" spans="1:19" x14ac:dyDescent="0.15">
      <c r="A54" s="3"/>
      <c r="H54" s="632"/>
      <c r="I54" s="632"/>
      <c r="Q54" s="32"/>
      <c r="R54" s="32"/>
      <c r="S54" s="32"/>
    </row>
    <row r="55" spans="1:19" x14ac:dyDescent="0.15">
      <c r="A55" s="3"/>
      <c r="H55" s="632"/>
      <c r="I55" s="632"/>
      <c r="J55" s="632"/>
      <c r="K55" s="632"/>
      <c r="M55" s="632"/>
      <c r="O55" s="632"/>
      <c r="Q55" s="112"/>
      <c r="R55" s="32"/>
      <c r="S55" s="112"/>
    </row>
    <row r="56" spans="1:19" x14ac:dyDescent="0.15">
      <c r="A56" s="3"/>
      <c r="Q56" s="32"/>
      <c r="R56" s="32"/>
      <c r="S56" s="32"/>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626"/>
    </row>
    <row r="63" spans="1:19" x14ac:dyDescent="0.15">
      <c r="A63" s="3"/>
      <c r="H63" s="626"/>
    </row>
    <row r="64" spans="1:19" x14ac:dyDescent="0.15">
      <c r="A64" s="3"/>
      <c r="H64" s="626"/>
    </row>
    <row r="65" spans="1:18" x14ac:dyDescent="0.15">
      <c r="A65" s="3"/>
      <c r="H65" s="626"/>
    </row>
    <row r="66" spans="1:18" x14ac:dyDescent="0.15">
      <c r="A66" s="3"/>
      <c r="H66" s="626"/>
    </row>
    <row r="67" spans="1:18" x14ac:dyDescent="0.15">
      <c r="A67" s="3"/>
      <c r="H67" s="626"/>
    </row>
    <row r="68" spans="1:18" x14ac:dyDescent="0.15">
      <c r="A68" s="3"/>
      <c r="B68" s="201" t="s">
        <v>331</v>
      </c>
      <c r="E68" s="201" t="s">
        <v>332</v>
      </c>
      <c r="I68" s="615"/>
      <c r="J68" s="624"/>
      <c r="K68" s="624"/>
      <c r="L68" s="624"/>
      <c r="M68" s="624"/>
      <c r="N68" s="615"/>
    </row>
    <row r="69" spans="1:18" x14ac:dyDescent="0.15">
      <c r="A69" s="3" t="s">
        <v>333</v>
      </c>
      <c r="H69" s="615"/>
      <c r="I69" s="633"/>
      <c r="J69" s="633"/>
      <c r="K69" s="633"/>
      <c r="L69" s="633"/>
      <c r="M69" s="633"/>
      <c r="N69" s="633"/>
    </row>
    <row r="70" spans="1:18" x14ac:dyDescent="0.15">
      <c r="A70" s="3"/>
      <c r="H70" s="615"/>
      <c r="I70" s="633"/>
      <c r="J70" s="633"/>
      <c r="K70" s="633"/>
      <c r="L70" s="633"/>
      <c r="M70" s="633"/>
      <c r="N70" s="633"/>
    </row>
    <row r="71" spans="1:18" x14ac:dyDescent="0.15">
      <c r="A71" s="3"/>
      <c r="H71" s="615"/>
      <c r="I71" s="633"/>
      <c r="J71" s="633"/>
      <c r="K71" s="633"/>
      <c r="L71" s="633"/>
      <c r="M71" s="633"/>
      <c r="N71" s="633"/>
    </row>
    <row r="72" spans="1:18" x14ac:dyDescent="0.15">
      <c r="A72" s="3"/>
    </row>
    <row r="73" spans="1:18" x14ac:dyDescent="0.15">
      <c r="A73" s="3"/>
      <c r="H73" s="626"/>
      <c r="Q73" s="32"/>
      <c r="R73" s="32"/>
    </row>
    <row r="74" spans="1:18" x14ac:dyDescent="0.15">
      <c r="A74" s="3"/>
      <c r="H74" s="596"/>
      <c r="I74" s="596"/>
      <c r="J74" s="596"/>
      <c r="K74" s="596"/>
      <c r="L74" s="596"/>
      <c r="Q74" s="32"/>
      <c r="R74" s="32"/>
    </row>
    <row r="75" spans="1:18" x14ac:dyDescent="0.15">
      <c r="A75" s="3"/>
      <c r="H75" s="634"/>
      <c r="I75" s="635"/>
      <c r="J75" s="635"/>
      <c r="K75" s="635"/>
      <c r="L75" s="635"/>
      <c r="M75" s="636"/>
      <c r="Q75" s="32"/>
      <c r="R75" s="32"/>
    </row>
    <row r="76" spans="1:18" x14ac:dyDescent="0.15">
      <c r="A76" s="3"/>
      <c r="M76" s="635"/>
      <c r="O76" s="635"/>
      <c r="Q76" s="21"/>
      <c r="R76" s="32"/>
    </row>
    <row r="77" spans="1:18" x14ac:dyDescent="0.15">
      <c r="A77" s="3"/>
      <c r="H77" s="623" t="s">
        <v>413</v>
      </c>
      <c r="Q77" s="32"/>
      <c r="R77" s="32"/>
    </row>
    <row r="78" spans="1:18" x14ac:dyDescent="0.15">
      <c r="A78" s="3"/>
      <c r="H78" s="626" t="s">
        <v>334</v>
      </c>
      <c r="I78" s="642" t="s">
        <v>335</v>
      </c>
      <c r="Q78" s="32"/>
      <c r="R78" s="32"/>
    </row>
    <row r="79" spans="1:18" x14ac:dyDescent="0.15">
      <c r="A79" s="3"/>
      <c r="I79" s="615" t="s">
        <v>226</v>
      </c>
      <c r="Q79" s="32"/>
      <c r="R79" s="32"/>
    </row>
    <row r="80" spans="1:18" x14ac:dyDescent="0.15">
      <c r="A80" s="3"/>
      <c r="H80" s="637" t="s">
        <v>227</v>
      </c>
      <c r="I80" s="643">
        <f>+‐82‐!H6</f>
        <v>51807</v>
      </c>
      <c r="J80" s="644">
        <f>I80/I83</f>
        <v>0.15893121846347161</v>
      </c>
    </row>
    <row r="81" spans="1:12" x14ac:dyDescent="0.15">
      <c r="A81" s="3"/>
      <c r="H81" s="637" t="s">
        <v>228</v>
      </c>
      <c r="I81" s="645">
        <f>+‐82‐!H30</f>
        <v>266936.2</v>
      </c>
      <c r="J81" s="644">
        <f>I81/I83</f>
        <v>0.8188950434885045</v>
      </c>
    </row>
    <row r="82" spans="1:12" x14ac:dyDescent="0.15">
      <c r="A82" s="3"/>
      <c r="H82" s="637" t="s">
        <v>229</v>
      </c>
      <c r="I82" s="643">
        <f>+‐82‐!H46</f>
        <v>7228</v>
      </c>
      <c r="J82" s="644">
        <f>I82/I83</f>
        <v>2.2173738048023875E-2</v>
      </c>
    </row>
    <row r="83" spans="1:12" x14ac:dyDescent="0.15">
      <c r="A83" s="3"/>
      <c r="H83" s="623" t="s">
        <v>263</v>
      </c>
      <c r="I83" s="646">
        <f>SUM(I80:I82)</f>
        <v>325971.20000000001</v>
      </c>
      <c r="J83" s="644">
        <f>SUM(J80:J82)</f>
        <v>1</v>
      </c>
    </row>
    <row r="84" spans="1:12" x14ac:dyDescent="0.15">
      <c r="A84" s="3"/>
      <c r="H84" s="623" t="s">
        <v>413</v>
      </c>
      <c r="I84" s="642" t="s">
        <v>264</v>
      </c>
      <c r="J84" s="644"/>
    </row>
    <row r="85" spans="1:12" x14ac:dyDescent="0.15">
      <c r="A85" s="3"/>
      <c r="H85" s="626" t="s">
        <v>336</v>
      </c>
      <c r="I85" s="623" t="s">
        <v>230</v>
      </c>
      <c r="J85" s="644"/>
      <c r="K85" s="644"/>
      <c r="L85" s="644"/>
    </row>
    <row r="86" spans="1:12" x14ac:dyDescent="0.15">
      <c r="A86" s="3"/>
      <c r="H86" s="637" t="s">
        <v>227</v>
      </c>
      <c r="I86" s="643">
        <f>+‐82‐!H7</f>
        <v>49988</v>
      </c>
      <c r="J86" s="644">
        <f>I86/I145</f>
        <v>0.14539087540501078</v>
      </c>
    </row>
    <row r="87" spans="1:12" x14ac:dyDescent="0.15">
      <c r="A87" s="3"/>
      <c r="H87" s="637" t="s">
        <v>228</v>
      </c>
      <c r="I87" s="645">
        <f>+‐82‐!H31</f>
        <v>281312</v>
      </c>
      <c r="J87" s="644">
        <f>I87/I145</f>
        <v>0.81820032691714806</v>
      </c>
    </row>
    <row r="88" spans="1:12" x14ac:dyDescent="0.15">
      <c r="A88" s="3"/>
      <c r="H88" s="637" t="s">
        <v>229</v>
      </c>
      <c r="I88" s="643">
        <f>+‐82‐!H47</f>
        <v>12518</v>
      </c>
      <c r="J88" s="644">
        <f>I88/I145</f>
        <v>3.6408797677841186E-2</v>
      </c>
    </row>
    <row r="89" spans="1:12" x14ac:dyDescent="0.15">
      <c r="A89" s="3"/>
      <c r="H89" s="623" t="s">
        <v>263</v>
      </c>
      <c r="I89" s="646">
        <f>SUM(I86:I88)</f>
        <v>343818</v>
      </c>
      <c r="J89" s="644">
        <f>SUM(J86:J88)</f>
        <v>1</v>
      </c>
    </row>
    <row r="90" spans="1:12" x14ac:dyDescent="0.15">
      <c r="A90" s="3"/>
    </row>
    <row r="91" spans="1:12" x14ac:dyDescent="0.15">
      <c r="A91" s="3"/>
    </row>
    <row r="92" spans="1:12" x14ac:dyDescent="0.15">
      <c r="A92" s="3"/>
    </row>
    <row r="93" spans="1:12" x14ac:dyDescent="0.15">
      <c r="A93" s="3"/>
    </row>
    <row r="94" spans="1:12" x14ac:dyDescent="0.15">
      <c r="A94" s="3"/>
      <c r="H94" s="624" t="s">
        <v>414</v>
      </c>
    </row>
    <row r="95" spans="1:12" x14ac:dyDescent="0.15">
      <c r="A95" s="3"/>
      <c r="H95" s="626" t="s">
        <v>337</v>
      </c>
    </row>
    <row r="96" spans="1:12" x14ac:dyDescent="0.15">
      <c r="A96" s="3"/>
      <c r="B96" s="563" t="s">
        <v>377</v>
      </c>
      <c r="C96" s="564"/>
      <c r="D96" s="564"/>
      <c r="E96" s="564"/>
      <c r="I96" s="623" t="s">
        <v>272</v>
      </c>
      <c r="J96" s="647" t="s">
        <v>273</v>
      </c>
      <c r="K96" s="647"/>
    </row>
    <row r="97" spans="1:11" x14ac:dyDescent="0.15">
      <c r="A97" s="3"/>
      <c r="I97" s="648" t="s">
        <v>374</v>
      </c>
      <c r="J97" s="648" t="s">
        <v>375</v>
      </c>
      <c r="K97" s="648" t="s">
        <v>376</v>
      </c>
    </row>
    <row r="98" spans="1:11" x14ac:dyDescent="0.15">
      <c r="A98" s="3"/>
      <c r="E98" s="201"/>
      <c r="H98" s="649" t="s">
        <v>338</v>
      </c>
      <c r="I98" s="633">
        <f>+‐83‐!D29</f>
        <v>85</v>
      </c>
      <c r="J98" s="633">
        <f>+‐83‐!E29</f>
        <v>19</v>
      </c>
      <c r="K98" s="633">
        <f>+‐83‐!F29</f>
        <v>7</v>
      </c>
    </row>
    <row r="99" spans="1:11" ht="24" x14ac:dyDescent="0.15">
      <c r="A99" s="3"/>
      <c r="H99" s="649" t="s">
        <v>339</v>
      </c>
      <c r="I99" s="633">
        <f>+‐83‐!D30</f>
        <v>210</v>
      </c>
      <c r="J99" s="633">
        <f>+‐83‐!E30</f>
        <v>38</v>
      </c>
      <c r="K99" s="633">
        <f>+‐83‐!F30</f>
        <v>54</v>
      </c>
    </row>
    <row r="100" spans="1:11" ht="24" x14ac:dyDescent="0.15">
      <c r="H100" s="649" t="s">
        <v>174</v>
      </c>
      <c r="I100" s="633">
        <f>+‐83‐!D31</f>
        <v>41</v>
      </c>
      <c r="J100" s="633">
        <f>+‐83‐!E31</f>
        <v>3</v>
      </c>
      <c r="K100" s="633">
        <f>+‐83‐!F31</f>
        <v>1</v>
      </c>
    </row>
    <row r="101" spans="1:11" ht="24" x14ac:dyDescent="0.15">
      <c r="H101" s="649" t="s">
        <v>175</v>
      </c>
      <c r="I101" s="633">
        <f>+‐83‐!D32</f>
        <v>97</v>
      </c>
      <c r="J101" s="633">
        <f>+‐83‐!E32</f>
        <v>92</v>
      </c>
      <c r="K101" s="633">
        <f>+‐83‐!F32</f>
        <v>126</v>
      </c>
    </row>
    <row r="102" spans="1:11" x14ac:dyDescent="0.15">
      <c r="H102" s="649" t="s">
        <v>340</v>
      </c>
      <c r="I102" s="633">
        <f>+‐83‐!D33</f>
        <v>152</v>
      </c>
      <c r="J102" s="633">
        <f>+‐83‐!E33</f>
        <v>29</v>
      </c>
      <c r="K102" s="633">
        <f>+‐83‐!F33</f>
        <v>20</v>
      </c>
    </row>
    <row r="103" spans="1:11" x14ac:dyDescent="0.15">
      <c r="H103" s="650" t="s">
        <v>341</v>
      </c>
      <c r="I103" s="633">
        <f>+‐83‐!D34</f>
        <v>30</v>
      </c>
      <c r="J103" s="633">
        <f>+‐83‐!E34</f>
        <v>4</v>
      </c>
      <c r="K103" s="633">
        <f>+‐83‐!F34</f>
        <v>4</v>
      </c>
    </row>
    <row r="104" spans="1:11" x14ac:dyDescent="0.15">
      <c r="H104" s="649" t="s">
        <v>342</v>
      </c>
      <c r="I104" s="633">
        <f>+‐83‐!D35</f>
        <v>52</v>
      </c>
      <c r="J104" s="633">
        <f>+‐83‐!E35</f>
        <v>32</v>
      </c>
      <c r="K104" s="633">
        <f>+‐83‐!F35</f>
        <v>5</v>
      </c>
    </row>
    <row r="105" spans="1:11" x14ac:dyDescent="0.15">
      <c r="H105" s="649" t="s">
        <v>343</v>
      </c>
      <c r="I105" s="633">
        <f>+‐83‐!D36</f>
        <v>82</v>
      </c>
      <c r="J105" s="633">
        <f>+‐83‐!E36</f>
        <v>14</v>
      </c>
      <c r="K105" s="633">
        <f>+‐83‐!F36</f>
        <v>16</v>
      </c>
    </row>
    <row r="106" spans="1:11" x14ac:dyDescent="0.15">
      <c r="H106" s="649" t="s">
        <v>344</v>
      </c>
      <c r="I106" s="633">
        <f>+‐83‐!D37</f>
        <v>50</v>
      </c>
      <c r="J106" s="633">
        <f>+‐83‐!E37</f>
        <v>13</v>
      </c>
      <c r="K106" s="633">
        <f>+‐83‐!F37</f>
        <v>8</v>
      </c>
    </row>
    <row r="107" spans="1:11" ht="24" x14ac:dyDescent="0.15">
      <c r="H107" s="649" t="s">
        <v>176</v>
      </c>
      <c r="I107" s="633">
        <f>+‐83‐!D38</f>
        <v>29</v>
      </c>
      <c r="J107" s="633">
        <f>+‐83‐!E38</f>
        <v>9</v>
      </c>
      <c r="K107" s="633">
        <f>+‐83‐!F38</f>
        <v>8</v>
      </c>
    </row>
    <row r="108" spans="1:11" x14ac:dyDescent="0.15">
      <c r="H108" s="649" t="s">
        <v>399</v>
      </c>
      <c r="I108" s="633">
        <f>+‐83‐!D39</f>
        <v>104</v>
      </c>
      <c r="J108" s="633">
        <f>+‐83‐!E39</f>
        <v>17</v>
      </c>
      <c r="K108" s="633">
        <f>+‐83‐!F39</f>
        <v>10</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8:10" x14ac:dyDescent="0.15">
      <c r="H145" s="637" t="s">
        <v>250</v>
      </c>
      <c r="I145" s="651">
        <f>SUM(I86:I88)</f>
        <v>343818</v>
      </c>
    </row>
    <row r="146" spans="8:10" x14ac:dyDescent="0.15">
      <c r="I146" s="646"/>
      <c r="J146" s="646"/>
    </row>
    <row r="148" spans="8:10" x14ac:dyDescent="0.15">
      <c r="I148" s="646"/>
    </row>
  </sheetData>
  <sheetProtection sheet="1" objects="1" scenario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‐84‐!Print_Area</vt:lpstr>
      <vt:lpstr>‐85‐!Print_Area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22</cp:revision>
  <cp:lastPrinted>2018-03-13T01:26:34Z</cp:lastPrinted>
  <dcterms:created xsi:type="dcterms:W3CDTF">2002-03-19T05:03:05Z</dcterms:created>
  <dcterms:modified xsi:type="dcterms:W3CDTF">2018-03-13T01:29:07Z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