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15345" windowHeight="4650" tabRatio="729" activeTab="8"/>
  </bookViews>
  <sheets>
    <sheet name="‐78‐" sheetId="18" r:id="rId1"/>
    <sheet name="‐79‐" sheetId="7" r:id="rId2"/>
    <sheet name="‐80‐" sheetId="8" r:id="rId3"/>
    <sheet name="‐81‐" sheetId="9" r:id="rId4"/>
    <sheet name="‐82‐" sheetId="11" r:id="rId5"/>
    <sheet name="‐83‐" sheetId="12" r:id="rId6"/>
    <sheet name="‐84‐" sheetId="16" r:id="rId7"/>
    <sheet name="‐85‐" sheetId="17" r:id="rId8"/>
    <sheet name="グラフ" sheetId="14" r:id="rId9"/>
  </sheets>
  <definedNames>
    <definedName name="_xlnm.Print_Area" localSheetId="0">‐78‐!$A$1:$M$54</definedName>
    <definedName name="_xlnm.Print_Area" localSheetId="1">‐79‐!$A$1:$G$51</definedName>
    <definedName name="_xlnm.Print_Area" localSheetId="2">‐80‐!$A$1:$R$50</definedName>
    <definedName name="_xlnm.Print_Area" localSheetId="3">‐81‐!$A$1:$M$47</definedName>
    <definedName name="_xlnm.Print_Area" localSheetId="4">‐82‐!$A$1:$H$52</definedName>
    <definedName name="_xlnm.Print_Area" localSheetId="6">‐84‐!$A$1:$N$49</definedName>
    <definedName name="_xlnm.Print_Area" localSheetId="7">‐85‐!$O$1:$AC$49</definedName>
    <definedName name="_xlnm.Print_Area" localSheetId="8">グラフ!$A$1:$F$130</definedName>
  </definedNames>
  <calcPr calcId="152511"/>
</workbook>
</file>

<file path=xl/calcChain.xml><?xml version="1.0" encoding="utf-8"?>
<calcChain xmlns="http://schemas.openxmlformats.org/spreadsheetml/2006/main">
  <c r="H23" i="14" l="1"/>
  <c r="K22" i="14"/>
  <c r="L22" i="14"/>
  <c r="J22" i="14"/>
  <c r="I22" i="14"/>
  <c r="H22" i="14"/>
  <c r="N19" i="18" l="1"/>
  <c r="D13" i="18"/>
  <c r="B13" i="18"/>
  <c r="H49" i="11" l="1"/>
  <c r="H48" i="11"/>
  <c r="E49" i="11"/>
  <c r="F49" i="11"/>
  <c r="G49" i="11"/>
  <c r="D49" i="11"/>
  <c r="E48" i="11"/>
  <c r="F48" i="11"/>
  <c r="G48" i="11"/>
  <c r="D48" i="11"/>
  <c r="H7" i="11"/>
  <c r="H6" i="11"/>
  <c r="V31" i="8" l="1"/>
  <c r="C32" i="7" l="1"/>
  <c r="C38" i="7"/>
  <c r="C47" i="7"/>
  <c r="C31" i="7"/>
  <c r="G33" i="11" l="1"/>
  <c r="F33" i="11"/>
  <c r="E33" i="11"/>
  <c r="D33" i="11"/>
  <c r="G32" i="11"/>
  <c r="F32" i="11"/>
  <c r="E32" i="11"/>
  <c r="D32" i="11"/>
  <c r="G7" i="11"/>
  <c r="F7" i="11"/>
  <c r="E7" i="11"/>
  <c r="D7" i="11"/>
  <c r="G6" i="11"/>
  <c r="F6" i="11"/>
  <c r="E6" i="11"/>
  <c r="D6" i="11"/>
  <c r="G5" i="11"/>
  <c r="F5" i="11"/>
  <c r="E5" i="11"/>
  <c r="D5" i="11"/>
  <c r="G4" i="11"/>
  <c r="F4" i="11"/>
  <c r="E4" i="11"/>
  <c r="D4" i="11"/>
  <c r="H33" i="11" l="1"/>
  <c r="H32" i="11"/>
  <c r="H5" i="11"/>
  <c r="H4" i="11" l="1"/>
  <c r="L34" i="18"/>
  <c r="K34" i="18"/>
  <c r="J34" i="18"/>
  <c r="I34" i="18"/>
  <c r="E34" i="18"/>
  <c r="D34" i="18"/>
  <c r="N27" i="18" l="1"/>
  <c r="N26" i="18"/>
  <c r="N25" i="18"/>
  <c r="N24" i="18"/>
  <c r="N23" i="18"/>
  <c r="N22" i="18"/>
  <c r="N21" i="18"/>
  <c r="N20" i="18"/>
  <c r="K108" i="14" l="1"/>
  <c r="J108" i="14"/>
  <c r="I108" i="14"/>
  <c r="D43" i="17" l="1"/>
  <c r="D47" i="17"/>
  <c r="C47" i="17"/>
  <c r="D46" i="17"/>
  <c r="C46" i="17"/>
  <c r="D45" i="17"/>
  <c r="C45" i="17"/>
  <c r="D44" i="17"/>
  <c r="C44" i="17"/>
  <c r="C43" i="17"/>
  <c r="D42" i="17"/>
  <c r="C42" i="17"/>
  <c r="D41" i="17"/>
  <c r="C41" i="17"/>
  <c r="D40" i="17"/>
  <c r="C40" i="17"/>
  <c r="D39" i="17"/>
  <c r="C39" i="17"/>
  <c r="D38" i="17"/>
  <c r="C38" i="17"/>
  <c r="D37" i="17"/>
  <c r="C37" i="17"/>
  <c r="D36" i="17"/>
  <c r="C36" i="17"/>
  <c r="C37" i="16"/>
  <c r="C38" i="16"/>
  <c r="C39" i="16"/>
  <c r="C40" i="16"/>
  <c r="C41" i="16"/>
  <c r="C42" i="16"/>
  <c r="C43" i="16"/>
  <c r="C44" i="16"/>
  <c r="C45" i="16"/>
  <c r="C46" i="16"/>
  <c r="C47" i="16"/>
  <c r="D38" i="16"/>
  <c r="D39" i="16"/>
  <c r="D40" i="16"/>
  <c r="D41" i="16"/>
  <c r="D42" i="16"/>
  <c r="D43" i="16"/>
  <c r="D44" i="16"/>
  <c r="D45" i="16"/>
  <c r="D46" i="16"/>
  <c r="D47" i="16"/>
  <c r="D37" i="16"/>
  <c r="C36" i="16"/>
  <c r="D36" i="16"/>
  <c r="C26" i="17" l="1"/>
  <c r="C25" i="17"/>
  <c r="C24" i="17"/>
  <c r="C23" i="17"/>
  <c r="C22" i="17"/>
  <c r="C21" i="17"/>
  <c r="C20" i="17"/>
  <c r="C19" i="17"/>
  <c r="C18" i="17"/>
  <c r="C17" i="17"/>
  <c r="C16" i="17"/>
  <c r="C11" i="17"/>
  <c r="C26" i="16"/>
  <c r="C18" i="16"/>
  <c r="C19" i="16"/>
  <c r="C20" i="16"/>
  <c r="C21" i="16"/>
  <c r="C22" i="16"/>
  <c r="C23" i="16"/>
  <c r="C24" i="16"/>
  <c r="C25" i="16"/>
  <c r="C17" i="16"/>
  <c r="C16" i="16"/>
  <c r="G39" i="12" l="1"/>
  <c r="B39" i="12"/>
  <c r="B28" i="12"/>
  <c r="B29" i="12"/>
  <c r="B30" i="12"/>
  <c r="B31" i="12"/>
  <c r="B32" i="12"/>
  <c r="B33" i="12"/>
  <c r="B35" i="12"/>
  <c r="F20" i="12" l="1"/>
  <c r="K13" i="14"/>
  <c r="K14" i="14"/>
  <c r="K15" i="14"/>
  <c r="K16" i="14"/>
  <c r="K17" i="14"/>
  <c r="K12" i="14"/>
  <c r="J13" i="14"/>
  <c r="J14" i="14"/>
  <c r="J15" i="14"/>
  <c r="J16" i="14"/>
  <c r="J17" i="14"/>
  <c r="J12" i="14"/>
  <c r="I13" i="14"/>
  <c r="I14" i="14"/>
  <c r="I15" i="14"/>
  <c r="I16" i="14"/>
  <c r="I17" i="14"/>
  <c r="I12" i="14"/>
  <c r="H13" i="14"/>
  <c r="H14" i="14"/>
  <c r="H15" i="14"/>
  <c r="H16" i="14"/>
  <c r="H17" i="14"/>
  <c r="H12" i="14"/>
  <c r="I99" i="14"/>
  <c r="J99" i="14"/>
  <c r="K99" i="14"/>
  <c r="I100" i="14"/>
  <c r="J100" i="14"/>
  <c r="K100" i="14"/>
  <c r="I101" i="14"/>
  <c r="J101" i="14"/>
  <c r="K101" i="14"/>
  <c r="I102" i="14"/>
  <c r="J102" i="14"/>
  <c r="K102" i="14"/>
  <c r="I103" i="14"/>
  <c r="J103" i="14"/>
  <c r="K103" i="14"/>
  <c r="I104" i="14"/>
  <c r="J104" i="14"/>
  <c r="K104" i="14"/>
  <c r="I105" i="14"/>
  <c r="J105" i="14"/>
  <c r="K105" i="14"/>
  <c r="I106" i="14"/>
  <c r="J106" i="14"/>
  <c r="K106" i="14"/>
  <c r="I107" i="14"/>
  <c r="J107" i="14"/>
  <c r="K107" i="14"/>
  <c r="J98" i="14"/>
  <c r="K98" i="14"/>
  <c r="I98" i="14"/>
  <c r="I88" i="14" l="1"/>
  <c r="I87" i="14"/>
  <c r="I86" i="14"/>
  <c r="I82" i="14"/>
  <c r="I81" i="14"/>
  <c r="I145" i="14" l="1"/>
  <c r="I89" i="14" s="1"/>
  <c r="I80" i="14"/>
  <c r="I83" i="14" s="1"/>
  <c r="J82" i="14" s="1"/>
  <c r="M46" i="14"/>
  <c r="L46" i="14"/>
  <c r="L47" i="14" s="1"/>
  <c r="K46" i="14"/>
  <c r="K47" i="14" s="1"/>
  <c r="J46" i="14"/>
  <c r="J47" i="14" s="1"/>
  <c r="I46" i="14"/>
  <c r="I47" i="14" s="1"/>
  <c r="H46" i="14"/>
  <c r="H47" i="14" s="1"/>
  <c r="J86" i="14" l="1"/>
  <c r="J88" i="14"/>
  <c r="J80" i="14"/>
  <c r="J87" i="14"/>
  <c r="J81" i="14"/>
  <c r="J39" i="14"/>
  <c r="I39" i="14"/>
  <c r="H39" i="14"/>
  <c r="C11" i="16"/>
  <c r="G38" i="12"/>
  <c r="B38" i="12"/>
  <c r="G37" i="12"/>
  <c r="B37" i="12"/>
  <c r="G36" i="12"/>
  <c r="B36" i="12"/>
  <c r="G35" i="12"/>
  <c r="G34" i="12"/>
  <c r="B34" i="12"/>
  <c r="G33" i="12"/>
  <c r="G32" i="12"/>
  <c r="G31" i="12"/>
  <c r="G30" i="12"/>
  <c r="G29" i="12"/>
  <c r="G28" i="12"/>
  <c r="F21" i="12"/>
  <c r="F19" i="12"/>
  <c r="F18" i="12"/>
  <c r="F17" i="12"/>
  <c r="F16" i="12"/>
  <c r="F15" i="12"/>
  <c r="F14" i="12"/>
  <c r="F13" i="12"/>
  <c r="F12" i="12"/>
  <c r="F11" i="12"/>
  <c r="F10" i="12"/>
  <c r="N28" i="18"/>
  <c r="M22" i="14" l="1"/>
  <c r="K39" i="14"/>
  <c r="J40" i="14" s="1"/>
  <c r="I40" i="14" s="1"/>
  <c r="J83" i="14"/>
  <c r="J89" i="14"/>
  <c r="K23" i="14"/>
  <c r="J23" i="14" l="1"/>
  <c r="L23" i="14"/>
</calcChain>
</file>

<file path=xl/comments1.xml><?xml version="1.0" encoding="utf-8"?>
<comments xmlns="http://schemas.openxmlformats.org/spreadsheetml/2006/main">
  <authors>
    <author/>
    <author>tedako</author>
  </authors>
  <commentList>
    <comment ref="AD4" authorId="0" shapeId="0">
      <text>
        <r>
          <rPr>
            <b/>
            <sz val="9"/>
            <color indexed="8"/>
            <rFont val="ＭＳ Ｐゴシック"/>
            <family val="3"/>
            <charset val="128"/>
          </rPr>
          <t>H21は「その他漁業」に統合</t>
        </r>
      </text>
    </comment>
    <comment ref="A32" authorId="1" shapeId="0">
      <text>
        <r>
          <rPr>
            <b/>
            <sz val="9"/>
            <color indexed="81"/>
            <rFont val="ＭＳ Ｐゴシック"/>
            <family val="3"/>
            <charset val="128"/>
          </rPr>
          <t>tedako:</t>
        </r>
        <r>
          <rPr>
            <sz val="9"/>
            <color indexed="81"/>
            <rFont val="ＭＳ Ｐゴシック"/>
            <family val="3"/>
            <charset val="128"/>
          </rPr>
          <t xml:space="preserve">
次年度以降削除予定！</t>
        </r>
      </text>
    </comment>
  </commentList>
</comments>
</file>

<file path=xl/sharedStrings.xml><?xml version="1.0" encoding="utf-8"?>
<sst xmlns="http://schemas.openxmlformats.org/spreadsheetml/2006/main" count="1673" uniqueCount="483">
  <si>
    <t>Ⅴ　農業及び漁業　</t>
  </si>
  <si>
    <t>　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</si>
  <si>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（単位：戸）</t>
  </si>
  <si>
    <t>総　　数</t>
  </si>
  <si>
    <t>専　　業</t>
  </si>
  <si>
    <t>総　　　　　数</t>
  </si>
  <si>
    <t>総　数</t>
  </si>
  <si>
    <t>野菜類</t>
  </si>
  <si>
    <t>その他</t>
  </si>
  <si>
    <t>仲　　　間</t>
  </si>
  <si>
    <t>安  波  茶</t>
  </si>
  <si>
    <t>屋  富  祖</t>
  </si>
  <si>
    <t>（単位：アール、㎏、ｔ）</t>
  </si>
  <si>
    <t>収 穫 期</t>
  </si>
  <si>
    <t>夏　　　　　植</t>
  </si>
  <si>
    <t>春  　　　　植</t>
  </si>
  <si>
    <t>株　　　　　出</t>
  </si>
  <si>
    <t>面 積</t>
  </si>
  <si>
    <t>反 収</t>
  </si>
  <si>
    <t>収穫量</t>
  </si>
  <si>
    <t>（注）市外農地含む。反収は、１ａ＝ 0.1反として計算した数値である。</t>
  </si>
  <si>
    <t>総　　　　数</t>
  </si>
  <si>
    <t>平成22年</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</si>
  <si>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</si>
  <si>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</si>
  <si>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</si>
  <si>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</si>
  <si>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</si>
  <si>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</si>
  <si>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</si>
  <si>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</si>
  <si>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</si>
  <si>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</si>
  <si>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</si>
  <si>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</si>
  <si>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</si>
  <si>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</si>
  <si>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</si>
  <si>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</si>
  <si>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</si>
  <si>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</si>
  <si>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</si>
  <si>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</si>
  <si>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</si>
  <si>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</si>
  <si>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</si>
  <si>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</si>
  <si>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</si>
  <si>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</si>
  <si>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</si>
  <si>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</si>
  <si>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</si>
  <si>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</si>
  <si>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6"/>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</si>
  <si>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6"/>
        <rFont val="ＭＳ 明朝"/>
        <family val="1"/>
        <charset val="128"/>
      </rPr>
      <t xml:space="preserve"> </t>
    </r>
    <r>
      <rPr>
        <sz val="10"/>
        <rFont val="ＭＳ 明朝"/>
        <family val="1"/>
        <charset val="128"/>
      </rPr>
      <t>区</t>
    </r>
  </si>
  <si>
    <t>当　　　山</t>
  </si>
  <si>
    <t>大　　　平</t>
  </si>
  <si>
    <t>農          　　　家      　　　　戸    　　　      数</t>
  </si>
  <si>
    <t>総　　    数</t>
  </si>
  <si>
    <t>専　  　業</t>
  </si>
  <si>
    <t>兼    　  　　　      　    業</t>
  </si>
  <si>
    <t xml:space="preserve">   総　　数</t>
  </si>
  <si>
    <t xml:space="preserve">    第１種</t>
  </si>
  <si>
    <t xml:space="preserve">    第２種</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</si>
  <si>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7"/>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</si>
  <si>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7"/>
        <rFont val="ＭＳ 明朝"/>
        <family val="1"/>
        <charset val="128"/>
      </rPr>
      <t xml:space="preserve"> </t>
    </r>
    <r>
      <rPr>
        <sz val="10"/>
        <rFont val="ＭＳ 明朝"/>
        <family val="1"/>
        <charset val="128"/>
      </rPr>
      <t>区</t>
    </r>
  </si>
  <si>
    <t>（単位：人）</t>
  </si>
  <si>
    <t>農　  業</t>
  </si>
  <si>
    <t>兼　業　従　事　者</t>
  </si>
  <si>
    <t>仕 事 に
従事しな
かった者</t>
  </si>
  <si>
    <t>専 従 者</t>
  </si>
  <si>
    <t>農業が主</t>
  </si>
  <si>
    <t>兼業が主</t>
  </si>
  <si>
    <t>（注）内間の数値には仲西、勢理客が含まれている。</t>
  </si>
  <si>
    <t>（単位：戸、アール）</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</si>
  <si>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</si>
  <si>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</si>
  <si>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</si>
  <si>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</si>
  <si>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</si>
  <si>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</si>
  <si>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</si>
  <si>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</si>
  <si>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</si>
  <si>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</si>
  <si>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</si>
  <si>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</si>
  <si>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</si>
  <si>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</si>
  <si>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</si>
  <si>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</si>
  <si>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</si>
  <si>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</si>
  <si>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</si>
  <si>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</si>
  <si>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</si>
  <si>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</si>
  <si>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字　　別</t>
  </si>
  <si>
    <t>総数</t>
  </si>
  <si>
    <t>販　　　　売　　　　農　　　　家</t>
  </si>
  <si>
    <t>0.3ｈa未満</t>
  </si>
  <si>
    <t>0.3～0.5ha</t>
  </si>
  <si>
    <t>0.5～1.0ha</t>
  </si>
  <si>
    <t>1.0～1.5ha</t>
  </si>
  <si>
    <t>1.5～2.0ha</t>
  </si>
  <si>
    <t>2.0～3.0ha</t>
  </si>
  <si>
    <t>3.0ha以上</t>
  </si>
  <si>
    <t>（81）2005農業センサス</t>
  </si>
  <si>
    <t>統計表00021</t>
  </si>
  <si>
    <t>字    別</t>
  </si>
  <si>
    <t>作　付</t>
  </si>
  <si>
    <t>種類別作付（栽培）面積</t>
  </si>
  <si>
    <t>いも類</t>
  </si>
  <si>
    <t>工芸
農作物</t>
  </si>
  <si>
    <t>花き類</t>
  </si>
  <si>
    <t>(栽培)</t>
  </si>
  <si>
    <t>花木</t>
  </si>
  <si>
    <t>面積計</t>
  </si>
  <si>
    <t>農業センサス2005</t>
  </si>
  <si>
    <t>統計表00103</t>
  </si>
  <si>
    <t>統計表00106</t>
  </si>
  <si>
    <t>作付（栽培）実経営体数</t>
  </si>
  <si>
    <t>は種別作付（栽培）経営</t>
  </si>
  <si>
    <t>体数の和と一致しない。</t>
  </si>
  <si>
    <t>穀物</t>
  </si>
  <si>
    <t>果樹類</t>
  </si>
  <si>
    <t>肉用牛</t>
  </si>
  <si>
    <t>養豚</t>
  </si>
  <si>
    <t>養鶏</t>
  </si>
  <si>
    <t>養蚕</t>
  </si>
  <si>
    <t>の作物</t>
  </si>
  <si>
    <t>の畜産</t>
  </si>
  <si>
    <t>１ｔ未満</t>
  </si>
  <si>
    <t>（単位：kg、千円）</t>
  </si>
  <si>
    <t>魚　　　種</t>
  </si>
  <si>
    <t xml:space="preserve">     量</t>
  </si>
  <si>
    <t>平成20年</t>
  </si>
  <si>
    <t>魚類総数</t>
  </si>
  <si>
    <t>か  つ  お</t>
  </si>
  <si>
    <t>マ  チ  類</t>
  </si>
  <si>
    <t>た  い  類</t>
  </si>
  <si>
    <t>た か さ ご</t>
  </si>
  <si>
    <t>あ  い  ご</t>
  </si>
  <si>
    <t>ブ  ダ  イ</t>
  </si>
  <si>
    <t>ブ　  　リ</t>
  </si>
  <si>
    <t>は　　  た</t>
  </si>
  <si>
    <t>あ　  　じ</t>
  </si>
  <si>
    <t>さ  わ  ら</t>
  </si>
  <si>
    <t>そ  の  他</t>
  </si>
  <si>
    <t>水産物総数</t>
  </si>
  <si>
    <t>い　 　か</t>
  </si>
  <si>
    <t>た 　　こ</t>
  </si>
  <si>
    <t>い せ え び</t>
  </si>
  <si>
    <t>か　 　に</t>
  </si>
  <si>
    <t>う　 　に</t>
  </si>
  <si>
    <t>貝　 　類</t>
  </si>
  <si>
    <t>養　　殖</t>
  </si>
  <si>
    <t>養殖総数</t>
  </si>
  <si>
    <r>
      <t>漁　　　業</t>
    </r>
    <r>
      <rPr>
        <sz val="10"/>
        <rFont val="ＭＳ 明朝"/>
        <family val="1"/>
        <charset val="128"/>
      </rPr>
      <t xml:space="preserve">  </t>
    </r>
  </si>
  <si>
    <t>（単位：経営体、隻、人、万円）</t>
  </si>
  <si>
    <t>市　　別</t>
  </si>
  <si>
    <t>漁業経営体
総　　数</t>
  </si>
  <si>
    <t>漁　　      船</t>
  </si>
  <si>
    <t>１経営体
平均漁獲
金　　額
（万円）</t>
  </si>
  <si>
    <t>無動力船</t>
  </si>
  <si>
    <t>船外機付
船 隻 数</t>
  </si>
  <si>
    <t>動力船</t>
  </si>
  <si>
    <t>家　族</t>
  </si>
  <si>
    <t>雇用者</t>
  </si>
  <si>
    <t>隻　　数</t>
  </si>
  <si>
    <t>隻　数</t>
  </si>
  <si>
    <t>宜野湾市</t>
  </si>
  <si>
    <t>宮古島市</t>
  </si>
  <si>
    <t>豊見城市</t>
  </si>
  <si>
    <t>（単位：経営体、人）</t>
  </si>
  <si>
    <t>市　 別</t>
  </si>
  <si>
    <t xml:space="preserve">   　兼　    　業</t>
  </si>
  <si>
    <t>漁　業　就　業　者</t>
  </si>
  <si>
    <t>自営
漁業のみ</t>
  </si>
  <si>
    <t>自営
漁業が主</t>
  </si>
  <si>
    <t>自営
漁業が従</t>
  </si>
  <si>
    <t>総   数</t>
  </si>
  <si>
    <t>沿岸漁業
就業者</t>
  </si>
  <si>
    <t>中小漁業
就業者</t>
  </si>
  <si>
    <t>総　　  数</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</si>
  <si>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</si>
  <si>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</si>
  <si>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</si>
  <si>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</si>
  <si>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</si>
  <si>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</si>
  <si>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</si>
  <si>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</si>
  <si>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</si>
  <si>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</si>
  <si>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</si>
  <si>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</si>
  <si>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</si>
  <si>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那　　覇　　市</t>
  </si>
  <si>
    <t>う　る　ま　市</t>
  </si>
  <si>
    <t>沖　　縄　　市</t>
  </si>
  <si>
    <t>宜　野　湾　市</t>
  </si>
  <si>
    <t>名　　護　　市</t>
  </si>
  <si>
    <t>糸　　満　　市</t>
  </si>
  <si>
    <t>南　　城　　市</t>
  </si>
  <si>
    <t>宮　古　島　市</t>
  </si>
  <si>
    <t>石　　垣　　市</t>
  </si>
  <si>
    <t>豊　見　城　市</t>
  </si>
  <si>
    <t>　　平成21年は、「その他の網漁業」に「その他の敷網」を統合・その他漁業」に「潜水器業」を統合した。</t>
  </si>
  <si>
    <t>漁船非使用</t>
  </si>
  <si>
    <t>海 面 養 殖</t>
  </si>
  <si>
    <t>市　別</t>
  </si>
  <si>
    <t xml:space="preserve"> １ｔ～３ｔ未満</t>
  </si>
  <si>
    <t>３ｔ～５ｔ未満</t>
  </si>
  <si>
    <t>５ｔ～10ｔ未満</t>
  </si>
  <si>
    <t>10ｔ～20ｔ未満</t>
  </si>
  <si>
    <t>20ｔ以上</t>
  </si>
  <si>
    <t>20 年</t>
  </si>
  <si>
    <t>浦　　添　　市</t>
  </si>
  <si>
    <t>（注）総数は、「x」を含む数値なので必ずしも一致しない。</t>
  </si>
  <si>
    <t>Ⅴ　　農 業 及 び 漁 業　</t>
  </si>
  <si>
    <t>山羊</t>
  </si>
  <si>
    <t>鶏</t>
  </si>
  <si>
    <t>漁獲量</t>
  </si>
  <si>
    <t>魚類</t>
  </si>
  <si>
    <t>水産動物類</t>
  </si>
  <si>
    <t>養殖</t>
  </si>
  <si>
    <t>漁獲高</t>
  </si>
  <si>
    <t>総数</t>
    <phoneticPr fontId="24"/>
  </si>
  <si>
    <t>田</t>
    <rPh sb="0" eb="1">
      <t>タ</t>
    </rPh>
    <phoneticPr fontId="24"/>
  </si>
  <si>
    <t>経営体数</t>
    <rPh sb="0" eb="2">
      <t>ケイエイ</t>
    </rPh>
    <rPh sb="2" eb="3">
      <t>タイ</t>
    </rPh>
    <rPh sb="3" eb="4">
      <t>スウ</t>
    </rPh>
    <phoneticPr fontId="24"/>
  </si>
  <si>
    <t>面　積</t>
    <rPh sb="0" eb="1">
      <t>メン</t>
    </rPh>
    <rPh sb="2" eb="3">
      <t>セキ</t>
    </rPh>
    <phoneticPr fontId="24"/>
  </si>
  <si>
    <t>（注）2010年世界農林業センサスから、15歳以上の状況別世帯員数が</t>
    <rPh sb="1" eb="2">
      <t>チュウ</t>
    </rPh>
    <rPh sb="7" eb="8">
      <t>ネン</t>
    </rPh>
    <rPh sb="8" eb="10">
      <t>セカイ</t>
    </rPh>
    <rPh sb="10" eb="13">
      <t>ノウリンギョウ</t>
    </rPh>
    <rPh sb="22" eb="25">
      <t>サイイジョウ</t>
    </rPh>
    <rPh sb="26" eb="28">
      <t>ジョウキョウ</t>
    </rPh>
    <rPh sb="28" eb="29">
      <t>ベツ</t>
    </rPh>
    <rPh sb="29" eb="31">
      <t>セタイ</t>
    </rPh>
    <rPh sb="31" eb="32">
      <t>イン</t>
    </rPh>
    <rPh sb="32" eb="33">
      <t>スウ</t>
    </rPh>
    <phoneticPr fontId="24"/>
  </si>
  <si>
    <t>　　　把握されていないため、全体の状況別世帯員数を記入。</t>
    <rPh sb="17" eb="19">
      <t>ジョウキョウ</t>
    </rPh>
    <rPh sb="19" eb="20">
      <t>ベツ</t>
    </rPh>
    <rPh sb="20" eb="23">
      <t>セタイイン</t>
    </rPh>
    <rPh sb="23" eb="24">
      <t>スウ</t>
    </rPh>
    <phoneticPr fontId="24"/>
  </si>
  <si>
    <t>（単位：経営体）</t>
    <rPh sb="4" eb="7">
      <t>ケイエイタイ</t>
    </rPh>
    <phoneticPr fontId="24"/>
  </si>
  <si>
    <t>（注）総数は、「x」を含む数値なので必ずしも一致しない。</t>
    <phoneticPr fontId="24"/>
  </si>
  <si>
    <t>　　　　 20</t>
    <phoneticPr fontId="24"/>
  </si>
  <si>
    <t>浦添市　平成５年</t>
    <phoneticPr fontId="24"/>
  </si>
  <si>
    <r>
      <t>浦添市　平成</t>
    </r>
    <r>
      <rPr>
        <sz val="10"/>
        <rFont val="ＭＳ 明朝"/>
        <family val="1"/>
        <charset val="128"/>
      </rPr>
      <t>10</t>
    </r>
    <phoneticPr fontId="24"/>
  </si>
  <si>
    <t>漁業</t>
    <phoneticPr fontId="24"/>
  </si>
  <si>
    <t>　　出漁日数は漁業センサスによる。平成５年・10年はデータが無いため掲載していない。</t>
    <rPh sb="7" eb="9">
      <t>ギョギョウ</t>
    </rPh>
    <rPh sb="17" eb="19">
      <t>ヘイセイ</t>
    </rPh>
    <rPh sb="20" eb="21">
      <t>ネン</t>
    </rPh>
    <rPh sb="24" eb="25">
      <t>ネン</t>
    </rPh>
    <rPh sb="30" eb="31">
      <t>ナ</t>
    </rPh>
    <rPh sb="34" eb="36">
      <t>ケイサイ</t>
    </rPh>
    <phoneticPr fontId="24"/>
  </si>
  <si>
    <t>浦添市</t>
    <rPh sb="0" eb="3">
      <t>ウラソエシ</t>
    </rPh>
    <phoneticPr fontId="24"/>
  </si>
  <si>
    <t>　　平成15年の出漁日数には29日以下を含む。</t>
    <rPh sb="2" eb="4">
      <t>ヘイセイ</t>
    </rPh>
    <rPh sb="6" eb="7">
      <t>ネン</t>
    </rPh>
    <rPh sb="8" eb="10">
      <t>シュツリョウ</t>
    </rPh>
    <rPh sb="10" eb="12">
      <t>ニッスウ</t>
    </rPh>
    <rPh sb="16" eb="17">
      <t>ニチ</t>
    </rPh>
    <rPh sb="17" eb="19">
      <t>イカ</t>
    </rPh>
    <rPh sb="20" eb="21">
      <t>フク</t>
    </rPh>
    <phoneticPr fontId="24"/>
  </si>
  <si>
    <r>
      <t xml:space="preserve">作付
</t>
    </r>
    <r>
      <rPr>
        <sz val="9"/>
        <color indexed="8"/>
        <rFont val="ＭＳ 明朝"/>
        <family val="1"/>
        <charset val="128"/>
      </rPr>
      <t xml:space="preserve">(栽培)
</t>
    </r>
    <r>
      <rPr>
        <sz val="10"/>
        <color indexed="8"/>
        <rFont val="ＭＳ 明朝"/>
        <family val="1"/>
        <charset val="128"/>
      </rPr>
      <t>実経営体数</t>
    </r>
  </si>
  <si>
    <t>種類別作付（栽培）農家数</t>
  </si>
  <si>
    <t>合計</t>
    <rPh sb="0" eb="2">
      <t>ゴウケイ</t>
    </rPh>
    <phoneticPr fontId="24"/>
  </si>
  <si>
    <t>浦    添    市</t>
    <rPh sb="0" eb="1">
      <t>ウラ</t>
    </rPh>
    <rPh sb="5" eb="6">
      <t>ソウ</t>
    </rPh>
    <rPh sb="10" eb="11">
      <t>シ</t>
    </rPh>
    <phoneticPr fontId="24"/>
  </si>
  <si>
    <t>市別</t>
    <phoneticPr fontId="24"/>
  </si>
  <si>
    <t>種                                         類</t>
    <phoneticPr fontId="24"/>
  </si>
  <si>
    <t>（71）  字別の状態別農家世帯員数</t>
    <rPh sb="9" eb="11">
      <t>ジョウタイ</t>
    </rPh>
    <rPh sb="11" eb="12">
      <t>ベツ</t>
    </rPh>
    <rPh sb="14" eb="17">
      <t>セタイイン</t>
    </rPh>
    <rPh sb="17" eb="18">
      <t>スウ</t>
    </rPh>
    <phoneticPr fontId="24"/>
  </si>
  <si>
    <t>（72）  字別経営耕地の種類別経営体数と面積</t>
    <phoneticPr fontId="24"/>
  </si>
  <si>
    <t>（74）  字別、類別作付経営体数と類別作付面積</t>
    <phoneticPr fontId="24"/>
  </si>
  <si>
    <t>反収</t>
    <rPh sb="0" eb="1">
      <t>タン</t>
    </rPh>
    <rPh sb="1" eb="2">
      <t>シュウ</t>
    </rPh>
    <phoneticPr fontId="24"/>
  </si>
  <si>
    <t>kg</t>
    <phoneticPr fontId="24"/>
  </si>
  <si>
    <t>トン</t>
    <phoneticPr fontId="24"/>
  </si>
  <si>
    <t>（Ｐ78参照）</t>
    <phoneticPr fontId="24"/>
  </si>
  <si>
    <t>（36）家畜・家きん等の構成</t>
    <phoneticPr fontId="24"/>
  </si>
  <si>
    <t>総数</t>
    <rPh sb="0" eb="2">
      <t>ソウスウ</t>
    </rPh>
    <phoneticPr fontId="24"/>
  </si>
  <si>
    <t>総漁獲量</t>
    <rPh sb="0" eb="1">
      <t>ソウ</t>
    </rPh>
    <rPh sb="1" eb="3">
      <t>ギョカク</t>
    </rPh>
    <rPh sb="3" eb="4">
      <t>リョウ</t>
    </rPh>
    <phoneticPr fontId="24"/>
  </si>
  <si>
    <t>千円</t>
    <rPh sb="0" eb="1">
      <t>セン</t>
    </rPh>
    <rPh sb="1" eb="2">
      <t>エン</t>
    </rPh>
    <phoneticPr fontId="24"/>
  </si>
  <si>
    <t>畑</t>
    <rPh sb="0" eb="1">
      <t>ハタケ</t>
    </rPh>
    <phoneticPr fontId="24"/>
  </si>
  <si>
    <t>果樹園</t>
    <rPh sb="0" eb="3">
      <t>カジュエン</t>
    </rPh>
    <phoneticPr fontId="24"/>
  </si>
  <si>
    <t>販売農家数</t>
    <rPh sb="0" eb="2">
      <t>ハンバイ</t>
    </rPh>
    <rPh sb="2" eb="4">
      <t>ノウカ</t>
    </rPh>
    <rPh sb="4" eb="5">
      <t>スウ</t>
    </rPh>
    <phoneticPr fontId="24"/>
  </si>
  <si>
    <t>2.0ha以上</t>
    <rPh sb="5" eb="7">
      <t>イジョウ</t>
    </rPh>
    <phoneticPr fontId="24"/>
  </si>
  <si>
    <t>（37）経営耕地の種類別面積</t>
    <rPh sb="4" eb="6">
      <t>ケイエイ</t>
    </rPh>
    <rPh sb="6" eb="8">
      <t>コウチ</t>
    </rPh>
    <rPh sb="9" eb="11">
      <t>シュルイ</t>
    </rPh>
    <rPh sb="11" eb="12">
      <t>ベツ</t>
    </rPh>
    <rPh sb="12" eb="14">
      <t>メンセキ</t>
    </rPh>
    <phoneticPr fontId="24"/>
  </si>
  <si>
    <t>アール</t>
    <phoneticPr fontId="24"/>
  </si>
  <si>
    <t>（38）経営耕地規模別農家戸数</t>
    <rPh sb="4" eb="6">
      <t>ケイエイ</t>
    </rPh>
    <rPh sb="6" eb="8">
      <t>コウチ</t>
    </rPh>
    <rPh sb="8" eb="11">
      <t>キボベツ</t>
    </rPh>
    <rPh sb="11" eb="13">
      <t>ノウカ</t>
    </rPh>
    <rPh sb="13" eb="15">
      <t>コスウ</t>
    </rPh>
    <phoneticPr fontId="24"/>
  </si>
  <si>
    <t>専業</t>
    <rPh sb="0" eb="2">
      <t>センギョウ</t>
    </rPh>
    <phoneticPr fontId="24"/>
  </si>
  <si>
    <t>兼業</t>
    <rPh sb="0" eb="2">
      <t>ケンギョウ</t>
    </rPh>
    <phoneticPr fontId="24"/>
  </si>
  <si>
    <t xml:space="preserve"> 漁　　　　　　　　　　　　　　　業</t>
    <phoneticPr fontId="24"/>
  </si>
  <si>
    <t>漁 獲 量</t>
  </si>
  <si>
    <t>金　　額</t>
  </si>
  <si>
    <t>魚　　　　　　　　　　　　　　　　類</t>
  </si>
  <si>
    <t>金    額</t>
  </si>
  <si>
    <t>水　　産　　動　　物　　類</t>
  </si>
  <si>
    <t>そ　の　他</t>
  </si>
  <si>
    <t>海 ぶ ど う</t>
  </si>
  <si>
    <t>戸　数</t>
    <rPh sb="0" eb="1">
      <t>ト</t>
    </rPh>
    <rPh sb="2" eb="3">
      <t>スウ</t>
    </rPh>
    <phoneticPr fontId="24"/>
  </si>
  <si>
    <t>頭 数</t>
    <rPh sb="0" eb="1">
      <t>アタマ</t>
    </rPh>
    <rPh sb="2" eb="3">
      <t>スウ</t>
    </rPh>
    <phoneticPr fontId="24"/>
  </si>
  <si>
    <t>（70）  字別販売農家戸数</t>
    <phoneticPr fontId="24"/>
  </si>
  <si>
    <t>字　　　別</t>
    <phoneticPr fontId="24"/>
  </si>
  <si>
    <t>　　　　　15</t>
    <phoneticPr fontId="24"/>
  </si>
  <si>
    <t>石　　垣　　市</t>
    <phoneticPr fontId="24"/>
  </si>
  <si>
    <t>（単位：経営体）</t>
    <phoneticPr fontId="24"/>
  </si>
  <si>
    <t>那　　覇　　市</t>
    <phoneticPr fontId="24"/>
  </si>
  <si>
    <t>x</t>
    <phoneticPr fontId="24"/>
  </si>
  <si>
    <t>（75）  字別、農産物販売金額１位の部門別経営体数（平成22年2月１日現在）</t>
    <phoneticPr fontId="24"/>
  </si>
  <si>
    <t>花き</t>
    <phoneticPr fontId="24"/>
  </si>
  <si>
    <t>那覇市</t>
    <phoneticPr fontId="24"/>
  </si>
  <si>
    <t>うるま市</t>
    <phoneticPr fontId="24"/>
  </si>
  <si>
    <t>石垣市</t>
    <phoneticPr fontId="24"/>
  </si>
  <si>
    <t>糸満市</t>
    <phoneticPr fontId="24"/>
  </si>
  <si>
    <t>沖縄県</t>
    <phoneticPr fontId="24"/>
  </si>
  <si>
    <t>（79)   市別主な漁業種類別経営体数 （各年共１１月１日現在）</t>
    <phoneticPr fontId="24"/>
  </si>
  <si>
    <t>宮　古　島　市</t>
    <phoneticPr fontId="24"/>
  </si>
  <si>
    <t>石　　垣　　市</t>
    <phoneticPr fontId="24"/>
  </si>
  <si>
    <t>（注）総数は、「x」を含む数値なので必ずしも一致しない。</t>
    <phoneticPr fontId="24"/>
  </si>
  <si>
    <t>　　海面養殖は、たい類、ひとえぐさ、くるまえび、その他の合算の数値である。</t>
    <phoneticPr fontId="24"/>
  </si>
  <si>
    <t>　</t>
    <phoneticPr fontId="24"/>
  </si>
  <si>
    <t xml:space="preserve">（80）  市別階層別漁業経営体数 （各年共１１月１日現在）                                                                   </t>
    <phoneticPr fontId="24"/>
  </si>
  <si>
    <t>（単位：経営体）</t>
    <phoneticPr fontId="24"/>
  </si>
  <si>
    <t>市別</t>
    <phoneticPr fontId="24"/>
  </si>
  <si>
    <t>総数</t>
    <phoneticPr fontId="24"/>
  </si>
  <si>
    <t xml:space="preserve">     動            力            船            使            用　　　　　　　　</t>
    <phoneticPr fontId="24"/>
  </si>
  <si>
    <t>定　置　網</t>
    <phoneticPr fontId="24"/>
  </si>
  <si>
    <t>20 年</t>
    <phoneticPr fontId="24"/>
  </si>
  <si>
    <t>沖　　縄　　県</t>
    <phoneticPr fontId="24"/>
  </si>
  <si>
    <t xml:space="preserve">     </t>
    <phoneticPr fontId="24"/>
  </si>
  <si>
    <t>　　　</t>
    <phoneticPr fontId="24"/>
  </si>
  <si>
    <t>（89)   市別主な漁業種類別、出漁日数別経営体数 （各年共１１月１日現在）</t>
    <phoneticPr fontId="24"/>
  </si>
  <si>
    <t>　　</t>
    <phoneticPr fontId="24"/>
  </si>
  <si>
    <t xml:space="preserve">（90）  市別階層別漁業経営体数 （各年共１１月１日現在）                                                                   </t>
    <phoneticPr fontId="24"/>
  </si>
  <si>
    <t>沖　　縄　　県</t>
    <phoneticPr fontId="24"/>
  </si>
  <si>
    <t>（35）</t>
    <phoneticPr fontId="24"/>
  </si>
  <si>
    <t>（Ｐ80参照）</t>
    <phoneticPr fontId="24"/>
  </si>
  <si>
    <t>アール</t>
    <phoneticPr fontId="24"/>
  </si>
  <si>
    <t>（38）</t>
    <phoneticPr fontId="24"/>
  </si>
  <si>
    <t>アール</t>
    <phoneticPr fontId="24"/>
  </si>
  <si>
    <t>（39）漁獲量の構成（Ｐ82参照）</t>
    <phoneticPr fontId="24"/>
  </si>
  <si>
    <t>（40）漁獲高の構成（Ｐ82参照）</t>
    <phoneticPr fontId="24"/>
  </si>
  <si>
    <t xml:space="preserve">               </t>
    <phoneticPr fontId="24"/>
  </si>
  <si>
    <t xml:space="preserve">(39) </t>
    <phoneticPr fontId="24"/>
  </si>
  <si>
    <t>ｋｇ</t>
    <phoneticPr fontId="24"/>
  </si>
  <si>
    <t xml:space="preserve">(40) </t>
    <phoneticPr fontId="24"/>
  </si>
  <si>
    <t xml:space="preserve">(41) </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</si>
  <si>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</si>
  <si>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</si>
  <si>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</si>
  <si>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</si>
  <si>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</si>
  <si>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</si>
  <si>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</si>
  <si>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r>
      <t>（6</t>
    </r>
    <r>
      <rPr>
        <sz val="10"/>
        <rFont val="ＭＳ 明朝"/>
        <family val="1"/>
        <charset val="128"/>
      </rPr>
      <t>7</t>
    </r>
    <r>
      <rPr>
        <sz val="10"/>
        <rFont val="ＭＳ 明朝"/>
        <family val="1"/>
        <charset val="128"/>
      </rPr>
      <t xml:space="preserve">）  甘蔗生産面積、反当り収穫高及び収穫量 </t>
    </r>
    <phoneticPr fontId="24"/>
  </si>
  <si>
    <t>（68）  家畜、家きん飼養頭羽数の推移　（各年共12月末日現在）</t>
    <phoneticPr fontId="24"/>
  </si>
  <si>
    <t>年　　 次</t>
    <phoneticPr fontId="24"/>
  </si>
  <si>
    <t>（76）  魚種別、漁獲高の推移（各年共１月～12月）</t>
    <phoneticPr fontId="24"/>
  </si>
  <si>
    <t>沖縄県</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</si>
  <si>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</si>
  <si>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</si>
  <si>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</si>
  <si>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</si>
  <si>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</si>
  <si>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</si>
  <si>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</si>
  <si>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t>樹   園   地</t>
    <phoneticPr fontId="24"/>
  </si>
  <si>
    <t>字　　　　別</t>
    <phoneticPr fontId="24"/>
  </si>
  <si>
    <t>普   通   畑</t>
    <phoneticPr fontId="24"/>
  </si>
  <si>
    <t>面 積</t>
    <phoneticPr fontId="24"/>
  </si>
  <si>
    <t>総数</t>
    <phoneticPr fontId="24"/>
  </si>
  <si>
    <t>（73）  字別経営耕地規模別農家戸数</t>
    <phoneticPr fontId="24"/>
  </si>
  <si>
    <t>総  数</t>
    <phoneticPr fontId="24"/>
  </si>
  <si>
    <t>総数</t>
    <phoneticPr fontId="24"/>
  </si>
  <si>
    <t>x</t>
    <phoneticPr fontId="24"/>
  </si>
  <si>
    <t>x</t>
    <phoneticPr fontId="24"/>
  </si>
  <si>
    <t>x</t>
    <phoneticPr fontId="24"/>
  </si>
  <si>
    <t>鶏(採卵鶏)</t>
    <phoneticPr fontId="24"/>
  </si>
  <si>
    <t>25～26</t>
    <phoneticPr fontId="24"/>
  </si>
  <si>
    <t>(注)平成22年以降の飼養頭羽数は市内の飼養数である。</t>
    <rPh sb="1" eb="2">
      <t>チュウ</t>
    </rPh>
    <rPh sb="3" eb="5">
      <t>ヘイセイ</t>
    </rPh>
    <rPh sb="7" eb="8">
      <t>ネン</t>
    </rPh>
    <rPh sb="8" eb="10">
      <t>イコウ</t>
    </rPh>
    <rPh sb="11" eb="13">
      <t>シヨウ</t>
    </rPh>
    <rPh sb="13" eb="14">
      <t>トウ</t>
    </rPh>
    <rPh sb="14" eb="15">
      <t>ハネ</t>
    </rPh>
    <rPh sb="15" eb="16">
      <t>スウ</t>
    </rPh>
    <rPh sb="17" eb="19">
      <t>シナイ</t>
    </rPh>
    <rPh sb="20" eb="22">
      <t>シヨウ</t>
    </rPh>
    <rPh sb="22" eb="23">
      <t>スウ</t>
    </rPh>
    <phoneticPr fontId="24"/>
  </si>
  <si>
    <t>農業に従事
しなかった者</t>
    <rPh sb="0" eb="2">
      <t>ノウギョウ</t>
    </rPh>
    <rPh sb="3" eb="5">
      <t>ジュウジ</t>
    </rPh>
    <rPh sb="11" eb="12">
      <t>モノ</t>
    </rPh>
    <phoneticPr fontId="24"/>
  </si>
  <si>
    <t xml:space="preserve">   　 経営耕地なしも含む。</t>
    <phoneticPr fontId="24"/>
  </si>
  <si>
    <t>　　  海面養殖は、たい類、ひとえぐさ、くるまえび、その他の合算の数値である。</t>
    <phoneticPr fontId="24"/>
  </si>
  <si>
    <t>自営漁業のみ</t>
    <rPh sb="0" eb="2">
      <t>ジエイ</t>
    </rPh>
    <rPh sb="2" eb="4">
      <t>ギョギョウ</t>
    </rPh>
    <phoneticPr fontId="24"/>
  </si>
  <si>
    <t>自営漁業が主</t>
    <rPh sb="0" eb="2">
      <t>ジエイ</t>
    </rPh>
    <rPh sb="2" eb="4">
      <t>ギョギョウ</t>
    </rPh>
    <rPh sb="5" eb="6">
      <t>シュ</t>
    </rPh>
    <phoneticPr fontId="24"/>
  </si>
  <si>
    <t>自営漁業が従</t>
    <rPh sb="0" eb="2">
      <t>ジエイ</t>
    </rPh>
    <rPh sb="2" eb="4">
      <t>ギョギョウ</t>
    </rPh>
    <rPh sb="5" eb="6">
      <t>ジュウ</t>
    </rPh>
    <phoneticPr fontId="24"/>
  </si>
  <si>
    <t>（41）市別自営漁業等の概況（Ｐ83参照）</t>
    <rPh sb="18" eb="20">
      <t>サンショウ</t>
    </rPh>
    <phoneticPr fontId="24"/>
  </si>
  <si>
    <t>24～25</t>
    <phoneticPr fontId="24"/>
  </si>
  <si>
    <r>
      <t>平成</t>
    </r>
    <r>
      <rPr>
        <sz val="10"/>
        <rFont val="ＭＳ 明朝"/>
        <family val="1"/>
        <charset val="128"/>
      </rPr>
      <t>20</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</si>
  <si>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21</t>
    </r>
    <r>
      <rPr>
        <sz val="10"/>
        <color theme="0"/>
        <rFont val="ＭＳ 明朝"/>
        <family val="1"/>
        <charset val="128"/>
      </rPr>
      <t>年</t>
    </r>
    <phoneticPr fontId="24"/>
  </si>
  <si>
    <r>
      <t>平成</t>
    </r>
    <r>
      <rPr>
        <sz val="10"/>
        <rFont val="ＭＳ 明朝"/>
        <family val="1"/>
        <charset val="128"/>
      </rPr>
      <t>22</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</si>
  <si>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23</t>
    </r>
    <r>
      <rPr>
        <sz val="10"/>
        <color theme="0"/>
        <rFont val="ＭＳ 明朝"/>
        <family val="1"/>
        <charset val="128"/>
      </rPr>
      <t>年</t>
    </r>
    <phoneticPr fontId="24"/>
  </si>
  <si>
    <r>
      <t>平成</t>
    </r>
    <r>
      <rPr>
        <sz val="10"/>
        <rFont val="ＭＳ 明朝"/>
        <family val="1"/>
        <charset val="128"/>
      </rPr>
      <t>24</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</si>
  <si>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25</t>
    </r>
    <r>
      <rPr>
        <sz val="10"/>
        <color theme="0"/>
        <rFont val="ＭＳ 明朝"/>
        <family val="1"/>
        <charset val="128"/>
      </rPr>
      <t>年</t>
    </r>
    <phoneticPr fontId="24"/>
  </si>
  <si>
    <t>豊見城市</t>
    <phoneticPr fontId="24"/>
  </si>
  <si>
    <t>南城市</t>
    <rPh sb="0" eb="3">
      <t>ナンジョウシ</t>
    </rPh>
    <phoneticPr fontId="24"/>
  </si>
  <si>
    <t>11月1日現在の海上作業従事者数</t>
    <rPh sb="2" eb="3">
      <t>ガツ</t>
    </rPh>
    <rPh sb="4" eb="5">
      <t>ニチ</t>
    </rPh>
    <rPh sb="5" eb="7">
      <t>ゲンザイ</t>
    </rPh>
    <phoneticPr fontId="24"/>
  </si>
  <si>
    <t>（77）  市別漁業経営体の基本構成(平成25年11月１日現在)</t>
    <phoneticPr fontId="24"/>
  </si>
  <si>
    <t>資料：2013年漁業センサス</t>
    <phoneticPr fontId="24"/>
  </si>
  <si>
    <t>南城市</t>
    <rPh sb="0" eb="3">
      <t>ナンジョウシ</t>
    </rPh>
    <phoneticPr fontId="24"/>
  </si>
  <si>
    <t>資料：2013年漁業センサス</t>
    <phoneticPr fontId="24"/>
  </si>
  <si>
    <t>（78）  市別自営漁業等の概況（平成25年11月１日現在）</t>
    <phoneticPr fontId="24"/>
  </si>
  <si>
    <t>沖縄県　平成10年</t>
    <phoneticPr fontId="24"/>
  </si>
  <si>
    <t>資料：第43次沖縄農林水産統計年報</t>
    <phoneticPr fontId="24"/>
  </si>
  <si>
    <t>「漁業センサス」</t>
    <rPh sb="1" eb="3">
      <t>ギョギョウ</t>
    </rPh>
    <phoneticPr fontId="24"/>
  </si>
  <si>
    <t>平成25年</t>
    <phoneticPr fontId="24"/>
  </si>
  <si>
    <t>25 年</t>
    <phoneticPr fontId="24"/>
  </si>
  <si>
    <t>25 年</t>
    <phoneticPr fontId="24"/>
  </si>
  <si>
    <t>20 年</t>
    <phoneticPr fontId="24"/>
  </si>
  <si>
    <t>船外機付
漁船</t>
    <rPh sb="0" eb="3">
      <t>センガイキ</t>
    </rPh>
    <rPh sb="3" eb="4">
      <t>ツキ</t>
    </rPh>
    <rPh sb="5" eb="7">
      <t>ギョセン</t>
    </rPh>
    <phoneticPr fontId="24"/>
  </si>
  <si>
    <t>「2013年漁業センサス」</t>
    <rPh sb="5" eb="6">
      <t>ネン</t>
    </rPh>
    <rPh sb="6" eb="8">
      <t>ギョギョウ</t>
    </rPh>
    <phoneticPr fontId="24"/>
  </si>
  <si>
    <t>海面
養殖</t>
    <phoneticPr fontId="24"/>
  </si>
  <si>
    <t>　平成25年11月１日に実施された漁業センサスによると、本市の漁業経営体数は38で、うち自営漁業が38経営体、会社組織は０経営体となっている。自営漁業経営体を専・兼業別にみると、専業が30で、兼業８となっている。
　漁船の船隻数では、船外機付船が１隻、動力船が37隻となっている。</t>
    <phoneticPr fontId="24"/>
  </si>
  <si>
    <t>南城市</t>
    <rPh sb="0" eb="3">
      <t>ナンジョウシ</t>
    </rPh>
    <phoneticPr fontId="24"/>
  </si>
  <si>
    <t>（35）甘蔗収穫面積、反当り収穫高及び収穫量</t>
    <rPh sb="6" eb="8">
      <t>シュウカク</t>
    </rPh>
    <rPh sb="8" eb="10">
      <t>メンセキ</t>
    </rPh>
    <rPh sb="11" eb="12">
      <t>タン</t>
    </rPh>
    <rPh sb="12" eb="13">
      <t>アタ</t>
    </rPh>
    <rPh sb="14" eb="16">
      <t>シュウカク</t>
    </rPh>
    <rPh sb="16" eb="17">
      <t>ダカ</t>
    </rPh>
    <rPh sb="17" eb="18">
      <t>オヨ</t>
    </rPh>
    <phoneticPr fontId="24"/>
  </si>
  <si>
    <r>
      <rPr>
        <sz val="10"/>
        <color theme="0"/>
        <rFont val="ＭＳ 明朝"/>
        <family val="1"/>
        <charset val="128"/>
      </rPr>
      <t>平成</t>
    </r>
    <r>
      <rPr>
        <sz val="10"/>
        <rFont val="ＭＳ 明朝"/>
        <family val="1"/>
        <charset val="128"/>
      </rPr>
      <t>26</t>
    </r>
    <r>
      <rPr>
        <sz val="10"/>
        <color theme="0"/>
        <rFont val="ＭＳ 明朝"/>
        <family val="1"/>
        <charset val="128"/>
      </rPr>
      <t>年</t>
    </r>
    <r>
      <rPr>
        <sz val="11"/>
        <color theme="1"/>
        <rFont val="ＭＳ Ｐゴシック"/>
        <family val="2"/>
        <charset val="128"/>
        <scheme val="minor"/>
      </rPr>
      <t/>
    </r>
    <phoneticPr fontId="24"/>
  </si>
  <si>
    <t>26～27</t>
    <phoneticPr fontId="24"/>
  </si>
  <si>
    <t>28～29</t>
    <phoneticPr fontId="24"/>
  </si>
  <si>
    <t>資料：産業振興課</t>
    <rPh sb="5" eb="7">
      <t>シンコウ</t>
    </rPh>
    <phoneticPr fontId="24"/>
  </si>
  <si>
    <t>平成26年</t>
    <phoneticPr fontId="24"/>
  </si>
  <si>
    <t>27～28</t>
    <phoneticPr fontId="24"/>
  </si>
  <si>
    <r>
      <rPr>
        <sz val="10"/>
        <color theme="0"/>
        <rFont val="ＭＳ 明朝"/>
        <family val="1"/>
        <charset val="128"/>
      </rPr>
      <t>平成</t>
    </r>
    <r>
      <rPr>
        <sz val="10"/>
        <rFont val="ＭＳ 明朝"/>
        <family val="1"/>
        <charset val="128"/>
      </rPr>
      <t>27</t>
    </r>
    <r>
      <rPr>
        <sz val="10"/>
        <color theme="0"/>
        <rFont val="ＭＳ 明朝"/>
        <family val="1"/>
        <charset val="128"/>
      </rPr>
      <t>年</t>
    </r>
    <r>
      <rPr>
        <sz val="11"/>
        <color theme="1"/>
        <rFont val="ＭＳ Ｐゴシック"/>
        <family val="2"/>
        <charset val="128"/>
        <scheme val="minor"/>
      </rPr>
      <t/>
    </r>
    <phoneticPr fontId="24"/>
  </si>
  <si>
    <t>平成27年</t>
    <phoneticPr fontId="24"/>
  </si>
  <si>
    <t>平成28年</t>
    <phoneticPr fontId="24"/>
  </si>
  <si>
    <t>平成29年版　更新済み</t>
    <rPh sb="0" eb="2">
      <t>ヘイセイ</t>
    </rPh>
    <rPh sb="4" eb="6">
      <t>ネンバン</t>
    </rPh>
    <rPh sb="7" eb="9">
      <t>コウシン</t>
    </rPh>
    <rPh sb="9" eb="10">
      <t>ズ</t>
    </rPh>
    <phoneticPr fontId="24"/>
  </si>
  <si>
    <t>29～30</t>
    <phoneticPr fontId="24"/>
  </si>
  <si>
    <t>平成23～24年期</t>
    <rPh sb="0" eb="2">
      <t>ヘイセイ</t>
    </rPh>
    <rPh sb="7" eb="8">
      <t>ネン</t>
    </rPh>
    <rPh sb="8" eb="9">
      <t>キ</t>
    </rPh>
    <phoneticPr fontId="24"/>
  </si>
  <si>
    <t>平成29年</t>
    <rPh sb="0" eb="2">
      <t>ヘイセイ</t>
    </rPh>
    <rPh sb="4" eb="5">
      <t>ネン</t>
    </rPh>
    <phoneticPr fontId="24"/>
  </si>
  <si>
    <t>平成29年</t>
    <phoneticPr fontId="24"/>
  </si>
  <si>
    <r>
      <t>平成</t>
    </r>
    <r>
      <rPr>
        <b/>
        <sz val="10"/>
        <rFont val="ＭＳ 明朝"/>
        <family val="1"/>
        <charset val="128"/>
      </rPr>
      <t xml:space="preserve"> 平成　22 年　　</t>
    </r>
    <rPh sb="3" eb="5">
      <t>ヘイセイ</t>
    </rPh>
    <phoneticPr fontId="24"/>
  </si>
  <si>
    <t>　資料：2015年世界農林業センサス</t>
    <phoneticPr fontId="24"/>
  </si>
  <si>
    <t>　資料：2015年世界農林業センサス</t>
    <phoneticPr fontId="24"/>
  </si>
  <si>
    <t>-</t>
    <phoneticPr fontId="24"/>
  </si>
  <si>
    <t>x</t>
    <phoneticPr fontId="24"/>
  </si>
  <si>
    <t>平成 22 年</t>
    <phoneticPr fontId="24"/>
  </si>
  <si>
    <r>
      <t>平成</t>
    </r>
    <r>
      <rPr>
        <b/>
        <sz val="10"/>
        <rFont val="ＭＳ 明朝"/>
        <family val="1"/>
        <charset val="128"/>
      </rPr>
      <t xml:space="preserve"> 27 年</t>
    </r>
    <phoneticPr fontId="24"/>
  </si>
  <si>
    <r>
      <t>　   平成　</t>
    </r>
    <r>
      <rPr>
        <b/>
        <sz val="10"/>
        <rFont val="ＭＳ 明朝"/>
        <family val="1"/>
        <charset val="128"/>
      </rPr>
      <t>27 年</t>
    </r>
    <rPh sb="4" eb="5">
      <t>ヘイ</t>
    </rPh>
    <phoneticPr fontId="24"/>
  </si>
  <si>
    <t>x</t>
    <phoneticPr fontId="24"/>
  </si>
  <si>
    <t>x</t>
    <phoneticPr fontId="24"/>
  </si>
  <si>
    <t>-</t>
    <phoneticPr fontId="24"/>
  </si>
  <si>
    <t>x</t>
    <phoneticPr fontId="24"/>
  </si>
  <si>
    <t>x</t>
    <phoneticPr fontId="24"/>
  </si>
  <si>
    <t>x</t>
    <phoneticPr fontId="24"/>
  </si>
  <si>
    <t>-</t>
    <phoneticPr fontId="24"/>
  </si>
  <si>
    <t>-</t>
    <phoneticPr fontId="24"/>
  </si>
  <si>
    <t>-</t>
    <phoneticPr fontId="24"/>
  </si>
  <si>
    <t>x</t>
    <phoneticPr fontId="24"/>
  </si>
  <si>
    <t>…</t>
    <phoneticPr fontId="24"/>
  </si>
  <si>
    <t>…</t>
    <phoneticPr fontId="24"/>
  </si>
  <si>
    <t>…</t>
    <phoneticPr fontId="24"/>
  </si>
  <si>
    <t>x</t>
    <phoneticPr fontId="24"/>
  </si>
  <si>
    <t>x</t>
    <phoneticPr fontId="24"/>
  </si>
  <si>
    <t>x</t>
    <phoneticPr fontId="24"/>
  </si>
  <si>
    <t>…</t>
    <phoneticPr fontId="24"/>
  </si>
  <si>
    <t>-</t>
    <phoneticPr fontId="24"/>
  </si>
  <si>
    <t>-</t>
    <phoneticPr fontId="24"/>
  </si>
  <si>
    <t>-</t>
    <phoneticPr fontId="24"/>
  </si>
  <si>
    <t>…</t>
    <phoneticPr fontId="24"/>
  </si>
  <si>
    <t>平成27年</t>
    <phoneticPr fontId="24"/>
  </si>
  <si>
    <t>資料：2015年農業センサス</t>
    <phoneticPr fontId="24"/>
  </si>
  <si>
    <t>資料：2015年農業センサス</t>
    <phoneticPr fontId="24"/>
  </si>
  <si>
    <t>平成27年</t>
    <phoneticPr fontId="24"/>
  </si>
  <si>
    <t>ー</t>
    <phoneticPr fontId="24"/>
  </si>
  <si>
    <t>x</t>
    <phoneticPr fontId="24"/>
  </si>
  <si>
    <t>x</t>
    <phoneticPr fontId="24"/>
  </si>
  <si>
    <t>x</t>
    <phoneticPr fontId="24"/>
  </si>
  <si>
    <t>x</t>
    <phoneticPr fontId="24"/>
  </si>
  <si>
    <t>x</t>
    <phoneticPr fontId="24"/>
  </si>
  <si>
    <t>x</t>
    <phoneticPr fontId="24"/>
  </si>
  <si>
    <t>x</t>
    <phoneticPr fontId="24"/>
  </si>
  <si>
    <t>x</t>
    <phoneticPr fontId="24"/>
  </si>
  <si>
    <t>-</t>
    <phoneticPr fontId="24"/>
  </si>
  <si>
    <t>資料：2015年世界農林業センサス</t>
    <rPh sb="8" eb="10">
      <t>セカイ</t>
    </rPh>
    <rPh sb="11" eb="12">
      <t>リン</t>
    </rPh>
    <phoneticPr fontId="24"/>
  </si>
  <si>
    <t>-</t>
    <phoneticPr fontId="24"/>
  </si>
  <si>
    <t>果樹類</t>
    <rPh sb="0" eb="2">
      <t>カジュ</t>
    </rPh>
    <rPh sb="2" eb="3">
      <t>ルイ</t>
    </rPh>
    <phoneticPr fontId="24"/>
  </si>
  <si>
    <t>ｘ</t>
    <phoneticPr fontId="24"/>
  </si>
  <si>
    <t>-</t>
    <phoneticPr fontId="24"/>
  </si>
  <si>
    <t>-</t>
    <phoneticPr fontId="24"/>
  </si>
  <si>
    <t>x</t>
    <phoneticPr fontId="24"/>
  </si>
  <si>
    <t>x</t>
    <phoneticPr fontId="24"/>
  </si>
  <si>
    <t>ｘ</t>
    <phoneticPr fontId="24"/>
  </si>
  <si>
    <t>-</t>
    <phoneticPr fontId="24"/>
  </si>
  <si>
    <t>-</t>
    <phoneticPr fontId="24"/>
  </si>
  <si>
    <t>-</t>
    <phoneticPr fontId="24"/>
  </si>
  <si>
    <t>x</t>
    <phoneticPr fontId="24"/>
  </si>
  <si>
    <t>-</t>
    <phoneticPr fontId="24"/>
  </si>
  <si>
    <t>x</t>
    <phoneticPr fontId="24"/>
  </si>
  <si>
    <t>x</t>
    <phoneticPr fontId="24"/>
  </si>
  <si>
    <t>x</t>
    <phoneticPr fontId="24"/>
  </si>
  <si>
    <t>-</t>
    <phoneticPr fontId="24"/>
  </si>
  <si>
    <t>x</t>
    <phoneticPr fontId="24"/>
  </si>
  <si>
    <t>x</t>
    <phoneticPr fontId="24"/>
  </si>
  <si>
    <t>-</t>
    <phoneticPr fontId="24"/>
  </si>
  <si>
    <t xml:space="preserve">  ｘ</t>
    <phoneticPr fontId="24"/>
  </si>
  <si>
    <t>x</t>
    <phoneticPr fontId="24"/>
  </si>
  <si>
    <t xml:space="preserve"> （注）内間の数値には仲西、勢理客が含まれている。</t>
    <phoneticPr fontId="24"/>
  </si>
  <si>
    <t>まぐろ</t>
    <phoneticPr fontId="24"/>
  </si>
  <si>
    <t>※平成29年より魚類に「まぐろ」を追加</t>
    <rPh sb="1" eb="3">
      <t>ヘイセイ</t>
    </rPh>
    <rPh sb="5" eb="6">
      <t>ネン</t>
    </rPh>
    <rPh sb="8" eb="10">
      <t>ギョルイ</t>
    </rPh>
    <rPh sb="17" eb="19">
      <t>ツイカ</t>
    </rPh>
    <phoneticPr fontId="24"/>
  </si>
  <si>
    <t>…</t>
    <phoneticPr fontId="24"/>
  </si>
  <si>
    <r>
      <t xml:space="preserve"> (69)   字別、家畜、家きん農家戸数及び飼養頭羽数（平成</t>
    </r>
    <r>
      <rPr>
        <sz val="10"/>
        <color rgb="FFFF0000"/>
        <rFont val="ＭＳ 明朝"/>
        <family val="1"/>
        <charset val="128"/>
      </rPr>
      <t>29</t>
    </r>
    <r>
      <rPr>
        <sz val="10"/>
        <rFont val="ＭＳ 明朝"/>
        <family val="1"/>
        <charset val="128"/>
      </rPr>
      <t>年12月末日現在）</t>
    </r>
    <phoneticPr fontId="24"/>
  </si>
  <si>
    <t>平成30年版　更新済み</t>
    <rPh sb="0" eb="2">
      <t>ヘイセイ</t>
    </rPh>
    <rPh sb="4" eb="6">
      <t>ネンバン</t>
    </rPh>
    <rPh sb="7" eb="9">
      <t>コウシン</t>
    </rPh>
    <rPh sb="9" eb="10">
      <t>ズ</t>
    </rPh>
    <phoneticPr fontId="24"/>
  </si>
  <si>
    <t>H30更新なし</t>
    <rPh sb="3" eb="5">
      <t>コウシン</t>
    </rPh>
    <phoneticPr fontId="24"/>
  </si>
  <si>
    <t>H30更新</t>
    <rPh sb="3" eb="5">
      <t>コウシン</t>
    </rPh>
    <phoneticPr fontId="24"/>
  </si>
  <si>
    <t>(36)  H29.12月末　</t>
    <rPh sb="12" eb="14">
      <t>ガツマツ</t>
    </rPh>
    <phoneticPr fontId="24"/>
  </si>
  <si>
    <r>
      <t xml:space="preserve">(37)  </t>
    </r>
    <r>
      <rPr>
        <sz val="10"/>
        <color rgb="FFFF0000"/>
        <rFont val="ＭＳ 明朝"/>
        <family val="1"/>
        <charset val="128"/>
      </rPr>
      <t/>
    </r>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</si>
</sst>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 \-#,##0_ ;_ * &quot; -&quot;_ ;_ @_ "/>
    <numFmt numFmtId="184" formatCode="#,##0\ "/>
    <numFmt numFmtId="185" formatCode="_ * #,##0_ ;_ * \-#,##0_ ;_ * &quot;x&quot;_ ;_ @_ "/>
    <numFmt numFmtId="186" formatCode="_ * #,##0_ ;_ * &quot;…&quot;#,##0_ ;_ * &quot;-&quot;_ ;_ @_ "/>
    <numFmt numFmtId="187" formatCode="_ * #,##0_ ;_ * \x#,##0_ ;_ * &quot;x&quot;_ ;_ @_ "/>
    <numFmt numFmtId="188" formatCode="&quot;平成&quot;#&quot;年&quot;"/>
    <numFmt numFmtId="189" formatCode="#&quot;年&quot;"/>
    <numFmt numFmtId="190" formatCode="#,##0&quot;千&quot;&quot;円&quot;\ "/>
    <numFmt numFmtId="191" formatCode="&quot;総&quot;&quot;数&quot;\ #,##0\ "/>
    <numFmt numFmtId="192" formatCode="_ * &quot;r&quot;#,##0_ ;_ * &quot;r&quot;\-#,##0_ ;_ * &quot;r&quot;\-_ ;_ @_ "/>
    <numFmt numFmtId="193" formatCode="#,##0_ ;[Red]\-#,##0\ "/>
  </numFmts>
  <fonts count="53" x14ac:knownFonts="1">
    <font>
      <sz val="10"/>
      <name val="ＭＳ 明朝"/>
      <family val="1"/>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10"/>
      <color indexed="9"/>
      <name val="ＭＳ 明朝"/>
      <family val="1"/>
      <charset val="128"/>
    </font>
    <font>
      <b/>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b/>
      <sz val="9"/>
      <color indexed="8"/>
      <name val="ＭＳ Ｐゴシック"/>
      <family val="3"/>
      <charset val="128"/>
    </font>
    <font>
      <b/>
      <sz val="14"/>
      <name val="ＭＳ 明朝"/>
      <family val="1"/>
      <charset val="128"/>
    </font>
    <font>
      <sz val="10"/>
      <name val="ＭＳ 明朝"/>
      <family val="1"/>
      <charset val="128"/>
    </font>
    <font>
      <sz val="10"/>
      <color indexed="8"/>
      <name val="ＭＳ 明朝"/>
      <family val="1"/>
      <charset val="128"/>
    </font>
    <font>
      <sz val="9"/>
      <color indexed="81"/>
      <name val="ＭＳ Ｐゴシック"/>
      <family val="3"/>
      <charset val="128"/>
    </font>
    <font>
      <b/>
      <sz val="9"/>
      <color indexed="81"/>
      <name val="ＭＳ Ｐゴシック"/>
      <family val="3"/>
      <charset val="128"/>
    </font>
    <font>
      <b/>
      <sz val="10"/>
      <color indexed="8"/>
      <name val="ＭＳ 明朝"/>
      <family val="1"/>
      <charset val="128"/>
    </font>
    <font>
      <sz val="9"/>
      <color indexed="8"/>
      <name val="ＭＳ 明朝"/>
      <family val="1"/>
      <charset val="128"/>
    </font>
    <font>
      <sz val="10"/>
      <color rgb="FFFF0000"/>
      <name val="ＭＳ 明朝"/>
      <family val="1"/>
      <charset val="128"/>
    </font>
    <font>
      <b/>
      <sz val="10"/>
      <color rgb="FFFF0000"/>
      <name val="ＭＳ 明朝"/>
      <family val="1"/>
      <charset val="128"/>
    </font>
    <font>
      <sz val="7"/>
      <color indexed="8"/>
      <name val="ＭＳ 明朝"/>
      <family val="1"/>
      <charset val="128"/>
    </font>
    <font>
      <sz val="10"/>
      <color theme="0"/>
      <name val="ＭＳ 明朝"/>
      <family val="1"/>
      <charset val="128"/>
    </font>
    <font>
      <sz val="10"/>
      <color theme="1"/>
      <name val="ＭＳ 明朝"/>
      <family val="1"/>
      <charset val="128"/>
    </font>
    <font>
      <sz val="10"/>
      <color rgb="FFFF0000"/>
      <name val="ＭＳ 明朝"/>
      <family val="1"/>
      <charset val="204"/>
    </font>
    <font>
      <b/>
      <sz val="10"/>
      <color rgb="FFFF0000"/>
      <name val="ＭＳ 明朝"/>
      <family val="1"/>
      <charset val="204"/>
    </font>
    <font>
      <sz val="9"/>
      <name val="ＭＳ 明朝"/>
      <family val="1"/>
      <charset val="204"/>
    </font>
    <font>
      <sz val="10"/>
      <name val="ＭＳ 明朝"/>
      <family val="1"/>
      <charset val="204"/>
    </font>
    <font>
      <b/>
      <sz val="9"/>
      <name val="ＭＳ 明朝"/>
      <family val="1"/>
      <charset val="128"/>
    </font>
    <font>
      <b/>
      <sz val="10"/>
      <name val="ＭＳ 明朝"/>
      <family val="1"/>
      <charset val="204"/>
    </font>
    <font>
      <sz val="10"/>
      <color rgb="FF9F9F9F"/>
      <name val="ＭＳ 明朝"/>
      <family val="1"/>
      <charset val="128"/>
    </font>
    <font>
      <b/>
      <sz val="10"/>
      <color rgb="FF9F9F9F"/>
      <name val="ＭＳ 明朝"/>
      <family val="1"/>
      <charset val="128"/>
    </font>
    <font>
      <b/>
      <sz val="6"/>
      <color rgb="FF9F9F9F"/>
      <name val="ＭＳ 明朝"/>
      <family val="1"/>
      <charset val="128"/>
    </font>
    <font>
      <sz val="8"/>
      <color rgb="FF9F9F9F"/>
      <name val="ＭＳ 明朝"/>
      <family val="1"/>
      <charset val="128"/>
    </font>
    <font>
      <b/>
      <u/>
      <sz val="10"/>
      <color rgb="FF9F9F9F"/>
      <name val="ＭＳ 明朝"/>
      <family val="1"/>
      <charset val="128"/>
    </font>
    <font>
      <sz val="9"/>
      <color rgb="FF9F9F9F"/>
      <name val="ＭＳ 明朝"/>
      <family val="1"/>
      <charset val="128"/>
    </font>
    <font>
      <b/>
      <sz val="8"/>
      <color rgb="FF9F9F9F"/>
      <name val="ＭＳ 明朝"/>
      <family val="1"/>
      <charset val="128"/>
    </font>
  </fonts>
  <fills count="18">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9"/>
      </right>
      <top/>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bottom style="medium">
        <color indexed="64"/>
      </bottom>
      <diagonal/>
    </border>
    <border>
      <left/>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right style="thin">
        <color indexed="8"/>
      </right>
      <top style="medium">
        <color indexed="8"/>
      </top>
      <bottom style="thin">
        <color indexed="8"/>
      </bottom>
      <diagonal/>
    </border>
    <border>
      <left style="medium">
        <color indexed="64"/>
      </left>
      <right style="thin">
        <color indexed="8"/>
      </right>
      <top/>
      <bottom style="thin">
        <color indexed="8"/>
      </bottom>
      <diagonal/>
    </border>
    <border>
      <left style="thin">
        <color indexed="64"/>
      </left>
      <right/>
      <top style="medium">
        <color indexed="64"/>
      </top>
      <bottom/>
      <diagonal/>
    </border>
    <border>
      <left style="thin">
        <color indexed="64"/>
      </left>
      <right/>
      <top/>
      <bottom style="thin">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style="medium">
        <color indexed="8"/>
      </left>
      <right style="thin">
        <color indexed="8"/>
      </right>
      <top/>
      <bottom style="thin">
        <color indexed="8"/>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medium">
        <color auto="1"/>
      </right>
      <top style="thin">
        <color indexed="8"/>
      </top>
      <bottom style="thin">
        <color indexed="8"/>
      </bottom>
      <diagonal/>
    </border>
    <border>
      <left/>
      <right style="thin">
        <color indexed="64"/>
      </right>
      <top style="medium">
        <color indexed="64"/>
      </top>
      <bottom style="thin">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top/>
      <bottom style="medium">
        <color indexed="8"/>
      </bottom>
      <diagonal/>
    </border>
    <border>
      <left style="thin">
        <color indexed="8"/>
      </left>
      <right style="thin">
        <color indexed="8"/>
      </right>
      <top style="medium">
        <color indexed="64"/>
      </top>
      <bottom style="thin">
        <color indexed="64"/>
      </bottom>
      <diagonal/>
    </border>
    <border>
      <left style="thin">
        <color indexed="8"/>
      </left>
      <right/>
      <top style="medium">
        <color auto="1"/>
      </top>
      <bottom style="thin">
        <color indexed="8"/>
      </bottom>
      <diagonal/>
    </border>
    <border>
      <left style="thin">
        <color indexed="8"/>
      </left>
      <right/>
      <top/>
      <bottom style="medium">
        <color indexed="8"/>
      </bottom>
      <diagonal/>
    </border>
    <border>
      <left/>
      <right/>
      <top/>
      <bottom style="medium">
        <color auto="1"/>
      </bottom>
      <diagonal/>
    </border>
    <border>
      <left/>
      <right style="medium">
        <color auto="1"/>
      </right>
      <top/>
      <bottom style="medium">
        <color auto="1"/>
      </bottom>
      <diagonal/>
    </border>
    <border>
      <left/>
      <right style="medium">
        <color indexed="8"/>
      </right>
      <top style="medium">
        <color auto="1"/>
      </top>
      <bottom style="thin">
        <color indexed="8"/>
      </bottom>
      <diagonal/>
    </border>
    <border>
      <left/>
      <right style="thin">
        <color indexed="64"/>
      </right>
      <top style="medium">
        <color indexed="64"/>
      </top>
      <bottom style="thin">
        <color indexed="64"/>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style="thin">
        <color indexed="8"/>
      </top>
      <bottom/>
      <diagonal/>
    </border>
    <border>
      <left/>
      <right style="medium">
        <color indexed="64"/>
      </right>
      <top style="thin">
        <color indexed="64"/>
      </top>
      <bottom/>
      <diagonal/>
    </border>
    <border>
      <left/>
      <right/>
      <top style="thin">
        <color indexed="8"/>
      </top>
      <bottom/>
      <diagonal/>
    </border>
    <border>
      <left/>
      <right/>
      <top style="thin">
        <color indexed="64"/>
      </top>
      <bottom/>
      <diagonal/>
    </border>
    <border>
      <left/>
      <right style="medium">
        <color auto="1"/>
      </right>
      <top style="medium">
        <color indexed="64"/>
      </top>
      <bottom style="thin">
        <color indexed="8"/>
      </bottom>
      <diagonal/>
    </border>
    <border>
      <left style="medium">
        <color indexed="8"/>
      </left>
      <right/>
      <top style="thin">
        <color indexed="8"/>
      </top>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bottom style="medium">
        <color indexed="8"/>
      </bottom>
      <diagonal/>
    </border>
    <border>
      <left style="thin">
        <color auto="1"/>
      </left>
      <right/>
      <top/>
      <bottom/>
      <diagonal/>
    </border>
    <border>
      <left style="thin">
        <color indexed="64"/>
      </left>
      <right/>
      <top/>
      <bottom style="medium">
        <color indexed="64"/>
      </bottom>
      <diagonal/>
    </border>
    <border>
      <left/>
      <right style="medium">
        <color indexed="8"/>
      </right>
      <top style="thin">
        <color indexed="8"/>
      </top>
      <bottom/>
      <diagonal/>
    </border>
    <border>
      <left/>
      <right style="medium">
        <color indexed="8"/>
      </right>
      <top/>
      <bottom style="medium">
        <color auto="1"/>
      </bottom>
      <diagonal/>
    </border>
    <border>
      <left/>
      <right style="medium">
        <color indexed="64"/>
      </right>
      <top style="thin">
        <color indexed="8"/>
      </top>
      <bottom/>
      <diagonal/>
    </border>
    <border>
      <left/>
      <right style="medium">
        <color indexed="64"/>
      </right>
      <top/>
      <bottom style="medium">
        <color auto="1"/>
      </bottom>
      <diagonal/>
    </border>
    <border>
      <left style="medium">
        <color indexed="64"/>
      </left>
      <right style="thin">
        <color indexed="8"/>
      </right>
      <top style="thin">
        <color indexed="8"/>
      </top>
      <bottom style="thin">
        <color indexed="8"/>
      </bottom>
      <diagonal/>
    </border>
    <border>
      <left style="thin">
        <color indexed="8"/>
      </left>
      <right style="thin">
        <color indexed="64"/>
      </right>
      <top style="medium">
        <color auto="1"/>
      </top>
      <bottom style="thin">
        <color indexed="8"/>
      </bottom>
      <diagonal/>
    </border>
  </borders>
  <cellStyleXfs count="45">
    <xf numFmtId="0" fontId="0" fillId="0" borderId="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2" fillId="4" borderId="0" applyNumberFormat="0" applyBorder="0" applyProtection="0">
      <alignment vertical="center"/>
    </xf>
    <xf numFmtId="0" fontId="2" fillId="2" borderId="0" applyNumberFormat="0" applyBorder="0" applyProtection="0">
      <alignment vertical="center"/>
    </xf>
    <xf numFmtId="0" fontId="2" fillId="5" borderId="0" applyNumberFormat="0" applyBorder="0" applyProtection="0">
      <alignment vertical="center"/>
    </xf>
    <xf numFmtId="0" fontId="2" fillId="3" borderId="0" applyNumberFormat="0" applyBorder="0" applyProtection="0">
      <alignment vertical="center"/>
    </xf>
    <xf numFmtId="0" fontId="2" fillId="6"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9" borderId="0" applyNumberFormat="0" applyBorder="0" applyProtection="0">
      <alignment vertical="center"/>
    </xf>
    <xf numFmtId="0" fontId="2" fillId="3" borderId="0" applyNumberFormat="0" applyBorder="0" applyProtection="0">
      <alignment vertical="center"/>
    </xf>
    <xf numFmtId="0" fontId="3" fillId="10" borderId="0" applyNumberFormat="0" applyBorder="0" applyProtection="0">
      <alignment vertical="center"/>
    </xf>
    <xf numFmtId="0" fontId="3" fillId="7" borderId="0" applyNumberFormat="0" applyBorder="0" applyProtection="0">
      <alignment vertical="center"/>
    </xf>
    <xf numFmtId="0" fontId="3" fillId="8" borderId="0" applyNumberFormat="0" applyBorder="0" applyProtection="0">
      <alignment vertical="center"/>
    </xf>
    <xf numFmtId="0" fontId="3" fillId="6" borderId="0" applyNumberFormat="0" applyBorder="0" applyProtection="0">
      <alignment vertical="center"/>
    </xf>
    <xf numFmtId="0" fontId="3" fillId="10" borderId="0" applyNumberFormat="0" applyBorder="0" applyProtection="0">
      <alignment vertical="center"/>
    </xf>
    <xf numFmtId="0" fontId="3" fillId="3" borderId="0" applyNumberFormat="0" applyBorder="0" applyProtection="0">
      <alignment vertical="center"/>
    </xf>
    <xf numFmtId="0" fontId="3" fillId="10" borderId="0" applyNumberFormat="0" applyBorder="0" applyProtection="0">
      <alignment vertical="center"/>
    </xf>
    <xf numFmtId="0" fontId="3" fillId="11" borderId="0" applyNumberFormat="0" applyBorder="0" applyProtection="0">
      <alignment vertical="center"/>
    </xf>
    <xf numFmtId="0" fontId="3" fillId="12" borderId="0" applyNumberFormat="0" applyBorder="0" applyProtection="0">
      <alignment vertical="center"/>
    </xf>
    <xf numFmtId="0" fontId="3" fillId="13" borderId="0" applyNumberFormat="0" applyBorder="0" applyProtection="0">
      <alignment vertical="center"/>
    </xf>
    <xf numFmtId="0" fontId="3" fillId="10" borderId="0" applyNumberFormat="0" applyBorder="0" applyProtection="0">
      <alignment vertical="center"/>
    </xf>
    <xf numFmtId="0" fontId="3" fillId="14" borderId="0" applyNumberFormat="0" applyBorder="0" applyProtection="0">
      <alignment vertical="center"/>
    </xf>
    <xf numFmtId="0" fontId="5" fillId="0" borderId="0" applyNumberFormat="0" applyFill="0" applyBorder="0" applyProtection="0">
      <alignment vertical="center"/>
    </xf>
    <xf numFmtId="0" fontId="6" fillId="15" borderId="1" applyNumberFormat="0" applyProtection="0">
      <alignment vertical="center"/>
    </xf>
    <xf numFmtId="0" fontId="4" fillId="8" borderId="0" applyNumberFormat="0" applyBorder="0" applyProtection="0">
      <alignment vertical="center"/>
    </xf>
    <xf numFmtId="0" fontId="29" fillId="4" borderId="2" applyNumberFormat="0" applyProtection="0">
      <alignment vertical="center"/>
    </xf>
    <xf numFmtId="0" fontId="7" fillId="0" borderId="3" applyNumberFormat="0" applyFill="0" applyProtection="0">
      <alignment vertical="center"/>
    </xf>
    <xf numFmtId="0" fontId="10" fillId="16" borderId="0" applyNumberFormat="0" applyBorder="0" applyProtection="0">
      <alignment vertical="center"/>
    </xf>
    <xf numFmtId="0" fontId="15" fillId="2" borderId="4" applyNumberFormat="0" applyProtection="0">
      <alignment vertical="center"/>
    </xf>
    <xf numFmtId="0" fontId="17" fillId="0" borderId="0" applyNumberFormat="0" applyFill="0" applyBorder="0" applyProtection="0">
      <alignment vertical="center"/>
    </xf>
    <xf numFmtId="0" fontId="12" fillId="0" borderId="5" applyNumberFormat="0" applyFill="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4" fillId="0" borderId="0" applyNumberFormat="0" applyFill="0" applyBorder="0" applyProtection="0">
      <alignment vertical="center"/>
    </xf>
    <xf numFmtId="0" fontId="18" fillId="0" borderId="8" applyNumberFormat="0" applyFill="0" applyProtection="0">
      <alignment vertical="center"/>
    </xf>
    <xf numFmtId="0" fontId="9" fillId="2" borderId="9" applyNumberFormat="0" applyProtection="0">
      <alignment vertical="center"/>
    </xf>
    <xf numFmtId="0" fontId="16" fillId="0" borderId="0" applyNumberFormat="0" applyFill="0" applyBorder="0" applyProtection="0">
      <alignment vertical="center"/>
    </xf>
    <xf numFmtId="0" fontId="8" fillId="3" borderId="4" applyNumberFormat="0" applyProtection="0">
      <alignment vertical="center"/>
    </xf>
    <xf numFmtId="0" fontId="11" fillId="17" borderId="0" applyNumberFormat="0" applyBorder="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cellStyleXfs>
  <cellXfs count="690">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20" fillId="0" borderId="0" xfId="0" applyFont="1" applyAlignment="1">
      <alignment vertical="center"/>
    </xf>
    <xf numFmtId="176" fontId="20" fillId="0" borderId="0" xfId="0" applyNumberFormat="1" applyFont="1" applyFill="1" applyBorder="1" applyAlignment="1">
      <alignment horizontal="right" vertical="center" indent="1"/>
    </xf>
    <xf numFmtId="0" fontId="20" fillId="0" borderId="0" xfId="0" applyFont="1" applyFill="1" applyAlignment="1">
      <alignment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10" xfId="0" applyFont="1" applyBorder="1" applyAlignment="1">
      <alignment horizontal="center" vertical="center"/>
    </xf>
    <xf numFmtId="0" fontId="20" fillId="0" borderId="0" xfId="0" applyFont="1">
      <alignment vertical="center"/>
    </xf>
    <xf numFmtId="0" fontId="0" fillId="0" borderId="18" xfId="0" applyFont="1" applyBorder="1" applyAlignment="1">
      <alignment vertical="center"/>
    </xf>
    <xf numFmtId="0" fontId="0" fillId="0" borderId="10" xfId="0" applyFont="1" applyBorder="1" applyAlignment="1">
      <alignment vertical="center"/>
    </xf>
    <xf numFmtId="0" fontId="0" fillId="0" borderId="13" xfId="0" applyFont="1" applyBorder="1" applyAlignment="1">
      <alignment horizontal="center" vertical="center"/>
    </xf>
    <xf numFmtId="0" fontId="0" fillId="0" borderId="0" xfId="0" applyFont="1" applyFill="1">
      <alignment vertical="center"/>
    </xf>
    <xf numFmtId="178" fontId="20"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6" fillId="0" borderId="0" xfId="0" applyFont="1" applyFill="1" applyAlignment="1">
      <alignment vertical="center"/>
    </xf>
    <xf numFmtId="0" fontId="26" fillId="0" borderId="0" xfId="0" applyFont="1" applyFill="1" applyAlignment="1">
      <alignment horizontal="right" vertical="center"/>
    </xf>
    <xf numFmtId="0" fontId="0" fillId="0" borderId="18" xfId="0" applyFont="1" applyFill="1" applyBorder="1" applyAlignment="1">
      <alignment horizontal="right" vertical="center" indent="1"/>
    </xf>
    <xf numFmtId="176" fontId="20" fillId="0" borderId="26"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178" fontId="0" fillId="0" borderId="11" xfId="0" applyNumberFormat="1" applyFont="1" applyFill="1" applyBorder="1" applyAlignment="1">
      <alignment vertical="center"/>
    </xf>
    <xf numFmtId="176" fontId="0" fillId="0" borderId="33" xfId="0" applyNumberFormat="1" applyFont="1" applyFill="1" applyBorder="1" applyAlignment="1">
      <alignment horizontal="right" vertical="center"/>
    </xf>
    <xf numFmtId="0" fontId="0" fillId="0" borderId="34" xfId="0" applyFont="1" applyFill="1" applyBorder="1" applyAlignment="1">
      <alignment horizontal="right" vertical="center" indent="1"/>
    </xf>
    <xf numFmtId="0" fontId="0" fillId="0" borderId="36" xfId="0" applyFont="1" applyBorder="1" applyAlignment="1">
      <alignment vertical="center"/>
    </xf>
    <xf numFmtId="0" fontId="0" fillId="0" borderId="0" xfId="0" applyFont="1" applyBorder="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25" xfId="0" applyFont="1" applyBorder="1" applyAlignment="1">
      <alignment vertical="center"/>
    </xf>
    <xf numFmtId="0" fontId="0" fillId="0" borderId="4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vertical="center"/>
    </xf>
    <xf numFmtId="185"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5" xfId="0" applyFont="1" applyBorder="1" applyAlignment="1">
      <alignment horizontal="center" vertical="center"/>
    </xf>
    <xf numFmtId="0" fontId="0" fillId="0" borderId="34" xfId="0" applyFont="1" applyBorder="1" applyAlignment="1">
      <alignment vertical="center"/>
    </xf>
    <xf numFmtId="0" fontId="0" fillId="0" borderId="19" xfId="0" applyFont="1" applyFill="1" applyBorder="1" applyAlignment="1">
      <alignment horizontal="center" vertical="center"/>
    </xf>
    <xf numFmtId="0" fontId="0" fillId="0" borderId="48" xfId="0" applyFont="1" applyFill="1" applyBorder="1" applyAlignment="1">
      <alignment horizontal="distributed" vertical="center"/>
    </xf>
    <xf numFmtId="0" fontId="20" fillId="0" borderId="48"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83" fontId="0" fillId="0" borderId="0" xfId="0" applyNumberFormat="1" applyFont="1" applyFill="1" applyBorder="1" applyAlignment="1">
      <alignment vertical="center"/>
    </xf>
    <xf numFmtId="183"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22" fillId="0" borderId="34" xfId="0" applyFont="1" applyBorder="1" applyAlignment="1">
      <alignment horizontal="center" vertical="center"/>
    </xf>
    <xf numFmtId="176" fontId="20" fillId="0" borderId="0" xfId="0" applyNumberFormat="1" applyFont="1" applyFill="1" applyBorder="1" applyAlignment="1">
      <alignment horizontal="right" vertical="center" indent="2"/>
    </xf>
    <xf numFmtId="179" fontId="20" fillId="0" borderId="0" xfId="0" applyNumberFormat="1" applyFont="1">
      <alignment vertical="center"/>
    </xf>
    <xf numFmtId="176" fontId="20" fillId="0" borderId="0" xfId="0" applyNumberFormat="1" applyFont="1" applyFill="1" applyBorder="1" applyAlignment="1">
      <alignment vertical="center"/>
    </xf>
    <xf numFmtId="0" fontId="0" fillId="0" borderId="18" xfId="0" applyFont="1" applyFill="1" applyBorder="1" applyAlignment="1">
      <alignment vertical="center"/>
    </xf>
    <xf numFmtId="178" fontId="0" fillId="0" borderId="0" xfId="0" applyNumberFormat="1" applyFont="1" applyFill="1" applyBorder="1" applyAlignment="1">
      <alignment horizontal="center" vertical="center"/>
    </xf>
    <xf numFmtId="176" fontId="21" fillId="0" borderId="59" xfId="0" applyNumberFormat="1" applyFont="1" applyFill="1" applyBorder="1" applyAlignment="1">
      <alignment horizontal="center" vertical="center"/>
    </xf>
    <xf numFmtId="0" fontId="21" fillId="0" borderId="0" xfId="0" applyFont="1" applyFill="1" applyAlignment="1">
      <alignment vertical="center"/>
    </xf>
    <xf numFmtId="0" fontId="0" fillId="0" borderId="34" xfId="0" applyFont="1" applyFill="1" applyBorder="1" applyAlignment="1">
      <alignment vertical="center"/>
    </xf>
    <xf numFmtId="0" fontId="0" fillId="0" borderId="67" xfId="0" applyFont="1" applyFill="1" applyBorder="1" applyAlignment="1">
      <alignment vertical="center"/>
    </xf>
    <xf numFmtId="0" fontId="21" fillId="0" borderId="34" xfId="0" applyFont="1" applyFill="1" applyBorder="1" applyAlignment="1">
      <alignment vertical="center"/>
    </xf>
    <xf numFmtId="49" fontId="20" fillId="0" borderId="34" xfId="0" applyNumberFormat="1" applyFont="1" applyFill="1" applyBorder="1" applyAlignment="1">
      <alignment vertical="center"/>
    </xf>
    <xf numFmtId="49" fontId="20" fillId="0" borderId="18" xfId="0" applyNumberFormat="1" applyFont="1" applyFill="1" applyBorder="1" applyAlignment="1">
      <alignment vertical="center"/>
    </xf>
    <xf numFmtId="184" fontId="0" fillId="0" borderId="11" xfId="0" applyNumberFormat="1" applyFont="1" applyFill="1" applyBorder="1" applyAlignment="1">
      <alignment vertical="center"/>
    </xf>
    <xf numFmtId="49" fontId="0" fillId="0" borderId="18" xfId="0" applyNumberFormat="1" applyFont="1" applyFill="1" applyBorder="1" applyAlignment="1">
      <alignment vertical="center"/>
    </xf>
    <xf numFmtId="49" fontId="21" fillId="0" borderId="34" xfId="0" applyNumberFormat="1" applyFont="1" applyFill="1" applyBorder="1" applyAlignment="1">
      <alignment vertical="center"/>
    </xf>
    <xf numFmtId="0" fontId="20" fillId="0" borderId="34" xfId="0" applyFont="1" applyFill="1" applyBorder="1" applyAlignment="1">
      <alignment vertical="center"/>
    </xf>
    <xf numFmtId="0" fontId="20" fillId="0" borderId="18" xfId="0"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vertical="center"/>
    </xf>
    <xf numFmtId="0" fontId="0" fillId="0" borderId="35" xfId="0" applyFont="1" applyFill="1" applyBorder="1" applyAlignment="1">
      <alignment vertical="center"/>
    </xf>
    <xf numFmtId="0" fontId="0" fillId="0" borderId="69" xfId="0" applyFont="1" applyFill="1" applyBorder="1" applyAlignment="1">
      <alignment vertical="center"/>
    </xf>
    <xf numFmtId="0" fontId="21" fillId="0" borderId="70"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176" fontId="21" fillId="0" borderId="0" xfId="0" applyNumberFormat="1" applyFont="1" applyFill="1" applyBorder="1" applyAlignment="1">
      <alignment vertical="center"/>
    </xf>
    <xf numFmtId="176" fontId="21" fillId="0" borderId="59" xfId="0"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59"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0" fillId="0" borderId="26" xfId="0" applyNumberFormat="1" applyFont="1" applyFill="1" applyBorder="1" applyAlignment="1">
      <alignment vertical="center"/>
    </xf>
    <xf numFmtId="176" fontId="0" fillId="0" borderId="33" xfId="0" applyNumberFormat="1" applyFont="1" applyFill="1" applyBorder="1" applyAlignment="1">
      <alignment vertical="center"/>
    </xf>
    <xf numFmtId="176" fontId="21" fillId="0" borderId="0" xfId="0" applyNumberFormat="1" applyFont="1" applyFill="1" applyBorder="1" applyAlignment="1">
      <alignment horizontal="center" vertical="center"/>
    </xf>
    <xf numFmtId="176" fontId="21" fillId="0" borderId="34" xfId="0" applyNumberFormat="1" applyFont="1" applyFill="1" applyBorder="1" applyAlignment="1">
      <alignment vertical="center"/>
    </xf>
    <xf numFmtId="178" fontId="0" fillId="0" borderId="34" xfId="0" applyNumberFormat="1" applyFont="1" applyFill="1" applyBorder="1" applyAlignment="1">
      <alignment vertical="center"/>
    </xf>
    <xf numFmtId="178" fontId="0" fillId="0" borderId="34" xfId="0" applyNumberFormat="1" applyFont="1" applyFill="1" applyBorder="1" applyAlignment="1">
      <alignment horizontal="center" vertical="center"/>
    </xf>
    <xf numFmtId="176" fontId="22" fillId="0" borderId="34" xfId="0" applyNumberFormat="1" applyFont="1" applyFill="1" applyBorder="1" applyAlignment="1">
      <alignment vertical="center"/>
    </xf>
    <xf numFmtId="181" fontId="20" fillId="0" borderId="19" xfId="0" applyNumberFormat="1" applyFont="1" applyFill="1" applyBorder="1" applyAlignment="1">
      <alignment horizontal="right" vertical="center"/>
    </xf>
    <xf numFmtId="0" fontId="20" fillId="0" borderId="0" xfId="0" applyFont="1" applyFill="1" applyBorder="1" applyAlignment="1">
      <alignment vertical="center"/>
    </xf>
    <xf numFmtId="0" fontId="0" fillId="0" borderId="53" xfId="0" applyFont="1" applyFill="1" applyBorder="1" applyAlignment="1">
      <alignment horizontal="right" vertical="center"/>
    </xf>
    <xf numFmtId="0" fontId="30" fillId="0" borderId="0" xfId="0" applyFont="1" applyFill="1" applyAlignment="1">
      <alignment vertical="center"/>
    </xf>
    <xf numFmtId="0" fontId="30" fillId="0" borderId="33" xfId="0" applyFont="1" applyFill="1" applyBorder="1" applyAlignment="1">
      <alignment vertical="center"/>
    </xf>
    <xf numFmtId="181" fontId="0" fillId="0" borderId="0" xfId="0" applyNumberFormat="1" applyFont="1" applyFill="1" applyBorder="1" applyAlignment="1">
      <alignment vertical="center"/>
    </xf>
    <xf numFmtId="187" fontId="0" fillId="0" borderId="0" xfId="0" applyNumberFormat="1" applyFont="1" applyAlignment="1">
      <alignment vertical="center"/>
    </xf>
    <xf numFmtId="0" fontId="25" fillId="0" borderId="0" xfId="0" applyFont="1" applyBorder="1" applyAlignment="1">
      <alignment vertical="center" shrinkToFit="1"/>
    </xf>
    <xf numFmtId="0" fontId="0" fillId="0" borderId="0" xfId="0" applyFont="1" applyFill="1" applyAlignment="1">
      <alignment vertical="center" shrinkToFit="1"/>
    </xf>
    <xf numFmtId="0" fontId="30" fillId="0" borderId="0" xfId="0" applyFont="1" applyFill="1" applyAlignment="1">
      <alignment horizontal="right" vertical="center"/>
    </xf>
    <xf numFmtId="0" fontId="30" fillId="0" borderId="10" xfId="0" applyFont="1" applyFill="1" applyBorder="1" applyAlignment="1">
      <alignment horizontal="center" vertical="center"/>
    </xf>
    <xf numFmtId="181" fontId="30" fillId="0" borderId="11" xfId="0" applyNumberFormat="1" applyFont="1" applyFill="1" applyBorder="1" applyAlignment="1">
      <alignment vertical="center"/>
    </xf>
    <xf numFmtId="181" fontId="30" fillId="0" borderId="0" xfId="0" applyNumberFormat="1" applyFont="1" applyFill="1" applyBorder="1" applyAlignment="1">
      <alignment vertical="center"/>
    </xf>
    <xf numFmtId="0" fontId="30" fillId="0" borderId="0" xfId="0" applyNumberFormat="1" applyFont="1" applyFill="1" applyBorder="1" applyAlignment="1">
      <alignment horizontal="left" vertical="center"/>
    </xf>
    <xf numFmtId="185" fontId="0" fillId="0" borderId="0" xfId="0" applyNumberFormat="1" applyFont="1" applyFill="1" applyBorder="1" applyAlignment="1">
      <alignment vertical="center"/>
    </xf>
    <xf numFmtId="185" fontId="0" fillId="0" borderId="26" xfId="0" applyNumberFormat="1" applyFont="1" applyFill="1" applyBorder="1" applyAlignment="1">
      <alignment vertical="center"/>
    </xf>
    <xf numFmtId="0" fontId="0" fillId="0" borderId="0"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53" xfId="0" applyFont="1" applyFill="1" applyBorder="1" applyAlignment="1">
      <alignment horizontal="center" vertical="center"/>
    </xf>
    <xf numFmtId="0" fontId="0" fillId="0" borderId="54" xfId="0" applyFont="1" applyFill="1" applyBorder="1" applyAlignment="1">
      <alignment vertical="center"/>
    </xf>
    <xf numFmtId="0" fontId="0" fillId="0" borderId="66" xfId="0" applyFont="1" applyFill="1" applyBorder="1" applyAlignment="1">
      <alignment vertical="center"/>
    </xf>
    <xf numFmtId="0" fontId="0" fillId="0" borderId="0" xfId="0" applyNumberFormat="1" applyFont="1" applyFill="1" applyBorder="1" applyAlignment="1">
      <alignment horizontal="center" vertical="center"/>
    </xf>
    <xf numFmtId="49" fontId="0" fillId="0" borderId="34" xfId="0" applyNumberFormat="1" applyFont="1" applyFill="1" applyBorder="1" applyAlignment="1">
      <alignment vertical="center"/>
    </xf>
    <xf numFmtId="0" fontId="0" fillId="0" borderId="65" xfId="0" applyFont="1" applyFill="1" applyBorder="1" applyAlignment="1">
      <alignment vertical="center"/>
    </xf>
    <xf numFmtId="0" fontId="0" fillId="0" borderId="65" xfId="0" applyFont="1" applyFill="1" applyBorder="1" applyAlignment="1">
      <alignment horizontal="right" vertical="center"/>
    </xf>
    <xf numFmtId="0" fontId="0" fillId="0" borderId="33" xfId="0" applyFont="1" applyFill="1" applyBorder="1" applyAlignment="1">
      <alignment vertical="center"/>
    </xf>
    <xf numFmtId="0" fontId="30" fillId="0" borderId="25" xfId="0" applyFont="1" applyFill="1" applyBorder="1" applyAlignment="1">
      <alignment horizontal="center" vertical="center"/>
    </xf>
    <xf numFmtId="181" fontId="30" fillId="0" borderId="105" xfId="0" applyNumberFormat="1" applyFont="1" applyFill="1" applyBorder="1" applyAlignment="1">
      <alignment vertical="center"/>
    </xf>
    <xf numFmtId="0" fontId="30" fillId="0" borderId="58" xfId="0" applyFont="1" applyFill="1" applyBorder="1" applyAlignment="1">
      <alignment horizontal="center" vertical="center"/>
    </xf>
    <xf numFmtId="178" fontId="0" fillId="0" borderId="108" xfId="0" applyNumberFormat="1" applyFont="1" applyFill="1" applyBorder="1" applyAlignment="1">
      <alignment horizontal="right" vertical="center"/>
    </xf>
    <xf numFmtId="0" fontId="0" fillId="0" borderId="102" xfId="0" applyFont="1" applyFill="1" applyBorder="1" applyAlignment="1">
      <alignment vertical="center"/>
    </xf>
    <xf numFmtId="0" fontId="20" fillId="0" borderId="30" xfId="0" applyFont="1" applyFill="1" applyBorder="1" applyAlignment="1">
      <alignment horizontal="distributed" vertical="center"/>
    </xf>
    <xf numFmtId="0" fontId="0" fillId="0" borderId="30"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0" borderId="116" xfId="0" applyFont="1" applyFill="1" applyBorder="1" applyAlignment="1">
      <alignment horizontal="distributed" vertical="center"/>
    </xf>
    <xf numFmtId="0" fontId="0" fillId="0" borderId="16" xfId="0" applyFont="1" applyFill="1" applyBorder="1" applyAlignment="1">
      <alignment horizontal="center" vertical="center"/>
    </xf>
    <xf numFmtId="184" fontId="0" fillId="0" borderId="0" xfId="0" applyNumberFormat="1" applyFont="1" applyFill="1" applyBorder="1" applyAlignment="1">
      <alignment vertical="center"/>
    </xf>
    <xf numFmtId="0" fontId="0" fillId="0" borderId="0" xfId="0" applyFont="1" applyBorder="1" applyAlignment="1">
      <alignment horizontal="right" vertical="center"/>
    </xf>
    <xf numFmtId="0" fontId="0" fillId="0" borderId="34" xfId="0" applyFont="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30" fillId="0" borderId="0" xfId="0" applyFont="1" applyAlignment="1">
      <alignment vertical="center"/>
    </xf>
    <xf numFmtId="0" fontId="30" fillId="0" borderId="0" xfId="0" applyFont="1" applyAlignment="1">
      <alignment horizontal="right" vertical="center"/>
    </xf>
    <xf numFmtId="0" fontId="30" fillId="0" borderId="0" xfId="0" applyFont="1">
      <alignment vertical="center"/>
    </xf>
    <xf numFmtId="0" fontId="30" fillId="0" borderId="45"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8" xfId="0" applyFont="1" applyFill="1" applyBorder="1" applyAlignment="1">
      <alignment horizontal="center" vertical="center"/>
    </xf>
    <xf numFmtId="0" fontId="33" fillId="0" borderId="61" xfId="0" applyFont="1" applyBorder="1" applyAlignment="1">
      <alignment horizontal="distributed" vertical="center"/>
    </xf>
    <xf numFmtId="0" fontId="30" fillId="0" borderId="34" xfId="0" applyFont="1" applyFill="1" applyBorder="1" applyAlignment="1">
      <alignment horizontal="distributed" vertical="center"/>
    </xf>
    <xf numFmtId="176" fontId="30" fillId="0" borderId="0" xfId="0" applyNumberFormat="1" applyFont="1" applyFill="1" applyBorder="1" applyAlignment="1">
      <alignment horizontal="right" vertical="center"/>
    </xf>
    <xf numFmtId="176" fontId="30" fillId="0" borderId="26" xfId="0" applyNumberFormat="1" applyFont="1" applyFill="1" applyBorder="1" applyAlignment="1">
      <alignment horizontal="right" vertical="center"/>
    </xf>
    <xf numFmtId="0" fontId="30" fillId="0" borderId="42" xfId="0" applyFont="1" applyFill="1" applyBorder="1" applyAlignment="1">
      <alignment horizontal="distributed" vertical="center"/>
    </xf>
    <xf numFmtId="176" fontId="30" fillId="0" borderId="0" xfId="0" applyNumberFormat="1" applyFont="1">
      <alignment vertical="center"/>
    </xf>
    <xf numFmtId="0" fontId="30" fillId="0" borderId="42" xfId="0" applyFont="1" applyBorder="1" applyAlignment="1">
      <alignment horizontal="distributed" vertical="center"/>
    </xf>
    <xf numFmtId="0" fontId="30" fillId="0" borderId="43" xfId="0" applyFont="1" applyBorder="1" applyAlignment="1">
      <alignment horizontal="distributed" vertical="center"/>
    </xf>
    <xf numFmtId="176" fontId="30" fillId="0" borderId="33" xfId="0" applyNumberFormat="1" applyFont="1" applyFill="1" applyBorder="1" applyAlignment="1">
      <alignment horizontal="right" vertical="center"/>
    </xf>
    <xf numFmtId="0" fontId="30" fillId="0" borderId="62" xfId="0" applyFont="1" applyBorder="1" applyAlignment="1">
      <alignment vertical="center"/>
    </xf>
    <xf numFmtId="0" fontId="30" fillId="0" borderId="63"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3" xfId="0" applyFont="1" applyFill="1" applyBorder="1" applyAlignment="1">
      <alignment horizontal="center" vertical="center"/>
    </xf>
    <xf numFmtId="176" fontId="33" fillId="0" borderId="12" xfId="0" applyNumberFormat="1" applyFont="1" applyFill="1" applyBorder="1" applyAlignment="1">
      <alignment horizontal="right" vertical="center"/>
    </xf>
    <xf numFmtId="176" fontId="33" fillId="0" borderId="19" xfId="0" applyNumberFormat="1" applyFont="1" applyFill="1" applyBorder="1" applyAlignment="1">
      <alignment horizontal="right" vertical="center"/>
    </xf>
    <xf numFmtId="176" fontId="30" fillId="0" borderId="11" xfId="0" applyNumberFormat="1" applyFont="1" applyFill="1" applyBorder="1" applyAlignment="1">
      <alignment horizontal="right" vertical="center"/>
    </xf>
    <xf numFmtId="0" fontId="30" fillId="0" borderId="34" xfId="0" applyFont="1" applyBorder="1" applyAlignment="1">
      <alignment horizontal="distributed" vertical="center"/>
    </xf>
    <xf numFmtId="0" fontId="30" fillId="0" borderId="40" xfId="0" applyFont="1" applyBorder="1" applyAlignment="1">
      <alignment horizontal="distributed" vertical="center"/>
    </xf>
    <xf numFmtId="176" fontId="30" fillId="0" borderId="29" xfId="0" applyNumberFormat="1" applyFont="1" applyFill="1" applyBorder="1" applyAlignment="1">
      <alignment horizontal="right" vertical="center"/>
    </xf>
    <xf numFmtId="181" fontId="20" fillId="0" borderId="117" xfId="0" applyNumberFormat="1" applyFont="1" applyFill="1" applyBorder="1" applyAlignment="1">
      <alignment horizontal="right" vertical="center"/>
    </xf>
    <xf numFmtId="181" fontId="20" fillId="0" borderId="86" xfId="0" applyNumberFormat="1" applyFont="1" applyFill="1" applyBorder="1" applyAlignment="1">
      <alignment horizontal="right" vertical="center"/>
    </xf>
    <xf numFmtId="178" fontId="20" fillId="0" borderId="86" xfId="0" applyNumberFormat="1" applyFont="1" applyFill="1" applyBorder="1" applyAlignment="1">
      <alignment horizontal="right" vertical="center"/>
    </xf>
    <xf numFmtId="178" fontId="20" fillId="0" borderId="117"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left" vertical="center"/>
    </xf>
    <xf numFmtId="0" fontId="0" fillId="0" borderId="0" xfId="0" applyAlignment="1">
      <alignment horizontal="center" vertical="center"/>
    </xf>
    <xf numFmtId="0" fontId="0" fillId="0" borderId="70" xfId="0" applyNumberFormat="1" applyFill="1" applyBorder="1" applyAlignment="1">
      <alignment horizontal="center" vertical="center"/>
    </xf>
    <xf numFmtId="0" fontId="0" fillId="0" borderId="102" xfId="0" applyFill="1" applyBorder="1" applyAlignment="1">
      <alignment horizontal="center" vertical="center"/>
    </xf>
    <xf numFmtId="0" fontId="0" fillId="0" borderId="56" xfId="0" applyFill="1" applyBorder="1" applyAlignment="1">
      <alignment horizontal="center" vertical="center"/>
    </xf>
    <xf numFmtId="0" fontId="30" fillId="0" borderId="120" xfId="0" applyFont="1" applyFill="1" applyBorder="1" applyAlignment="1">
      <alignment horizontal="center" vertical="center"/>
    </xf>
    <xf numFmtId="0" fontId="0" fillId="0" borderId="0" xfId="0" applyFill="1" applyAlignment="1">
      <alignment vertical="center"/>
    </xf>
    <xf numFmtId="0" fontId="0" fillId="0" borderId="0" xfId="0" applyAlignment="1">
      <alignment vertical="center"/>
    </xf>
    <xf numFmtId="0" fontId="0" fillId="0" borderId="0" xfId="0" applyFill="1" applyBorder="1" applyAlignment="1">
      <alignment vertical="center"/>
    </xf>
    <xf numFmtId="178" fontId="0" fillId="0" borderId="0" xfId="0" applyNumberFormat="1" applyFont="1" applyFill="1" applyBorder="1" applyAlignment="1">
      <alignment horizontal="right" vertical="center"/>
    </xf>
    <xf numFmtId="181" fontId="39" fillId="0" borderId="11" xfId="0" applyNumberFormat="1" applyFont="1" applyFill="1" applyBorder="1" applyAlignment="1">
      <alignment vertical="center"/>
    </xf>
    <xf numFmtId="181" fontId="39" fillId="0" borderId="0" xfId="0" applyNumberFormat="1" applyFont="1" applyFill="1" applyBorder="1" applyAlignment="1">
      <alignment vertical="center"/>
    </xf>
    <xf numFmtId="181" fontId="39" fillId="0" borderId="26" xfId="0" applyNumberFormat="1" applyFont="1" applyFill="1" applyBorder="1" applyAlignment="1">
      <alignment vertical="center"/>
    </xf>
    <xf numFmtId="176" fontId="35" fillId="0" borderId="0" xfId="0" applyNumberFormat="1" applyFont="1" applyFill="1" applyBorder="1" applyAlignment="1">
      <alignment horizontal="right" vertical="center"/>
    </xf>
    <xf numFmtId="0" fontId="0" fillId="0" borderId="127" xfId="0" applyFont="1" applyFill="1" applyBorder="1" applyAlignment="1">
      <alignment horizontal="distributed" vertical="center"/>
    </xf>
    <xf numFmtId="178" fontId="35" fillId="0" borderId="0" xfId="0" applyNumberFormat="1" applyFont="1" applyFill="1" applyBorder="1" applyAlignment="1">
      <alignment vertical="center"/>
    </xf>
    <xf numFmtId="176" fontId="35" fillId="0" borderId="0" xfId="0" applyNumberFormat="1" applyFont="1" applyFill="1" applyBorder="1" applyAlignment="1">
      <alignment vertical="center"/>
    </xf>
    <xf numFmtId="0" fontId="0" fillId="0" borderId="16" xfId="0" applyFont="1" applyFill="1" applyBorder="1" applyAlignment="1">
      <alignment horizontal="center" vertical="center"/>
    </xf>
    <xf numFmtId="176" fontId="0" fillId="0" borderId="12"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176" fontId="0" fillId="0" borderId="0" xfId="0" applyNumberFormat="1" applyFont="1" applyFill="1" applyBorder="1" applyAlignment="1">
      <alignment horizontal="right" vertical="center"/>
    </xf>
    <xf numFmtId="176" fontId="36" fillId="0" borderId="0" xfId="0" applyNumberFormat="1" applyFont="1" applyFill="1" applyBorder="1" applyAlignment="1">
      <alignment vertical="center"/>
    </xf>
    <xf numFmtId="178" fontId="35" fillId="0" borderId="11" xfId="0" applyNumberFormat="1" applyFont="1" applyFill="1" applyBorder="1" applyAlignment="1">
      <alignment vertical="center"/>
    </xf>
    <xf numFmtId="180" fontId="35" fillId="0" borderId="0" xfId="0" applyNumberFormat="1" applyFont="1" applyFill="1" applyBorder="1" applyAlignment="1">
      <alignment vertical="center"/>
    </xf>
    <xf numFmtId="178" fontId="35" fillId="0" borderId="26" xfId="0" applyNumberFormat="1" applyFont="1" applyFill="1" applyBorder="1" applyAlignment="1">
      <alignment vertical="center"/>
    </xf>
    <xf numFmtId="183" fontId="40" fillId="0" borderId="11" xfId="0" applyNumberFormat="1" applyFont="1" applyFill="1" applyBorder="1" applyAlignment="1">
      <alignment vertical="center"/>
    </xf>
    <xf numFmtId="183" fontId="40" fillId="0" borderId="0" xfId="0" applyNumberFormat="1" applyFont="1" applyFill="1" applyBorder="1" applyAlignment="1">
      <alignment vertical="center"/>
    </xf>
    <xf numFmtId="184" fontId="40" fillId="0" borderId="11" xfId="0" applyNumberFormat="1" applyFont="1" applyFill="1" applyBorder="1" applyAlignment="1">
      <alignment vertical="center"/>
    </xf>
    <xf numFmtId="184" fontId="40" fillId="0" borderId="0" xfId="0" applyNumberFormat="1" applyFont="1" applyFill="1" applyBorder="1" applyAlignment="1">
      <alignment vertical="center"/>
    </xf>
    <xf numFmtId="183" fontId="41" fillId="0" borderId="11" xfId="0" applyNumberFormat="1" applyFont="1" applyFill="1" applyBorder="1" applyAlignment="1">
      <alignment vertical="center"/>
    </xf>
    <xf numFmtId="183" fontId="41" fillId="0" borderId="0" xfId="0" applyNumberFormat="1" applyFont="1" applyFill="1" applyBorder="1" applyAlignment="1">
      <alignment vertical="center"/>
    </xf>
    <xf numFmtId="176" fontId="40" fillId="0" borderId="0" xfId="0" applyNumberFormat="1" applyFont="1" applyFill="1" applyBorder="1" applyAlignment="1">
      <alignment horizontal="center" vertical="center"/>
    </xf>
    <xf numFmtId="180" fontId="40" fillId="0" borderId="0" xfId="0" applyNumberFormat="1" applyFont="1" applyFill="1" applyBorder="1" applyAlignment="1">
      <alignment horizontal="center" vertical="center"/>
    </xf>
    <xf numFmtId="178" fontId="40" fillId="0" borderId="26" xfId="0" applyNumberFormat="1" applyFont="1" applyFill="1" applyBorder="1" applyAlignment="1">
      <alignment horizontal="center" vertical="center"/>
    </xf>
    <xf numFmtId="0" fontId="0" fillId="0" borderId="45" xfId="0" applyFont="1" applyFill="1" applyBorder="1" applyAlignment="1">
      <alignment vertical="center"/>
    </xf>
    <xf numFmtId="0" fontId="0" fillId="0" borderId="93" xfId="0" applyFont="1" applyFill="1" applyBorder="1" applyAlignment="1">
      <alignment vertical="center"/>
    </xf>
    <xf numFmtId="0" fontId="25" fillId="0" borderId="10" xfId="0" applyFont="1" applyFill="1" applyBorder="1" applyAlignment="1">
      <alignment vertical="center"/>
    </xf>
    <xf numFmtId="176" fontId="0" fillId="0" borderId="86" xfId="0" applyNumberFormat="1" applyFont="1" applyFill="1" applyBorder="1" applyAlignment="1">
      <alignment vertical="center"/>
    </xf>
    <xf numFmtId="176" fontId="40" fillId="0" borderId="0" xfId="0" applyNumberFormat="1" applyFont="1" applyFill="1" applyBorder="1" applyAlignment="1">
      <alignment vertical="center"/>
    </xf>
    <xf numFmtId="0" fontId="35" fillId="0" borderId="35" xfId="0" applyFont="1" applyFill="1" applyBorder="1" applyAlignment="1">
      <alignment vertical="center"/>
    </xf>
    <xf numFmtId="192" fontId="0" fillId="0" borderId="11" xfId="0" applyNumberFormat="1" applyFont="1" applyFill="1" applyBorder="1" applyAlignment="1">
      <alignment horizontal="right" vertical="center"/>
    </xf>
    <xf numFmtId="192" fontId="20" fillId="0" borderId="11" xfId="0" applyNumberFormat="1" applyFont="1" applyFill="1" applyBorder="1" applyAlignment="1">
      <alignment horizontal="right" vertical="center"/>
    </xf>
    <xf numFmtId="192" fontId="0" fillId="0" borderId="29"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8" fontId="0" fillId="0" borderId="11"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8" fontId="20" fillId="0" borderId="11"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8" fontId="0" fillId="0" borderId="20"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178" fontId="0" fillId="0" borderId="21"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181" fontId="0" fillId="0" borderId="19" xfId="0" applyNumberFormat="1" applyFont="1" applyFill="1" applyBorder="1" applyAlignment="1">
      <alignment vertical="center"/>
    </xf>
    <xf numFmtId="178" fontId="0" fillId="0" borderId="19" xfId="0" applyNumberFormat="1" applyFont="1" applyFill="1" applyBorder="1" applyAlignment="1">
      <alignment vertical="center"/>
    </xf>
    <xf numFmtId="181" fontId="0" fillId="0" borderId="49" xfId="0" applyNumberFormat="1" applyFont="1" applyFill="1" applyBorder="1" applyAlignment="1">
      <alignment vertical="center"/>
    </xf>
    <xf numFmtId="181" fontId="0" fillId="0" borderId="15" xfId="0" applyNumberFormat="1" applyFont="1" applyFill="1" applyBorder="1" applyAlignment="1">
      <alignment vertical="center"/>
    </xf>
    <xf numFmtId="181"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81" fontId="20" fillId="0" borderId="15" xfId="0" applyNumberFormat="1" applyFont="1" applyFill="1" applyBorder="1" applyAlignment="1">
      <alignment vertical="center"/>
    </xf>
    <xf numFmtId="181" fontId="0" fillId="0" borderId="119" xfId="0" applyNumberFormat="1" applyFont="1" applyFill="1" applyBorder="1" applyAlignment="1">
      <alignment vertical="center"/>
    </xf>
    <xf numFmtId="178" fontId="0" fillId="0" borderId="119" xfId="0" applyNumberFormat="1" applyFont="1" applyFill="1" applyBorder="1" applyAlignment="1">
      <alignment vertical="center"/>
    </xf>
    <xf numFmtId="181" fontId="0" fillId="0" borderId="17" xfId="0" applyNumberFormat="1" applyFont="1" applyFill="1" applyBorder="1" applyAlignment="1">
      <alignmen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xf>
    <xf numFmtId="0" fontId="0" fillId="0" borderId="108" xfId="0" applyFont="1" applyFill="1" applyBorder="1" applyAlignment="1">
      <alignment horizontal="right" vertical="center"/>
    </xf>
    <xf numFmtId="176" fontId="0" fillId="0" borderId="108" xfId="0" applyNumberFormat="1" applyFont="1" applyFill="1" applyBorder="1" applyAlignment="1">
      <alignment horizontal="right" vertical="center"/>
    </xf>
    <xf numFmtId="184" fontId="20" fillId="0" borderId="11" xfId="0" applyNumberFormat="1" applyFont="1" applyFill="1" applyBorder="1" applyAlignment="1">
      <alignment vertical="center"/>
    </xf>
    <xf numFmtId="184" fontId="20" fillId="0" borderId="0" xfId="0" applyNumberFormat="1" applyFont="1" applyFill="1" applyBorder="1" applyAlignment="1">
      <alignment vertical="center"/>
    </xf>
    <xf numFmtId="176" fontId="44" fillId="0" borderId="0" xfId="0" applyNumberFormat="1" applyFont="1" applyFill="1" applyBorder="1" applyAlignment="1">
      <alignment vertical="center"/>
    </xf>
    <xf numFmtId="176" fontId="45" fillId="0" borderId="11" xfId="0" applyNumberFormat="1" applyFont="1" applyFill="1" applyBorder="1" applyAlignment="1">
      <alignment vertical="center"/>
    </xf>
    <xf numFmtId="176" fontId="45" fillId="0" borderId="0" xfId="0" applyNumberFormat="1" applyFont="1" applyFill="1" applyBorder="1" applyAlignment="1">
      <alignment vertical="center"/>
    </xf>
    <xf numFmtId="176" fontId="45" fillId="0" borderId="0" xfId="0" applyNumberFormat="1" applyFont="1" applyFill="1" applyBorder="1" applyAlignment="1">
      <alignment horizontal="right" vertical="center"/>
    </xf>
    <xf numFmtId="176" fontId="43" fillId="0" borderId="11" xfId="0" applyNumberFormat="1" applyFont="1" applyFill="1" applyBorder="1" applyAlignment="1">
      <alignment vertical="center"/>
    </xf>
    <xf numFmtId="176" fontId="43" fillId="0" borderId="0" xfId="0" applyNumberFormat="1" applyFont="1" applyFill="1" applyBorder="1" applyAlignment="1">
      <alignment vertical="center"/>
    </xf>
    <xf numFmtId="176" fontId="43" fillId="0" borderId="29" xfId="0" applyNumberFormat="1" applyFont="1" applyFill="1" applyBorder="1" applyAlignment="1">
      <alignment vertical="center"/>
    </xf>
    <xf numFmtId="176" fontId="43" fillId="0" borderId="33" xfId="0" applyNumberFormat="1" applyFont="1" applyFill="1" applyBorder="1" applyAlignment="1">
      <alignment vertical="center"/>
    </xf>
    <xf numFmtId="176" fontId="0" fillId="0" borderId="39" xfId="0" applyNumberFormat="1" applyFont="1" applyFill="1" applyBorder="1" applyAlignment="1">
      <alignment vertical="center"/>
    </xf>
    <xf numFmtId="176" fontId="0" fillId="0" borderId="41" xfId="0" applyNumberFormat="1" applyFont="1" applyFill="1" applyBorder="1" applyAlignment="1">
      <alignment vertical="center"/>
    </xf>
    <xf numFmtId="180" fontId="0" fillId="0" borderId="0" xfId="0" applyNumberFormat="1" applyFont="1" applyFill="1" applyBorder="1" applyAlignment="1">
      <alignment vertical="center"/>
    </xf>
    <xf numFmtId="178" fontId="0" fillId="0" borderId="26" xfId="0" applyNumberFormat="1" applyFont="1" applyFill="1" applyBorder="1" applyAlignment="1">
      <alignment vertical="center"/>
    </xf>
    <xf numFmtId="183" fontId="20" fillId="0" borderId="11" xfId="0" applyNumberFormat="1" applyFont="1" applyFill="1" applyBorder="1" applyAlignment="1">
      <alignment vertical="center"/>
    </xf>
    <xf numFmtId="183" fontId="20" fillId="0" borderId="0" xfId="0" applyNumberFormat="1" applyFont="1" applyFill="1" applyBorder="1" applyAlignment="1">
      <alignment vertical="center"/>
    </xf>
    <xf numFmtId="180" fontId="0" fillId="0" borderId="0"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6" fontId="20" fillId="0" borderId="11" xfId="0" applyNumberFormat="1" applyFont="1" applyFill="1" applyBorder="1" applyAlignment="1">
      <alignment vertical="center"/>
    </xf>
    <xf numFmtId="176" fontId="0" fillId="0" borderId="11" xfId="0" applyNumberFormat="1" applyFont="1" applyFill="1" applyBorder="1" applyAlignment="1">
      <alignment vertical="center"/>
    </xf>
    <xf numFmtId="176" fontId="0" fillId="0" borderId="29" xfId="0" applyNumberFormat="1" applyFont="1" applyFill="1" applyBorder="1" applyAlignment="1">
      <alignment vertical="center"/>
    </xf>
    <xf numFmtId="0" fontId="0" fillId="0" borderId="108" xfId="0" applyFont="1" applyFill="1" applyBorder="1" applyAlignment="1">
      <alignment vertical="center"/>
    </xf>
    <xf numFmtId="176" fontId="20" fillId="0" borderId="26" xfId="0" applyNumberFormat="1" applyFont="1" applyFill="1" applyBorder="1" applyAlignment="1">
      <alignment vertical="center"/>
    </xf>
    <xf numFmtId="176" fontId="0" fillId="0" borderId="123" xfId="0" applyNumberFormat="1" applyFont="1" applyFill="1" applyBorder="1" applyAlignment="1">
      <alignment horizontal="right" vertical="center"/>
    </xf>
    <xf numFmtId="0" fontId="0" fillId="0" borderId="70" xfId="0" applyNumberFormat="1" applyFont="1" applyFill="1" applyBorder="1" applyAlignment="1">
      <alignment horizontal="center" vertical="center"/>
    </xf>
    <xf numFmtId="176" fontId="0" fillId="0" borderId="1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0" xfId="0" applyFont="1" applyAlignment="1"/>
    <xf numFmtId="0" fontId="0" fillId="0" borderId="0" xfId="0" applyFont="1" applyAlignment="1">
      <alignment horizontal="right"/>
    </xf>
    <xf numFmtId="178" fontId="39" fillId="0" borderId="0" xfId="0" applyNumberFormat="1" applyFont="1" applyFill="1" applyBorder="1" applyAlignment="1">
      <alignment horizontal="right" vertical="center"/>
    </xf>
    <xf numFmtId="178" fontId="39" fillId="0" borderId="108" xfId="0" applyNumberFormat="1" applyFont="1" applyFill="1" applyBorder="1" applyAlignment="1">
      <alignment horizontal="right" vertical="center"/>
    </xf>
    <xf numFmtId="0" fontId="36" fillId="0" borderId="60" xfId="0" applyFont="1" applyFill="1" applyBorder="1" applyAlignment="1">
      <alignment horizontal="center" vertical="center"/>
    </xf>
    <xf numFmtId="0" fontId="36" fillId="0" borderId="72" xfId="0" applyNumberFormat="1" applyFont="1" applyFill="1" applyBorder="1" applyAlignment="1">
      <alignment horizontal="center" vertical="center"/>
    </xf>
    <xf numFmtId="0" fontId="20" fillId="0" borderId="6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0" xfId="0" applyFont="1" applyFill="1" applyBorder="1" applyAlignment="1">
      <alignment horizontal="center" vertical="center"/>
    </xf>
    <xf numFmtId="176" fontId="36" fillId="0" borderId="135" xfId="0" applyNumberFormat="1" applyFont="1" applyFill="1" applyBorder="1" applyAlignment="1">
      <alignment horizontal="right" vertical="center"/>
    </xf>
    <xf numFmtId="176" fontId="36" fillId="0" borderId="136" xfId="0" applyNumberFormat="1" applyFont="1" applyFill="1" applyBorder="1" applyAlignment="1">
      <alignment horizontal="right" vertical="center"/>
    </xf>
    <xf numFmtId="181" fontId="36" fillId="0" borderId="139" xfId="0" applyNumberFormat="1" applyFont="1" applyFill="1" applyBorder="1" applyAlignment="1">
      <alignment horizontal="right" vertical="center"/>
    </xf>
    <xf numFmtId="181" fontId="36" fillId="0" borderId="105" xfId="0" applyNumberFormat="1" applyFont="1" applyFill="1" applyBorder="1" applyAlignment="1">
      <alignment horizontal="right" vertical="center"/>
    </xf>
    <xf numFmtId="181" fontId="36" fillId="0" borderId="140" xfId="0" applyNumberFormat="1" applyFont="1" applyFill="1" applyBorder="1" applyAlignment="1">
      <alignment horizontal="right" vertical="center"/>
    </xf>
    <xf numFmtId="181" fontId="36" fillId="0" borderId="118" xfId="0" applyNumberFormat="1" applyFont="1" applyFill="1" applyBorder="1" applyAlignment="1">
      <alignment horizontal="right" vertical="center"/>
    </xf>
    <xf numFmtId="178" fontId="36" fillId="0" borderId="140" xfId="0" applyNumberFormat="1" applyFont="1" applyFill="1" applyBorder="1" applyAlignment="1">
      <alignment horizontal="right" vertical="center"/>
    </xf>
    <xf numFmtId="178" fontId="36" fillId="0" borderId="118" xfId="0" applyNumberFormat="1" applyFont="1" applyFill="1" applyBorder="1" applyAlignment="1">
      <alignment horizontal="right" vertical="center"/>
    </xf>
    <xf numFmtId="193" fontId="29" fillId="0" borderId="0" xfId="43" applyNumberFormat="1" applyFont="1" applyFill="1" applyBorder="1" applyAlignment="1">
      <alignment horizontal="right" vertical="center"/>
    </xf>
    <xf numFmtId="193" fontId="0" fillId="0" borderId="0" xfId="43" applyNumberFormat="1" applyFont="1" applyFill="1" applyBorder="1" applyAlignment="1">
      <alignment horizontal="right" vertical="center"/>
    </xf>
    <xf numFmtId="183" fontId="0" fillId="0" borderId="11"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20" fillId="0" borderId="11" xfId="0" applyNumberFormat="1" applyFont="1" applyFill="1" applyBorder="1" applyAlignment="1">
      <alignment horizontal="right" vertical="center"/>
    </xf>
    <xf numFmtId="193" fontId="29" fillId="0" borderId="105" xfId="43" applyNumberFormat="1" applyFont="1" applyFill="1" applyBorder="1" applyAlignment="1">
      <alignment horizontal="right" vertical="center"/>
    </xf>
    <xf numFmtId="41" fontId="29" fillId="0" borderId="0" xfId="43" applyNumberFormat="1" applyFont="1" applyFill="1" applyBorder="1" applyAlignment="1">
      <alignment horizontal="right" vertical="center"/>
    </xf>
    <xf numFmtId="193" fontId="0" fillId="0" borderId="105" xfId="43" applyNumberFormat="1" applyFont="1" applyFill="1" applyBorder="1" applyAlignment="1">
      <alignment horizontal="right" vertical="center"/>
    </xf>
    <xf numFmtId="181" fontId="0" fillId="0" borderId="105" xfId="0" applyNumberFormat="1" applyFont="1" applyFill="1" applyBorder="1" applyAlignment="1">
      <alignment vertical="center"/>
    </xf>
    <xf numFmtId="0" fontId="37" fillId="0" borderId="58" xfId="0" applyFont="1" applyFill="1" applyBorder="1" applyAlignment="1">
      <alignment horizontal="center" vertical="center"/>
    </xf>
    <xf numFmtId="183" fontId="20" fillId="0" borderId="0" xfId="0" applyNumberFormat="1" applyFont="1" applyFill="1" applyBorder="1" applyAlignment="1">
      <alignment horizontal="right" vertical="center"/>
    </xf>
    <xf numFmtId="41" fontId="0" fillId="0" borderId="0" xfId="43" applyNumberFormat="1" applyFont="1" applyFill="1" applyBorder="1" applyAlignment="1">
      <alignment vertical="center"/>
    </xf>
    <xf numFmtId="193" fontId="0" fillId="0" borderId="0" xfId="43" applyNumberFormat="1" applyFont="1" applyFill="1" applyBorder="1" applyAlignment="1">
      <alignment vertical="center"/>
    </xf>
    <xf numFmtId="193" fontId="0" fillId="0" borderId="105" xfId="43" applyNumberFormat="1" applyFont="1" applyFill="1" applyBorder="1" applyAlignment="1">
      <alignment vertical="center"/>
    </xf>
    <xf numFmtId="178" fontId="35" fillId="0" borderId="0" xfId="0" applyNumberFormat="1" applyFont="1" applyFill="1" applyBorder="1" applyAlignment="1">
      <alignment horizontal="right" vertical="center"/>
    </xf>
    <xf numFmtId="178" fontId="35" fillId="0" borderId="123" xfId="0" applyNumberFormat="1" applyFont="1" applyFill="1" applyBorder="1" applyAlignment="1">
      <alignment horizontal="right" vertical="center"/>
    </xf>
    <xf numFmtId="0" fontId="35" fillId="0" borderId="143" xfId="0" applyFont="1" applyFill="1" applyBorder="1" applyAlignment="1">
      <alignment horizontal="center" vertical="center"/>
    </xf>
    <xf numFmtId="181" fontId="20" fillId="0" borderId="141" xfId="0" applyNumberFormat="1" applyFont="1" applyFill="1" applyBorder="1" applyAlignment="1">
      <alignment horizontal="right" vertical="center"/>
    </xf>
    <xf numFmtId="181" fontId="20" fillId="0" borderId="142" xfId="0" applyNumberFormat="1" applyFont="1" applyFill="1" applyBorder="1" applyAlignment="1">
      <alignment horizontal="right" vertical="center"/>
    </xf>
    <xf numFmtId="178" fontId="20" fillId="0" borderId="142"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xf>
    <xf numFmtId="176" fontId="0" fillId="0" borderId="19" xfId="0" applyNumberFormat="1" applyFont="1" applyFill="1" applyBorder="1" applyAlignment="1">
      <alignment horizontal="right" vertical="center"/>
    </xf>
    <xf numFmtId="176" fontId="0" fillId="0" borderId="39" xfId="0" applyNumberFormat="1" applyFont="1" applyFill="1" applyBorder="1" applyAlignment="1">
      <alignment horizontal="right" vertical="center"/>
    </xf>
    <xf numFmtId="186" fontId="20" fillId="0" borderId="26" xfId="0" applyNumberFormat="1" applyFont="1" applyFill="1" applyBorder="1" applyAlignment="1">
      <alignment horizontal="right" vertical="center"/>
    </xf>
    <xf numFmtId="186" fontId="0" fillId="0" borderId="26" xfId="0" applyNumberFormat="1" applyFont="1" applyFill="1" applyBorder="1" applyAlignment="1">
      <alignment horizontal="right" vertical="center"/>
    </xf>
    <xf numFmtId="185" fontId="0" fillId="0" borderId="33" xfId="0" applyNumberFormat="1" applyFont="1" applyFill="1" applyBorder="1" applyAlignment="1">
      <alignment horizontal="right" vertical="center"/>
    </xf>
    <xf numFmtId="0" fontId="20" fillId="0" borderId="34" xfId="0" applyFont="1" applyBorder="1" applyAlignment="1">
      <alignment horizontal="center" vertical="center"/>
    </xf>
    <xf numFmtId="185" fontId="0" fillId="0" borderId="26" xfId="0" applyNumberFormat="1" applyFont="1" applyFill="1" applyBorder="1" applyAlignment="1">
      <alignment horizontal="right" vertical="center"/>
    </xf>
    <xf numFmtId="185" fontId="0" fillId="0" borderId="41" xfId="0" applyNumberFormat="1" applyFont="1" applyFill="1" applyBorder="1" applyAlignment="1">
      <alignment horizontal="right" vertical="center"/>
    </xf>
    <xf numFmtId="185" fontId="0" fillId="0" borderId="46" xfId="0" applyNumberFormat="1" applyFont="1" applyFill="1" applyBorder="1" applyAlignment="1">
      <alignment horizontal="right" vertical="center"/>
    </xf>
    <xf numFmtId="176" fontId="0" fillId="0" borderId="138" xfId="0" applyNumberFormat="1" applyFont="1" applyFill="1" applyBorder="1" applyAlignment="1">
      <alignment horizontal="right" vertical="center"/>
    </xf>
    <xf numFmtId="185" fontId="0" fillId="0" borderId="123" xfId="0" applyNumberFormat="1" applyFont="1" applyFill="1" applyBorder="1" applyAlignment="1">
      <alignment horizontal="right" vertical="center"/>
    </xf>
    <xf numFmtId="186" fontId="0" fillId="0" borderId="124" xfId="0" applyNumberFormat="1" applyFont="1" applyFill="1" applyBorder="1" applyAlignment="1">
      <alignment horizontal="right" vertical="center"/>
    </xf>
    <xf numFmtId="0" fontId="0" fillId="0" borderId="105" xfId="0" applyNumberFormat="1" applyFont="1" applyFill="1" applyBorder="1" applyAlignment="1">
      <alignment horizontal="right" vertical="center"/>
    </xf>
    <xf numFmtId="179" fontId="0" fillId="0" borderId="0" xfId="0" applyNumberFormat="1" applyFont="1">
      <alignment vertical="center"/>
    </xf>
    <xf numFmtId="176" fontId="30" fillId="0" borderId="123" xfId="0" applyNumberFormat="1" applyFont="1" applyFill="1" applyBorder="1" applyAlignment="1">
      <alignment horizontal="right" vertical="center"/>
    </xf>
    <xf numFmtId="176" fontId="33" fillId="0" borderId="154" xfId="0" applyNumberFormat="1" applyFont="1" applyFill="1" applyBorder="1" applyAlignment="1">
      <alignment horizontal="right" vertical="center"/>
    </xf>
    <xf numFmtId="176" fontId="30" fillId="0" borderId="155" xfId="0" applyNumberFormat="1" applyFont="1" applyFill="1" applyBorder="1" applyAlignment="1">
      <alignment horizontal="right" vertical="center"/>
    </xf>
    <xf numFmtId="186" fontId="0" fillId="0" borderId="0" xfId="43" applyNumberFormat="1" applyFont="1" applyFill="1" applyBorder="1" applyAlignment="1">
      <alignment vertical="center"/>
    </xf>
    <xf numFmtId="0" fontId="0" fillId="0" borderId="133" xfId="0" applyFont="1" applyFill="1" applyBorder="1" applyAlignment="1">
      <alignment horizontal="center" vertical="center"/>
    </xf>
    <xf numFmtId="0" fontId="0" fillId="0" borderId="12" xfId="0" applyFont="1" applyFill="1" applyBorder="1" applyAlignment="1">
      <alignment horizontal="center" vertical="center"/>
    </xf>
    <xf numFmtId="176" fontId="0" fillId="0" borderId="0" xfId="0" applyNumberFormat="1" applyFont="1" applyFill="1" applyBorder="1" applyAlignment="1">
      <alignment horizontal="right" vertical="center"/>
    </xf>
    <xf numFmtId="0" fontId="30" fillId="0" borderId="16"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4" xfId="0" applyFont="1" applyFill="1" applyBorder="1" applyAlignment="1">
      <alignment horizontal="distributed" vertical="center"/>
    </xf>
    <xf numFmtId="181" fontId="0" fillId="0" borderId="11" xfId="0" applyNumberFormat="1" applyFont="1" applyFill="1" applyBorder="1" applyAlignment="1">
      <alignment vertical="center"/>
    </xf>
    <xf numFmtId="0" fontId="0" fillId="0" borderId="0" xfId="0" applyFont="1" applyFill="1" applyBorder="1" applyAlignment="1">
      <alignment vertical="center"/>
    </xf>
    <xf numFmtId="0" fontId="0" fillId="0" borderId="58" xfId="0" applyFont="1" applyFill="1" applyBorder="1" applyAlignment="1">
      <alignment horizontal="center" vertical="center"/>
    </xf>
    <xf numFmtId="181" fontId="36" fillId="0" borderId="29" xfId="0" applyNumberFormat="1" applyFont="1" applyFill="1" applyBorder="1" applyAlignment="1">
      <alignment vertical="center"/>
    </xf>
    <xf numFmtId="181" fontId="36" fillId="0" borderId="108" xfId="0" applyNumberFormat="1" applyFont="1" applyFill="1" applyBorder="1" applyAlignment="1">
      <alignment vertical="center"/>
    </xf>
    <xf numFmtId="181" fontId="36" fillId="0" borderId="109" xfId="0" applyNumberFormat="1" applyFont="1" applyFill="1" applyBorder="1" applyAlignment="1">
      <alignment vertical="center"/>
    </xf>
    <xf numFmtId="183" fontId="36" fillId="0" borderId="122" xfId="0" applyNumberFormat="1" applyFont="1" applyFill="1" applyBorder="1" applyAlignment="1">
      <alignment vertical="center"/>
    </xf>
    <xf numFmtId="183" fontId="36" fillId="0" borderId="119" xfId="0" applyNumberFormat="1" applyFont="1" applyFill="1" applyBorder="1" applyAlignment="1">
      <alignment vertical="center"/>
    </xf>
    <xf numFmtId="41" fontId="36" fillId="0" borderId="119" xfId="43" applyNumberFormat="1" applyFont="1" applyFill="1" applyBorder="1" applyAlignment="1">
      <alignment vertical="center"/>
    </xf>
    <xf numFmtId="186" fontId="36" fillId="0" borderId="119" xfId="43" applyNumberFormat="1" applyFont="1" applyFill="1" applyBorder="1" applyAlignment="1">
      <alignment vertical="center"/>
    </xf>
    <xf numFmtId="193" fontId="36" fillId="0" borderId="119" xfId="43" applyNumberFormat="1" applyFont="1" applyFill="1" applyBorder="1" applyAlignment="1">
      <alignment vertical="center"/>
    </xf>
    <xf numFmtId="193" fontId="36" fillId="0" borderId="123" xfId="43" applyNumberFormat="1" applyFont="1" applyFill="1" applyBorder="1" applyAlignment="1">
      <alignment vertical="center"/>
    </xf>
    <xf numFmtId="193" fontId="36" fillId="0" borderId="124" xfId="43" applyNumberFormat="1" applyFont="1" applyFill="1" applyBorder="1" applyAlignment="1">
      <alignment vertical="center"/>
    </xf>
    <xf numFmtId="176" fontId="36" fillId="0" borderId="46" xfId="0" applyNumberFormat="1" applyFont="1" applyFill="1" applyBorder="1" applyAlignment="1">
      <alignment horizontal="right" vertical="center"/>
    </xf>
    <xf numFmtId="176" fontId="36" fillId="0" borderId="0" xfId="0" applyNumberFormat="1" applyFont="1" applyFill="1" applyBorder="1" applyAlignment="1">
      <alignment horizontal="right" vertical="center"/>
    </xf>
    <xf numFmtId="176" fontId="36" fillId="0" borderId="105" xfId="0" applyNumberFormat="1" applyFont="1" applyFill="1" applyBorder="1" applyAlignment="1">
      <alignment horizontal="right" vertical="center"/>
    </xf>
    <xf numFmtId="176" fontId="35" fillId="0" borderId="0" xfId="42" applyNumberFormat="1" applyFont="1" applyFill="1" applyBorder="1" applyAlignment="1" applyProtection="1">
      <alignment horizontal="right" vertical="center"/>
      <protection locked="0"/>
    </xf>
    <xf numFmtId="176" fontId="36" fillId="0" borderId="138" xfId="0" applyNumberFormat="1" applyFont="1" applyFill="1" applyBorder="1" applyAlignment="1">
      <alignment horizontal="right" vertical="center"/>
    </xf>
    <xf numFmtId="176" fontId="36" fillId="0" borderId="123" xfId="0" applyNumberFormat="1" applyFont="1" applyFill="1" applyBorder="1" applyAlignment="1">
      <alignment horizontal="right" vertical="center"/>
    </xf>
    <xf numFmtId="176" fontId="36" fillId="0" borderId="109" xfId="0" applyNumberFormat="1" applyFont="1" applyFill="1" applyBorder="1" applyAlignment="1">
      <alignment horizontal="right" vertical="center"/>
    </xf>
    <xf numFmtId="178" fontId="35" fillId="0" borderId="105" xfId="0" applyNumberFormat="1" applyFont="1" applyFill="1" applyBorder="1" applyAlignment="1">
      <alignment horizontal="right" vertical="center"/>
    </xf>
    <xf numFmtId="176" fontId="35" fillId="0" borderId="105" xfId="0" applyNumberFormat="1" applyFont="1" applyFill="1" applyBorder="1" applyAlignment="1">
      <alignment horizontal="right" vertical="center"/>
    </xf>
    <xf numFmtId="180" fontId="35" fillId="0" borderId="105" xfId="0" applyNumberFormat="1" applyFont="1" applyFill="1" applyBorder="1" applyAlignment="1">
      <alignment horizontal="right" vertical="center"/>
    </xf>
    <xf numFmtId="178" fontId="35" fillId="0" borderId="124" xfId="0" applyNumberFormat="1" applyFont="1" applyFill="1" applyBorder="1" applyAlignment="1">
      <alignment horizontal="right" vertical="center"/>
    </xf>
    <xf numFmtId="0" fontId="20" fillId="0" borderId="144" xfId="0" applyNumberFormat="1" applyFont="1" applyFill="1" applyBorder="1" applyAlignment="1">
      <alignment vertical="center"/>
    </xf>
    <xf numFmtId="0" fontId="20" fillId="0" borderId="19" xfId="0" applyNumberFormat="1" applyFont="1" applyFill="1" applyBorder="1" applyAlignment="1">
      <alignment vertical="center"/>
    </xf>
    <xf numFmtId="0" fontId="20" fillId="0" borderId="141" xfId="0" applyNumberFormat="1" applyFont="1" applyFill="1" applyBorder="1" applyAlignment="1">
      <alignment horizontal="right" vertical="center"/>
    </xf>
    <xf numFmtId="0" fontId="0" fillId="0" borderId="48" xfId="0" applyNumberFormat="1" applyFont="1" applyFill="1" applyBorder="1" applyAlignment="1">
      <alignment horizontal="right" vertical="center"/>
    </xf>
    <xf numFmtId="0" fontId="0" fillId="0" borderId="50" xfId="0" applyNumberFormat="1" applyFont="1" applyFill="1" applyBorder="1" applyAlignment="1">
      <alignment horizontal="right" vertical="center"/>
    </xf>
    <xf numFmtId="0" fontId="0" fillId="0" borderId="119" xfId="0" applyNumberFormat="1" applyFont="1" applyFill="1" applyBorder="1" applyAlignment="1">
      <alignment horizontal="right" vertical="center"/>
    </xf>
    <xf numFmtId="0" fontId="0" fillId="0" borderId="149" xfId="0" applyNumberFormat="1" applyFont="1" applyFill="1" applyBorder="1" applyAlignment="1">
      <alignment horizontal="right" vertical="center"/>
    </xf>
    <xf numFmtId="0" fontId="33" fillId="0" borderId="12" xfId="0" applyNumberFormat="1" applyFont="1" applyFill="1" applyBorder="1" applyAlignment="1">
      <alignment horizontal="right" vertical="center" shrinkToFit="1"/>
    </xf>
    <xf numFmtId="0" fontId="33" fillId="0" borderId="19" xfId="0" applyNumberFormat="1" applyFont="1" applyFill="1" applyBorder="1" applyAlignment="1">
      <alignment horizontal="right" vertical="center" shrinkToFit="1"/>
    </xf>
    <xf numFmtId="0" fontId="33" fillId="0" borderId="141" xfId="0" applyNumberFormat="1" applyFont="1" applyFill="1" applyBorder="1" applyAlignment="1">
      <alignment horizontal="right" vertical="center" shrinkToFit="1"/>
    </xf>
    <xf numFmtId="0" fontId="33" fillId="0" borderId="152" xfId="0" applyNumberFormat="1" applyFont="1" applyFill="1" applyBorder="1" applyAlignment="1">
      <alignment horizontal="right" vertical="center" shrinkToFit="1"/>
    </xf>
    <xf numFmtId="0" fontId="30" fillId="0" borderId="11" xfId="0" applyNumberFormat="1" applyFont="1" applyFill="1" applyBorder="1" applyAlignment="1">
      <alignment horizontal="right" vertical="center" shrinkToFit="1"/>
    </xf>
    <xf numFmtId="0" fontId="30" fillId="0" borderId="0" xfId="0" applyNumberFormat="1" applyFont="1" applyFill="1" applyBorder="1" applyAlignment="1">
      <alignment horizontal="right" vertical="center" shrinkToFit="1"/>
    </xf>
    <xf numFmtId="0" fontId="30" fillId="0" borderId="0" xfId="0" applyNumberFormat="1" applyFont="1" applyFill="1" applyBorder="1" applyAlignment="1">
      <alignment horizontal="right" vertical="center"/>
    </xf>
    <xf numFmtId="0" fontId="30" fillId="0" borderId="15" xfId="0" applyNumberFormat="1" applyFont="1" applyFill="1" applyBorder="1" applyAlignment="1">
      <alignment horizontal="right" vertical="center" shrinkToFit="1"/>
    </xf>
    <xf numFmtId="0" fontId="30" fillId="0" borderId="150" xfId="0" applyNumberFormat="1" applyFont="1" applyFill="1" applyBorder="1" applyAlignment="1">
      <alignment horizontal="right" vertical="center" shrinkToFit="1"/>
    </xf>
    <xf numFmtId="0" fontId="30" fillId="0" borderId="15" xfId="0" applyNumberFormat="1" applyFont="1" applyFill="1" applyBorder="1" applyAlignment="1">
      <alignment horizontal="right" vertical="center"/>
    </xf>
    <xf numFmtId="0" fontId="30" fillId="0" borderId="0" xfId="0" applyNumberFormat="1" applyFont="1">
      <alignment vertical="center"/>
    </xf>
    <xf numFmtId="0" fontId="30" fillId="0" borderId="151" xfId="0" applyNumberFormat="1" applyFont="1" applyFill="1" applyBorder="1" applyAlignment="1">
      <alignment horizontal="right" vertical="center"/>
    </xf>
    <xf numFmtId="0" fontId="30" fillId="0" borderId="123" xfId="0" applyNumberFormat="1" applyFont="1" applyFill="1" applyBorder="1" applyAlignment="1">
      <alignment horizontal="right" vertical="center"/>
    </xf>
    <xf numFmtId="0" fontId="30" fillId="0" borderId="153" xfId="0" applyNumberFormat="1" applyFont="1" applyFill="1" applyBorder="1" applyAlignment="1">
      <alignment horizontal="right" vertical="center"/>
    </xf>
    <xf numFmtId="0" fontId="30" fillId="0" borderId="105" xfId="0" applyNumberFormat="1" applyFont="1" applyFill="1" applyBorder="1" applyAlignment="1">
      <alignment horizontal="right" vertical="center" shrinkToFit="1"/>
    </xf>
    <xf numFmtId="0" fontId="30" fillId="0" borderId="105" xfId="0" applyNumberFormat="1" applyFont="1" applyFill="1" applyBorder="1" applyAlignment="1">
      <alignment horizontal="right" vertical="center"/>
    </xf>
    <xf numFmtId="0" fontId="0" fillId="0" borderId="15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73"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113" xfId="0" applyFont="1" applyFill="1" applyBorder="1" applyAlignment="1">
      <alignment horizontal="center" vertical="center"/>
    </xf>
    <xf numFmtId="0" fontId="30" fillId="0" borderId="5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6" xfId="0" applyFont="1" applyFill="1" applyBorder="1" applyAlignment="1">
      <alignment horizontal="center" vertical="center"/>
    </xf>
    <xf numFmtId="186" fontId="35" fillId="0" borderId="0" xfId="0" applyNumberFormat="1" applyFont="1" applyFill="1" applyBorder="1" applyAlignment="1">
      <alignment horizontal="center" vertical="center"/>
    </xf>
    <xf numFmtId="186" fontId="35" fillId="0" borderId="105" xfId="0" applyNumberFormat="1" applyFont="1" applyFill="1" applyBorder="1" applyAlignment="1">
      <alignment horizontal="center" vertical="center"/>
    </xf>
    <xf numFmtId="184" fontId="35" fillId="0" borderId="0" xfId="0" applyNumberFormat="1" applyFont="1" applyFill="1" applyBorder="1" applyAlignment="1">
      <alignment vertical="center"/>
    </xf>
    <xf numFmtId="184" fontId="35" fillId="0" borderId="105" xfId="0" applyNumberFormat="1" applyFont="1" applyFill="1" applyBorder="1" applyAlignment="1">
      <alignment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11" xfId="0" applyFont="1" applyFill="1" applyBorder="1" applyAlignment="1">
      <alignment horizontal="center" vertical="center"/>
    </xf>
    <xf numFmtId="176" fontId="36" fillId="0" borderId="136" xfId="0" applyNumberFormat="1" applyFont="1" applyFill="1" applyBorder="1" applyAlignment="1">
      <alignment horizontal="center" vertical="center" shrinkToFit="1"/>
    </xf>
    <xf numFmtId="176" fontId="36" fillId="0" borderId="137" xfId="0" applyNumberFormat="1" applyFont="1" applyFill="1" applyBorder="1" applyAlignment="1">
      <alignment horizontal="center" vertical="center" shrinkToFit="1"/>
    </xf>
    <xf numFmtId="0" fontId="0" fillId="0" borderId="12"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0" xfId="0" applyFont="1" applyFill="1" applyBorder="1" applyAlignment="1">
      <alignment horizontal="left" vertical="center" wrapText="1"/>
    </xf>
    <xf numFmtId="0" fontId="30" fillId="0" borderId="24"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Alignment="1">
      <alignment horizontal="left" vertical="center"/>
    </xf>
    <xf numFmtId="0" fontId="0" fillId="0" borderId="33" xfId="0" applyFont="1" applyBorder="1" applyAlignment="1">
      <alignment horizontal="left" vertical="center"/>
    </xf>
    <xf numFmtId="176" fontId="0" fillId="0" borderId="1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0" fontId="0" fillId="0" borderId="63" xfId="0" applyFont="1" applyBorder="1" applyAlignment="1">
      <alignment horizontal="center" vertical="center"/>
    </xf>
    <xf numFmtId="0" fontId="0" fillId="0" borderId="57" xfId="0" applyFont="1" applyBorder="1" applyAlignment="1">
      <alignment horizontal="center" vertical="center"/>
    </xf>
    <xf numFmtId="0" fontId="0" fillId="0" borderId="79" xfId="0" applyFont="1" applyBorder="1" applyAlignment="1">
      <alignment horizontal="center" vertical="center"/>
    </xf>
    <xf numFmtId="0" fontId="0" fillId="0" borderId="56" xfId="0" applyFont="1" applyBorder="1" applyAlignment="1">
      <alignment horizontal="center" vertical="center"/>
    </xf>
    <xf numFmtId="0" fontId="0" fillId="0" borderId="16" xfId="0" applyFont="1" applyBorder="1" applyAlignment="1">
      <alignment horizontal="center" vertical="center"/>
    </xf>
    <xf numFmtId="0" fontId="0" fillId="0" borderId="56" xfId="0"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176" fontId="20" fillId="0" borderId="11" xfId="0" applyNumberFormat="1" applyFont="1" applyFill="1" applyBorder="1" applyAlignment="1">
      <alignment horizontal="right" vertical="center"/>
    </xf>
    <xf numFmtId="0" fontId="0" fillId="0" borderId="78" xfId="0" applyFont="1" applyBorder="1" applyAlignment="1">
      <alignment horizontal="center" vertical="center"/>
    </xf>
    <xf numFmtId="0" fontId="0" fillId="0" borderId="24" xfId="0" applyFont="1" applyBorder="1" applyAlignment="1">
      <alignment horizontal="center" vertical="center"/>
    </xf>
    <xf numFmtId="0" fontId="0" fillId="0" borderId="55" xfId="0" applyFont="1" applyBorder="1" applyAlignment="1">
      <alignment horizontal="center" vertical="center"/>
    </xf>
    <xf numFmtId="0" fontId="0" fillId="0" borderId="25" xfId="0" applyFont="1" applyBorder="1" applyAlignment="1">
      <alignment horizontal="center" vertical="center"/>
    </xf>
    <xf numFmtId="0" fontId="0" fillId="0" borderId="0" xfId="0" applyFont="1" applyBorder="1" applyAlignment="1">
      <alignment horizontal="right" vertical="center"/>
    </xf>
    <xf numFmtId="0" fontId="0" fillId="0" borderId="34" xfId="0" applyFont="1" applyBorder="1" applyAlignment="1">
      <alignment horizontal="distributed" vertical="center"/>
    </xf>
    <xf numFmtId="0" fontId="0" fillId="0" borderId="0" xfId="0" applyFont="1" applyBorder="1" applyAlignment="1">
      <alignment horizontal="distributed" vertical="center"/>
    </xf>
    <xf numFmtId="0" fontId="0" fillId="0" borderId="40" xfId="0" applyFont="1" applyBorder="1" applyAlignment="1">
      <alignment horizontal="distributed" vertical="center"/>
    </xf>
    <xf numFmtId="0" fontId="0" fillId="0" borderId="123" xfId="0" applyFont="1" applyBorder="1" applyAlignment="1">
      <alignment horizontal="distributed" vertical="center"/>
    </xf>
    <xf numFmtId="0" fontId="20" fillId="0" borderId="66" xfId="0" applyFont="1" applyBorder="1" applyAlignment="1">
      <alignment horizontal="distributed" vertical="center"/>
    </xf>
    <xf numFmtId="0" fontId="20" fillId="0" borderId="141" xfId="0" applyFont="1" applyBorder="1" applyAlignment="1">
      <alignment horizontal="distributed" vertical="center"/>
    </xf>
    <xf numFmtId="0" fontId="0" fillId="0" borderId="32" xfId="0" applyFont="1" applyBorder="1" applyAlignment="1">
      <alignment horizontal="center" vertical="center"/>
    </xf>
    <xf numFmtId="0" fontId="0" fillId="0" borderId="81"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wrapText="1"/>
    </xf>
    <xf numFmtId="0" fontId="0" fillId="0" borderId="147" xfId="0" applyFont="1" applyBorder="1" applyAlignment="1">
      <alignment horizontal="center" vertical="center" wrapText="1"/>
    </xf>
    <xf numFmtId="0" fontId="25" fillId="0" borderId="147" xfId="0" applyFont="1" applyBorder="1" applyAlignment="1">
      <alignment horizontal="center" vertical="center" shrinkToFit="1"/>
    </xf>
    <xf numFmtId="0" fontId="0" fillId="0" borderId="145" xfId="0" applyFont="1" applyBorder="1" applyAlignment="1">
      <alignment horizontal="center" vertical="center" wrapText="1"/>
    </xf>
    <xf numFmtId="41" fontId="0" fillId="0" borderId="0" xfId="0" applyNumberFormat="1" applyFont="1" applyBorder="1" applyAlignment="1">
      <alignment horizontal="right" vertical="center"/>
    </xf>
    <xf numFmtId="41" fontId="0" fillId="0" borderId="123" xfId="0" applyNumberFormat="1" applyFont="1" applyBorder="1" applyAlignment="1">
      <alignment horizontal="right" vertical="center"/>
    </xf>
    <xf numFmtId="0" fontId="0" fillId="0" borderId="75" xfId="0" applyFont="1" applyBorder="1" applyAlignment="1">
      <alignment horizontal="center" vertical="center"/>
    </xf>
    <xf numFmtId="0" fontId="0" fillId="0" borderId="64" xfId="0" applyFont="1" applyBorder="1" applyAlignment="1">
      <alignment horizontal="center" vertical="center"/>
    </xf>
    <xf numFmtId="0" fontId="0" fillId="0" borderId="146" xfId="0" applyFont="1" applyBorder="1" applyAlignment="1">
      <alignment horizontal="center" vertical="center" wrapText="1"/>
    </xf>
    <xf numFmtId="41" fontId="0" fillId="0" borderId="105" xfId="0" applyNumberFormat="1" applyFont="1" applyBorder="1" applyAlignment="1">
      <alignment horizontal="right" vertical="center"/>
    </xf>
    <xf numFmtId="0" fontId="25" fillId="0" borderId="148" xfId="0" applyFont="1" applyBorder="1" applyAlignment="1">
      <alignment horizontal="center" vertical="center" shrinkToFit="1"/>
    </xf>
    <xf numFmtId="0" fontId="25" fillId="0" borderId="146" xfId="0" applyFont="1" applyBorder="1" applyAlignment="1">
      <alignment horizontal="center" vertical="center" shrinkToFit="1"/>
    </xf>
    <xf numFmtId="41" fontId="0" fillId="0" borderId="124" xfId="0" applyNumberFormat="1" applyFont="1" applyBorder="1" applyAlignment="1">
      <alignment horizontal="right" vertical="center"/>
    </xf>
    <xf numFmtId="0" fontId="0" fillId="0" borderId="62" xfId="0" applyFont="1" applyBorder="1" applyAlignment="1">
      <alignment horizontal="distributed" vertical="center"/>
    </xf>
    <xf numFmtId="41" fontId="0" fillId="0" borderId="46" xfId="0" applyNumberFormat="1" applyFont="1" applyBorder="1" applyAlignment="1">
      <alignment horizontal="right" vertical="center"/>
    </xf>
    <xf numFmtId="41" fontId="0" fillId="0" borderId="138" xfId="0" applyNumberFormat="1" applyFont="1" applyBorder="1" applyAlignment="1">
      <alignment horizontal="right" vertical="center"/>
    </xf>
    <xf numFmtId="0" fontId="0" fillId="0" borderId="83" xfId="0" applyFont="1" applyBorder="1" applyAlignment="1">
      <alignment horizontal="distributed" vertical="center"/>
    </xf>
    <xf numFmtId="176" fontId="0" fillId="0" borderId="0" xfId="0" applyNumberFormat="1" applyFont="1" applyFill="1" applyBorder="1" applyAlignment="1">
      <alignment horizontal="center" vertical="center"/>
    </xf>
    <xf numFmtId="176" fontId="0" fillId="0" borderId="105"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11" xfId="0" applyNumberFormat="1" applyFont="1" applyFill="1" applyBorder="1" applyAlignment="1">
      <alignment horizontal="center" vertical="center"/>
    </xf>
    <xf numFmtId="187" fontId="0" fillId="0" borderId="0" xfId="0" applyNumberFormat="1" applyFont="1" applyBorder="1" applyAlignment="1">
      <alignment horizontal="right" vertical="center"/>
    </xf>
    <xf numFmtId="187" fontId="0" fillId="0" borderId="0" xfId="0" applyNumberFormat="1" applyFont="1" applyBorder="1" applyAlignment="1">
      <alignment horizontal="center" vertical="center"/>
    </xf>
    <xf numFmtId="187" fontId="0" fillId="0" borderId="105" xfId="0" applyNumberFormat="1" applyFont="1" applyBorder="1" applyAlignment="1">
      <alignment horizontal="center" vertical="center"/>
    </xf>
    <xf numFmtId="176" fontId="0" fillId="0" borderId="105" xfId="0" applyNumberFormat="1" applyFont="1" applyFill="1" applyBorder="1" applyAlignment="1">
      <alignment horizontal="right" vertical="center"/>
    </xf>
    <xf numFmtId="176" fontId="20" fillId="0" borderId="0" xfId="0" applyNumberFormat="1" applyFont="1" applyFill="1" applyBorder="1" applyAlignment="1">
      <alignment horizontal="center" vertical="center"/>
    </xf>
    <xf numFmtId="176" fontId="20" fillId="0" borderId="105" xfId="0" applyNumberFormat="1" applyFont="1" applyFill="1" applyBorder="1" applyAlignment="1">
      <alignment horizontal="center" vertical="center"/>
    </xf>
    <xf numFmtId="176" fontId="20" fillId="0" borderId="19" xfId="0" applyNumberFormat="1" applyFont="1" applyFill="1" applyBorder="1" applyAlignment="1">
      <alignment horizontal="center" vertical="center"/>
    </xf>
    <xf numFmtId="0" fontId="0" fillId="0" borderId="84" xfId="0" applyFont="1" applyBorder="1" applyAlignment="1">
      <alignment horizontal="center" vertical="center"/>
    </xf>
    <xf numFmtId="0" fontId="0" fillId="0" borderId="31" xfId="0" applyFont="1" applyFill="1" applyBorder="1" applyAlignment="1">
      <alignment horizontal="center" vertical="center"/>
    </xf>
    <xf numFmtId="0" fontId="0" fillId="0" borderId="85" xfId="0" applyFont="1" applyFill="1" applyBorder="1" applyAlignment="1">
      <alignment horizontal="center" vertical="center"/>
    </xf>
    <xf numFmtId="41" fontId="0" fillId="0" borderId="86" xfId="0" applyNumberFormat="1" applyFont="1" applyBorder="1" applyAlignment="1">
      <alignment horizontal="right" vertical="center"/>
    </xf>
    <xf numFmtId="0" fontId="0" fillId="0" borderId="0" xfId="0" applyFont="1" applyBorder="1" applyAlignment="1">
      <alignment horizontal="left" vertical="center"/>
    </xf>
    <xf numFmtId="0" fontId="0" fillId="0" borderId="5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47" xfId="0" applyFont="1" applyFill="1" applyBorder="1" applyAlignment="1">
      <alignment horizontal="center" vertical="center" wrapText="1"/>
    </xf>
    <xf numFmtId="0" fontId="0" fillId="0" borderId="147" xfId="0" applyFont="1" applyFill="1" applyBorder="1" applyAlignment="1">
      <alignment horizontal="center" vertical="center"/>
    </xf>
    <xf numFmtId="0" fontId="0" fillId="0" borderId="146" xfId="0" applyFont="1" applyFill="1" applyBorder="1" applyAlignment="1">
      <alignment horizontal="center" vertical="center"/>
    </xf>
    <xf numFmtId="0" fontId="0" fillId="0" borderId="23" xfId="0" applyFont="1" applyBorder="1" applyAlignment="1">
      <alignment horizontal="center" vertical="center"/>
    </xf>
    <xf numFmtId="176" fontId="20" fillId="0" borderId="11" xfId="0" applyNumberFormat="1" applyFont="1" applyFill="1" applyBorder="1" applyAlignment="1">
      <alignment horizontal="center" vertical="center"/>
    </xf>
    <xf numFmtId="0" fontId="20" fillId="0" borderId="67" xfId="0" applyFont="1" applyBorder="1" applyAlignment="1">
      <alignment horizontal="distributed" vertical="center"/>
    </xf>
    <xf numFmtId="0" fontId="30" fillId="0" borderId="0" xfId="0" applyFont="1" applyBorder="1" applyAlignment="1">
      <alignment horizontal="right" vertical="center"/>
    </xf>
    <xf numFmtId="0" fontId="30" fillId="0" borderId="32" xfId="0" applyFont="1" applyFill="1" applyBorder="1" applyAlignment="1">
      <alignment horizontal="center" vertical="center"/>
    </xf>
    <xf numFmtId="0" fontId="30" fillId="0" borderId="81" xfId="0" applyFont="1" applyFill="1" applyBorder="1" applyAlignment="1">
      <alignment horizontal="center" vertical="center"/>
    </xf>
    <xf numFmtId="0" fontId="30" fillId="0" borderId="77" xfId="0" applyFont="1" applyFill="1" applyBorder="1" applyAlignment="1">
      <alignment horizontal="center" vertical="center"/>
    </xf>
    <xf numFmtId="0" fontId="30" fillId="0" borderId="0" xfId="0" applyFont="1" applyBorder="1" applyAlignment="1">
      <alignment horizontal="center" vertical="center"/>
    </xf>
    <xf numFmtId="176" fontId="30" fillId="5" borderId="0" xfId="0" applyNumberFormat="1" applyFont="1" applyFill="1" applyBorder="1" applyAlignment="1">
      <alignment horizontal="left" vertical="center" shrinkToFit="1"/>
    </xf>
    <xf numFmtId="0" fontId="30" fillId="0" borderId="57" xfId="0" applyFont="1" applyBorder="1" applyAlignment="1">
      <alignment horizontal="justify" vertical="center"/>
    </xf>
    <xf numFmtId="0" fontId="30" fillId="0" borderId="79" xfId="0" applyFont="1" applyBorder="1" applyAlignment="1">
      <alignment horizontal="justify" vertical="center"/>
    </xf>
    <xf numFmtId="0" fontId="30" fillId="0" borderId="56" xfId="0" applyFont="1" applyFill="1" applyBorder="1" applyAlignment="1">
      <alignment horizontal="center" vertical="center" wrapText="1"/>
    </xf>
    <xf numFmtId="0" fontId="30" fillId="0" borderId="85"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6" xfId="0" applyFont="1" applyFill="1" applyBorder="1" applyAlignment="1">
      <alignment horizontal="center" vertical="center" wrapText="1"/>
    </xf>
    <xf numFmtId="0" fontId="30" fillId="0" borderId="0" xfId="0" applyNumberFormat="1" applyFont="1" applyFill="1" applyBorder="1" applyAlignment="1">
      <alignment vertical="center" shrinkToFit="1"/>
    </xf>
    <xf numFmtId="0" fontId="30" fillId="0" borderId="0" xfId="0" applyFont="1" applyBorder="1" applyAlignment="1">
      <alignment vertical="center"/>
    </xf>
    <xf numFmtId="0" fontId="30" fillId="0" borderId="0" xfId="0" applyFont="1" applyBorder="1" applyAlignment="1">
      <alignment horizontal="left" vertical="center"/>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xf>
    <xf numFmtId="0" fontId="20" fillId="0" borderId="113" xfId="0" applyFont="1" applyFill="1" applyBorder="1" applyAlignment="1">
      <alignment horizontal="center" vertical="center" textRotation="255"/>
    </xf>
    <xf numFmtId="0" fontId="20" fillId="0" borderId="156" xfId="0" applyFont="1" applyFill="1" applyBorder="1" applyAlignment="1">
      <alignment horizontal="center" vertical="center" textRotation="255"/>
    </xf>
    <xf numFmtId="0" fontId="20" fillId="0" borderId="114" xfId="0" applyFont="1" applyFill="1" applyBorder="1" applyAlignment="1">
      <alignment horizontal="center" vertical="center" textRotation="255"/>
    </xf>
    <xf numFmtId="0" fontId="20" fillId="0" borderId="16"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115"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13"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4" xfId="0" applyFont="1" applyFill="1" applyBorder="1" applyAlignment="1">
      <alignment horizontal="distributed" vertical="center"/>
    </xf>
    <xf numFmtId="181" fontId="0" fillId="0" borderId="128" xfId="0" applyNumberFormat="1" applyFont="1" applyFill="1" applyBorder="1" applyAlignment="1">
      <alignment horizontal="right" vertical="center"/>
    </xf>
    <xf numFmtId="181" fontId="0" fillId="0" borderId="119" xfId="0" applyNumberFormat="1" applyFont="1" applyFill="1" applyBorder="1" applyAlignment="1">
      <alignment horizontal="right" vertical="center"/>
    </xf>
    <xf numFmtId="181" fontId="0" fillId="0" borderId="12" xfId="0" applyNumberFormat="1" applyFont="1" applyFill="1" applyBorder="1" applyAlignment="1">
      <alignment vertical="center"/>
    </xf>
    <xf numFmtId="0" fontId="0" fillId="0" borderId="8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55" xfId="0" applyFont="1" applyFill="1" applyBorder="1" applyAlignment="1">
      <alignment horizontal="center" vertical="center" wrapText="1"/>
    </xf>
    <xf numFmtId="181" fontId="0" fillId="0" borderId="11" xfId="0" applyNumberFormat="1" applyFont="1" applyFill="1" applyBorder="1" applyAlignment="1">
      <alignment vertical="center"/>
    </xf>
    <xf numFmtId="181" fontId="20" fillId="0" borderId="11" xfId="0" applyNumberFormat="1" applyFont="1" applyFill="1" applyBorder="1" applyAlignment="1">
      <alignment vertical="center"/>
    </xf>
    <xf numFmtId="0" fontId="0" fillId="0" borderId="0" xfId="0" applyFont="1" applyFill="1" applyBorder="1" applyAlignment="1">
      <alignment vertical="top" wrapText="1"/>
    </xf>
    <xf numFmtId="0" fontId="25" fillId="0" borderId="10" xfId="0" applyFont="1" applyFill="1" applyBorder="1" applyAlignment="1">
      <alignment horizontal="center" vertical="center"/>
    </xf>
    <xf numFmtId="0" fontId="25" fillId="0" borderId="69" xfId="0" applyFont="1" applyFill="1" applyBorder="1" applyAlignment="1">
      <alignment horizontal="center" vertical="center"/>
    </xf>
    <xf numFmtId="0" fontId="42" fillId="0" borderId="10" xfId="0" applyFont="1" applyFill="1" applyBorder="1" applyAlignment="1">
      <alignment horizontal="center" vertical="center"/>
    </xf>
    <xf numFmtId="0" fontId="42" fillId="0" borderId="69" xfId="0" applyFont="1" applyFill="1" applyBorder="1" applyAlignment="1">
      <alignment horizontal="center" vertical="center"/>
    </xf>
    <xf numFmtId="0" fontId="0" fillId="0" borderId="45" xfId="0" applyFont="1" applyFill="1" applyBorder="1" applyAlignment="1">
      <alignment horizontal="center" vertical="center" wrapText="1"/>
    </xf>
    <xf numFmtId="0" fontId="43" fillId="0" borderId="44"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36" xfId="0" applyFont="1" applyFill="1" applyBorder="1" applyAlignment="1">
      <alignment horizontal="center" vertical="center"/>
    </xf>
    <xf numFmtId="0" fontId="0" fillId="0" borderId="129"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0" fillId="0" borderId="131" xfId="0" applyFont="1" applyFill="1" applyBorder="1" applyAlignment="1">
      <alignment horizontal="center" vertical="center" wrapText="1"/>
    </xf>
    <xf numFmtId="0" fontId="0" fillId="0" borderId="130" xfId="0" applyFont="1" applyFill="1" applyBorder="1" applyAlignment="1">
      <alignment horizontal="center" vertical="center" wrapText="1"/>
    </xf>
    <xf numFmtId="0" fontId="0" fillId="0" borderId="117" xfId="0" applyFont="1" applyFill="1" applyBorder="1" applyAlignment="1">
      <alignment horizontal="center" vertical="center" wrapText="1"/>
    </xf>
    <xf numFmtId="0" fontId="0" fillId="0" borderId="132" xfId="0" applyFont="1" applyFill="1" applyBorder="1" applyAlignment="1">
      <alignment horizontal="center" vertical="center" wrapText="1"/>
    </xf>
    <xf numFmtId="0" fontId="0" fillId="0" borderId="129"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176" fontId="0" fillId="0" borderId="86" xfId="0" applyNumberFormat="1" applyFont="1" applyFill="1" applyBorder="1" applyAlignment="1">
      <alignment horizontal="center" vertical="center"/>
    </xf>
    <xf numFmtId="176" fontId="43" fillId="0" borderId="0" xfId="0" applyNumberFormat="1"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33" xfId="0" applyNumberFormat="1" applyFont="1" applyFill="1" applyBorder="1" applyAlignment="1">
      <alignment horizontal="center" vertical="center"/>
    </xf>
    <xf numFmtId="176" fontId="0" fillId="0" borderId="108" xfId="0" applyNumberFormat="1" applyFont="1" applyFill="1" applyBorder="1" applyAlignment="1">
      <alignment horizontal="center" vertical="center"/>
    </xf>
    <xf numFmtId="192" fontId="0" fillId="0" borderId="0" xfId="0" applyNumberFormat="1" applyFont="1" applyFill="1" applyBorder="1" applyAlignment="1">
      <alignment horizontal="center" vertical="center"/>
    </xf>
    <xf numFmtId="176" fontId="0" fillId="0" borderId="86" xfId="0" applyNumberFormat="1" applyFont="1" applyFill="1" applyBorder="1" applyAlignment="1">
      <alignment horizontal="right" vertical="center"/>
    </xf>
    <xf numFmtId="176" fontId="0" fillId="0" borderId="101" xfId="0" applyNumberFormat="1" applyFont="1" applyFill="1" applyBorder="1" applyAlignment="1">
      <alignment horizontal="right" vertical="center"/>
    </xf>
    <xf numFmtId="176" fontId="0" fillId="0" borderId="26" xfId="0" applyNumberFormat="1" applyFont="1" applyFill="1" applyBorder="1" applyAlignment="1">
      <alignment horizontal="center" vertical="center"/>
    </xf>
    <xf numFmtId="176" fontId="20" fillId="0" borderId="26" xfId="0" applyNumberFormat="1" applyFont="1" applyFill="1" applyBorder="1" applyAlignment="1">
      <alignment horizontal="center" vertical="center"/>
    </xf>
    <xf numFmtId="0" fontId="0" fillId="0" borderId="89"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74" xfId="0" applyFont="1" applyFill="1" applyBorder="1" applyAlignment="1">
      <alignment horizontal="center" vertical="center"/>
    </xf>
    <xf numFmtId="176" fontId="43" fillId="0" borderId="26" xfId="0" applyNumberFormat="1" applyFont="1" applyFill="1" applyBorder="1" applyAlignment="1">
      <alignment horizontal="center" vertical="center"/>
    </xf>
    <xf numFmtId="176" fontId="45" fillId="0" borderId="0" xfId="0" applyNumberFormat="1" applyFont="1" applyFill="1" applyBorder="1" applyAlignment="1">
      <alignment horizontal="center" vertical="center"/>
    </xf>
    <xf numFmtId="0" fontId="0" fillId="0" borderId="37" xfId="0" applyFont="1"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0" fillId="0" borderId="38" xfId="0" applyFont="1" applyFill="1" applyBorder="1" applyAlignment="1">
      <alignment horizontal="distributed" vertical="center" justifyLastLine="1"/>
    </xf>
    <xf numFmtId="0" fontId="0" fillId="0" borderId="36" xfId="0" applyFont="1" applyFill="1" applyBorder="1" applyAlignment="1">
      <alignment horizontal="distributed" vertical="center" justifyLastLine="1"/>
    </xf>
    <xf numFmtId="0" fontId="0" fillId="0" borderId="2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0" fillId="0" borderId="45"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20" fillId="0" borderId="34" xfId="0" applyFont="1" applyFill="1" applyBorder="1" applyAlignment="1">
      <alignment horizontal="left" vertical="center"/>
    </xf>
    <xf numFmtId="0" fontId="20" fillId="0" borderId="18" xfId="0" applyFont="1" applyFill="1" applyBorder="1" applyAlignment="1">
      <alignment horizontal="left"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42" fillId="0" borderId="14" xfId="0" applyFont="1" applyFill="1" applyBorder="1" applyAlignment="1">
      <alignment horizontal="center" vertical="center" wrapText="1"/>
    </xf>
    <xf numFmtId="0" fontId="0" fillId="0" borderId="11" xfId="0" applyFont="1" applyFill="1" applyBorder="1" applyAlignment="1">
      <alignment horizontal="distributed" vertical="center" justifyLastLine="1"/>
    </xf>
    <xf numFmtId="176" fontId="40" fillId="0" borderId="0" xfId="0" applyNumberFormat="1" applyFont="1" applyFill="1" applyBorder="1" applyAlignment="1">
      <alignment horizontal="center" vertical="center"/>
    </xf>
    <xf numFmtId="0" fontId="2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26" xfId="0" applyFont="1" applyFill="1" applyBorder="1" applyAlignment="1">
      <alignment horizontal="center" vertical="center"/>
    </xf>
    <xf numFmtId="0" fontId="0" fillId="0" borderId="23"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0" fillId="0" borderId="121" xfId="0" applyFont="1" applyFill="1" applyBorder="1" applyAlignment="1">
      <alignment horizontal="center" vertical="center" justifyLastLine="1"/>
    </xf>
    <xf numFmtId="0" fontId="0" fillId="0" borderId="103" xfId="0" applyFont="1" applyFill="1" applyBorder="1" applyAlignment="1">
      <alignment horizontal="center" vertical="center" justifyLastLine="1"/>
    </xf>
    <xf numFmtId="176" fontId="45" fillId="0" borderId="26" xfId="0" applyNumberFormat="1" applyFont="1" applyFill="1" applyBorder="1" applyAlignment="1">
      <alignment horizontal="center" vertical="center"/>
    </xf>
    <xf numFmtId="176" fontId="43" fillId="0" borderId="108" xfId="0" applyNumberFormat="1" applyFont="1" applyFill="1" applyBorder="1" applyAlignment="1">
      <alignment horizontal="center" vertical="center"/>
    </xf>
    <xf numFmtId="176" fontId="43" fillId="0" borderId="123" xfId="0" applyNumberFormat="1" applyFont="1" applyFill="1" applyBorder="1" applyAlignment="1">
      <alignment horizontal="center" vertical="center"/>
    </xf>
    <xf numFmtId="176" fontId="43" fillId="0" borderId="33" xfId="0" applyNumberFormat="1" applyFont="1" applyFill="1" applyBorder="1" applyAlignment="1">
      <alignment horizontal="center" vertical="center"/>
    </xf>
    <xf numFmtId="176" fontId="43" fillId="0" borderId="41"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horizontal="left" vertical="center"/>
    </xf>
    <xf numFmtId="0" fontId="0" fillId="0" borderId="58" xfId="0" applyFont="1" applyFill="1" applyBorder="1" applyAlignment="1">
      <alignment horizontal="distributed" vertical="center"/>
    </xf>
    <xf numFmtId="0" fontId="0" fillId="0" borderId="70"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72" xfId="0" applyFont="1" applyFill="1" applyBorder="1" applyAlignment="1">
      <alignment horizontal="distributed" vertical="center"/>
    </xf>
    <xf numFmtId="0" fontId="0" fillId="0" borderId="5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97" xfId="0" applyFont="1" applyFill="1" applyBorder="1" applyAlignment="1">
      <alignment vertical="center"/>
    </xf>
    <xf numFmtId="0" fontId="0" fillId="0" borderId="98" xfId="0" applyFont="1" applyFill="1" applyBorder="1" applyAlignment="1">
      <alignment vertical="center"/>
    </xf>
    <xf numFmtId="49" fontId="20" fillId="0" borderId="34" xfId="0" applyNumberFormat="1" applyFont="1" applyFill="1" applyBorder="1" applyAlignment="1">
      <alignment horizontal="center" vertical="center"/>
    </xf>
    <xf numFmtId="49" fontId="20" fillId="0" borderId="18" xfId="0" applyNumberFormat="1" applyFont="1" applyFill="1" applyBorder="1" applyAlignment="1">
      <alignment horizontal="center" vertical="center"/>
    </xf>
    <xf numFmtId="49" fontId="21" fillId="0" borderId="58" xfId="0" applyNumberFormat="1" applyFont="1" applyFill="1" applyBorder="1" applyAlignment="1">
      <alignment horizontal="left" vertical="center"/>
    </xf>
    <xf numFmtId="49" fontId="0" fillId="0" borderId="70" xfId="0" applyNumberFormat="1" applyFont="1" applyFill="1" applyBorder="1" applyAlignment="1">
      <alignment horizontal="left" vertical="center"/>
    </xf>
    <xf numFmtId="49" fontId="0" fillId="0" borderId="58" xfId="0" applyNumberFormat="1" applyFont="1" applyFill="1" applyBorder="1" applyAlignment="1">
      <alignment horizontal="left" vertical="center"/>
    </xf>
    <xf numFmtId="49" fontId="0" fillId="0" borderId="34"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0" fontId="0" fillId="0" borderId="7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32" xfId="0" applyFont="1" applyFill="1" applyBorder="1" applyAlignment="1">
      <alignment horizontal="distributed" vertical="center" indent="5"/>
    </xf>
    <xf numFmtId="0" fontId="0" fillId="0" borderId="31" xfId="0" applyFont="1" applyFill="1" applyBorder="1" applyAlignment="1">
      <alignment horizontal="distributed" vertical="center" indent="5"/>
    </xf>
    <xf numFmtId="0" fontId="20" fillId="0" borderId="34" xfId="0" applyFont="1" applyFill="1" applyBorder="1" applyAlignment="1">
      <alignment horizontal="distributed" vertical="center"/>
    </xf>
    <xf numFmtId="0" fontId="20" fillId="0" borderId="18" xfId="0" applyFont="1" applyFill="1" applyBorder="1" applyAlignment="1">
      <alignment horizontal="distributed" vertical="center"/>
    </xf>
    <xf numFmtId="176" fontId="0" fillId="0" borderId="41" xfId="0" applyNumberFormat="1" applyFont="1" applyFill="1" applyBorder="1" applyAlignment="1">
      <alignment horizontal="center" vertical="center"/>
    </xf>
    <xf numFmtId="176" fontId="0" fillId="0" borderId="123" xfId="0" applyNumberFormat="1" applyFont="1" applyFill="1" applyBorder="1" applyAlignment="1">
      <alignment horizontal="center" vertical="center"/>
    </xf>
    <xf numFmtId="0" fontId="0" fillId="0" borderId="88" xfId="0" applyFont="1" applyFill="1" applyBorder="1" applyAlignment="1">
      <alignment vertical="center"/>
    </xf>
    <xf numFmtId="0" fontId="0" fillId="0" borderId="99" xfId="0" applyFont="1" applyFill="1" applyBorder="1" applyAlignment="1">
      <alignment vertical="center"/>
    </xf>
    <xf numFmtId="0" fontId="20" fillId="0" borderId="58" xfId="0" applyFont="1" applyFill="1" applyBorder="1" applyAlignment="1">
      <alignment horizontal="center" vertical="center"/>
    </xf>
    <xf numFmtId="0" fontId="20" fillId="0" borderId="7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72" xfId="0" applyFont="1" applyFill="1" applyBorder="1" applyAlignment="1">
      <alignment horizontal="center" vertical="center"/>
    </xf>
    <xf numFmtId="0" fontId="30" fillId="0" borderId="0" xfId="0" applyFont="1" applyFill="1" applyBorder="1" applyAlignment="1">
      <alignment horizontal="center" vertical="center" wrapText="1"/>
    </xf>
    <xf numFmtId="0" fontId="28"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49" fontId="46" fillId="0" borderId="0" xfId="0" applyNumberFormat="1" applyFont="1" applyBorder="1" applyAlignment="1">
      <alignment vertical="center"/>
    </xf>
    <xf numFmtId="0" fontId="46" fillId="0" borderId="0" xfId="0" applyFont="1" applyBorder="1" applyAlignment="1">
      <alignment horizontal="center" vertical="center"/>
    </xf>
    <xf numFmtId="0" fontId="46" fillId="0" borderId="0" xfId="0" applyNumberFormat="1" applyFont="1" applyBorder="1" applyAlignment="1">
      <alignment horizontal="center" vertical="center"/>
    </xf>
    <xf numFmtId="188" fontId="46" fillId="0" borderId="0" xfId="0" applyNumberFormat="1" applyFont="1" applyBorder="1" applyAlignment="1">
      <alignment vertical="center"/>
    </xf>
    <xf numFmtId="176" fontId="46" fillId="0" borderId="0" xfId="0" applyNumberFormat="1" applyFont="1" applyFill="1" applyBorder="1" applyAlignment="1">
      <alignment horizontal="right" vertical="center" indent="1"/>
    </xf>
    <xf numFmtId="177" fontId="46" fillId="0" borderId="0" xfId="0" applyNumberFormat="1" applyFont="1" applyBorder="1" applyAlignment="1">
      <alignment horizontal="right" vertical="center"/>
    </xf>
    <xf numFmtId="189" fontId="46" fillId="0" borderId="0" xfId="0" applyNumberFormat="1" applyFont="1" applyBorder="1" applyAlignment="1">
      <alignment vertical="center"/>
    </xf>
    <xf numFmtId="0" fontId="49" fillId="0" borderId="0" xfId="0" applyFont="1" applyFill="1" applyBorder="1" applyAlignment="1">
      <alignment horizontal="center" vertical="center"/>
    </xf>
    <xf numFmtId="179" fontId="46" fillId="0" borderId="0" xfId="0" applyNumberFormat="1" applyFont="1" applyFill="1" applyBorder="1" applyAlignment="1">
      <alignment horizontal="right" vertical="center"/>
    </xf>
    <xf numFmtId="0" fontId="46" fillId="0" borderId="0" xfId="0" applyFont="1" applyBorder="1">
      <alignment vertical="center"/>
    </xf>
    <xf numFmtId="189" fontId="46" fillId="0" borderId="0" xfId="0" applyNumberFormat="1" applyFont="1" applyFill="1" applyBorder="1" applyAlignment="1">
      <alignment horizontal="center" vertical="center"/>
    </xf>
    <xf numFmtId="182" fontId="46" fillId="0" borderId="0" xfId="44" applyNumberFormat="1" applyFont="1" applyFill="1" applyBorder="1" applyAlignment="1">
      <alignment horizontal="right" vertical="center"/>
    </xf>
    <xf numFmtId="49" fontId="46" fillId="0" borderId="0" xfId="0" applyNumberFormat="1" applyFont="1" applyBorder="1">
      <alignment vertical="center"/>
    </xf>
    <xf numFmtId="0" fontId="50" fillId="0" borderId="0" xfId="0" applyFont="1" applyBorder="1">
      <alignment vertical="center"/>
    </xf>
    <xf numFmtId="0" fontId="46" fillId="0" borderId="0" xfId="0" applyFont="1" applyFill="1" applyBorder="1" applyAlignment="1">
      <alignment horizontal="center" vertical="center"/>
    </xf>
    <xf numFmtId="0" fontId="46" fillId="0" borderId="0" xfId="0" applyFont="1" applyBorder="1" applyAlignment="1">
      <alignment horizontal="left" vertical="center"/>
    </xf>
    <xf numFmtId="182" fontId="46" fillId="0" borderId="0" xfId="44" applyNumberFormat="1" applyFont="1" applyBorder="1">
      <alignment vertical="center"/>
    </xf>
    <xf numFmtId="178" fontId="46" fillId="0" borderId="0" xfId="0" applyNumberFormat="1" applyFont="1" applyFill="1" applyBorder="1" applyAlignment="1">
      <alignment vertical="center"/>
    </xf>
    <xf numFmtId="176" fontId="47" fillId="0" borderId="0" xfId="0" applyNumberFormat="1" applyFont="1" applyFill="1" applyBorder="1" applyAlignment="1">
      <alignment horizontal="center" vertical="center"/>
    </xf>
    <xf numFmtId="0" fontId="46" fillId="0" borderId="0" xfId="0" applyFont="1" applyBorder="1" applyAlignment="1">
      <alignment vertical="center"/>
    </xf>
    <xf numFmtId="0" fontId="51" fillId="0" borderId="0" xfId="0" applyFont="1" applyBorder="1" applyAlignment="1">
      <alignment vertical="center" shrinkToFit="1"/>
    </xf>
    <xf numFmtId="181" fontId="46" fillId="0" borderId="0" xfId="0" applyNumberFormat="1" applyFont="1" applyFill="1" applyBorder="1" applyAlignment="1">
      <alignment vertical="center"/>
    </xf>
    <xf numFmtId="181" fontId="46" fillId="0" borderId="0" xfId="0" applyNumberFormat="1" applyFont="1" applyBorder="1" applyAlignment="1">
      <alignment vertical="center"/>
    </xf>
    <xf numFmtId="179" fontId="47" fillId="0" borderId="0" xfId="0" applyNumberFormat="1" applyFont="1" applyFill="1" applyBorder="1" applyAlignment="1">
      <alignment horizontal="right" vertical="center"/>
    </xf>
    <xf numFmtId="181" fontId="47" fillId="0" borderId="0" xfId="0" applyNumberFormat="1" applyFont="1" applyFill="1" applyBorder="1" applyAlignment="1">
      <alignment horizontal="right" vertical="center"/>
    </xf>
    <xf numFmtId="179" fontId="46" fillId="0" borderId="0" xfId="0" applyNumberFormat="1" applyFont="1" applyBorder="1">
      <alignment vertical="center"/>
    </xf>
    <xf numFmtId="0" fontId="46" fillId="0" borderId="0" xfId="0" applyFont="1" applyFill="1" applyBorder="1" applyAlignment="1">
      <alignment vertical="center" shrinkToFit="1"/>
    </xf>
    <xf numFmtId="0" fontId="46" fillId="0" borderId="0" xfId="0" applyFont="1" applyFill="1" applyBorder="1" applyAlignment="1">
      <alignment vertical="center"/>
    </xf>
    <xf numFmtId="0" fontId="47" fillId="0" borderId="0" xfId="0" applyFont="1" applyFill="1" applyBorder="1" applyAlignment="1">
      <alignment vertical="center"/>
    </xf>
    <xf numFmtId="179" fontId="47" fillId="0" borderId="0" xfId="0" applyNumberFormat="1" applyFont="1" applyBorder="1" applyAlignment="1">
      <alignment horizontal="left" vertical="center"/>
    </xf>
    <xf numFmtId="191" fontId="48" fillId="0" borderId="0" xfId="0" applyNumberFormat="1" applyFont="1" applyBorder="1">
      <alignment vertical="center"/>
    </xf>
    <xf numFmtId="179" fontId="47" fillId="0" borderId="0" xfId="0" applyNumberFormat="1" applyFont="1" applyBorder="1">
      <alignment vertical="center"/>
    </xf>
    <xf numFmtId="0" fontId="51" fillId="0" borderId="0" xfId="0" applyFont="1" applyFill="1" applyBorder="1" applyAlignment="1">
      <alignment vertical="center" shrinkToFit="1"/>
    </xf>
    <xf numFmtId="0" fontId="46" fillId="0" borderId="0" xfId="0" applyFont="1" applyBorder="1" applyAlignment="1">
      <alignment horizontal="right" vertical="center"/>
    </xf>
    <xf numFmtId="0" fontId="46" fillId="0" borderId="0" xfId="0" applyFont="1" applyBorder="1" applyAlignment="1">
      <alignment vertical="center" shrinkToFit="1"/>
    </xf>
    <xf numFmtId="178" fontId="47" fillId="0" borderId="0" xfId="0" applyNumberFormat="1" applyFont="1" applyFill="1" applyBorder="1" applyAlignment="1">
      <alignment horizontal="right" vertical="center"/>
    </xf>
    <xf numFmtId="182" fontId="46" fillId="0" borderId="0" xfId="0" applyNumberFormat="1" applyFont="1" applyBorder="1">
      <alignment vertical="center"/>
    </xf>
    <xf numFmtId="178" fontId="52" fillId="0" borderId="0" xfId="0" applyNumberFormat="1" applyFont="1" applyFill="1" applyBorder="1" applyAlignment="1">
      <alignment horizontal="right" vertical="center"/>
    </xf>
    <xf numFmtId="178" fontId="46" fillId="0" borderId="0" xfId="0" applyNumberFormat="1" applyFont="1" applyBorder="1">
      <alignment vertical="center"/>
    </xf>
    <xf numFmtId="0" fontId="46" fillId="0" borderId="0" xfId="0" applyFont="1" applyBorder="1" applyAlignment="1">
      <alignment horizontal="center" vertical="center"/>
    </xf>
    <xf numFmtId="0" fontId="49" fillId="0" borderId="0" xfId="0" applyFont="1" applyBorder="1">
      <alignment vertical="center"/>
    </xf>
    <xf numFmtId="0" fontId="46" fillId="0" borderId="0" xfId="0" applyFont="1" applyFill="1" applyBorder="1" applyAlignment="1">
      <alignment horizontal="distributed" vertical="center"/>
    </xf>
    <xf numFmtId="0" fontId="47" fillId="0" borderId="0" xfId="0" applyFont="1" applyFill="1" applyBorder="1" applyAlignment="1">
      <alignment horizontal="distributed" vertical="center"/>
    </xf>
    <xf numFmtId="190" fontId="46" fillId="0" borderId="0" xfId="0" applyNumberFormat="1" applyFont="1" applyFill="1" applyBorder="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7" xfId="42"/>
    <cellStyle name="良い" xfId="41" builtinId="26" customBuiltin="1"/>
  </cellStyles>
  <dxfs count="5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9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4339622641792"/>
          <c:y val="9.813084112149717E-2"/>
          <c:w val="0.70889487870620005"/>
          <c:h val="0.73598130841121501"/>
        </c:manualLayout>
      </c:layout>
      <c:barChart>
        <c:barDir val="col"/>
        <c:grouping val="clustered"/>
        <c:varyColors val="0"/>
        <c:ser>
          <c:idx val="0"/>
          <c:order val="0"/>
          <c:tx>
            <c:strRef>
              <c:f>グラフ!$I$11</c:f>
              <c:strCache>
                <c:ptCount val="1"/>
                <c:pt idx="0">
                  <c:v>収穫面積</c:v>
                </c:pt>
              </c:strCache>
            </c:strRef>
          </c:tx>
          <c:spPr>
            <a:solidFill>
              <a:schemeClr val="tx1">
                <a:lumMod val="85000"/>
                <a:lumOff val="15000"/>
              </a:schemeClr>
            </a:solidFill>
            <a:ln w="12700">
              <a:solidFill>
                <a:srgbClr val="000000"/>
              </a:solidFill>
              <a:prstDash val="solid"/>
            </a:ln>
          </c:spPr>
          <c:invertIfNegative val="0"/>
          <c:dLbls>
            <c:spPr>
              <a:noFill/>
              <a:ln>
                <a:noFill/>
              </a:ln>
              <a:effectLst/>
            </c:spPr>
            <c:txPr>
              <a:bodyPr anchor="ctr" anchorCtr="0"/>
              <a:lstStyle/>
              <a:p>
                <a:pPr>
                  <a:defRPr sz="900" baseline="0">
                    <a:solidFill>
                      <a:schemeClr val="bg1"/>
                    </a:solidFill>
                    <a:latin typeface="ＭＳ Ｐゴシック" panose="020B0600070205080204"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24～25</c:v>
                </c:pt>
                <c:pt idx="1">
                  <c:v>25～26</c:v>
                </c:pt>
                <c:pt idx="2">
                  <c:v>26～27</c:v>
                </c:pt>
                <c:pt idx="3">
                  <c:v>27～28</c:v>
                </c:pt>
                <c:pt idx="4">
                  <c:v>28～29</c:v>
                </c:pt>
                <c:pt idx="5">
                  <c:v>29～30</c:v>
                </c:pt>
              </c:strCache>
            </c:strRef>
          </c:cat>
          <c:val>
            <c:numRef>
              <c:f>グラフ!$I$12:$I$17</c:f>
              <c:numCache>
                <c:formatCode>#,##0_ </c:formatCode>
                <c:ptCount val="6"/>
                <c:pt idx="0">
                  <c:v>695</c:v>
                </c:pt>
                <c:pt idx="1">
                  <c:v>640</c:v>
                </c:pt>
                <c:pt idx="2">
                  <c:v>667</c:v>
                </c:pt>
                <c:pt idx="3">
                  <c:v>603</c:v>
                </c:pt>
                <c:pt idx="4">
                  <c:v>514</c:v>
                </c:pt>
                <c:pt idx="5">
                  <c:v>495</c:v>
                </c:pt>
              </c:numCache>
            </c:numRef>
          </c:val>
        </c:ser>
        <c:ser>
          <c:idx val="1"/>
          <c:order val="1"/>
          <c:tx>
            <c:strRef>
              <c:f>グラフ!$J$11</c:f>
              <c:strCache>
                <c:ptCount val="1"/>
                <c:pt idx="0">
                  <c:v>収穫量</c:v>
                </c:pt>
              </c:strCache>
            </c:strRef>
          </c:tx>
          <c:spPr>
            <a:solidFill>
              <a:schemeClr val="bg1">
                <a:lumMod val="85000"/>
              </a:schemeClr>
            </a:solidFill>
            <a:ln w="12700">
              <a:solidFill>
                <a:srgbClr val="000000"/>
              </a:solidFill>
              <a:prstDash val="solid"/>
            </a:ln>
          </c:spPr>
          <c:invertIfNegative val="0"/>
          <c:dLbls>
            <c:spPr>
              <a:noFill/>
              <a:ln>
                <a:noFill/>
              </a:ln>
              <a:effectLst/>
            </c:spPr>
            <c:txPr>
              <a:bodyPr/>
              <a:lstStyle/>
              <a:p>
                <a:pPr>
                  <a:defRPr sz="900" baseline="0">
                    <a:latin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24～25</c:v>
                </c:pt>
                <c:pt idx="1">
                  <c:v>25～26</c:v>
                </c:pt>
                <c:pt idx="2">
                  <c:v>26～27</c:v>
                </c:pt>
                <c:pt idx="3">
                  <c:v>27～28</c:v>
                </c:pt>
                <c:pt idx="4">
                  <c:v>28～29</c:v>
                </c:pt>
                <c:pt idx="5">
                  <c:v>29～30</c:v>
                </c:pt>
              </c:strCache>
            </c:strRef>
          </c:cat>
          <c:val>
            <c:numRef>
              <c:f>グラフ!$J$12:$J$17</c:f>
              <c:numCache>
                <c:formatCode>#,##0_ </c:formatCode>
                <c:ptCount val="6"/>
                <c:pt idx="0">
                  <c:v>334</c:v>
                </c:pt>
                <c:pt idx="1">
                  <c:v>372</c:v>
                </c:pt>
                <c:pt idx="2">
                  <c:v>340</c:v>
                </c:pt>
                <c:pt idx="3">
                  <c:v>369</c:v>
                </c:pt>
                <c:pt idx="4">
                  <c:v>316</c:v>
                </c:pt>
                <c:pt idx="5">
                  <c:v>252</c:v>
                </c:pt>
              </c:numCache>
            </c:numRef>
          </c:val>
        </c:ser>
        <c:dLbls>
          <c:showLegendKey val="0"/>
          <c:showVal val="1"/>
          <c:showCatName val="0"/>
          <c:showSerName val="0"/>
          <c:showPercent val="0"/>
          <c:showBubbleSize val="0"/>
        </c:dLbls>
        <c:gapWidth val="30"/>
        <c:axId val="250358472"/>
        <c:axId val="250357688"/>
      </c:barChart>
      <c:lineChart>
        <c:grouping val="standard"/>
        <c:varyColors val="0"/>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2.3805398297965595E-2"/>
                  <c:y val="3.132716049382710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6070638080280543E-2"/>
                  <c:y val="-3.348765432098765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3492384674385475E-2"/>
                  <c:y val="-4.5833333333333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24～25</c:v>
                </c:pt>
                <c:pt idx="1">
                  <c:v>25～26</c:v>
                </c:pt>
                <c:pt idx="2">
                  <c:v>26～27</c:v>
                </c:pt>
                <c:pt idx="3">
                  <c:v>27～28</c:v>
                </c:pt>
                <c:pt idx="4">
                  <c:v>28～29</c:v>
                </c:pt>
                <c:pt idx="5">
                  <c:v>29～30</c:v>
                </c:pt>
              </c:strCache>
            </c:strRef>
          </c:cat>
          <c:val>
            <c:numRef>
              <c:f>グラフ!$K$12:$K$17</c:f>
              <c:numCache>
                <c:formatCode>#,##0_ </c:formatCode>
                <c:ptCount val="6"/>
                <c:pt idx="0">
                  <c:v>4813</c:v>
                </c:pt>
                <c:pt idx="1">
                  <c:v>5826</c:v>
                </c:pt>
                <c:pt idx="2">
                  <c:v>5103</c:v>
                </c:pt>
                <c:pt idx="3">
                  <c:v>6112</c:v>
                </c:pt>
                <c:pt idx="4">
                  <c:v>6140</c:v>
                </c:pt>
                <c:pt idx="5">
                  <c:v>5093</c:v>
                </c:pt>
              </c:numCache>
            </c:numRef>
          </c:val>
          <c:smooth val="0"/>
        </c:ser>
        <c:dLbls>
          <c:showLegendKey val="0"/>
          <c:showVal val="1"/>
          <c:showCatName val="0"/>
          <c:showSerName val="0"/>
          <c:showPercent val="0"/>
          <c:showBubbleSize val="0"/>
        </c:dLbls>
        <c:marker val="1"/>
        <c:smooth val="0"/>
        <c:axId val="250355728"/>
        <c:axId val="250363176"/>
      </c:lineChart>
      <c:catAx>
        <c:axId val="250358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0357688"/>
        <c:crossesAt val="0"/>
        <c:auto val="1"/>
        <c:lblAlgn val="ctr"/>
        <c:lblOffset val="100"/>
        <c:tickMarkSkip val="1"/>
        <c:noMultiLvlLbl val="0"/>
      </c:catAx>
      <c:valAx>
        <c:axId val="250357688"/>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0358472"/>
        <c:crosses val="autoZero"/>
        <c:crossBetween val="between"/>
      </c:valAx>
      <c:catAx>
        <c:axId val="250355728"/>
        <c:scaling>
          <c:orientation val="minMax"/>
        </c:scaling>
        <c:delete val="1"/>
        <c:axPos val="b"/>
        <c:numFmt formatCode="General" sourceLinked="1"/>
        <c:majorTickMark val="out"/>
        <c:minorTickMark val="none"/>
        <c:tickLblPos val="none"/>
        <c:crossAx val="250363176"/>
        <c:crossesAt val="0"/>
        <c:auto val="1"/>
        <c:lblAlgn val="ctr"/>
        <c:lblOffset val="100"/>
        <c:noMultiLvlLbl val="0"/>
      </c:catAx>
      <c:valAx>
        <c:axId val="25036317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250355728"/>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overlay val="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3"/>
                <c:pt idx="0">
                  <c:v>100,200 </c:v>
                </c:pt>
                <c:pt idx="1">
                  <c:v>204,287 </c:v>
                </c:pt>
                <c:pt idx="2">
                  <c:v>10,223 </c:v>
                </c:pt>
              </c:strCache>
            </c:strRef>
          </c:tx>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Lbls>
            <c:dLbl>
              <c:idx val="1"/>
              <c:layout>
                <c:manualLayout>
                  <c:x val="-7.9529735040738764E-2"/>
                  <c:y val="-7.2371986612532135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77.9%</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088414256228484E-3"/>
                  <c:y val="-2.3376994235536377E-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グラフ!$H$80:$H$82</c:f>
              <c:strCache>
                <c:ptCount val="3"/>
                <c:pt idx="0">
                  <c:v>魚類</c:v>
                </c:pt>
                <c:pt idx="1">
                  <c:v>水産動物類</c:v>
                </c:pt>
                <c:pt idx="2">
                  <c:v>養殖</c:v>
                </c:pt>
              </c:strCache>
            </c:strRef>
          </c:cat>
          <c:val>
            <c:numRef>
              <c:f>グラフ!$I$80:$I$82</c:f>
              <c:numCache>
                <c:formatCode>#,##0_ </c:formatCode>
                <c:ptCount val="3"/>
                <c:pt idx="0">
                  <c:v>100200</c:v>
                </c:pt>
                <c:pt idx="1">
                  <c:v>204287</c:v>
                </c:pt>
                <c:pt idx="2">
                  <c:v>10223</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Lbls>
            <c:dLbl>
              <c:idx val="1"/>
              <c:layout>
                <c:manualLayout>
                  <c:x val="-9.9237563090657899E-2"/>
                  <c:y val="-9.237111050559936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74.0%</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グラフ!$H$86:$H$88</c:f>
              <c:strCache>
                <c:ptCount val="3"/>
                <c:pt idx="0">
                  <c:v>魚類</c:v>
                </c:pt>
                <c:pt idx="1">
                  <c:v>水産動物類</c:v>
                </c:pt>
                <c:pt idx="2">
                  <c:v>養殖</c:v>
                </c:pt>
              </c:strCache>
            </c:strRef>
          </c:cat>
          <c:val>
            <c:numRef>
              <c:f>グラフ!$I$86:$I$88</c:f>
              <c:numCache>
                <c:formatCode>#,##0_ </c:formatCode>
                <c:ptCount val="3"/>
                <c:pt idx="0">
                  <c:v>86741</c:v>
                </c:pt>
                <c:pt idx="1">
                  <c:v>221234</c:v>
                </c:pt>
                <c:pt idx="2">
                  <c:v>18771</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768098850390948"/>
          <c:y val="0.22878780929082898"/>
          <c:w val="0.76435246932079193"/>
          <c:h val="0.62398476770515876"/>
        </c:manualLayout>
      </c:layout>
      <c:doughnutChart>
        <c:varyColors val="1"/>
        <c:ser>
          <c:idx val="0"/>
          <c:order val="0"/>
          <c:spPr>
            <a:solidFill>
              <a:srgbClr val="9999FF"/>
            </a:solidFill>
            <a:ln w="12700">
              <a:solidFill>
                <a:srgbClr val="000000"/>
              </a:solidFill>
              <a:prstDash val="solid"/>
            </a:ln>
          </c:spPr>
          <c:dPt>
            <c:idx val="1"/>
            <c:bubble3D val="0"/>
            <c:spPr>
              <a:solidFill>
                <a:srgbClr val="000000"/>
              </a:solid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3"/>
            <c:bubble3D val="0"/>
            <c:spPr>
              <a:pattFill prst="pct80">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layout>
                <c:manualLayout>
                  <c:x val="-0.10465846926228138"/>
                  <c:y val="-0.18573758377290217"/>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15:layout/>
              </c:ext>
            </c:extLst>
          </c:dLbls>
          <c:cat>
            <c:strRef>
              <c:f>グラフ!$H$21:$L$21</c:f>
              <c:strCache>
                <c:ptCount val="5"/>
                <c:pt idx="0">
                  <c:v>馬</c:v>
                </c:pt>
                <c:pt idx="1">
                  <c:v>肉用牛</c:v>
                </c:pt>
                <c:pt idx="2">
                  <c:v>豚</c:v>
                </c:pt>
                <c:pt idx="3">
                  <c:v>山羊</c:v>
                </c:pt>
                <c:pt idx="4">
                  <c:v>鶏</c:v>
                </c:pt>
              </c:strCache>
            </c:strRef>
          </c:cat>
          <c:val>
            <c:numRef>
              <c:f>グラフ!$H$22:$L$22</c:f>
              <c:numCache>
                <c:formatCode>#,##0_);[Red]\(#,##0\)</c:formatCode>
                <c:ptCount val="5"/>
                <c:pt idx="0" formatCode="#,##0;[Red]#,##0">
                  <c:v>0</c:v>
                </c:pt>
                <c:pt idx="1">
                  <c:v>0</c:v>
                </c:pt>
                <c:pt idx="2">
                  <c:v>0</c:v>
                </c:pt>
                <c:pt idx="3">
                  <c:v>7</c:v>
                </c:pt>
                <c:pt idx="4">
                  <c:v>840</c:v>
                </c:pt>
              </c:numCache>
            </c:numRef>
          </c:val>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2015</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636459078979436"/>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bubble3D val="0"/>
            <c:spPr>
              <a:solidFill>
                <a:schemeClr val="bg1">
                  <a:lumMod val="50000"/>
                </a:schemeClr>
              </a:solid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3"/>
            <c:bubble3D val="0"/>
            <c:spPr>
              <a:pattFill prst="wdDnDiag">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Lbls>
            <c:dLbl>
              <c:idx val="0"/>
              <c:delete val="1"/>
              <c:extLst>
                <c:ext xmlns:c15="http://schemas.microsoft.com/office/drawing/2012/chart" uri="{CE6537A1-D6FC-4f65-9D91-7224C49458BB}"/>
              </c:extLst>
            </c:dLbl>
            <c:dLbl>
              <c:idx val="1"/>
              <c:layout>
                <c:manualLayout>
                  <c:x val="-6.1149372022119685E-3"/>
                  <c:y val="1.7584202434447183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9.0709157182291035E-3"/>
                  <c:y val="5.2582473741982334E-2"/>
                </c:manualLayout>
              </c:layout>
              <c:showLegendKey val="0"/>
              <c:showVal val="0"/>
              <c:showCatName val="1"/>
              <c:showSerName val="0"/>
              <c:showPercent val="1"/>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グラフ!$H$38:$J$38</c:f>
              <c:strCache>
                <c:ptCount val="3"/>
                <c:pt idx="0">
                  <c:v>田</c:v>
                </c:pt>
                <c:pt idx="1">
                  <c:v>畑</c:v>
                </c:pt>
                <c:pt idx="2">
                  <c:v>果樹園</c:v>
                </c:pt>
              </c:strCache>
            </c:strRef>
          </c:cat>
          <c:val>
            <c:numRef>
              <c:f>グラフ!$H$39:$J$39</c:f>
              <c:numCache>
                <c:formatCode>#,##0_);[Red]\(#,##0\)</c:formatCode>
                <c:ptCount val="3"/>
                <c:pt idx="0" formatCode="#,##0;[Red]#,##0">
                  <c:v>0</c:v>
                </c:pt>
                <c:pt idx="1">
                  <c:v>521</c:v>
                </c:pt>
                <c:pt idx="2">
                  <c:v>401</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2015</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20606121585350334"/>
          <c:y val="0.17633340550331283"/>
          <c:w val="0.67575957551959454"/>
          <c:h val="0.6537646544790599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pattFill prst="dashHorz">
                <a:fgClr>
                  <a:schemeClr val="tx1"/>
                </a:fgClr>
                <a:bgClr>
                  <a:schemeClr val="bg1"/>
                </a:bgClr>
              </a:pattFill>
              <a:ln w="12700">
                <a:solidFill>
                  <a:srgbClr val="000000"/>
                </a:solidFill>
                <a:prstDash val="solid"/>
              </a:ln>
            </c:spPr>
          </c:dPt>
          <c:dPt>
            <c:idx val="1"/>
            <c:invertIfNegative val="0"/>
            <c:bubble3D val="0"/>
            <c:spPr>
              <a:pattFill prst="pct90">
                <a:fgClr>
                  <a:schemeClr val="bg1">
                    <a:lumMod val="50000"/>
                  </a:schemeClr>
                </a:fgClr>
                <a:bgClr>
                  <a:schemeClr val="bg1"/>
                </a:bgClr>
              </a:pattFill>
              <a:ln w="12700">
                <a:solidFill>
                  <a:srgbClr val="000000"/>
                </a:solidFill>
                <a:prstDash val="solid"/>
              </a:ln>
            </c:spPr>
          </c:dPt>
          <c:dPt>
            <c:idx val="2"/>
            <c:invertIfNegative val="0"/>
            <c:bubble3D val="0"/>
            <c:spPr>
              <a:pattFill prst="ltUpDiag">
                <a:fgClr>
                  <a:srgbClr val="000000"/>
                </a:fgClr>
                <a:bgClr>
                  <a:srgbClr val="FFFFFF"/>
                </a:bgClr>
              </a:pattFill>
              <a:ln w="12700">
                <a:solidFill>
                  <a:srgbClr val="000000"/>
                </a:solidFill>
                <a:prstDash val="solid"/>
              </a:ln>
            </c:spPr>
          </c:dPt>
          <c:dPt>
            <c:idx val="3"/>
            <c:invertIfNegative val="0"/>
            <c:bubble3D val="0"/>
            <c:spPr>
              <a:pattFill prst="wdDnDiag">
                <a:fgClr>
                  <a:srgbClr val="000000"/>
                </a:fgClr>
                <a:bgClr>
                  <a:srgbClr val="FFFFFF"/>
                </a:bgClr>
              </a:pattFill>
              <a:ln w="12700">
                <a:solidFill>
                  <a:srgbClr val="000000"/>
                </a:solidFill>
                <a:prstDash val="solid"/>
              </a:ln>
            </c:spPr>
          </c:dPt>
          <c:dPt>
            <c:idx val="4"/>
            <c:invertIfNegative val="0"/>
            <c:bubble3D val="0"/>
            <c:spPr>
              <a:pattFill prst="pct5">
                <a:fgClr>
                  <a:srgbClr val="000000"/>
                </a:fgClr>
                <a:bgClr>
                  <a:srgbClr val="FFFFFF"/>
                </a:bgClr>
              </a:pattFill>
              <a:ln w="12700">
                <a:solidFill>
                  <a:srgbClr val="000000"/>
                </a:solidFill>
                <a:prstDash val="solid"/>
              </a:ln>
            </c:spPr>
          </c:dPt>
          <c:cat>
            <c:strRef>
              <c:f>グラフ!$H$45:$L$45</c:f>
              <c:strCache>
                <c:ptCount val="5"/>
                <c:pt idx="0">
                  <c:v>0.3ｈa未満</c:v>
                </c:pt>
                <c:pt idx="1">
                  <c:v>0.3～0.5ha</c:v>
                </c:pt>
                <c:pt idx="2">
                  <c:v>0.5～1.0ha</c:v>
                </c:pt>
                <c:pt idx="3">
                  <c:v>1.0～1.5ha</c:v>
                </c:pt>
                <c:pt idx="4">
                  <c:v>1.5～2.0ha</c:v>
                </c:pt>
              </c:strCache>
            </c:strRef>
          </c:cat>
          <c:val>
            <c:numRef>
              <c:f>グラフ!$H$46:$L$46</c:f>
              <c:numCache>
                <c:formatCode>#,##0_ </c:formatCode>
                <c:ptCount val="5"/>
                <c:pt idx="0" formatCode="General">
                  <c:v>7</c:v>
                </c:pt>
                <c:pt idx="1">
                  <c:v>9</c:v>
                </c:pt>
                <c:pt idx="2">
                  <c:v>6</c:v>
                </c:pt>
                <c:pt idx="3">
                  <c:v>2</c:v>
                </c:pt>
                <c:pt idx="4" formatCode="General">
                  <c:v>0</c:v>
                </c:pt>
              </c:numCache>
            </c:numRef>
          </c:val>
        </c:ser>
        <c:dLbls>
          <c:showLegendKey val="0"/>
          <c:showVal val="0"/>
          <c:showCatName val="0"/>
          <c:showSerName val="0"/>
          <c:showPercent val="0"/>
          <c:showBubbleSize val="0"/>
        </c:dLbls>
        <c:gapWidth val="100"/>
        <c:axId val="438601656"/>
        <c:axId val="438607144"/>
      </c:barChart>
      <c:catAx>
        <c:axId val="438601656"/>
        <c:scaling>
          <c:orientation val="minMax"/>
        </c:scaling>
        <c:delete val="0"/>
        <c:axPos val="b"/>
        <c:numFmt formatCode="General" sourceLinked="0"/>
        <c:majorTickMark val="out"/>
        <c:minorTickMark val="none"/>
        <c:tickLblPos val="nextTo"/>
        <c:txPr>
          <a:bodyPr/>
          <a:lstStyle/>
          <a:p>
            <a:pPr>
              <a:defRPr sz="900" baseline="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38607144"/>
        <c:crosses val="autoZero"/>
        <c:auto val="1"/>
        <c:lblAlgn val="ctr"/>
        <c:lblOffset val="100"/>
        <c:noMultiLvlLbl val="0"/>
      </c:catAx>
      <c:valAx>
        <c:axId val="438607144"/>
        <c:scaling>
          <c:orientation val="minMax"/>
        </c:scaling>
        <c:delete val="0"/>
        <c:axPos val="l"/>
        <c:majorGridlines/>
        <c:numFmt formatCode="General" sourceLinked="1"/>
        <c:majorTickMark val="out"/>
        <c:minorTickMark val="none"/>
        <c:tickLblPos val="nextTo"/>
        <c:txPr>
          <a:bodyPr/>
          <a:lstStyle/>
          <a:p>
            <a:pPr>
              <a:defRPr baseline="0">
                <a:latin typeface="ＭＳ Ｐゴシック" panose="020B0600070205080204" pitchFamily="50" charset="-128"/>
              </a:defRPr>
            </a:pPr>
            <a:endParaRPr lang="ja-JP"/>
          </a:p>
        </c:txPr>
        <c:crossAx val="438601656"/>
        <c:crosses val="autoZero"/>
        <c:crossBetween val="between"/>
      </c:valAx>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2013</a:t>
            </a:r>
            <a:r>
              <a:rPr lang="ja-JP" altLang="en-US"/>
              <a:t>年漁業センサス</a:t>
            </a:r>
            <a:endParaRPr lang="ja-JP"/>
          </a:p>
        </c:rich>
      </c:tx>
      <c:layout>
        <c:manualLayout>
          <c:xMode val="edge"/>
          <c:yMode val="edge"/>
          <c:x val="0.42942081719726599"/>
          <c:y val="3.1818181818181808E-2"/>
        </c:manualLayout>
      </c:layout>
      <c:overlay val="0"/>
      <c:spPr>
        <a:ln w="12700">
          <a:solidFill>
            <a:srgbClr val="000000"/>
          </a:solidFill>
        </a:ln>
      </c:spPr>
    </c:title>
    <c:autoTitleDeleted val="0"/>
    <c:plotArea>
      <c:layout>
        <c:manualLayout>
          <c:layoutTarget val="inner"/>
          <c:xMode val="edge"/>
          <c:yMode val="edge"/>
          <c:x val="9.3115403665180785E-2"/>
          <c:y val="0.14318181133258193"/>
          <c:w val="0.8885593370978655"/>
          <c:h val="0.70454545454546358"/>
        </c:manualLayout>
      </c:layout>
      <c:barChart>
        <c:barDir val="col"/>
        <c:grouping val="clustered"/>
        <c:varyColors val="0"/>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グラフ!$I$98:$I$108</c:f>
              <c:numCache>
                <c:formatCode>#,##0_);[Red]\(#,##0\)</c:formatCode>
                <c:ptCount val="11"/>
                <c:pt idx="0">
                  <c:v>85</c:v>
                </c:pt>
                <c:pt idx="1">
                  <c:v>210</c:v>
                </c:pt>
                <c:pt idx="2">
                  <c:v>41</c:v>
                </c:pt>
                <c:pt idx="3">
                  <c:v>97</c:v>
                </c:pt>
                <c:pt idx="4">
                  <c:v>152</c:v>
                </c:pt>
                <c:pt idx="5">
                  <c:v>30</c:v>
                </c:pt>
                <c:pt idx="6">
                  <c:v>52</c:v>
                </c:pt>
                <c:pt idx="7">
                  <c:v>82</c:v>
                </c:pt>
                <c:pt idx="8">
                  <c:v>50</c:v>
                </c:pt>
                <c:pt idx="9">
                  <c:v>29</c:v>
                </c:pt>
                <c:pt idx="10">
                  <c:v>104</c:v>
                </c:pt>
              </c:numCache>
            </c:numRef>
          </c:val>
        </c:ser>
        <c:ser>
          <c:idx val="1"/>
          <c:order val="1"/>
          <c:tx>
            <c:strRef>
              <c:f>グラフ!$J$97</c:f>
              <c:strCache>
                <c:ptCount val="1"/>
                <c:pt idx="0">
                  <c:v>自営漁業が主</c:v>
                </c:pt>
              </c:strCache>
            </c:strRef>
          </c:tx>
          <c:spPr>
            <a:pattFill prst="pct80">
              <a:fgClr>
                <a:srgbClr val="000000"/>
              </a:fgClr>
              <a:bgClr>
                <a:schemeClr val="bg1"/>
              </a:bgClr>
            </a:pattFill>
            <a:ln w="12700">
              <a:solidFill>
                <a:srgbClr val="000000"/>
              </a:solidFill>
            </a:ln>
          </c:spPr>
          <c:invertIfNegative val="0"/>
          <c:dLbls>
            <c:dLbl>
              <c:idx val="0"/>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
                  <c:y val="8.262018098373503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ln w="12700" cap="flat">
                <a:noFill/>
              </a:ln>
            </c:spPr>
            <c:txPr>
              <a:bodyPr/>
              <a:lstStyle/>
              <a:p>
                <a:pPr>
                  <a:defRPr sz="800" baseline="0">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グラフ!$J$98:$J$108</c:f>
              <c:numCache>
                <c:formatCode>#,##0_);[Red]\(#,##0\)</c:formatCode>
                <c:ptCount val="11"/>
                <c:pt idx="0">
                  <c:v>19</c:v>
                </c:pt>
                <c:pt idx="1">
                  <c:v>38</c:v>
                </c:pt>
                <c:pt idx="2">
                  <c:v>3</c:v>
                </c:pt>
                <c:pt idx="3">
                  <c:v>92</c:v>
                </c:pt>
                <c:pt idx="4">
                  <c:v>29</c:v>
                </c:pt>
                <c:pt idx="5">
                  <c:v>4</c:v>
                </c:pt>
                <c:pt idx="6">
                  <c:v>32</c:v>
                </c:pt>
                <c:pt idx="7">
                  <c:v>14</c:v>
                </c:pt>
                <c:pt idx="8">
                  <c:v>13</c:v>
                </c:pt>
                <c:pt idx="9">
                  <c:v>9</c:v>
                </c:pt>
                <c:pt idx="10">
                  <c:v>17</c:v>
                </c:pt>
              </c:numCache>
            </c:numRef>
          </c:val>
        </c:ser>
        <c:ser>
          <c:idx val="2"/>
          <c:order val="2"/>
          <c:tx>
            <c:strRef>
              <c:f>グラフ!$K$97</c:f>
              <c:strCache>
                <c:ptCount val="1"/>
                <c:pt idx="0">
                  <c:v>自営漁業が従</c:v>
                </c:pt>
              </c:strCache>
            </c:strRef>
          </c:tx>
          <c:spPr>
            <a:noFill/>
            <a:ln w="12700">
              <a:solidFill>
                <a:srgbClr val="000000"/>
              </a:solidFill>
            </a:ln>
          </c:spPr>
          <c:invertIfNegative val="0"/>
          <c:dLbls>
            <c:spPr>
              <a:ln w="12700">
                <a:noFill/>
              </a:ln>
            </c:spPr>
            <c:txPr>
              <a:bodyPr/>
              <a:lstStyle/>
              <a:p>
                <a:pPr>
                  <a:defRPr sz="800" baseline="0">
                    <a:latin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グラフ!$K$98:$K$108</c:f>
              <c:numCache>
                <c:formatCode>#,##0_);[Red]\(#,##0\)</c:formatCode>
                <c:ptCount val="11"/>
                <c:pt idx="0">
                  <c:v>7</c:v>
                </c:pt>
                <c:pt idx="1">
                  <c:v>54</c:v>
                </c:pt>
                <c:pt idx="2">
                  <c:v>1</c:v>
                </c:pt>
                <c:pt idx="3">
                  <c:v>126</c:v>
                </c:pt>
                <c:pt idx="4">
                  <c:v>20</c:v>
                </c:pt>
                <c:pt idx="5">
                  <c:v>4</c:v>
                </c:pt>
                <c:pt idx="6">
                  <c:v>5</c:v>
                </c:pt>
                <c:pt idx="7">
                  <c:v>16</c:v>
                </c:pt>
                <c:pt idx="8">
                  <c:v>8</c:v>
                </c:pt>
                <c:pt idx="9">
                  <c:v>8</c:v>
                </c:pt>
                <c:pt idx="10">
                  <c:v>10</c:v>
                </c:pt>
              </c:numCache>
            </c:numRef>
          </c:val>
        </c:ser>
        <c:dLbls>
          <c:showLegendKey val="0"/>
          <c:showVal val="0"/>
          <c:showCatName val="0"/>
          <c:showSerName val="0"/>
          <c:showPercent val="0"/>
          <c:showBubbleSize val="0"/>
        </c:dLbls>
        <c:gapWidth val="30"/>
        <c:axId val="438603616"/>
        <c:axId val="438605184"/>
      </c:barChart>
      <c:catAx>
        <c:axId val="438603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38605184"/>
        <c:crossesAt val="0"/>
        <c:auto val="1"/>
        <c:lblAlgn val="ctr"/>
        <c:lblOffset val="100"/>
        <c:tickLblSkip val="1"/>
        <c:tickMarkSkip val="1"/>
        <c:noMultiLvlLbl val="0"/>
      </c:catAx>
      <c:valAx>
        <c:axId val="438605184"/>
        <c:scaling>
          <c:orientation val="minMax"/>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860361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1940689046820661"/>
          <c:y val="0.15798995317169295"/>
          <c:w val="0.23540764745626999"/>
          <c:h val="0.21420898734598656"/>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129623</xdr:colOff>
      <xdr:row>6</xdr:row>
      <xdr:rowOff>92766</xdr:rowOff>
    </xdr:from>
    <xdr:to>
      <xdr:col>5</xdr:col>
      <xdr:colOff>1059760</xdr:colOff>
      <xdr:row>32</xdr:row>
      <xdr:rowOff>54666</xdr:rowOff>
    </xdr:to>
    <xdr:graphicFrame macro="">
      <xdr:nvGraphicFramePr>
        <xdr:cNvPr id="54420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479145</xdr:colOff>
      <xdr:row>19</xdr:row>
      <xdr:rowOff>26504</xdr:rowOff>
    </xdr:from>
    <xdr:to>
      <xdr:col>4</xdr:col>
      <xdr:colOff>915224</xdr:colOff>
      <xdr:row>22</xdr:row>
      <xdr:rowOff>18220</xdr:rowOff>
    </xdr:to>
    <xdr:sp macro="" textlink="" fLocksText="0">
      <xdr:nvSpPr>
        <xdr:cNvPr id="543937" name="Text Box 29"/>
        <xdr:cNvSpPr txBox="1">
          <a:spLocks noChangeArrowheads="1"/>
        </xdr:cNvSpPr>
      </xdr:nvSpPr>
      <xdr:spPr bwMode="auto">
        <a:xfrm>
          <a:off x="4898745" y="3007829"/>
          <a:ext cx="436079" cy="448916"/>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en-US" altLang="ja-JP" sz="1100" b="0" i="0" u="none" strike="noStrike" baseline="0">
              <a:solidFill>
                <a:sysClr val="windowText" lastClr="000000"/>
              </a:solidFill>
              <a:latin typeface="ＭＳ Ｐゴシック"/>
              <a:ea typeface="ＭＳ Ｐゴシック"/>
            </a:rPr>
            <a:t>847</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p>
        <a:p>
          <a:pPr algn="ctr" rtl="0">
            <a:defRPr sz="1000"/>
          </a:pPr>
          <a:r>
            <a:rPr lang="en-US" altLang="ja-JP" sz="900" b="0" i="0" u="none" strike="noStrike" baseline="0">
              <a:solidFill>
                <a:srgbClr val="000000"/>
              </a:solidFill>
              <a:latin typeface="ＭＳ Ｐゴシック"/>
              <a:ea typeface="ＭＳ Ｐゴシック"/>
            </a:rPr>
            <a:t>314,710㎏</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0.40414</cdr:x>
      <cdr:y>0.47443</cdr:y>
    </cdr:from>
    <cdr:to>
      <cdr:x>0.65698</cdr:x>
      <cdr:y>0.58045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48631" y="1614051"/>
          <a:ext cx="843743" cy="360689"/>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326,746</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0.39651</cdr:x>
      <cdr:y>0.47906</cdr:y>
    </cdr:from>
    <cdr:to>
      <cdr:x>0.61327</cdr:x>
      <cdr:y>0.56538</cdr:y>
    </cdr:to>
    <cdr:sp macro="" textlink="">
      <cdr:nvSpPr>
        <cdr:cNvPr id="4" name="フローチャート: 処理 3"/>
        <cdr:cNvSpPr/>
      </cdr:nvSpPr>
      <cdr:spPr bwMode="auto">
        <a:xfrm xmlns:a="http://schemas.openxmlformats.org/drawingml/2006/main">
          <a:off x="1242395" y="1838727"/>
          <a:ext cx="679170"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900"/>
            <a:t>　　総面積</a:t>
          </a:r>
          <a:endParaRPr lang="en-US" altLang="ja-JP" sz="900"/>
        </a:p>
        <a:p xmlns:a="http://schemas.openxmlformats.org/drawingml/2006/main">
          <a:r>
            <a:rPr lang="ja-JP" altLang="en-US" sz="900" baseline="0"/>
            <a:t> </a:t>
          </a:r>
          <a:r>
            <a:rPr lang="en-US" altLang="ja-JP" sz="900">
              <a:latin typeface="ＭＳ Ｐゴシック" pitchFamily="50" charset="-128"/>
              <a:ea typeface="ＭＳ Ｐゴシック" pitchFamily="50" charset="-128"/>
            </a:rPr>
            <a:t>922</a:t>
          </a:r>
          <a:r>
            <a:rPr lang="ja-JP" altLang="en-US" sz="900"/>
            <a:t>アール</a:t>
          </a:r>
          <a:endParaRPr lang="ja-JP" sz="900"/>
        </a:p>
      </cdr:txBody>
    </cdr:sp>
  </cdr:relSizeAnchor>
</c:userShapes>
</file>

<file path=xl/drawings/drawing4.xml><?xml version="1.0" encoding="utf-8"?>
<c:userShapes xmlns:c="http://schemas.openxmlformats.org/drawingml/2006/chart">
  <cdr:relSizeAnchor xmlns:cdr="http://schemas.openxmlformats.org/drawingml/2006/chartDrawing">
    <cdr:from>
      <cdr:x>0.80968</cdr:x>
      <cdr:y>0.12732</cdr:y>
    </cdr:from>
    <cdr:to>
      <cdr:x>1</cdr:x>
      <cdr:y>0.21364</cdr:y>
    </cdr:to>
    <cdr:sp macro="" textlink="">
      <cdr:nvSpPr>
        <cdr:cNvPr id="4" name="フローチャート: 処理 3"/>
        <cdr:cNvSpPr/>
      </cdr:nvSpPr>
      <cdr:spPr bwMode="auto">
        <a:xfrm xmlns:a="http://schemas.openxmlformats.org/drawingml/2006/main">
          <a:off x="2545262" y="488663"/>
          <a:ext cx="596332"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t>　</a:t>
          </a:r>
          <a:endParaRPr lang="ja-JP" sz="105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54"/>
  <sheetViews>
    <sheetView view="pageBreakPreview" zoomScaleNormal="100" zoomScaleSheetLayoutView="100" workbookViewId="0">
      <selection activeCell="N1" sqref="N1:N1048576"/>
    </sheetView>
  </sheetViews>
  <sheetFormatPr defaultRowHeight="17.100000000000001" customHeight="1" x14ac:dyDescent="0.15"/>
  <cols>
    <col min="1" max="1" width="10.7109375" style="9" customWidth="1"/>
    <col min="2" max="2" width="7.28515625" style="9" customWidth="1"/>
    <col min="3" max="3" width="8.28515625" style="9" customWidth="1"/>
    <col min="4" max="4" width="7.42578125" style="9" customWidth="1"/>
    <col min="5" max="5" width="7.140625" style="9" customWidth="1"/>
    <col min="6" max="6" width="8.85546875" style="9" customWidth="1"/>
    <col min="7" max="7" width="7" style="9" customWidth="1"/>
    <col min="8" max="8" width="7.28515625" style="9" customWidth="1"/>
    <col min="9" max="9" width="10.140625" style="9" customWidth="1"/>
    <col min="10" max="10" width="7.140625" style="9" customWidth="1"/>
    <col min="11" max="11" width="7.28515625" style="9" customWidth="1"/>
    <col min="12" max="12" width="8.5703125" style="9" bestFit="1" customWidth="1"/>
    <col min="13" max="13" width="6.5703125" style="9" customWidth="1"/>
    <col min="14" max="14" width="0" style="9" hidden="1" customWidth="1"/>
    <col min="15" max="16384" width="9.140625" style="9"/>
  </cols>
  <sheetData>
    <row r="1" spans="1:13" ht="24.95" customHeight="1" x14ac:dyDescent="0.15">
      <c r="A1" s="404" t="s">
        <v>0</v>
      </c>
      <c r="B1" s="404"/>
      <c r="C1" s="404"/>
      <c r="D1" s="404"/>
      <c r="E1" s="404"/>
      <c r="F1" s="404"/>
      <c r="G1" s="404"/>
      <c r="H1" s="404"/>
      <c r="I1" s="404"/>
      <c r="J1" s="404"/>
      <c r="K1" s="404"/>
      <c r="L1" s="404"/>
      <c r="M1" s="404"/>
    </row>
    <row r="2" spans="1:13" ht="75" customHeight="1" x14ac:dyDescent="0.15">
      <c r="A2" s="416" t="s">
        <v>1</v>
      </c>
      <c r="B2" s="416"/>
      <c r="C2" s="416"/>
      <c r="D2" s="416"/>
      <c r="E2" s="416"/>
      <c r="F2" s="416"/>
      <c r="G2" s="416"/>
      <c r="H2" s="416"/>
      <c r="I2" s="416"/>
      <c r="J2" s="416"/>
      <c r="K2" s="416"/>
      <c r="L2" s="416"/>
      <c r="M2" s="416"/>
    </row>
    <row r="3" spans="1:13" ht="8.25" customHeight="1" x14ac:dyDescent="0.15">
      <c r="A3" s="98"/>
      <c r="B3" s="98"/>
      <c r="C3" s="98"/>
      <c r="D3" s="98"/>
      <c r="E3" s="98"/>
      <c r="F3" s="98"/>
      <c r="G3" s="98"/>
    </row>
    <row r="4" spans="1:13" s="337" customFormat="1" ht="12.75" thickBot="1" x14ac:dyDescent="0.2">
      <c r="A4" s="93" t="s">
        <v>332</v>
      </c>
      <c r="B4" s="93"/>
      <c r="C4" s="93"/>
      <c r="D4" s="93"/>
      <c r="E4" s="93"/>
      <c r="F4" s="93"/>
      <c r="G4" s="93"/>
      <c r="H4" s="93"/>
      <c r="I4" s="93"/>
      <c r="J4" s="93"/>
      <c r="K4" s="93"/>
      <c r="L4" s="93"/>
      <c r="M4" s="99" t="s">
        <v>12</v>
      </c>
    </row>
    <row r="5" spans="1:13" s="337" customFormat="1" ht="12" customHeight="1" x14ac:dyDescent="0.15">
      <c r="A5" s="390" t="s">
        <v>13</v>
      </c>
      <c r="B5" s="392" t="s">
        <v>5</v>
      </c>
      <c r="C5" s="392"/>
      <c r="D5" s="392"/>
      <c r="E5" s="392" t="s">
        <v>14</v>
      </c>
      <c r="F5" s="392"/>
      <c r="G5" s="392"/>
      <c r="H5" s="392" t="s">
        <v>15</v>
      </c>
      <c r="I5" s="392"/>
      <c r="J5" s="392"/>
      <c r="K5" s="392" t="s">
        <v>16</v>
      </c>
      <c r="L5" s="392"/>
      <c r="M5" s="417"/>
    </row>
    <row r="6" spans="1:13" s="337" customFormat="1" ht="14.25" customHeight="1" x14ac:dyDescent="0.15">
      <c r="A6" s="391"/>
      <c r="B6" s="100" t="s">
        <v>17</v>
      </c>
      <c r="C6" s="332" t="s">
        <v>18</v>
      </c>
      <c r="D6" s="332" t="s">
        <v>19</v>
      </c>
      <c r="E6" s="100" t="s">
        <v>17</v>
      </c>
      <c r="F6" s="100" t="s">
        <v>18</v>
      </c>
      <c r="G6" s="100" t="s">
        <v>19</v>
      </c>
      <c r="H6" s="100" t="s">
        <v>17</v>
      </c>
      <c r="I6" s="100" t="s">
        <v>18</v>
      </c>
      <c r="J6" s="100" t="s">
        <v>19</v>
      </c>
      <c r="K6" s="100" t="s">
        <v>17</v>
      </c>
      <c r="L6" s="100" t="s">
        <v>18</v>
      </c>
      <c r="M6" s="116" t="s">
        <v>19</v>
      </c>
    </row>
    <row r="7" spans="1:13" s="337" customFormat="1" ht="15.75" customHeight="1" x14ac:dyDescent="0.15">
      <c r="A7" s="294" t="s">
        <v>404</v>
      </c>
      <c r="B7" s="102">
        <v>825</v>
      </c>
      <c r="C7" s="102">
        <v>4598</v>
      </c>
      <c r="D7" s="102">
        <v>380</v>
      </c>
      <c r="E7" s="102">
        <v>22</v>
      </c>
      <c r="F7" s="102">
        <v>8354</v>
      </c>
      <c r="G7" s="102">
        <v>18</v>
      </c>
      <c r="H7" s="102">
        <v>28</v>
      </c>
      <c r="I7" s="102">
        <v>3275</v>
      </c>
      <c r="J7" s="102">
        <v>8</v>
      </c>
      <c r="K7" s="102">
        <v>775</v>
      </c>
      <c r="L7" s="102">
        <v>4559</v>
      </c>
      <c r="M7" s="117">
        <v>353</v>
      </c>
    </row>
    <row r="8" spans="1:13" s="337" customFormat="1" ht="15.75" customHeight="1" x14ac:dyDescent="0.15">
      <c r="A8" s="118" t="s">
        <v>365</v>
      </c>
      <c r="B8" s="101">
        <v>695</v>
      </c>
      <c r="C8" s="102">
        <v>4813</v>
      </c>
      <c r="D8" s="102">
        <v>334</v>
      </c>
      <c r="E8" s="102">
        <v>27</v>
      </c>
      <c r="F8" s="102">
        <v>8181</v>
      </c>
      <c r="G8" s="102">
        <v>22</v>
      </c>
      <c r="H8" s="102">
        <v>107</v>
      </c>
      <c r="I8" s="102">
        <v>5291</v>
      </c>
      <c r="J8" s="102">
        <v>56</v>
      </c>
      <c r="K8" s="102">
        <v>561</v>
      </c>
      <c r="L8" s="102">
        <v>4561</v>
      </c>
      <c r="M8" s="117">
        <v>256</v>
      </c>
    </row>
    <row r="9" spans="1:13" s="337" customFormat="1" ht="17.100000000000001" customHeight="1" x14ac:dyDescent="0.15">
      <c r="A9" s="118" t="s">
        <v>356</v>
      </c>
      <c r="B9" s="178">
        <v>640</v>
      </c>
      <c r="C9" s="179">
        <v>5826</v>
      </c>
      <c r="D9" s="179">
        <v>372</v>
      </c>
      <c r="E9" s="179">
        <v>17</v>
      </c>
      <c r="F9" s="179">
        <v>8395</v>
      </c>
      <c r="G9" s="179">
        <v>14</v>
      </c>
      <c r="H9" s="179">
        <v>35</v>
      </c>
      <c r="I9" s="179">
        <v>6446</v>
      </c>
      <c r="J9" s="179">
        <v>22</v>
      </c>
      <c r="K9" s="179">
        <v>588</v>
      </c>
      <c r="L9" s="179">
        <v>5715</v>
      </c>
      <c r="M9" s="180">
        <v>336</v>
      </c>
    </row>
    <row r="10" spans="1:13" s="91" customFormat="1" ht="17.100000000000001" customHeight="1" x14ac:dyDescent="0.15">
      <c r="A10" s="118" t="s">
        <v>394</v>
      </c>
      <c r="B10" s="178">
        <v>667</v>
      </c>
      <c r="C10" s="179">
        <v>5103</v>
      </c>
      <c r="D10" s="179">
        <v>340</v>
      </c>
      <c r="E10" s="179">
        <v>58</v>
      </c>
      <c r="F10" s="179">
        <v>4970</v>
      </c>
      <c r="G10" s="179">
        <v>29</v>
      </c>
      <c r="H10" s="179">
        <v>28</v>
      </c>
      <c r="I10" s="179">
        <v>10667</v>
      </c>
      <c r="J10" s="179">
        <v>30</v>
      </c>
      <c r="K10" s="179">
        <v>581</v>
      </c>
      <c r="L10" s="179">
        <v>4848</v>
      </c>
      <c r="M10" s="180">
        <v>282</v>
      </c>
    </row>
    <row r="11" spans="1:13" s="91" customFormat="1" ht="17.100000000000001" customHeight="1" x14ac:dyDescent="0.15">
      <c r="A11" s="118" t="s">
        <v>398</v>
      </c>
      <c r="B11" s="178">
        <v>603</v>
      </c>
      <c r="C11" s="179">
        <v>6112</v>
      </c>
      <c r="D11" s="179">
        <v>369</v>
      </c>
      <c r="E11" s="179">
        <v>37</v>
      </c>
      <c r="F11" s="179">
        <v>13714</v>
      </c>
      <c r="G11" s="179">
        <v>51</v>
      </c>
      <c r="H11" s="179">
        <v>34</v>
      </c>
      <c r="I11" s="179">
        <v>9567</v>
      </c>
      <c r="J11" s="179">
        <v>33</v>
      </c>
      <c r="K11" s="179">
        <v>532</v>
      </c>
      <c r="L11" s="179">
        <v>5360</v>
      </c>
      <c r="M11" s="180">
        <v>285</v>
      </c>
    </row>
    <row r="12" spans="1:13" s="91" customFormat="1" ht="17.100000000000001" customHeight="1" x14ac:dyDescent="0.15">
      <c r="A12" s="338" t="s">
        <v>395</v>
      </c>
      <c r="B12" s="336">
        <v>514</v>
      </c>
      <c r="C12" s="95">
        <v>6140</v>
      </c>
      <c r="D12" s="95">
        <v>316</v>
      </c>
      <c r="E12" s="95">
        <v>48</v>
      </c>
      <c r="F12" s="95">
        <v>8910</v>
      </c>
      <c r="G12" s="95">
        <v>43</v>
      </c>
      <c r="H12" s="95">
        <v>15</v>
      </c>
      <c r="I12" s="95">
        <v>3976</v>
      </c>
      <c r="J12" s="95">
        <v>6</v>
      </c>
      <c r="K12" s="95">
        <v>451</v>
      </c>
      <c r="L12" s="95">
        <v>5918</v>
      </c>
      <c r="M12" s="293">
        <v>267</v>
      </c>
    </row>
    <row r="13" spans="1:13" s="91" customFormat="1" ht="17.100000000000001" customHeight="1" thickBot="1" x14ac:dyDescent="0.2">
      <c r="A13" s="272" t="s">
        <v>403</v>
      </c>
      <c r="B13" s="339">
        <f>E13+H13+K13</f>
        <v>495</v>
      </c>
      <c r="C13" s="340">
        <v>5093</v>
      </c>
      <c r="D13" s="340">
        <f>G13+J13+M13</f>
        <v>252</v>
      </c>
      <c r="E13" s="340">
        <v>44</v>
      </c>
      <c r="F13" s="340">
        <v>12150</v>
      </c>
      <c r="G13" s="340">
        <v>53</v>
      </c>
      <c r="H13" s="340">
        <v>20</v>
      </c>
      <c r="I13" s="340">
        <v>5719</v>
      </c>
      <c r="J13" s="340">
        <v>12</v>
      </c>
      <c r="K13" s="340">
        <v>431</v>
      </c>
      <c r="L13" s="340">
        <v>4344</v>
      </c>
      <c r="M13" s="341">
        <v>187</v>
      </c>
    </row>
    <row r="14" spans="1:13" s="91" customFormat="1" ht="17.100000000000001" customHeight="1" x14ac:dyDescent="0.15">
      <c r="A14" s="93" t="s">
        <v>20</v>
      </c>
      <c r="B14" s="93"/>
      <c r="C14" s="93"/>
      <c r="D14" s="93"/>
      <c r="E14" s="93"/>
      <c r="F14" s="93"/>
      <c r="G14" s="93"/>
      <c r="H14" s="93"/>
      <c r="I14" s="93"/>
      <c r="J14" s="93"/>
      <c r="K14" s="93"/>
      <c r="L14" s="93"/>
      <c r="M14" s="99" t="s">
        <v>396</v>
      </c>
    </row>
    <row r="15" spans="1:13" s="91" customFormat="1" ht="11.25" customHeight="1" x14ac:dyDescent="0.15">
      <c r="C15" s="5"/>
      <c r="D15" s="5"/>
      <c r="E15" s="5"/>
      <c r="F15" s="1"/>
      <c r="G15" s="5"/>
    </row>
    <row r="16" spans="1:13" s="91" customFormat="1" ht="17.100000000000001" customHeight="1" thickBot="1" x14ac:dyDescent="0.2">
      <c r="A16" s="9" t="s">
        <v>333</v>
      </c>
      <c r="B16" s="9"/>
      <c r="C16" s="9"/>
      <c r="D16" s="9"/>
      <c r="E16" s="9"/>
      <c r="F16" s="9"/>
      <c r="G16" s="9"/>
      <c r="H16" s="9"/>
      <c r="I16" s="9"/>
      <c r="J16" s="9"/>
      <c r="M16" s="7" t="s">
        <v>24</v>
      </c>
    </row>
    <row r="17" spans="1:14" s="337" customFormat="1" ht="17.100000000000001" customHeight="1" thickBot="1" x14ac:dyDescent="0.2">
      <c r="A17" s="395" t="s">
        <v>334</v>
      </c>
      <c r="B17" s="396" t="s">
        <v>25</v>
      </c>
      <c r="C17" s="396"/>
      <c r="D17" s="396" t="s">
        <v>26</v>
      </c>
      <c r="E17" s="396"/>
      <c r="F17" s="393" t="s">
        <v>27</v>
      </c>
      <c r="G17" s="387"/>
      <c r="H17" s="394"/>
      <c r="I17" s="393" t="s">
        <v>28</v>
      </c>
      <c r="J17" s="394"/>
      <c r="K17" s="386" t="s">
        <v>355</v>
      </c>
      <c r="L17" s="387"/>
      <c r="M17" s="388"/>
    </row>
    <row r="18" spans="1:14" s="337" customFormat="1" ht="17.100000000000001" customHeight="1" x14ac:dyDescent="0.15">
      <c r="A18" s="395"/>
      <c r="B18" s="397" t="s">
        <v>30</v>
      </c>
      <c r="C18" s="397"/>
      <c r="D18" s="397" t="s">
        <v>30</v>
      </c>
      <c r="E18" s="397"/>
      <c r="F18" s="384" t="s">
        <v>30</v>
      </c>
      <c r="G18" s="389"/>
      <c r="H18" s="385"/>
      <c r="I18" s="384" t="s">
        <v>30</v>
      </c>
      <c r="J18" s="385"/>
      <c r="K18" s="384" t="s">
        <v>30</v>
      </c>
      <c r="L18" s="389"/>
      <c r="M18" s="418"/>
    </row>
    <row r="19" spans="1:14" s="337" customFormat="1" ht="17.100000000000001" customHeight="1" x14ac:dyDescent="0.15">
      <c r="A19" s="72" t="s">
        <v>366</v>
      </c>
      <c r="B19" s="287"/>
      <c r="C19" s="288" t="s">
        <v>31</v>
      </c>
      <c r="D19" s="286"/>
      <c r="E19" s="286">
        <v>120</v>
      </c>
      <c r="F19" s="286"/>
      <c r="G19" s="286"/>
      <c r="H19" s="286">
        <v>1855</v>
      </c>
      <c r="I19" s="286"/>
      <c r="J19" s="286">
        <v>30</v>
      </c>
      <c r="K19" s="286"/>
      <c r="L19" s="286"/>
      <c r="M19" s="292">
        <v>100</v>
      </c>
      <c r="N19" s="47">
        <f>SUM(B19:M19)</f>
        <v>2105</v>
      </c>
    </row>
    <row r="20" spans="1:14" s="337" customFormat="1" ht="17.100000000000001" customHeight="1" x14ac:dyDescent="0.15">
      <c r="A20" s="170" t="s">
        <v>367</v>
      </c>
      <c r="B20" s="287"/>
      <c r="C20" s="288" t="s">
        <v>31</v>
      </c>
      <c r="D20" s="286"/>
      <c r="E20" s="286">
        <v>107</v>
      </c>
      <c r="F20" s="286"/>
      <c r="G20" s="286"/>
      <c r="H20" s="286">
        <v>1400</v>
      </c>
      <c r="I20" s="286"/>
      <c r="J20" s="286">
        <v>5</v>
      </c>
      <c r="K20" s="286"/>
      <c r="L20" s="286"/>
      <c r="M20" s="292">
        <v>100</v>
      </c>
      <c r="N20" s="47">
        <f t="shared" ref="N20:N26" si="0">SUM(B20:M20)</f>
        <v>1612</v>
      </c>
    </row>
    <row r="21" spans="1:14" s="337" customFormat="1" ht="17.100000000000001" customHeight="1" x14ac:dyDescent="0.15">
      <c r="A21" s="72" t="s">
        <v>368</v>
      </c>
      <c r="B21" s="287"/>
      <c r="C21" s="288" t="s">
        <v>31</v>
      </c>
      <c r="D21" s="286"/>
      <c r="E21" s="286">
        <v>3</v>
      </c>
      <c r="F21" s="286"/>
      <c r="G21" s="286"/>
      <c r="H21" s="286">
        <v>163</v>
      </c>
      <c r="I21" s="286"/>
      <c r="J21" s="286">
        <v>11</v>
      </c>
      <c r="K21" s="286"/>
      <c r="L21" s="286"/>
      <c r="M21" s="292">
        <v>50</v>
      </c>
      <c r="N21" s="47">
        <f t="shared" si="0"/>
        <v>227</v>
      </c>
    </row>
    <row r="22" spans="1:14" s="337" customFormat="1" ht="17.100000000000001" customHeight="1" x14ac:dyDescent="0.15">
      <c r="A22" s="170" t="s">
        <v>369</v>
      </c>
      <c r="B22" s="287"/>
      <c r="C22" s="288" t="s">
        <v>31</v>
      </c>
      <c r="D22" s="286"/>
      <c r="E22" s="286">
        <v>3</v>
      </c>
      <c r="F22" s="286"/>
      <c r="G22" s="286"/>
      <c r="H22" s="286">
        <v>185</v>
      </c>
      <c r="I22" s="286"/>
      <c r="J22" s="286">
        <v>8</v>
      </c>
      <c r="K22" s="286"/>
      <c r="L22" s="286"/>
      <c r="M22" s="292">
        <v>100</v>
      </c>
      <c r="N22" s="47">
        <f t="shared" si="0"/>
        <v>296</v>
      </c>
    </row>
    <row r="23" spans="1:14" s="337" customFormat="1" ht="17.100000000000001" customHeight="1" x14ac:dyDescent="0.15">
      <c r="A23" s="72" t="s">
        <v>370</v>
      </c>
      <c r="B23" s="287"/>
      <c r="C23" s="288" t="s">
        <v>31</v>
      </c>
      <c r="D23" s="286"/>
      <c r="E23" s="286">
        <v>3</v>
      </c>
      <c r="F23" s="286"/>
      <c r="G23" s="286"/>
      <c r="H23" s="286">
        <v>197</v>
      </c>
      <c r="I23" s="286"/>
      <c r="J23" s="286">
        <v>11</v>
      </c>
      <c r="K23" s="286"/>
      <c r="L23" s="286"/>
      <c r="M23" s="292">
        <v>100</v>
      </c>
      <c r="N23" s="47">
        <f t="shared" si="0"/>
        <v>311</v>
      </c>
    </row>
    <row r="24" spans="1:14" s="337" customFormat="1" ht="17.100000000000001" customHeight="1" x14ac:dyDescent="0.15">
      <c r="A24" s="170" t="s">
        <v>371</v>
      </c>
      <c r="B24" s="287"/>
      <c r="C24" s="288">
        <v>0</v>
      </c>
      <c r="D24" s="291"/>
      <c r="E24" s="291">
        <v>0</v>
      </c>
      <c r="F24" s="286"/>
      <c r="G24" s="286"/>
      <c r="H24" s="286">
        <v>217</v>
      </c>
      <c r="I24" s="286"/>
      <c r="J24" s="286">
        <v>7</v>
      </c>
      <c r="K24" s="286"/>
      <c r="L24" s="286"/>
      <c r="M24" s="292">
        <v>100</v>
      </c>
      <c r="N24" s="47">
        <f t="shared" si="0"/>
        <v>324</v>
      </c>
    </row>
    <row r="25" spans="1:14" s="337" customFormat="1" ht="17.100000000000001" customHeight="1" x14ac:dyDescent="0.15">
      <c r="A25" s="263" t="s">
        <v>393</v>
      </c>
      <c r="B25" s="289"/>
      <c r="C25" s="295">
        <v>0</v>
      </c>
      <c r="D25" s="291"/>
      <c r="E25" s="291">
        <v>0</v>
      </c>
      <c r="F25" s="285"/>
      <c r="G25" s="285"/>
      <c r="H25" s="285">
        <v>160</v>
      </c>
      <c r="I25" s="285"/>
      <c r="J25" s="285">
        <v>5</v>
      </c>
      <c r="K25" s="285"/>
      <c r="L25" s="285"/>
      <c r="M25" s="290">
        <v>60</v>
      </c>
      <c r="N25" s="47">
        <f t="shared" si="0"/>
        <v>225</v>
      </c>
    </row>
    <row r="26" spans="1:14" s="337" customFormat="1" ht="17.100000000000001" customHeight="1" x14ac:dyDescent="0.15">
      <c r="A26" s="263" t="s">
        <v>399</v>
      </c>
      <c r="B26" s="289"/>
      <c r="C26" s="295">
        <v>0</v>
      </c>
      <c r="D26" s="291"/>
      <c r="E26" s="291">
        <v>0</v>
      </c>
      <c r="F26" s="285"/>
      <c r="G26" s="285"/>
      <c r="H26" s="285">
        <v>203</v>
      </c>
      <c r="I26" s="285"/>
      <c r="J26" s="285">
        <v>10</v>
      </c>
      <c r="K26" s="285"/>
      <c r="L26" s="285"/>
      <c r="M26" s="290">
        <v>20</v>
      </c>
      <c r="N26" s="47">
        <f t="shared" si="0"/>
        <v>233</v>
      </c>
    </row>
    <row r="27" spans="1:14" s="337" customFormat="1" ht="17.100000000000001" customHeight="1" x14ac:dyDescent="0.15">
      <c r="A27" s="263">
        <v>28</v>
      </c>
      <c r="B27" s="48"/>
      <c r="C27" s="47">
        <v>0</v>
      </c>
      <c r="D27" s="296"/>
      <c r="E27" s="296">
        <v>6</v>
      </c>
      <c r="F27" s="328"/>
      <c r="G27" s="297"/>
      <c r="H27" s="328">
        <v>0</v>
      </c>
      <c r="I27" s="297"/>
      <c r="J27" s="297">
        <v>10</v>
      </c>
      <c r="K27" s="297"/>
      <c r="L27" s="297"/>
      <c r="M27" s="298">
        <v>830</v>
      </c>
      <c r="N27" s="47">
        <f>SUM(B27:M27)</f>
        <v>846</v>
      </c>
    </row>
    <row r="28" spans="1:14" s="337" customFormat="1" ht="17.100000000000001" customHeight="1" thickBot="1" x14ac:dyDescent="0.2">
      <c r="A28" s="273" t="s">
        <v>405</v>
      </c>
      <c r="B28" s="342"/>
      <c r="C28" s="343">
        <v>0</v>
      </c>
      <c r="D28" s="344"/>
      <c r="E28" s="344">
        <v>0</v>
      </c>
      <c r="F28" s="345"/>
      <c r="G28" s="346"/>
      <c r="H28" s="345">
        <v>0</v>
      </c>
      <c r="I28" s="346"/>
      <c r="J28" s="346">
        <v>7</v>
      </c>
      <c r="K28" s="347"/>
      <c r="L28" s="347"/>
      <c r="M28" s="348">
        <v>840</v>
      </c>
      <c r="N28" s="47">
        <f>SUM(B28:M28)</f>
        <v>847</v>
      </c>
    </row>
    <row r="29" spans="1:14" s="337" customFormat="1" ht="17.100000000000001" customHeight="1" x14ac:dyDescent="0.15">
      <c r="A29" s="103" t="s">
        <v>357</v>
      </c>
      <c r="B29" s="9"/>
      <c r="C29" s="9"/>
      <c r="D29" s="9"/>
      <c r="E29" s="9"/>
      <c r="F29" s="9"/>
      <c r="G29" s="9"/>
      <c r="H29" s="9"/>
      <c r="I29" s="92"/>
      <c r="M29" s="334" t="s">
        <v>396</v>
      </c>
    </row>
    <row r="30" spans="1:14" s="337" customFormat="1" ht="11.25" customHeight="1" x14ac:dyDescent="0.15">
      <c r="A30" s="9"/>
      <c r="B30" s="9"/>
      <c r="C30" s="9"/>
      <c r="D30" s="9"/>
      <c r="E30" s="9"/>
      <c r="F30" s="9"/>
      <c r="G30" s="9"/>
      <c r="H30" s="9"/>
      <c r="I30" s="9"/>
      <c r="J30" s="9"/>
      <c r="K30" s="9"/>
    </row>
    <row r="31" spans="1:14" s="337" customFormat="1" ht="17.100000000000001" customHeight="1" thickBot="1" x14ac:dyDescent="0.2">
      <c r="A31" s="174" t="s">
        <v>477</v>
      </c>
      <c r="B31" s="9"/>
      <c r="C31" s="9"/>
      <c r="D31" s="9"/>
      <c r="E31" s="9"/>
      <c r="F31" s="9"/>
      <c r="G31" s="9"/>
      <c r="H31" s="9"/>
      <c r="I31" s="9"/>
      <c r="J31" s="9"/>
      <c r="M31" s="7" t="s">
        <v>24</v>
      </c>
    </row>
    <row r="32" spans="1:14" s="337" customFormat="1" ht="17.100000000000001" customHeight="1" thickBot="1" x14ac:dyDescent="0.2">
      <c r="A32" s="414" t="s">
        <v>32</v>
      </c>
      <c r="B32" s="393" t="s">
        <v>25</v>
      </c>
      <c r="C32" s="409"/>
      <c r="D32" s="393" t="s">
        <v>33</v>
      </c>
      <c r="E32" s="409"/>
      <c r="F32" s="393" t="s">
        <v>27</v>
      </c>
      <c r="G32" s="408"/>
      <c r="H32" s="409"/>
      <c r="I32" s="393" t="s">
        <v>34</v>
      </c>
      <c r="J32" s="407"/>
      <c r="K32" s="405" t="s">
        <v>29</v>
      </c>
      <c r="L32" s="405"/>
      <c r="M32" s="406"/>
    </row>
    <row r="33" spans="1:13" s="337" customFormat="1" ht="17.100000000000001" customHeight="1" x14ac:dyDescent="0.15">
      <c r="A33" s="415"/>
      <c r="B33" s="330" t="s">
        <v>35</v>
      </c>
      <c r="C33" s="330" t="s">
        <v>36</v>
      </c>
      <c r="D33" s="330" t="s">
        <v>35</v>
      </c>
      <c r="E33" s="330" t="s">
        <v>36</v>
      </c>
      <c r="F33" s="330" t="s">
        <v>35</v>
      </c>
      <c r="G33" s="412" t="s">
        <v>36</v>
      </c>
      <c r="H33" s="413"/>
      <c r="I33" s="330" t="s">
        <v>277</v>
      </c>
      <c r="J33" s="330" t="s">
        <v>278</v>
      </c>
      <c r="K33" s="329" t="s">
        <v>35</v>
      </c>
      <c r="L33" s="402" t="s">
        <v>36</v>
      </c>
      <c r="M33" s="403"/>
    </row>
    <row r="34" spans="1:13" s="337" customFormat="1" ht="17.100000000000001" customHeight="1" x14ac:dyDescent="0.15">
      <c r="A34" s="274" t="s">
        <v>37</v>
      </c>
      <c r="B34" s="277">
        <v>0</v>
      </c>
      <c r="C34" s="278">
        <v>0</v>
      </c>
      <c r="D34" s="278">
        <f>SUM(D35:D53)</f>
        <v>0</v>
      </c>
      <c r="E34" s="278">
        <f>SUM(E35:E53)</f>
        <v>0</v>
      </c>
      <c r="F34" s="278">
        <v>0</v>
      </c>
      <c r="G34" s="278">
        <v>0</v>
      </c>
      <c r="H34" s="278">
        <v>0</v>
      </c>
      <c r="I34" s="278">
        <f>SUM(I35:I53)</f>
        <v>1</v>
      </c>
      <c r="J34" s="278">
        <f>SUM(J35:J53)</f>
        <v>7</v>
      </c>
      <c r="K34" s="278">
        <f>SUM(K35:K53)</f>
        <v>2</v>
      </c>
      <c r="L34" s="410">
        <f>SUM(L35:M53)</f>
        <v>840</v>
      </c>
      <c r="M34" s="411"/>
    </row>
    <row r="35" spans="1:13" s="337" customFormat="1" ht="12" customHeight="1" x14ac:dyDescent="0.15">
      <c r="A35" s="275" t="s">
        <v>38</v>
      </c>
      <c r="B35" s="349">
        <v>0</v>
      </c>
      <c r="C35" s="350">
        <v>0</v>
      </c>
      <c r="D35" s="350">
        <v>0</v>
      </c>
      <c r="E35" s="350">
        <v>0</v>
      </c>
      <c r="F35" s="350">
        <v>0</v>
      </c>
      <c r="G35" s="350">
        <v>0</v>
      </c>
      <c r="H35" s="350">
        <v>0</v>
      </c>
      <c r="I35" s="350">
        <v>0</v>
      </c>
      <c r="J35" s="350">
        <v>0</v>
      </c>
      <c r="K35" s="350">
        <v>0</v>
      </c>
      <c r="M35" s="351">
        <v>0</v>
      </c>
    </row>
    <row r="36" spans="1:13" s="337" customFormat="1" ht="13.5" customHeight="1" x14ac:dyDescent="0.15">
      <c r="A36" s="275" t="s">
        <v>39</v>
      </c>
      <c r="B36" s="349">
        <v>0</v>
      </c>
      <c r="C36" s="350">
        <v>0</v>
      </c>
      <c r="D36" s="350">
        <v>0</v>
      </c>
      <c r="E36" s="350">
        <v>0</v>
      </c>
      <c r="F36" s="350">
        <v>0</v>
      </c>
      <c r="G36" s="350">
        <v>0</v>
      </c>
      <c r="H36" s="350">
        <v>0</v>
      </c>
      <c r="I36" s="350">
        <v>0</v>
      </c>
      <c r="J36" s="350">
        <v>0</v>
      </c>
      <c r="K36" s="350">
        <v>0</v>
      </c>
      <c r="L36" s="350"/>
      <c r="M36" s="351">
        <v>0</v>
      </c>
    </row>
    <row r="37" spans="1:13" s="337" customFormat="1" ht="13.5" customHeight="1" x14ac:dyDescent="0.15">
      <c r="A37" s="275" t="s">
        <v>40</v>
      </c>
      <c r="B37" s="349">
        <v>0</v>
      </c>
      <c r="C37" s="350">
        <v>0</v>
      </c>
      <c r="D37" s="350">
        <v>0</v>
      </c>
      <c r="E37" s="350">
        <v>0</v>
      </c>
      <c r="F37" s="350">
        <v>0</v>
      </c>
      <c r="G37" s="350">
        <v>0</v>
      </c>
      <c r="H37" s="350">
        <v>0</v>
      </c>
      <c r="I37" s="350">
        <v>0</v>
      </c>
      <c r="J37" s="350">
        <v>0</v>
      </c>
      <c r="K37" s="350">
        <v>0</v>
      </c>
      <c r="L37" s="350"/>
      <c r="M37" s="351">
        <v>0</v>
      </c>
    </row>
    <row r="38" spans="1:13" s="337" customFormat="1" ht="13.5" customHeight="1" x14ac:dyDescent="0.15">
      <c r="A38" s="275" t="s">
        <v>41</v>
      </c>
      <c r="B38" s="349">
        <v>0</v>
      </c>
      <c r="C38" s="350">
        <v>0</v>
      </c>
      <c r="D38" s="350">
        <v>0</v>
      </c>
      <c r="E38" s="350">
        <v>0</v>
      </c>
      <c r="F38" s="350">
        <v>0</v>
      </c>
      <c r="G38" s="350">
        <v>0</v>
      </c>
      <c r="H38" s="350">
        <v>0</v>
      </c>
      <c r="I38" s="350">
        <v>0</v>
      </c>
      <c r="J38" s="350">
        <v>0</v>
      </c>
      <c r="K38" s="350">
        <v>0</v>
      </c>
      <c r="L38" s="350"/>
      <c r="M38" s="351">
        <v>0</v>
      </c>
    </row>
    <row r="39" spans="1:13" ht="13.5" customHeight="1" x14ac:dyDescent="0.15">
      <c r="A39" s="275" t="s">
        <v>42</v>
      </c>
      <c r="B39" s="349">
        <v>0</v>
      </c>
      <c r="C39" s="350">
        <v>0</v>
      </c>
      <c r="D39" s="350">
        <v>0</v>
      </c>
      <c r="E39" s="350">
        <v>0</v>
      </c>
      <c r="F39" s="350">
        <v>0</v>
      </c>
      <c r="G39" s="350">
        <v>0</v>
      </c>
      <c r="H39" s="350">
        <v>0</v>
      </c>
      <c r="I39" s="350">
        <v>0</v>
      </c>
      <c r="J39" s="350">
        <v>0</v>
      </c>
      <c r="K39" s="350">
        <v>0</v>
      </c>
      <c r="L39" s="350"/>
      <c r="M39" s="351">
        <v>0</v>
      </c>
    </row>
    <row r="40" spans="1:13" ht="13.5" customHeight="1" x14ac:dyDescent="0.15">
      <c r="A40" s="275" t="s">
        <v>43</v>
      </c>
      <c r="B40" s="349">
        <v>0</v>
      </c>
      <c r="C40" s="350">
        <v>0</v>
      </c>
      <c r="D40" s="350">
        <v>0</v>
      </c>
      <c r="E40" s="350">
        <v>0</v>
      </c>
      <c r="F40" s="350">
        <v>0</v>
      </c>
      <c r="G40" s="350">
        <v>0</v>
      </c>
      <c r="H40" s="350">
        <v>0</v>
      </c>
      <c r="I40" s="350">
        <v>0</v>
      </c>
      <c r="J40" s="350">
        <v>0</v>
      </c>
      <c r="K40" s="350">
        <v>0</v>
      </c>
      <c r="L40" s="350"/>
      <c r="M40" s="351">
        <v>0</v>
      </c>
    </row>
    <row r="41" spans="1:13" ht="13.5" customHeight="1" x14ac:dyDescent="0.15">
      <c r="A41" s="275" t="s">
        <v>44</v>
      </c>
      <c r="B41" s="349">
        <v>0</v>
      </c>
      <c r="C41" s="350">
        <v>0</v>
      </c>
      <c r="D41" s="350">
        <v>0</v>
      </c>
      <c r="E41" s="350">
        <v>0</v>
      </c>
      <c r="F41" s="350">
        <v>0</v>
      </c>
      <c r="G41" s="350">
        <v>0</v>
      </c>
      <c r="H41" s="350">
        <v>0</v>
      </c>
      <c r="I41" s="350">
        <v>0</v>
      </c>
      <c r="J41" s="350">
        <v>0</v>
      </c>
      <c r="K41" s="350">
        <v>0</v>
      </c>
      <c r="L41" s="350"/>
      <c r="M41" s="351">
        <v>0</v>
      </c>
    </row>
    <row r="42" spans="1:13" ht="13.5" customHeight="1" x14ac:dyDescent="0.15">
      <c r="A42" s="275" t="s">
        <v>45</v>
      </c>
      <c r="B42" s="349">
        <v>0</v>
      </c>
      <c r="C42" s="350">
        <v>0</v>
      </c>
      <c r="D42" s="181">
        <v>0</v>
      </c>
      <c r="E42" s="181">
        <v>0</v>
      </c>
      <c r="F42" s="350">
        <v>0</v>
      </c>
      <c r="G42" s="350">
        <v>0</v>
      </c>
      <c r="H42" s="350">
        <v>0</v>
      </c>
      <c r="I42" s="350">
        <v>0</v>
      </c>
      <c r="J42" s="350">
        <v>0</v>
      </c>
      <c r="K42" s="350">
        <v>0</v>
      </c>
      <c r="L42" s="350"/>
      <c r="M42" s="351">
        <v>0</v>
      </c>
    </row>
    <row r="43" spans="1:13" ht="13.5" customHeight="1" x14ac:dyDescent="0.15">
      <c r="A43" s="275" t="s">
        <v>46</v>
      </c>
      <c r="B43" s="349">
        <v>0</v>
      </c>
      <c r="C43" s="350">
        <v>0</v>
      </c>
      <c r="D43" s="350">
        <v>0</v>
      </c>
      <c r="E43" s="350">
        <v>0</v>
      </c>
      <c r="F43" s="350">
        <v>0</v>
      </c>
      <c r="G43" s="350">
        <v>0</v>
      </c>
      <c r="H43" s="350">
        <v>0</v>
      </c>
      <c r="I43" s="350">
        <v>0</v>
      </c>
      <c r="J43" s="350">
        <v>0</v>
      </c>
      <c r="K43" s="350">
        <v>0</v>
      </c>
      <c r="L43" s="350"/>
      <c r="M43" s="351">
        <v>0</v>
      </c>
    </row>
    <row r="44" spans="1:13" ht="13.5" customHeight="1" x14ac:dyDescent="0.15">
      <c r="A44" s="275" t="s">
        <v>47</v>
      </c>
      <c r="B44" s="349">
        <v>0</v>
      </c>
      <c r="C44" s="350">
        <v>0</v>
      </c>
      <c r="D44" s="350">
        <v>0</v>
      </c>
      <c r="E44" s="350">
        <v>0</v>
      </c>
      <c r="F44" s="350">
        <v>0</v>
      </c>
      <c r="G44" s="350">
        <v>0</v>
      </c>
      <c r="H44" s="350">
        <v>0</v>
      </c>
      <c r="I44" s="350">
        <v>0</v>
      </c>
      <c r="J44" s="350">
        <v>0</v>
      </c>
      <c r="K44" s="350">
        <v>0</v>
      </c>
      <c r="L44" s="350"/>
      <c r="M44" s="351">
        <v>0</v>
      </c>
    </row>
    <row r="45" spans="1:13" ht="13.5" customHeight="1" x14ac:dyDescent="0.15">
      <c r="A45" s="275" t="s">
        <v>48</v>
      </c>
      <c r="B45" s="349">
        <v>0</v>
      </c>
      <c r="C45" s="350">
        <v>0</v>
      </c>
      <c r="D45" s="350">
        <v>0</v>
      </c>
      <c r="E45" s="350">
        <v>0</v>
      </c>
      <c r="F45" s="350">
        <v>0</v>
      </c>
      <c r="G45" s="350">
        <v>0</v>
      </c>
      <c r="H45" s="350">
        <v>0</v>
      </c>
      <c r="I45" s="350">
        <v>0</v>
      </c>
      <c r="J45" s="350">
        <v>0</v>
      </c>
      <c r="K45" s="350">
        <v>0</v>
      </c>
      <c r="L45" s="350"/>
      <c r="M45" s="351">
        <v>0</v>
      </c>
    </row>
    <row r="46" spans="1:13" ht="13.5" customHeight="1" x14ac:dyDescent="0.15">
      <c r="A46" s="275" t="s">
        <v>49</v>
      </c>
      <c r="B46" s="349">
        <v>0</v>
      </c>
      <c r="C46" s="350">
        <v>0</v>
      </c>
      <c r="D46" s="350">
        <v>0</v>
      </c>
      <c r="E46" s="350">
        <v>0</v>
      </c>
      <c r="F46" s="350">
        <v>0</v>
      </c>
      <c r="G46" s="350">
        <v>0</v>
      </c>
      <c r="H46" s="350">
        <v>0</v>
      </c>
      <c r="I46" s="350">
        <v>0</v>
      </c>
      <c r="J46" s="350">
        <v>0</v>
      </c>
      <c r="K46" s="350">
        <v>0</v>
      </c>
      <c r="L46" s="350"/>
      <c r="M46" s="351">
        <v>0</v>
      </c>
    </row>
    <row r="47" spans="1:13" ht="13.5" customHeight="1" x14ac:dyDescent="0.15">
      <c r="A47" s="275" t="s">
        <v>50</v>
      </c>
      <c r="B47" s="349">
        <v>0</v>
      </c>
      <c r="C47" s="350">
        <v>0</v>
      </c>
      <c r="D47" s="350">
        <v>0</v>
      </c>
      <c r="E47" s="350">
        <v>0</v>
      </c>
      <c r="F47" s="350">
        <v>0</v>
      </c>
      <c r="G47" s="350">
        <v>0</v>
      </c>
      <c r="H47" s="350">
        <v>0</v>
      </c>
      <c r="I47" s="350">
        <v>0</v>
      </c>
      <c r="J47" s="350">
        <v>0</v>
      </c>
      <c r="K47" s="352">
        <v>1</v>
      </c>
      <c r="L47" s="398">
        <v>800</v>
      </c>
      <c r="M47" s="399"/>
    </row>
    <row r="48" spans="1:13" ht="13.5" customHeight="1" x14ac:dyDescent="0.15">
      <c r="A48" s="275" t="s">
        <v>51</v>
      </c>
      <c r="B48" s="349">
        <v>0</v>
      </c>
      <c r="C48" s="350">
        <v>0</v>
      </c>
      <c r="D48" s="350">
        <v>0</v>
      </c>
      <c r="E48" s="350">
        <v>0</v>
      </c>
      <c r="F48" s="350">
        <v>0</v>
      </c>
      <c r="G48" s="350">
        <v>0</v>
      </c>
      <c r="H48" s="350">
        <v>0</v>
      </c>
      <c r="I48" s="350">
        <v>0</v>
      </c>
      <c r="J48" s="350">
        <v>0</v>
      </c>
      <c r="K48" s="181">
        <v>1</v>
      </c>
      <c r="L48" s="400">
        <v>40</v>
      </c>
      <c r="M48" s="401"/>
    </row>
    <row r="49" spans="1:14" ht="13.5" customHeight="1" x14ac:dyDescent="0.15">
      <c r="A49" s="275" t="s">
        <v>52</v>
      </c>
      <c r="B49" s="349">
        <v>0</v>
      </c>
      <c r="C49" s="350">
        <v>0</v>
      </c>
      <c r="D49" s="350">
        <v>0</v>
      </c>
      <c r="E49" s="350">
        <v>0</v>
      </c>
      <c r="F49" s="350">
        <v>0</v>
      </c>
      <c r="G49" s="350">
        <v>0</v>
      </c>
      <c r="H49" s="350">
        <v>0</v>
      </c>
      <c r="I49" s="350">
        <v>0</v>
      </c>
      <c r="J49" s="350">
        <v>0</v>
      </c>
      <c r="K49" s="350">
        <v>0</v>
      </c>
      <c r="L49" s="350"/>
      <c r="M49" s="351">
        <v>0</v>
      </c>
    </row>
    <row r="50" spans="1:14" ht="13.5" customHeight="1" x14ac:dyDescent="0.15">
      <c r="A50" s="275" t="s">
        <v>53</v>
      </c>
      <c r="B50" s="349">
        <v>0</v>
      </c>
      <c r="C50" s="350">
        <v>0</v>
      </c>
      <c r="D50" s="350">
        <v>0</v>
      </c>
      <c r="E50" s="350">
        <v>0</v>
      </c>
      <c r="F50" s="350">
        <v>0</v>
      </c>
      <c r="G50" s="350">
        <v>0</v>
      </c>
      <c r="H50" s="350">
        <v>0</v>
      </c>
      <c r="I50" s="350">
        <v>0</v>
      </c>
      <c r="J50" s="350">
        <v>0</v>
      </c>
      <c r="K50" s="350">
        <v>0</v>
      </c>
      <c r="L50" s="350"/>
      <c r="M50" s="351">
        <v>0</v>
      </c>
    </row>
    <row r="51" spans="1:14" ht="13.5" customHeight="1" x14ac:dyDescent="0.15">
      <c r="A51" s="275" t="s">
        <v>54</v>
      </c>
      <c r="B51" s="349">
        <v>0</v>
      </c>
      <c r="C51" s="350">
        <v>0</v>
      </c>
      <c r="D51" s="350">
        <v>0</v>
      </c>
      <c r="E51" s="350">
        <v>0</v>
      </c>
      <c r="F51" s="350">
        <v>0</v>
      </c>
      <c r="G51" s="350">
        <v>0</v>
      </c>
      <c r="H51" s="350">
        <v>0</v>
      </c>
      <c r="I51" s="181">
        <v>1</v>
      </c>
      <c r="J51" s="181">
        <v>7</v>
      </c>
      <c r="K51" s="350">
        <v>0</v>
      </c>
      <c r="L51" s="398">
        <v>0</v>
      </c>
      <c r="M51" s="399"/>
    </row>
    <row r="52" spans="1:14" ht="13.5" customHeight="1" x14ac:dyDescent="0.15">
      <c r="A52" s="275" t="s">
        <v>55</v>
      </c>
      <c r="B52" s="349">
        <v>0</v>
      </c>
      <c r="C52" s="350">
        <v>0</v>
      </c>
      <c r="D52" s="350">
        <v>0</v>
      </c>
      <c r="E52" s="350">
        <v>0</v>
      </c>
      <c r="F52" s="350">
        <v>0</v>
      </c>
      <c r="G52" s="350">
        <v>0</v>
      </c>
      <c r="H52" s="350">
        <v>0</v>
      </c>
      <c r="I52" s="350">
        <v>0</v>
      </c>
      <c r="J52" s="350">
        <v>0</v>
      </c>
      <c r="K52" s="350">
        <v>0</v>
      </c>
      <c r="L52" s="350"/>
      <c r="M52" s="351">
        <v>0</v>
      </c>
    </row>
    <row r="53" spans="1:14" ht="13.5" customHeight="1" thickBot="1" x14ac:dyDescent="0.2">
      <c r="A53" s="276" t="s">
        <v>56</v>
      </c>
      <c r="B53" s="353">
        <v>0</v>
      </c>
      <c r="C53" s="354">
        <v>0</v>
      </c>
      <c r="D53" s="354">
        <v>0</v>
      </c>
      <c r="E53" s="354">
        <v>0</v>
      </c>
      <c r="F53" s="354">
        <v>0</v>
      </c>
      <c r="G53" s="354">
        <v>0</v>
      </c>
      <c r="H53" s="354">
        <v>0</v>
      </c>
      <c r="I53" s="354">
        <v>0</v>
      </c>
      <c r="J53" s="354">
        <v>0</v>
      </c>
      <c r="K53" s="354">
        <v>0</v>
      </c>
      <c r="L53" s="354"/>
      <c r="M53" s="355">
        <v>0</v>
      </c>
      <c r="N53" s="337"/>
    </row>
    <row r="54" spans="1:14" ht="17.100000000000001" customHeight="1" x14ac:dyDescent="0.15">
      <c r="I54" s="17"/>
      <c r="J54" s="337"/>
      <c r="K54" s="337"/>
      <c r="M54" s="334" t="s">
        <v>396</v>
      </c>
      <c r="N54" s="337"/>
    </row>
  </sheetData>
  <sheetProtection sheet="1" objects="1" scenarios="1"/>
  <mergeCells count="30">
    <mergeCell ref="L47:M47"/>
    <mergeCell ref="L48:M48"/>
    <mergeCell ref="L51:M51"/>
    <mergeCell ref="L33:M33"/>
    <mergeCell ref="A1:M1"/>
    <mergeCell ref="K32:M32"/>
    <mergeCell ref="I32:J32"/>
    <mergeCell ref="F32:H32"/>
    <mergeCell ref="L34:M34"/>
    <mergeCell ref="G33:H33"/>
    <mergeCell ref="A32:A33"/>
    <mergeCell ref="B32:C32"/>
    <mergeCell ref="D32:E32"/>
    <mergeCell ref="A2:M2"/>
    <mergeCell ref="K5:M5"/>
    <mergeCell ref="K18:M18"/>
    <mergeCell ref="I18:J18"/>
    <mergeCell ref="K17:M17"/>
    <mergeCell ref="F18:H18"/>
    <mergeCell ref="A5:A6"/>
    <mergeCell ref="B5:D5"/>
    <mergeCell ref="E5:G5"/>
    <mergeCell ref="I17:J17"/>
    <mergeCell ref="F17:H17"/>
    <mergeCell ref="A17:A18"/>
    <mergeCell ref="B17:C17"/>
    <mergeCell ref="D17:E17"/>
    <mergeCell ref="B18:C18"/>
    <mergeCell ref="D18:E18"/>
    <mergeCell ref="H5:J5"/>
  </mergeCells>
  <phoneticPr fontId="24"/>
  <printOptions horizontalCentered="1"/>
  <pageMargins left="0.59055118110236227" right="0.59055118110236227" top="0.59055118110236227" bottom="0.59055118110236227" header="0.39370078740157483" footer="0.39370078740157483"/>
  <pageSetup paperSize="9" scale="92" firstPageNumber="78" orientation="portrait" useFirstPageNumber="1" verticalDpi="300" r:id="rId1"/>
  <headerFooter scaleWithDoc="0" alignWithMargins="0">
    <oddHeader>&amp;L農業及び漁業</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51"/>
  <sheetViews>
    <sheetView view="pageBreakPreview" zoomScaleNormal="100" zoomScaleSheetLayoutView="100" workbookViewId="0">
      <selection activeCell="A26" sqref="A26"/>
    </sheetView>
  </sheetViews>
  <sheetFormatPr defaultRowHeight="15.95" customHeight="1" x14ac:dyDescent="0.15"/>
  <cols>
    <col min="1" max="1" width="17.140625" style="10" customWidth="1"/>
    <col min="2" max="2" width="13.5703125" style="10" customWidth="1"/>
    <col min="3" max="3" width="12.5703125" style="10" customWidth="1"/>
    <col min="4" max="4" width="14.5703125" style="10" customWidth="1"/>
    <col min="5" max="7" width="14.28515625" style="10" customWidth="1"/>
    <col min="8" max="16384" width="9.140625" style="10"/>
  </cols>
  <sheetData>
    <row r="1" spans="1:13" ht="5.0999999999999996" customHeight="1" x14ac:dyDescent="0.15"/>
    <row r="2" spans="1:13" ht="15" customHeight="1" thickBot="1" x14ac:dyDescent="0.2">
      <c r="A2" s="2" t="s">
        <v>279</v>
      </c>
      <c r="B2" s="2"/>
      <c r="C2" s="2"/>
      <c r="D2" s="2"/>
      <c r="E2" s="2"/>
      <c r="F2" s="29"/>
      <c r="G2" s="127" t="s">
        <v>2</v>
      </c>
    </row>
    <row r="3" spans="1:13" ht="20.100000000000001" customHeight="1" x14ac:dyDescent="0.15">
      <c r="A3" s="30"/>
      <c r="B3" s="434" t="s">
        <v>57</v>
      </c>
      <c r="C3" s="434"/>
      <c r="D3" s="434"/>
      <c r="E3" s="434"/>
      <c r="F3" s="434"/>
      <c r="G3" s="435"/>
    </row>
    <row r="4" spans="1:13" ht="20.100000000000001" customHeight="1" x14ac:dyDescent="0.15">
      <c r="A4" s="128" t="s">
        <v>32</v>
      </c>
      <c r="B4" s="428" t="s">
        <v>58</v>
      </c>
      <c r="C4" s="428"/>
      <c r="D4" s="428" t="s">
        <v>59</v>
      </c>
      <c r="E4" s="436" t="s">
        <v>60</v>
      </c>
      <c r="F4" s="436"/>
      <c r="G4" s="437"/>
    </row>
    <row r="5" spans="1:13" ht="20.100000000000001" customHeight="1" x14ac:dyDescent="0.15">
      <c r="A5" s="31"/>
      <c r="B5" s="428"/>
      <c r="C5" s="428"/>
      <c r="D5" s="428"/>
      <c r="E5" s="15" t="s">
        <v>61</v>
      </c>
      <c r="F5" s="15" t="s">
        <v>62</v>
      </c>
      <c r="G5" s="32" t="s">
        <v>63</v>
      </c>
    </row>
    <row r="6" spans="1:13" ht="20.100000000000001" customHeight="1" x14ac:dyDescent="0.15">
      <c r="A6" s="50" t="s">
        <v>407</v>
      </c>
      <c r="B6" s="433">
        <v>34</v>
      </c>
      <c r="C6" s="433"/>
      <c r="D6" s="51">
        <v>15</v>
      </c>
      <c r="E6" s="5">
        <v>19</v>
      </c>
      <c r="F6" s="5">
        <v>7</v>
      </c>
      <c r="G6" s="23">
        <v>12</v>
      </c>
    </row>
    <row r="7" spans="1:13" s="13" customFormat="1" ht="20.100000000000001" customHeight="1" x14ac:dyDescent="0.15">
      <c r="A7" s="50" t="s">
        <v>414</v>
      </c>
      <c r="B7" s="433">
        <v>24</v>
      </c>
      <c r="C7" s="433"/>
      <c r="D7" s="51">
        <v>9</v>
      </c>
      <c r="E7" s="5">
        <v>15</v>
      </c>
      <c r="F7" s="5">
        <v>1</v>
      </c>
      <c r="G7" s="23">
        <v>14</v>
      </c>
      <c r="I7" s="52"/>
      <c r="J7" s="52"/>
      <c r="K7" s="52"/>
      <c r="L7" s="52"/>
      <c r="M7" s="52"/>
    </row>
    <row r="8" spans="1:13" ht="15" customHeight="1" x14ac:dyDescent="0.15">
      <c r="A8" s="128" t="s">
        <v>9</v>
      </c>
      <c r="B8" s="422">
        <v>3</v>
      </c>
      <c r="C8" s="422"/>
      <c r="D8" s="104">
        <v>1</v>
      </c>
      <c r="E8" s="104">
        <v>2</v>
      </c>
      <c r="F8" s="37" t="s">
        <v>410</v>
      </c>
      <c r="G8" s="105">
        <v>2</v>
      </c>
    </row>
    <row r="9" spans="1:13" ht="15" customHeight="1" x14ac:dyDescent="0.15">
      <c r="A9" s="128" t="s">
        <v>39</v>
      </c>
      <c r="B9" s="422">
        <v>1</v>
      </c>
      <c r="C9" s="422"/>
      <c r="D9" s="307" t="s">
        <v>411</v>
      </c>
      <c r="E9" s="307" t="s">
        <v>415</v>
      </c>
      <c r="F9" s="307" t="s">
        <v>411</v>
      </c>
      <c r="G9" s="310" t="s">
        <v>411</v>
      </c>
    </row>
    <row r="10" spans="1:13" ht="15" customHeight="1" x14ac:dyDescent="0.15">
      <c r="A10" s="128" t="s">
        <v>40</v>
      </c>
      <c r="B10" s="422">
        <v>1</v>
      </c>
      <c r="C10" s="422"/>
      <c r="D10" s="37" t="s">
        <v>416</v>
      </c>
      <c r="E10" s="37" t="s">
        <v>411</v>
      </c>
      <c r="F10" s="37" t="s">
        <v>411</v>
      </c>
      <c r="G10" s="317" t="s">
        <v>411</v>
      </c>
    </row>
    <row r="11" spans="1:13" ht="15" customHeight="1" x14ac:dyDescent="0.15">
      <c r="A11" s="128" t="s">
        <v>47</v>
      </c>
      <c r="B11" s="422" t="s">
        <v>410</v>
      </c>
      <c r="C11" s="422"/>
      <c r="D11" s="307" t="s">
        <v>410</v>
      </c>
      <c r="E11" s="307" t="s">
        <v>410</v>
      </c>
      <c r="F11" s="307" t="s">
        <v>410</v>
      </c>
      <c r="G11" s="310" t="s">
        <v>410</v>
      </c>
    </row>
    <row r="12" spans="1:13" ht="15" customHeight="1" x14ac:dyDescent="0.15">
      <c r="A12" s="128" t="s">
        <v>50</v>
      </c>
      <c r="B12" s="422">
        <v>1</v>
      </c>
      <c r="C12" s="422"/>
      <c r="D12" s="37" t="s">
        <v>417</v>
      </c>
      <c r="E12" s="37" t="s">
        <v>411</v>
      </c>
      <c r="F12" s="37" t="s">
        <v>411</v>
      </c>
      <c r="G12" s="317" t="s">
        <v>411</v>
      </c>
    </row>
    <row r="13" spans="1:13" ht="15" customHeight="1" x14ac:dyDescent="0.15">
      <c r="A13" s="128" t="s">
        <v>51</v>
      </c>
      <c r="B13" s="422">
        <v>1</v>
      </c>
      <c r="C13" s="422"/>
      <c r="D13" s="37" t="s">
        <v>411</v>
      </c>
      <c r="E13" s="37" t="s">
        <v>411</v>
      </c>
      <c r="F13" s="37" t="s">
        <v>418</v>
      </c>
      <c r="G13" s="317" t="s">
        <v>411</v>
      </c>
    </row>
    <row r="14" spans="1:13" ht="15" customHeight="1" x14ac:dyDescent="0.15">
      <c r="A14" s="128" t="s">
        <v>52</v>
      </c>
      <c r="B14" s="422">
        <v>4</v>
      </c>
      <c r="C14" s="422"/>
      <c r="D14" s="307">
        <v>2</v>
      </c>
      <c r="E14" s="307">
        <v>2</v>
      </c>
      <c r="F14" s="307" t="s">
        <v>410</v>
      </c>
      <c r="G14" s="310">
        <v>2</v>
      </c>
    </row>
    <row r="15" spans="1:13" ht="15" customHeight="1" x14ac:dyDescent="0.15">
      <c r="A15" s="128" t="s">
        <v>64</v>
      </c>
      <c r="B15" s="422">
        <v>2</v>
      </c>
      <c r="C15" s="422"/>
      <c r="D15" s="307" t="s">
        <v>411</v>
      </c>
      <c r="E15" s="307" t="s">
        <v>411</v>
      </c>
      <c r="F15" s="307" t="s">
        <v>419</v>
      </c>
      <c r="G15" s="310" t="s">
        <v>411</v>
      </c>
    </row>
    <row r="16" spans="1:13" ht="15" customHeight="1" x14ac:dyDescent="0.15">
      <c r="A16" s="128" t="s">
        <v>65</v>
      </c>
      <c r="B16" s="422">
        <v>1</v>
      </c>
      <c r="C16" s="422"/>
      <c r="D16" s="37" t="s">
        <v>411</v>
      </c>
      <c r="E16" s="37" t="s">
        <v>411</v>
      </c>
      <c r="F16" s="37" t="s">
        <v>420</v>
      </c>
      <c r="G16" s="317" t="s">
        <v>411</v>
      </c>
    </row>
    <row r="17" spans="1:7" ht="15" customHeight="1" x14ac:dyDescent="0.15">
      <c r="A17" s="128" t="s">
        <v>55</v>
      </c>
      <c r="B17" s="422">
        <v>2</v>
      </c>
      <c r="C17" s="422"/>
      <c r="D17" s="307" t="s">
        <v>411</v>
      </c>
      <c r="E17" s="307" t="s">
        <v>411</v>
      </c>
      <c r="F17" s="307" t="s">
        <v>416</v>
      </c>
      <c r="G17" s="310" t="s">
        <v>411</v>
      </c>
    </row>
    <row r="18" spans="1:7" ht="15" customHeight="1" x14ac:dyDescent="0.15">
      <c r="A18" s="128" t="s">
        <v>41</v>
      </c>
      <c r="B18" s="422" t="s">
        <v>421</v>
      </c>
      <c r="C18" s="422"/>
      <c r="D18" s="307" t="s">
        <v>410</v>
      </c>
      <c r="E18" s="307" t="s">
        <v>410</v>
      </c>
      <c r="F18" s="307" t="s">
        <v>410</v>
      </c>
      <c r="G18" s="310" t="s">
        <v>410</v>
      </c>
    </row>
    <row r="19" spans="1:7" ht="15" customHeight="1" x14ac:dyDescent="0.15">
      <c r="A19" s="128" t="s">
        <v>42</v>
      </c>
      <c r="B19" s="422" t="s">
        <v>422</v>
      </c>
      <c r="C19" s="422"/>
      <c r="D19" s="307" t="s">
        <v>410</v>
      </c>
      <c r="E19" s="307" t="s">
        <v>410</v>
      </c>
      <c r="F19" s="307" t="s">
        <v>423</v>
      </c>
      <c r="G19" s="310" t="s">
        <v>410</v>
      </c>
    </row>
    <row r="20" spans="1:7" ht="15" customHeight="1" x14ac:dyDescent="0.15">
      <c r="A20" s="128" t="s">
        <v>43</v>
      </c>
      <c r="B20" s="422" t="s">
        <v>410</v>
      </c>
      <c r="C20" s="422"/>
      <c r="D20" s="307" t="s">
        <v>410</v>
      </c>
      <c r="E20" s="307" t="s">
        <v>410</v>
      </c>
      <c r="F20" s="307" t="s">
        <v>410</v>
      </c>
      <c r="G20" s="310" t="s">
        <v>410</v>
      </c>
    </row>
    <row r="21" spans="1:7" ht="15" customHeight="1" x14ac:dyDescent="0.15">
      <c r="A21" s="128" t="s">
        <v>44</v>
      </c>
      <c r="B21" s="422">
        <v>2</v>
      </c>
      <c r="C21" s="422"/>
      <c r="D21" s="37" t="s">
        <v>411</v>
      </c>
      <c r="E21" s="37" t="s">
        <v>411</v>
      </c>
      <c r="F21" s="37" t="s">
        <v>411</v>
      </c>
      <c r="G21" s="317" t="s">
        <v>411</v>
      </c>
    </row>
    <row r="22" spans="1:7" ht="15" customHeight="1" x14ac:dyDescent="0.15">
      <c r="A22" s="128" t="s">
        <v>45</v>
      </c>
      <c r="B22" s="422">
        <v>2</v>
      </c>
      <c r="C22" s="422"/>
      <c r="D22" s="307" t="s">
        <v>424</v>
      </c>
      <c r="E22" s="307" t="s">
        <v>411</v>
      </c>
      <c r="F22" s="307" t="s">
        <v>411</v>
      </c>
      <c r="G22" s="310" t="s">
        <v>416</v>
      </c>
    </row>
    <row r="23" spans="1:7" ht="15" customHeight="1" x14ac:dyDescent="0.15">
      <c r="A23" s="128" t="s">
        <v>49</v>
      </c>
      <c r="B23" s="422">
        <v>3</v>
      </c>
      <c r="C23" s="422"/>
      <c r="D23" s="307">
        <v>1</v>
      </c>
      <c r="E23" s="307">
        <v>2</v>
      </c>
      <c r="F23" s="307" t="s">
        <v>410</v>
      </c>
      <c r="G23" s="310">
        <v>2</v>
      </c>
    </row>
    <row r="24" spans="1:7" ht="15" customHeight="1" thickBot="1" x14ac:dyDescent="0.2">
      <c r="A24" s="33" t="s">
        <v>56</v>
      </c>
      <c r="B24" s="423">
        <v>1</v>
      </c>
      <c r="C24" s="423"/>
      <c r="D24" s="315" t="s">
        <v>411</v>
      </c>
      <c r="E24" s="315" t="s">
        <v>411</v>
      </c>
      <c r="F24" s="315" t="s">
        <v>416</v>
      </c>
      <c r="G24" s="318" t="s">
        <v>411</v>
      </c>
    </row>
    <row r="25" spans="1:7" ht="15" customHeight="1" x14ac:dyDescent="0.15">
      <c r="A25" s="3" t="s">
        <v>473</v>
      </c>
      <c r="B25" s="3"/>
      <c r="C25" s="3"/>
      <c r="D25" s="3"/>
      <c r="F25" s="3"/>
      <c r="G25" s="11" t="s">
        <v>408</v>
      </c>
    </row>
    <row r="26" spans="1:7" ht="15" customHeight="1" x14ac:dyDescent="0.15">
      <c r="A26" s="3"/>
      <c r="B26" s="3"/>
      <c r="C26" s="3"/>
      <c r="D26" s="3"/>
      <c r="E26" s="3"/>
      <c r="F26" s="3"/>
      <c r="G26" s="3"/>
    </row>
    <row r="27" spans="1:7" ht="15" customHeight="1" thickBot="1" x14ac:dyDescent="0.2">
      <c r="A27" s="421" t="s">
        <v>249</v>
      </c>
      <c r="B27" s="421"/>
      <c r="C27" s="421"/>
      <c r="D27" s="3"/>
      <c r="E27" s="3"/>
      <c r="F27" s="3"/>
      <c r="G27" s="11" t="s">
        <v>66</v>
      </c>
    </row>
    <row r="28" spans="1:7" ht="20.100000000000001" customHeight="1" thickBot="1" x14ac:dyDescent="0.2">
      <c r="A28" s="425" t="s">
        <v>280</v>
      </c>
      <c r="B28" s="427" t="s">
        <v>3</v>
      </c>
      <c r="C28" s="39" t="s">
        <v>67</v>
      </c>
      <c r="D28" s="424" t="s">
        <v>68</v>
      </c>
      <c r="E28" s="424"/>
      <c r="F28" s="429" t="s">
        <v>358</v>
      </c>
      <c r="G28" s="431" t="s">
        <v>69</v>
      </c>
    </row>
    <row r="29" spans="1:7" ht="20.100000000000001" customHeight="1" x14ac:dyDescent="0.15">
      <c r="A29" s="426"/>
      <c r="B29" s="428"/>
      <c r="C29" s="16" t="s">
        <v>70</v>
      </c>
      <c r="D29" s="12" t="s">
        <v>71</v>
      </c>
      <c r="E29" s="12" t="s">
        <v>72</v>
      </c>
      <c r="F29" s="430"/>
      <c r="G29" s="432"/>
    </row>
    <row r="30" spans="1:7" ht="20.100000000000001" customHeight="1" x14ac:dyDescent="0.15">
      <c r="A30" s="316" t="s">
        <v>412</v>
      </c>
      <c r="B30" s="306">
        <v>114</v>
      </c>
      <c r="C30" s="311">
        <v>12</v>
      </c>
      <c r="D30" s="311">
        <v>46</v>
      </c>
      <c r="E30" s="311">
        <v>23</v>
      </c>
      <c r="F30" s="311">
        <v>33</v>
      </c>
      <c r="G30" s="312" t="s">
        <v>425</v>
      </c>
    </row>
    <row r="31" spans="1:7" s="13" customFormat="1" ht="20.100000000000001" customHeight="1" x14ac:dyDescent="0.15">
      <c r="A31" s="50" t="s">
        <v>413</v>
      </c>
      <c r="B31" s="306">
        <v>74</v>
      </c>
      <c r="C31" s="189">
        <f>B31-(D31+E31+F31)</f>
        <v>6</v>
      </c>
      <c r="D31" s="189">
        <v>33</v>
      </c>
      <c r="E31" s="189">
        <v>17</v>
      </c>
      <c r="F31" s="189">
        <v>18</v>
      </c>
      <c r="G31" s="313" t="s">
        <v>426</v>
      </c>
    </row>
    <row r="32" spans="1:7" ht="15" customHeight="1" x14ac:dyDescent="0.15">
      <c r="A32" s="128" t="s">
        <v>9</v>
      </c>
      <c r="B32" s="319">
        <v>10</v>
      </c>
      <c r="C32" s="309">
        <f t="shared" ref="C32:C47" si="0">B32-(D32+E32+F32)</f>
        <v>1</v>
      </c>
      <c r="D32" s="37">
        <v>4</v>
      </c>
      <c r="E32" s="37">
        <v>3</v>
      </c>
      <c r="F32" s="37">
        <v>2</v>
      </c>
      <c r="G32" s="314" t="s">
        <v>427</v>
      </c>
    </row>
    <row r="33" spans="1:7" ht="15" customHeight="1" x14ac:dyDescent="0.15">
      <c r="A33" s="128" t="s">
        <v>10</v>
      </c>
      <c r="B33" s="305" t="s">
        <v>428</v>
      </c>
      <c r="C33" s="309" t="s">
        <v>429</v>
      </c>
      <c r="D33" s="307" t="s">
        <v>429</v>
      </c>
      <c r="E33" s="37" t="s">
        <v>430</v>
      </c>
      <c r="F33" s="307" t="s">
        <v>429</v>
      </c>
      <c r="G33" s="314" t="s">
        <v>431</v>
      </c>
    </row>
    <row r="34" spans="1:7" ht="15" customHeight="1" x14ac:dyDescent="0.15">
      <c r="A34" s="34" t="s">
        <v>40</v>
      </c>
      <c r="B34" s="308" t="s">
        <v>428</v>
      </c>
      <c r="C34" s="309" t="s">
        <v>429</v>
      </c>
      <c r="D34" s="309" t="s">
        <v>429</v>
      </c>
      <c r="E34" s="37" t="s">
        <v>430</v>
      </c>
      <c r="F34" s="309" t="s">
        <v>429</v>
      </c>
      <c r="G34" s="314" t="s">
        <v>431</v>
      </c>
    </row>
    <row r="35" spans="1:7" ht="15" customHeight="1" x14ac:dyDescent="0.15">
      <c r="A35" s="34" t="s">
        <v>47</v>
      </c>
      <c r="B35" s="307" t="s">
        <v>432</v>
      </c>
      <c r="C35" s="309" t="s">
        <v>432</v>
      </c>
      <c r="D35" s="307" t="s">
        <v>433</v>
      </c>
      <c r="E35" s="307" t="s">
        <v>434</v>
      </c>
      <c r="F35" s="307" t="s">
        <v>434</v>
      </c>
      <c r="G35" s="314" t="s">
        <v>432</v>
      </c>
    </row>
    <row r="36" spans="1:7" ht="15" customHeight="1" x14ac:dyDescent="0.15">
      <c r="A36" s="34" t="s">
        <v>50</v>
      </c>
      <c r="B36" s="308" t="s">
        <v>428</v>
      </c>
      <c r="C36" s="309" t="s">
        <v>429</v>
      </c>
      <c r="D36" s="309" t="s">
        <v>429</v>
      </c>
      <c r="E36" s="37" t="s">
        <v>430</v>
      </c>
      <c r="F36" s="309" t="s">
        <v>429</v>
      </c>
      <c r="G36" s="314" t="s">
        <v>431</v>
      </c>
    </row>
    <row r="37" spans="1:7" ht="15" customHeight="1" x14ac:dyDescent="0.15">
      <c r="A37" s="34" t="s">
        <v>51</v>
      </c>
      <c r="B37" s="308" t="s">
        <v>428</v>
      </c>
      <c r="C37" s="309" t="s">
        <v>429</v>
      </c>
      <c r="D37" s="309" t="s">
        <v>429</v>
      </c>
      <c r="E37" s="37" t="s">
        <v>430</v>
      </c>
      <c r="F37" s="309" t="s">
        <v>429</v>
      </c>
      <c r="G37" s="314" t="s">
        <v>431</v>
      </c>
    </row>
    <row r="38" spans="1:7" ht="15" customHeight="1" x14ac:dyDescent="0.15">
      <c r="A38" s="34" t="s">
        <v>52</v>
      </c>
      <c r="B38" s="307">
        <v>13</v>
      </c>
      <c r="C38" s="309">
        <f t="shared" si="0"/>
        <v>0</v>
      </c>
      <c r="D38" s="307">
        <v>6</v>
      </c>
      <c r="E38" s="307">
        <v>2</v>
      </c>
      <c r="F38" s="307">
        <v>5</v>
      </c>
      <c r="G38" s="314" t="s">
        <v>435</v>
      </c>
    </row>
    <row r="39" spans="1:7" ht="15" customHeight="1" x14ac:dyDescent="0.15">
      <c r="A39" s="34" t="s">
        <v>64</v>
      </c>
      <c r="B39" s="308" t="s">
        <v>428</v>
      </c>
      <c r="C39" s="309" t="s">
        <v>429</v>
      </c>
      <c r="D39" s="309" t="s">
        <v>429</v>
      </c>
      <c r="E39" s="37" t="s">
        <v>430</v>
      </c>
      <c r="F39" s="309" t="s">
        <v>429</v>
      </c>
      <c r="G39" s="314" t="s">
        <v>431</v>
      </c>
    </row>
    <row r="40" spans="1:7" ht="15" customHeight="1" x14ac:dyDescent="0.15">
      <c r="A40" s="34" t="s">
        <v>65</v>
      </c>
      <c r="B40" s="308" t="s">
        <v>428</v>
      </c>
      <c r="C40" s="309" t="s">
        <v>429</v>
      </c>
      <c r="D40" s="309" t="s">
        <v>429</v>
      </c>
      <c r="E40" s="37" t="s">
        <v>430</v>
      </c>
      <c r="F40" s="309" t="s">
        <v>429</v>
      </c>
      <c r="G40" s="314" t="s">
        <v>431</v>
      </c>
    </row>
    <row r="41" spans="1:7" ht="15" customHeight="1" x14ac:dyDescent="0.15">
      <c r="A41" s="34" t="s">
        <v>55</v>
      </c>
      <c r="B41" s="308" t="s">
        <v>428</v>
      </c>
      <c r="C41" s="309" t="s">
        <v>429</v>
      </c>
      <c r="D41" s="309" t="s">
        <v>429</v>
      </c>
      <c r="E41" s="37" t="s">
        <v>430</v>
      </c>
      <c r="F41" s="309" t="s">
        <v>429</v>
      </c>
      <c r="G41" s="314" t="s">
        <v>431</v>
      </c>
    </row>
    <row r="42" spans="1:7" ht="15" customHeight="1" x14ac:dyDescent="0.15">
      <c r="A42" s="34" t="s">
        <v>41</v>
      </c>
      <c r="B42" s="309" t="s">
        <v>432</v>
      </c>
      <c r="C42" s="309" t="s">
        <v>432</v>
      </c>
      <c r="D42" s="309" t="s">
        <v>433</v>
      </c>
      <c r="E42" s="309" t="s">
        <v>434</v>
      </c>
      <c r="F42" s="309" t="s">
        <v>434</v>
      </c>
      <c r="G42" s="314" t="s">
        <v>432</v>
      </c>
    </row>
    <row r="43" spans="1:7" ht="15" customHeight="1" x14ac:dyDescent="0.15">
      <c r="A43" s="34" t="s">
        <v>42</v>
      </c>
      <c r="B43" s="309" t="s">
        <v>432</v>
      </c>
      <c r="C43" s="309" t="s">
        <v>432</v>
      </c>
      <c r="D43" s="309" t="s">
        <v>433</v>
      </c>
      <c r="E43" s="309" t="s">
        <v>434</v>
      </c>
      <c r="F43" s="309" t="s">
        <v>434</v>
      </c>
      <c r="G43" s="314" t="s">
        <v>432</v>
      </c>
    </row>
    <row r="44" spans="1:7" ht="15" customHeight="1" x14ac:dyDescent="0.15">
      <c r="A44" s="34" t="s">
        <v>43</v>
      </c>
      <c r="B44" s="309" t="s">
        <v>432</v>
      </c>
      <c r="C44" s="309" t="s">
        <v>432</v>
      </c>
      <c r="D44" s="309" t="s">
        <v>433</v>
      </c>
      <c r="E44" s="309" t="s">
        <v>434</v>
      </c>
      <c r="F44" s="309" t="s">
        <v>434</v>
      </c>
      <c r="G44" s="314" t="s">
        <v>432</v>
      </c>
    </row>
    <row r="45" spans="1:7" ht="15" customHeight="1" x14ac:dyDescent="0.15">
      <c r="A45" s="34" t="s">
        <v>11</v>
      </c>
      <c r="B45" s="308" t="s">
        <v>428</v>
      </c>
      <c r="C45" s="309" t="s">
        <v>429</v>
      </c>
      <c r="D45" s="309" t="s">
        <v>429</v>
      </c>
      <c r="E45" s="37" t="s">
        <v>430</v>
      </c>
      <c r="F45" s="309" t="s">
        <v>429</v>
      </c>
      <c r="G45" s="314" t="s">
        <v>431</v>
      </c>
    </row>
    <row r="46" spans="1:7" ht="15" customHeight="1" x14ac:dyDescent="0.15">
      <c r="A46" s="34" t="s">
        <v>45</v>
      </c>
      <c r="B46" s="308" t="s">
        <v>428</v>
      </c>
      <c r="C46" s="309" t="s">
        <v>429</v>
      </c>
      <c r="D46" s="309" t="s">
        <v>429</v>
      </c>
      <c r="E46" s="37" t="s">
        <v>430</v>
      </c>
      <c r="F46" s="309" t="s">
        <v>429</v>
      </c>
      <c r="G46" s="314" t="s">
        <v>431</v>
      </c>
    </row>
    <row r="47" spans="1:7" ht="15" customHeight="1" x14ac:dyDescent="0.15">
      <c r="A47" s="34" t="s">
        <v>49</v>
      </c>
      <c r="B47" s="307">
        <v>10</v>
      </c>
      <c r="C47" s="309">
        <f t="shared" si="0"/>
        <v>3</v>
      </c>
      <c r="D47" s="307">
        <v>4</v>
      </c>
      <c r="E47" s="307">
        <v>2</v>
      </c>
      <c r="F47" s="307">
        <v>1</v>
      </c>
      <c r="G47" s="314" t="s">
        <v>431</v>
      </c>
    </row>
    <row r="48" spans="1:7" ht="15" customHeight="1" thickBot="1" x14ac:dyDescent="0.2">
      <c r="A48" s="35" t="s">
        <v>56</v>
      </c>
      <c r="B48" s="320" t="s">
        <v>428</v>
      </c>
      <c r="C48" s="262" t="s">
        <v>429</v>
      </c>
      <c r="D48" s="262" t="s">
        <v>429</v>
      </c>
      <c r="E48" s="321" t="s">
        <v>430</v>
      </c>
      <c r="F48" s="262" t="s">
        <v>429</v>
      </c>
      <c r="G48" s="322" t="s">
        <v>431</v>
      </c>
    </row>
    <row r="49" spans="1:7" ht="14.25" customHeight="1" x14ac:dyDescent="0.15">
      <c r="A49" s="3" t="s">
        <v>73</v>
      </c>
      <c r="B49" s="3"/>
      <c r="C49" s="3"/>
      <c r="D49" s="3"/>
      <c r="E49" s="3"/>
      <c r="G49" s="11" t="s">
        <v>409</v>
      </c>
    </row>
    <row r="50" spans="1:7" ht="14.25" customHeight="1" x14ac:dyDescent="0.15">
      <c r="A50" s="419" t="s">
        <v>232</v>
      </c>
      <c r="B50" s="419"/>
      <c r="C50" s="419"/>
      <c r="D50" s="419"/>
      <c r="E50" s="419"/>
    </row>
    <row r="51" spans="1:7" ht="14.25" customHeight="1" x14ac:dyDescent="0.15">
      <c r="A51" s="420" t="s">
        <v>233</v>
      </c>
      <c r="B51" s="420"/>
      <c r="C51" s="420"/>
      <c r="D51" s="420"/>
      <c r="E51" s="420"/>
    </row>
  </sheetData>
  <sheetProtection sheet="1" objects="1" scenarios="1"/>
  <mergeCells count="31">
    <mergeCell ref="B6:C6"/>
    <mergeCell ref="B7:C7"/>
    <mergeCell ref="B3:G3"/>
    <mergeCell ref="B4:C5"/>
    <mergeCell ref="D4:D5"/>
    <mergeCell ref="E4:G4"/>
    <mergeCell ref="B8:C8"/>
    <mergeCell ref="B9:C9"/>
    <mergeCell ref="B10:C10"/>
    <mergeCell ref="B18:C18"/>
    <mergeCell ref="B11:C11"/>
    <mergeCell ref="B12:C12"/>
    <mergeCell ref="B13:C13"/>
    <mergeCell ref="F28:F29"/>
    <mergeCell ref="G28:G29"/>
    <mergeCell ref="B14:C14"/>
    <mergeCell ref="B15:C15"/>
    <mergeCell ref="B19:C19"/>
    <mergeCell ref="B20:C20"/>
    <mergeCell ref="B21:C21"/>
    <mergeCell ref="B22:C22"/>
    <mergeCell ref="A50:E50"/>
    <mergeCell ref="A51:E51"/>
    <mergeCell ref="A27:C27"/>
    <mergeCell ref="B16:C16"/>
    <mergeCell ref="B17:C17"/>
    <mergeCell ref="B24:C24"/>
    <mergeCell ref="D28:E28"/>
    <mergeCell ref="A28:A29"/>
    <mergeCell ref="B28:B29"/>
    <mergeCell ref="B23:C23"/>
  </mergeCells>
  <phoneticPr fontId="24"/>
  <conditionalFormatting sqref="B8:G24">
    <cfRule type="containsBlanks" dxfId="57" priority="27">
      <formula>LEN(TRIM(B8))=0</formula>
    </cfRule>
  </conditionalFormatting>
  <conditionalFormatting sqref="C30:G33 C35:G35 C38:G38 C47:G47">
    <cfRule type="containsBlanks" dxfId="56" priority="26">
      <formula>LEN(TRIM(C30))=0</formula>
    </cfRule>
  </conditionalFormatting>
  <conditionalFormatting sqref="B31:B33 B35 B38 B47">
    <cfRule type="containsBlanks" dxfId="55" priority="25">
      <formula>LEN(TRIM(B31))=0</formula>
    </cfRule>
  </conditionalFormatting>
  <conditionalFormatting sqref="C34:G34">
    <cfRule type="containsBlanks" dxfId="54" priority="24">
      <formula>LEN(TRIM(C34))=0</formula>
    </cfRule>
  </conditionalFormatting>
  <conditionalFormatting sqref="B34">
    <cfRule type="containsBlanks" dxfId="53" priority="23">
      <formula>LEN(TRIM(B34))=0</formula>
    </cfRule>
  </conditionalFormatting>
  <conditionalFormatting sqref="C36:G36">
    <cfRule type="containsBlanks" dxfId="52" priority="22">
      <formula>LEN(TRIM(C36))=0</formula>
    </cfRule>
  </conditionalFormatting>
  <conditionalFormatting sqref="B36">
    <cfRule type="containsBlanks" dxfId="51" priority="21">
      <formula>LEN(TRIM(B36))=0</formula>
    </cfRule>
  </conditionalFormatting>
  <conditionalFormatting sqref="C37:G37">
    <cfRule type="containsBlanks" dxfId="50" priority="20">
      <formula>LEN(TRIM(C37))=0</formula>
    </cfRule>
  </conditionalFormatting>
  <conditionalFormatting sqref="B37">
    <cfRule type="containsBlanks" dxfId="49" priority="19">
      <formula>LEN(TRIM(B37))=0</formula>
    </cfRule>
  </conditionalFormatting>
  <conditionalFormatting sqref="C39:G39">
    <cfRule type="containsBlanks" dxfId="48" priority="18">
      <formula>LEN(TRIM(C39))=0</formula>
    </cfRule>
  </conditionalFormatting>
  <conditionalFormatting sqref="B39">
    <cfRule type="containsBlanks" dxfId="47" priority="17">
      <formula>LEN(TRIM(B39))=0</formula>
    </cfRule>
  </conditionalFormatting>
  <conditionalFormatting sqref="C40:G40">
    <cfRule type="containsBlanks" dxfId="46" priority="16">
      <formula>LEN(TRIM(C40))=0</formula>
    </cfRule>
  </conditionalFormatting>
  <conditionalFormatting sqref="B40">
    <cfRule type="containsBlanks" dxfId="45" priority="15">
      <formula>LEN(TRIM(B40))=0</formula>
    </cfRule>
  </conditionalFormatting>
  <conditionalFormatting sqref="C41:G41">
    <cfRule type="containsBlanks" dxfId="44" priority="14">
      <formula>LEN(TRIM(C41))=0</formula>
    </cfRule>
  </conditionalFormatting>
  <conditionalFormatting sqref="B41">
    <cfRule type="containsBlanks" dxfId="43" priority="13">
      <formula>LEN(TRIM(B41))=0</formula>
    </cfRule>
  </conditionalFormatting>
  <conditionalFormatting sqref="C42:G42">
    <cfRule type="containsBlanks" dxfId="42" priority="12">
      <formula>LEN(TRIM(C42))=0</formula>
    </cfRule>
  </conditionalFormatting>
  <conditionalFormatting sqref="B42">
    <cfRule type="containsBlanks" dxfId="41" priority="11">
      <formula>LEN(TRIM(B42))=0</formula>
    </cfRule>
  </conditionalFormatting>
  <conditionalFormatting sqref="C43:G43">
    <cfRule type="containsBlanks" dxfId="40" priority="10">
      <formula>LEN(TRIM(C43))=0</formula>
    </cfRule>
  </conditionalFormatting>
  <conditionalFormatting sqref="B43">
    <cfRule type="containsBlanks" dxfId="39" priority="9">
      <formula>LEN(TRIM(B43))=0</formula>
    </cfRule>
  </conditionalFormatting>
  <conditionalFormatting sqref="C44:G44">
    <cfRule type="containsBlanks" dxfId="38" priority="8">
      <formula>LEN(TRIM(C44))=0</formula>
    </cfRule>
  </conditionalFormatting>
  <conditionalFormatting sqref="B44">
    <cfRule type="containsBlanks" dxfId="37" priority="7">
      <formula>LEN(TRIM(B44))=0</formula>
    </cfRule>
  </conditionalFormatting>
  <conditionalFormatting sqref="C45:G45">
    <cfRule type="containsBlanks" dxfId="36" priority="6">
      <formula>LEN(TRIM(C45))=0</formula>
    </cfRule>
  </conditionalFormatting>
  <conditionalFormatting sqref="B45">
    <cfRule type="containsBlanks" dxfId="35" priority="5">
      <formula>LEN(TRIM(B45))=0</formula>
    </cfRule>
  </conditionalFormatting>
  <conditionalFormatting sqref="C46:G46">
    <cfRule type="containsBlanks" dxfId="34" priority="4">
      <formula>LEN(TRIM(C46))=0</formula>
    </cfRule>
  </conditionalFormatting>
  <conditionalFormatting sqref="B46">
    <cfRule type="containsBlanks" dxfId="33" priority="3">
      <formula>LEN(TRIM(B46))=0</formula>
    </cfRule>
  </conditionalFormatting>
  <conditionalFormatting sqref="C48:G48">
    <cfRule type="containsBlanks" dxfId="32" priority="2">
      <formula>LEN(TRIM(C48))=0</formula>
    </cfRule>
  </conditionalFormatting>
  <conditionalFormatting sqref="B48">
    <cfRule type="containsBlanks" dxfId="31" priority="1">
      <formula>LEN(TRIM(B48))=0</formula>
    </cfRule>
  </conditionalFormatting>
  <printOptions horizontalCentered="1"/>
  <pageMargins left="0.59055118110236227" right="0.59055118110236227" top="0.59055118110236227" bottom="0.59055118110236227" header="0.39370078740157483" footer="0.39370078740157483"/>
  <pageSetup paperSize="9" firstPageNumber="84" orientation="portrait" useFirstPageNumber="1" verticalDpi="300" r:id="rId1"/>
  <headerFooter scaleWithDoc="0" alignWithMargins="0">
    <oddHeader>&amp;R農業及び漁業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C50"/>
  <sheetViews>
    <sheetView view="pageBreakPreview" zoomScale="85" zoomScaleNormal="100" zoomScaleSheetLayoutView="85" workbookViewId="0">
      <selection activeCell="Z36" sqref="Z36"/>
    </sheetView>
  </sheetViews>
  <sheetFormatPr defaultRowHeight="15.95" customHeight="1" x14ac:dyDescent="0.15"/>
  <cols>
    <col min="1" max="2" width="7.7109375" style="10" customWidth="1"/>
    <col min="3" max="3" width="5" style="10" customWidth="1"/>
    <col min="4" max="4" width="5.5703125" style="10" customWidth="1"/>
    <col min="5" max="11" width="5" style="10" customWidth="1"/>
    <col min="12" max="12" width="5.28515625" style="10" customWidth="1"/>
    <col min="13" max="18" width="5" style="10" customWidth="1"/>
    <col min="19" max="20" width="5.7109375" style="10" hidden="1" customWidth="1"/>
    <col min="21" max="22" width="0" style="10" hidden="1" customWidth="1"/>
    <col min="23" max="16384" width="9.140625" style="10"/>
  </cols>
  <sheetData>
    <row r="1" spans="1:28" ht="5.0999999999999996" customHeight="1" x14ac:dyDescent="0.15">
      <c r="A1" s="481"/>
      <c r="B1" s="481"/>
      <c r="C1" s="481"/>
      <c r="D1" s="481"/>
      <c r="E1" s="481"/>
      <c r="F1" s="481"/>
      <c r="G1" s="481"/>
      <c r="H1" s="481"/>
      <c r="I1" s="481"/>
      <c r="J1" s="481"/>
      <c r="K1" s="481"/>
      <c r="L1" s="3"/>
      <c r="N1" s="3"/>
      <c r="O1" s="3"/>
      <c r="Q1" s="3"/>
      <c r="R1" s="11"/>
      <c r="S1" s="3"/>
      <c r="T1" s="3"/>
      <c r="U1" s="3"/>
      <c r="V1" s="3"/>
      <c r="W1" s="3"/>
      <c r="X1" s="3"/>
      <c r="Y1" s="3"/>
      <c r="Z1" s="3"/>
      <c r="AA1" s="3"/>
    </row>
    <row r="2" spans="1:28" ht="15" customHeight="1" thickBot="1" x14ac:dyDescent="0.2">
      <c r="A2" s="2" t="s">
        <v>250</v>
      </c>
      <c r="B2" s="2"/>
      <c r="C2" s="2"/>
      <c r="D2" s="2"/>
      <c r="E2" s="2"/>
      <c r="F2" s="2"/>
      <c r="G2" s="2"/>
      <c r="H2" s="2"/>
      <c r="I2" s="2"/>
      <c r="J2" s="2"/>
      <c r="K2" s="2"/>
      <c r="L2" s="3"/>
      <c r="N2" s="3"/>
      <c r="O2" s="3"/>
      <c r="Q2" s="3"/>
      <c r="R2" s="11" t="s">
        <v>74</v>
      </c>
      <c r="S2" s="3"/>
      <c r="T2" s="3"/>
      <c r="U2" s="3"/>
      <c r="V2" s="3"/>
      <c r="W2" s="3"/>
      <c r="X2" s="3"/>
      <c r="Y2" s="3"/>
      <c r="Z2" s="3"/>
      <c r="AA2" s="3"/>
    </row>
    <row r="3" spans="1:28" ht="20.100000000000001" customHeight="1" thickBot="1" x14ac:dyDescent="0.2">
      <c r="A3" s="30"/>
      <c r="B3" s="36"/>
      <c r="C3" s="482" t="s">
        <v>75</v>
      </c>
      <c r="D3" s="482"/>
      <c r="E3" s="482" t="s">
        <v>76</v>
      </c>
      <c r="F3" s="484"/>
      <c r="G3" s="477" t="s">
        <v>229</v>
      </c>
      <c r="H3" s="477"/>
      <c r="I3" s="477"/>
      <c r="J3" s="477"/>
      <c r="K3" s="478" t="s">
        <v>77</v>
      </c>
      <c r="L3" s="478"/>
      <c r="M3" s="478"/>
      <c r="N3" s="479"/>
      <c r="O3" s="486" t="s">
        <v>344</v>
      </c>
      <c r="P3" s="486"/>
      <c r="Q3" s="486"/>
      <c r="R3" s="487"/>
      <c r="S3" s="3"/>
      <c r="T3" s="3"/>
      <c r="U3" s="3"/>
      <c r="V3" s="3"/>
      <c r="W3" s="3"/>
      <c r="X3" s="3"/>
      <c r="Y3" s="3"/>
      <c r="Z3" s="3"/>
    </row>
    <row r="4" spans="1:28" ht="20.100000000000001" customHeight="1" thickBot="1" x14ac:dyDescent="0.2">
      <c r="A4" s="447" t="s">
        <v>345</v>
      </c>
      <c r="B4" s="448"/>
      <c r="C4" s="483"/>
      <c r="D4" s="483"/>
      <c r="E4" s="483"/>
      <c r="F4" s="485"/>
      <c r="G4" s="491" t="s">
        <v>230</v>
      </c>
      <c r="H4" s="491"/>
      <c r="I4" s="491" t="s">
        <v>231</v>
      </c>
      <c r="J4" s="491"/>
      <c r="K4" s="385" t="s">
        <v>346</v>
      </c>
      <c r="L4" s="397"/>
      <c r="M4" s="397"/>
      <c r="N4" s="397"/>
      <c r="O4" s="488" t="s">
        <v>78</v>
      </c>
      <c r="P4" s="488"/>
      <c r="Q4" s="489" t="s">
        <v>347</v>
      </c>
      <c r="R4" s="490"/>
      <c r="S4" s="3"/>
      <c r="T4" s="3"/>
      <c r="U4" s="3"/>
      <c r="V4" s="3"/>
      <c r="W4" s="3"/>
      <c r="X4" s="3"/>
      <c r="Y4" s="3"/>
      <c r="Z4" s="3"/>
    </row>
    <row r="5" spans="1:28" ht="20.100000000000001" customHeight="1" x14ac:dyDescent="0.15">
      <c r="A5" s="31"/>
      <c r="B5" s="28"/>
      <c r="C5" s="483"/>
      <c r="D5" s="483"/>
      <c r="E5" s="483"/>
      <c r="F5" s="485"/>
      <c r="G5" s="491"/>
      <c r="H5" s="491"/>
      <c r="I5" s="491"/>
      <c r="J5" s="491"/>
      <c r="K5" s="385" t="s">
        <v>78</v>
      </c>
      <c r="L5" s="397"/>
      <c r="M5" s="397" t="s">
        <v>79</v>
      </c>
      <c r="N5" s="397"/>
      <c r="O5" s="488"/>
      <c r="P5" s="488"/>
      <c r="Q5" s="489"/>
      <c r="R5" s="490"/>
      <c r="S5" s="3"/>
      <c r="T5" s="3"/>
      <c r="U5" s="3"/>
      <c r="V5" s="3"/>
      <c r="W5" s="3"/>
      <c r="X5" s="3"/>
      <c r="Y5" s="3"/>
      <c r="Z5" s="3"/>
      <c r="AA5" s="3"/>
      <c r="AB5" s="3"/>
    </row>
    <row r="6" spans="1:28" ht="19.5" customHeight="1" x14ac:dyDescent="0.15">
      <c r="A6" s="443" t="s">
        <v>348</v>
      </c>
      <c r="B6" s="493"/>
      <c r="C6" s="492">
        <v>21</v>
      </c>
      <c r="D6" s="492"/>
      <c r="E6" s="476">
        <v>922</v>
      </c>
      <c r="F6" s="476"/>
      <c r="G6" s="480" t="s">
        <v>440</v>
      </c>
      <c r="H6" s="480"/>
      <c r="I6" s="480" t="s">
        <v>440</v>
      </c>
      <c r="J6" s="480"/>
      <c r="K6" s="474">
        <v>15</v>
      </c>
      <c r="L6" s="474"/>
      <c r="M6" s="476">
        <v>521</v>
      </c>
      <c r="N6" s="476"/>
      <c r="O6" s="474">
        <v>11</v>
      </c>
      <c r="P6" s="474"/>
      <c r="Q6" s="474">
        <v>401</v>
      </c>
      <c r="R6" s="475"/>
      <c r="S6" s="3"/>
      <c r="T6" s="96"/>
      <c r="U6" s="3"/>
      <c r="V6" s="3"/>
      <c r="W6" s="3"/>
      <c r="X6" s="3"/>
      <c r="Y6" s="3"/>
      <c r="Z6" s="3"/>
      <c r="AA6" s="3"/>
      <c r="AB6" s="3"/>
    </row>
    <row r="7" spans="1:28" ht="16.5" customHeight="1" x14ac:dyDescent="0.15">
      <c r="A7" s="439" t="s">
        <v>80</v>
      </c>
      <c r="B7" s="462"/>
      <c r="C7" s="471">
        <v>3</v>
      </c>
      <c r="D7" s="471"/>
      <c r="E7" s="471">
        <v>207</v>
      </c>
      <c r="F7" s="471"/>
      <c r="G7" s="470" t="s">
        <v>440</v>
      </c>
      <c r="H7" s="470"/>
      <c r="I7" s="470" t="s">
        <v>440</v>
      </c>
      <c r="J7" s="470"/>
      <c r="K7" s="471">
        <v>2</v>
      </c>
      <c r="L7" s="471"/>
      <c r="M7" s="471">
        <v>26</v>
      </c>
      <c r="N7" s="471"/>
      <c r="O7" s="471">
        <v>3</v>
      </c>
      <c r="P7" s="471"/>
      <c r="Q7" s="471">
        <v>181</v>
      </c>
      <c r="R7" s="472"/>
      <c r="S7" s="3"/>
      <c r="T7" s="3"/>
      <c r="U7" s="3"/>
      <c r="V7" s="3"/>
      <c r="W7" s="3"/>
      <c r="X7" s="3"/>
      <c r="Y7" s="3"/>
      <c r="Z7" s="3"/>
      <c r="AA7" s="3"/>
      <c r="AB7" s="3"/>
    </row>
    <row r="8" spans="1:28" ht="16.5" customHeight="1" x14ac:dyDescent="0.15">
      <c r="A8" s="439" t="s">
        <v>81</v>
      </c>
      <c r="B8" s="462"/>
      <c r="C8" s="453" t="s">
        <v>429</v>
      </c>
      <c r="D8" s="453"/>
      <c r="E8" s="453" t="s">
        <v>429</v>
      </c>
      <c r="F8" s="453"/>
      <c r="G8" s="453" t="s">
        <v>429</v>
      </c>
      <c r="H8" s="453"/>
      <c r="I8" s="453" t="s">
        <v>429</v>
      </c>
      <c r="J8" s="453"/>
      <c r="K8" s="453" t="s">
        <v>429</v>
      </c>
      <c r="L8" s="453"/>
      <c r="M8" s="453" t="s">
        <v>429</v>
      </c>
      <c r="N8" s="453"/>
      <c r="O8" s="453" t="s">
        <v>429</v>
      </c>
      <c r="P8" s="453"/>
      <c r="Q8" s="453" t="s">
        <v>429</v>
      </c>
      <c r="R8" s="458"/>
      <c r="S8" s="3"/>
      <c r="T8" s="3"/>
      <c r="U8" s="3"/>
      <c r="V8" s="3"/>
      <c r="W8" s="3"/>
      <c r="X8" s="3"/>
      <c r="Y8" s="3"/>
      <c r="Z8" s="3"/>
      <c r="AA8" s="3"/>
      <c r="AB8" s="3"/>
    </row>
    <row r="9" spans="1:28" ht="16.5" customHeight="1" x14ac:dyDescent="0.15">
      <c r="A9" s="439" t="s">
        <v>82</v>
      </c>
      <c r="B9" s="462"/>
      <c r="C9" s="453" t="s">
        <v>429</v>
      </c>
      <c r="D9" s="453"/>
      <c r="E9" s="453" t="s">
        <v>429</v>
      </c>
      <c r="F9" s="453"/>
      <c r="G9" s="453" t="s">
        <v>429</v>
      </c>
      <c r="H9" s="453"/>
      <c r="I9" s="453" t="s">
        <v>429</v>
      </c>
      <c r="J9" s="453"/>
      <c r="K9" s="453" t="s">
        <v>429</v>
      </c>
      <c r="L9" s="453"/>
      <c r="M9" s="453" t="s">
        <v>429</v>
      </c>
      <c r="N9" s="453"/>
      <c r="O9" s="453" t="s">
        <v>429</v>
      </c>
      <c r="P9" s="453"/>
      <c r="Q9" s="453" t="s">
        <v>429</v>
      </c>
      <c r="R9" s="458"/>
      <c r="S9" s="3"/>
      <c r="T9" s="3"/>
      <c r="U9" s="3"/>
      <c r="V9" s="3"/>
      <c r="W9" s="3"/>
      <c r="X9" s="3"/>
      <c r="Y9" s="3"/>
      <c r="Z9" s="3"/>
      <c r="AA9" s="3"/>
      <c r="AB9" s="3"/>
    </row>
    <row r="10" spans="1:28" ht="16.5" customHeight="1" x14ac:dyDescent="0.15">
      <c r="A10" s="439" t="s">
        <v>83</v>
      </c>
      <c r="B10" s="462"/>
      <c r="C10" s="453" t="s">
        <v>432</v>
      </c>
      <c r="D10" s="453"/>
      <c r="E10" s="453" t="s">
        <v>432</v>
      </c>
      <c r="F10" s="453"/>
      <c r="G10" s="453" t="s">
        <v>432</v>
      </c>
      <c r="H10" s="453"/>
      <c r="I10" s="453" t="s">
        <v>432</v>
      </c>
      <c r="J10" s="453"/>
      <c r="K10" s="453" t="s">
        <v>432</v>
      </c>
      <c r="L10" s="453"/>
      <c r="M10" s="453" t="s">
        <v>432</v>
      </c>
      <c r="N10" s="453"/>
      <c r="O10" s="453" t="s">
        <v>432</v>
      </c>
      <c r="P10" s="453"/>
      <c r="Q10" s="453" t="s">
        <v>432</v>
      </c>
      <c r="R10" s="458"/>
      <c r="S10" s="3"/>
      <c r="T10" s="3"/>
      <c r="U10" s="3"/>
      <c r="V10" s="3"/>
      <c r="W10" s="3"/>
      <c r="X10" s="3"/>
      <c r="Y10" s="3"/>
      <c r="Z10" s="3"/>
      <c r="AA10" s="3"/>
      <c r="AB10" s="3"/>
    </row>
    <row r="11" spans="1:28" ht="16.5" customHeight="1" x14ac:dyDescent="0.15">
      <c r="A11" s="439" t="s">
        <v>84</v>
      </c>
      <c r="B11" s="462"/>
      <c r="C11" s="453" t="s">
        <v>429</v>
      </c>
      <c r="D11" s="453"/>
      <c r="E11" s="453" t="s">
        <v>429</v>
      </c>
      <c r="F11" s="453"/>
      <c r="G11" s="453" t="s">
        <v>429</v>
      </c>
      <c r="H11" s="453"/>
      <c r="I11" s="453" t="s">
        <v>429</v>
      </c>
      <c r="J11" s="453"/>
      <c r="K11" s="453" t="s">
        <v>429</v>
      </c>
      <c r="L11" s="453"/>
      <c r="M11" s="453" t="s">
        <v>429</v>
      </c>
      <c r="N11" s="453"/>
      <c r="O11" s="453" t="s">
        <v>429</v>
      </c>
      <c r="P11" s="453"/>
      <c r="Q11" s="453" t="s">
        <v>429</v>
      </c>
      <c r="R11" s="458"/>
      <c r="S11" s="3"/>
      <c r="T11" s="3"/>
      <c r="U11" s="3"/>
      <c r="V11" s="3"/>
      <c r="W11" s="3"/>
      <c r="X11" s="3"/>
      <c r="Y11" s="3"/>
      <c r="Z11" s="3"/>
      <c r="AA11" s="3"/>
      <c r="AB11" s="3"/>
    </row>
    <row r="12" spans="1:28" ht="16.5" customHeight="1" x14ac:dyDescent="0.15">
      <c r="A12" s="439" t="s">
        <v>85</v>
      </c>
      <c r="B12" s="462"/>
      <c r="C12" s="453" t="s">
        <v>429</v>
      </c>
      <c r="D12" s="453"/>
      <c r="E12" s="453" t="s">
        <v>429</v>
      </c>
      <c r="F12" s="453"/>
      <c r="G12" s="453" t="s">
        <v>429</v>
      </c>
      <c r="H12" s="453"/>
      <c r="I12" s="453" t="s">
        <v>429</v>
      </c>
      <c r="J12" s="453"/>
      <c r="K12" s="453" t="s">
        <v>429</v>
      </c>
      <c r="L12" s="453"/>
      <c r="M12" s="453" t="s">
        <v>429</v>
      </c>
      <c r="N12" s="453"/>
      <c r="O12" s="453" t="s">
        <v>429</v>
      </c>
      <c r="P12" s="453"/>
      <c r="Q12" s="453" t="s">
        <v>429</v>
      </c>
      <c r="R12" s="458"/>
      <c r="S12" s="3"/>
      <c r="T12" s="3"/>
      <c r="U12" s="3"/>
      <c r="V12" s="3"/>
      <c r="W12" s="3"/>
      <c r="X12" s="3"/>
      <c r="Y12" s="3"/>
      <c r="Z12" s="3"/>
      <c r="AA12" s="3"/>
      <c r="AB12" s="3"/>
    </row>
    <row r="13" spans="1:28" ht="16.5" customHeight="1" x14ac:dyDescent="0.15">
      <c r="A13" s="439" t="s">
        <v>86</v>
      </c>
      <c r="B13" s="462"/>
      <c r="C13" s="466">
        <v>3</v>
      </c>
      <c r="D13" s="469"/>
      <c r="E13" s="466">
        <v>96</v>
      </c>
      <c r="F13" s="466"/>
      <c r="G13" s="453" t="s">
        <v>432</v>
      </c>
      <c r="H13" s="453"/>
      <c r="I13" s="453" t="s">
        <v>432</v>
      </c>
      <c r="J13" s="453"/>
      <c r="K13" s="468">
        <v>3</v>
      </c>
      <c r="L13" s="468"/>
      <c r="M13" s="468">
        <v>96</v>
      </c>
      <c r="N13" s="468"/>
      <c r="O13" s="468" t="s">
        <v>434</v>
      </c>
      <c r="P13" s="468"/>
      <c r="Q13" s="468" t="s">
        <v>432</v>
      </c>
      <c r="R13" s="473"/>
      <c r="S13" s="3"/>
      <c r="T13" s="3"/>
      <c r="U13" s="3"/>
      <c r="V13" s="3"/>
      <c r="W13" s="3"/>
      <c r="X13" s="3"/>
      <c r="Y13" s="3"/>
      <c r="Z13" s="3"/>
      <c r="AA13" s="3"/>
      <c r="AB13" s="3"/>
    </row>
    <row r="14" spans="1:28" ht="16.5" customHeight="1" x14ac:dyDescent="0.15">
      <c r="A14" s="439" t="s">
        <v>87</v>
      </c>
      <c r="B14" s="462"/>
      <c r="C14" s="453" t="s">
        <v>429</v>
      </c>
      <c r="D14" s="453"/>
      <c r="E14" s="453" t="s">
        <v>429</v>
      </c>
      <c r="F14" s="453"/>
      <c r="G14" s="453" t="s">
        <v>429</v>
      </c>
      <c r="H14" s="453"/>
      <c r="I14" s="453" t="s">
        <v>429</v>
      </c>
      <c r="J14" s="453"/>
      <c r="K14" s="453" t="s">
        <v>429</v>
      </c>
      <c r="L14" s="453"/>
      <c r="M14" s="453" t="s">
        <v>429</v>
      </c>
      <c r="N14" s="453"/>
      <c r="O14" s="453" t="s">
        <v>429</v>
      </c>
      <c r="P14" s="453"/>
      <c r="Q14" s="453" t="s">
        <v>429</v>
      </c>
      <c r="R14" s="458"/>
      <c r="S14" s="3"/>
      <c r="T14" s="3"/>
      <c r="U14" s="3"/>
      <c r="V14" s="3"/>
      <c r="W14" s="3"/>
      <c r="X14" s="3"/>
      <c r="Y14" s="3"/>
      <c r="Z14" s="3"/>
      <c r="AA14" s="3"/>
      <c r="AB14" s="3"/>
    </row>
    <row r="15" spans="1:28" ht="16.5" customHeight="1" x14ac:dyDescent="0.15">
      <c r="A15" s="439" t="s">
        <v>88</v>
      </c>
      <c r="B15" s="462"/>
      <c r="C15" s="453" t="s">
        <v>429</v>
      </c>
      <c r="D15" s="453"/>
      <c r="E15" s="453" t="s">
        <v>429</v>
      </c>
      <c r="F15" s="453"/>
      <c r="G15" s="453" t="s">
        <v>429</v>
      </c>
      <c r="H15" s="453"/>
      <c r="I15" s="453" t="s">
        <v>429</v>
      </c>
      <c r="J15" s="453"/>
      <c r="K15" s="453" t="s">
        <v>429</v>
      </c>
      <c r="L15" s="453"/>
      <c r="M15" s="453" t="s">
        <v>429</v>
      </c>
      <c r="N15" s="453"/>
      <c r="O15" s="453" t="s">
        <v>429</v>
      </c>
      <c r="P15" s="453"/>
      <c r="Q15" s="453" t="s">
        <v>429</v>
      </c>
      <c r="R15" s="458"/>
      <c r="S15" s="3"/>
      <c r="T15" s="3"/>
      <c r="U15" s="3"/>
      <c r="V15" s="3"/>
      <c r="W15" s="3"/>
      <c r="X15" s="3"/>
      <c r="Y15" s="3"/>
      <c r="Z15" s="3"/>
      <c r="AA15" s="3"/>
      <c r="AB15" s="3"/>
    </row>
    <row r="16" spans="1:28" ht="16.5" customHeight="1" x14ac:dyDescent="0.15">
      <c r="A16" s="439" t="s">
        <v>89</v>
      </c>
      <c r="B16" s="462"/>
      <c r="C16" s="471">
        <v>3</v>
      </c>
      <c r="D16" s="471"/>
      <c r="E16" s="471">
        <v>59</v>
      </c>
      <c r="F16" s="471"/>
      <c r="G16" s="470" t="s">
        <v>432</v>
      </c>
      <c r="H16" s="470"/>
      <c r="I16" s="470" t="s">
        <v>432</v>
      </c>
      <c r="J16" s="470"/>
      <c r="K16" s="471">
        <v>2</v>
      </c>
      <c r="L16" s="471"/>
      <c r="M16" s="471">
        <v>32</v>
      </c>
      <c r="N16" s="471"/>
      <c r="O16" s="471">
        <v>2</v>
      </c>
      <c r="P16" s="471"/>
      <c r="Q16" s="471">
        <v>27</v>
      </c>
      <c r="R16" s="472"/>
      <c r="S16" s="3"/>
      <c r="T16" s="3"/>
      <c r="U16" s="3"/>
      <c r="V16" s="3"/>
      <c r="W16" s="3"/>
      <c r="X16" s="3"/>
      <c r="Y16" s="3"/>
      <c r="Z16" s="3"/>
      <c r="AA16" s="3"/>
      <c r="AB16" s="3"/>
    </row>
    <row r="17" spans="1:29" ht="16.5" customHeight="1" x14ac:dyDescent="0.15">
      <c r="A17" s="439" t="s">
        <v>90</v>
      </c>
      <c r="B17" s="462"/>
      <c r="C17" s="453" t="s">
        <v>432</v>
      </c>
      <c r="D17" s="453"/>
      <c r="E17" s="453" t="s">
        <v>432</v>
      </c>
      <c r="F17" s="453"/>
      <c r="G17" s="453" t="s">
        <v>432</v>
      </c>
      <c r="H17" s="453"/>
      <c r="I17" s="453" t="s">
        <v>432</v>
      </c>
      <c r="J17" s="453"/>
      <c r="K17" s="453" t="s">
        <v>432</v>
      </c>
      <c r="L17" s="453"/>
      <c r="M17" s="453" t="s">
        <v>432</v>
      </c>
      <c r="N17" s="453"/>
      <c r="O17" s="453" t="s">
        <v>432</v>
      </c>
      <c r="P17" s="453"/>
      <c r="Q17" s="453" t="s">
        <v>432</v>
      </c>
      <c r="R17" s="458"/>
      <c r="S17" s="3"/>
      <c r="T17" s="3"/>
      <c r="U17" s="3"/>
      <c r="V17" s="3"/>
      <c r="W17" s="3"/>
      <c r="X17" s="3"/>
      <c r="Y17" s="3"/>
      <c r="Z17" s="3"/>
      <c r="AA17" s="3"/>
      <c r="AB17" s="3"/>
    </row>
    <row r="18" spans="1:29" ht="16.5" customHeight="1" x14ac:dyDescent="0.15">
      <c r="A18" s="439" t="s">
        <v>91</v>
      </c>
      <c r="B18" s="462"/>
      <c r="C18" s="453" t="s">
        <v>429</v>
      </c>
      <c r="D18" s="453"/>
      <c r="E18" s="453" t="s">
        <v>429</v>
      </c>
      <c r="F18" s="453"/>
      <c r="G18" s="453" t="s">
        <v>429</v>
      </c>
      <c r="H18" s="453"/>
      <c r="I18" s="453" t="s">
        <v>429</v>
      </c>
      <c r="J18" s="453"/>
      <c r="K18" s="453" t="s">
        <v>429</v>
      </c>
      <c r="L18" s="453"/>
      <c r="M18" s="453" t="s">
        <v>429</v>
      </c>
      <c r="N18" s="453"/>
      <c r="O18" s="453" t="s">
        <v>429</v>
      </c>
      <c r="P18" s="453"/>
      <c r="Q18" s="453" t="s">
        <v>429</v>
      </c>
      <c r="R18" s="458"/>
      <c r="S18" s="3"/>
      <c r="T18" s="3"/>
      <c r="U18" s="3"/>
      <c r="V18" s="3"/>
      <c r="W18" s="3"/>
      <c r="X18" s="3"/>
      <c r="Y18" s="3"/>
      <c r="Z18" s="3"/>
      <c r="AA18" s="3"/>
      <c r="AB18" s="3"/>
      <c r="AC18" s="3"/>
    </row>
    <row r="19" spans="1:29" ht="16.5" customHeight="1" x14ac:dyDescent="0.15">
      <c r="A19" s="439" t="s">
        <v>92</v>
      </c>
      <c r="B19" s="462"/>
      <c r="C19" s="453" t="s">
        <v>429</v>
      </c>
      <c r="D19" s="453"/>
      <c r="E19" s="453" t="s">
        <v>429</v>
      </c>
      <c r="F19" s="453"/>
      <c r="G19" s="453" t="s">
        <v>429</v>
      </c>
      <c r="H19" s="453"/>
      <c r="I19" s="453" t="s">
        <v>429</v>
      </c>
      <c r="J19" s="453"/>
      <c r="K19" s="453" t="s">
        <v>429</v>
      </c>
      <c r="L19" s="453"/>
      <c r="M19" s="453" t="s">
        <v>429</v>
      </c>
      <c r="N19" s="453"/>
      <c r="O19" s="453" t="s">
        <v>429</v>
      </c>
      <c r="P19" s="453"/>
      <c r="Q19" s="453" t="s">
        <v>429</v>
      </c>
      <c r="R19" s="458"/>
      <c r="S19" s="3"/>
      <c r="T19" s="3"/>
      <c r="U19" s="3"/>
      <c r="V19" s="3"/>
      <c r="W19" s="3"/>
      <c r="X19" s="3"/>
      <c r="Y19" s="3"/>
      <c r="Z19" s="3"/>
      <c r="AA19" s="3"/>
      <c r="AB19" s="3"/>
    </row>
    <row r="20" spans="1:29" ht="16.5" customHeight="1" x14ac:dyDescent="0.15">
      <c r="A20" s="439" t="s">
        <v>93</v>
      </c>
      <c r="B20" s="462"/>
      <c r="C20" s="466">
        <v>1</v>
      </c>
      <c r="D20" s="469"/>
      <c r="E20" s="466">
        <v>59</v>
      </c>
      <c r="F20" s="466"/>
      <c r="G20" s="453" t="s">
        <v>432</v>
      </c>
      <c r="H20" s="453"/>
      <c r="I20" s="453" t="s">
        <v>433</v>
      </c>
      <c r="J20" s="453"/>
      <c r="K20" s="468" t="s">
        <v>432</v>
      </c>
      <c r="L20" s="468"/>
      <c r="M20" s="468" t="s">
        <v>432</v>
      </c>
      <c r="N20" s="468"/>
      <c r="O20" s="466">
        <v>1</v>
      </c>
      <c r="P20" s="466"/>
      <c r="Q20" s="466">
        <v>59</v>
      </c>
      <c r="R20" s="467"/>
      <c r="S20" s="3"/>
      <c r="T20" s="3"/>
      <c r="U20" s="3"/>
      <c r="V20" s="3"/>
      <c r="W20" s="3"/>
      <c r="X20" s="3"/>
      <c r="Y20" s="3"/>
      <c r="Z20" s="3"/>
      <c r="AA20" s="3"/>
      <c r="AB20" s="3"/>
    </row>
    <row r="21" spans="1:29" ht="16.5" customHeight="1" x14ac:dyDescent="0.15">
      <c r="A21" s="439" t="s">
        <v>94</v>
      </c>
      <c r="B21" s="462"/>
      <c r="C21" s="453" t="s">
        <v>429</v>
      </c>
      <c r="D21" s="453"/>
      <c r="E21" s="453" t="s">
        <v>429</v>
      </c>
      <c r="F21" s="453"/>
      <c r="G21" s="453" t="s">
        <v>429</v>
      </c>
      <c r="H21" s="453"/>
      <c r="I21" s="453" t="s">
        <v>429</v>
      </c>
      <c r="J21" s="453"/>
      <c r="K21" s="453" t="s">
        <v>429</v>
      </c>
      <c r="L21" s="453"/>
      <c r="M21" s="453" t="s">
        <v>429</v>
      </c>
      <c r="N21" s="453"/>
      <c r="O21" s="453" t="s">
        <v>429</v>
      </c>
      <c r="P21" s="453"/>
      <c r="Q21" s="453" t="s">
        <v>429</v>
      </c>
      <c r="R21" s="458"/>
      <c r="S21" s="3"/>
      <c r="T21" s="3"/>
      <c r="U21" s="3"/>
      <c r="V21" s="3"/>
      <c r="W21" s="3"/>
      <c r="X21" s="3"/>
      <c r="Y21" s="3"/>
      <c r="Z21" s="3"/>
      <c r="AA21" s="3"/>
      <c r="AB21" s="3"/>
    </row>
    <row r="22" spans="1:29" ht="16.5" customHeight="1" x14ac:dyDescent="0.15">
      <c r="A22" s="439" t="s">
        <v>95</v>
      </c>
      <c r="B22" s="462"/>
      <c r="C22" s="463" t="s">
        <v>432</v>
      </c>
      <c r="D22" s="453"/>
      <c r="E22" s="453" t="s">
        <v>432</v>
      </c>
      <c r="F22" s="453"/>
      <c r="G22" s="453" t="s">
        <v>432</v>
      </c>
      <c r="H22" s="453"/>
      <c r="I22" s="453" t="s">
        <v>432</v>
      </c>
      <c r="J22" s="453"/>
      <c r="K22" s="453" t="s">
        <v>432</v>
      </c>
      <c r="L22" s="453"/>
      <c r="M22" s="453" t="s">
        <v>432</v>
      </c>
      <c r="N22" s="453"/>
      <c r="O22" s="453" t="s">
        <v>432</v>
      </c>
      <c r="P22" s="453"/>
      <c r="Q22" s="453" t="s">
        <v>432</v>
      </c>
      <c r="R22" s="458"/>
      <c r="S22" s="3"/>
      <c r="T22" s="3"/>
      <c r="U22" s="3"/>
      <c r="V22" s="3"/>
      <c r="W22" s="3"/>
      <c r="X22" s="3"/>
      <c r="Y22" s="3"/>
      <c r="Z22" s="3"/>
      <c r="AA22" s="3"/>
      <c r="AB22" s="3"/>
    </row>
    <row r="23" spans="1:29" ht="16.5" customHeight="1" thickBot="1" x14ac:dyDescent="0.2">
      <c r="A23" s="441" t="s">
        <v>96</v>
      </c>
      <c r="B23" s="465"/>
      <c r="C23" s="464" t="s">
        <v>432</v>
      </c>
      <c r="D23" s="454"/>
      <c r="E23" s="454" t="s">
        <v>432</v>
      </c>
      <c r="F23" s="454"/>
      <c r="G23" s="454" t="s">
        <v>432</v>
      </c>
      <c r="H23" s="454"/>
      <c r="I23" s="454" t="s">
        <v>432</v>
      </c>
      <c r="J23" s="454"/>
      <c r="K23" s="454" t="s">
        <v>432</v>
      </c>
      <c r="L23" s="454"/>
      <c r="M23" s="454" t="s">
        <v>432</v>
      </c>
      <c r="N23" s="454"/>
      <c r="O23" s="454" t="s">
        <v>432</v>
      </c>
      <c r="P23" s="454"/>
      <c r="Q23" s="454" t="s">
        <v>432</v>
      </c>
      <c r="R23" s="461"/>
      <c r="S23" s="3"/>
      <c r="T23" s="3"/>
      <c r="U23" s="3"/>
      <c r="V23" s="3"/>
      <c r="W23" s="3"/>
      <c r="X23" s="3"/>
      <c r="Y23" s="3"/>
      <c r="Z23" s="3"/>
      <c r="AA23" s="3"/>
      <c r="AB23" s="3"/>
    </row>
    <row r="24" spans="1:29" ht="15" customHeight="1" x14ac:dyDescent="0.15">
      <c r="A24" s="133" t="s">
        <v>73</v>
      </c>
      <c r="B24" s="3"/>
      <c r="C24" s="3"/>
      <c r="D24" s="3"/>
      <c r="E24" s="3"/>
      <c r="F24" s="3"/>
      <c r="G24" s="3"/>
      <c r="H24" s="3"/>
      <c r="I24" s="2"/>
      <c r="J24" s="2"/>
      <c r="K24" s="2"/>
      <c r="L24" s="438" t="s">
        <v>437</v>
      </c>
      <c r="M24" s="438"/>
      <c r="N24" s="438"/>
      <c r="O24" s="438"/>
      <c r="P24" s="438"/>
      <c r="Q24" s="438"/>
      <c r="R24" s="438"/>
      <c r="S24" s="3"/>
      <c r="T24" s="3"/>
      <c r="U24" s="3"/>
      <c r="V24" s="3"/>
      <c r="W24" s="3"/>
      <c r="X24" s="3"/>
      <c r="Y24" s="3"/>
      <c r="Z24" s="3"/>
      <c r="AA24" s="3"/>
    </row>
    <row r="25" spans="1:29" ht="15" customHeight="1" x14ac:dyDescent="0.15">
      <c r="A25" s="3"/>
      <c r="B25" s="3"/>
      <c r="C25" s="3"/>
      <c r="D25" s="3"/>
      <c r="E25" s="3"/>
      <c r="F25" s="3"/>
      <c r="G25" s="3"/>
      <c r="H25" s="3"/>
      <c r="I25" s="3"/>
      <c r="J25" s="3"/>
      <c r="K25" s="3"/>
      <c r="L25" s="3"/>
      <c r="N25" s="3"/>
      <c r="O25" s="3"/>
      <c r="P25" s="11"/>
      <c r="Q25" s="3"/>
      <c r="R25" s="3"/>
      <c r="S25" s="3"/>
      <c r="T25" s="3"/>
      <c r="U25" s="3"/>
      <c r="V25" s="3"/>
      <c r="W25" s="3"/>
      <c r="X25" s="3"/>
      <c r="Y25" s="3"/>
      <c r="Z25" s="3"/>
      <c r="AA25" s="3"/>
    </row>
    <row r="26" spans="1:29" ht="15" customHeight="1" thickBot="1" x14ac:dyDescent="0.2">
      <c r="A26" s="168" t="s">
        <v>349</v>
      </c>
      <c r="B26" s="168"/>
      <c r="C26" s="168"/>
      <c r="D26" s="168"/>
      <c r="E26" s="168"/>
      <c r="F26" s="168"/>
      <c r="G26" s="168"/>
      <c r="H26" s="168"/>
      <c r="I26" s="168"/>
      <c r="J26" s="168"/>
      <c r="K26" s="168"/>
      <c r="L26" s="168"/>
      <c r="M26" s="168"/>
      <c r="O26" s="3"/>
      <c r="P26" s="11"/>
      <c r="Q26" s="3"/>
      <c r="R26" s="11" t="s">
        <v>2</v>
      </c>
      <c r="S26" s="3"/>
      <c r="T26" s="3"/>
      <c r="U26" s="3"/>
      <c r="V26" s="3"/>
      <c r="W26" s="3"/>
      <c r="X26" s="3"/>
      <c r="Y26" s="3"/>
      <c r="Z26" s="3"/>
      <c r="AA26" s="3"/>
    </row>
    <row r="27" spans="1:29" ht="20.100000000000001" customHeight="1" thickBot="1" x14ac:dyDescent="0.2">
      <c r="A27" s="30"/>
      <c r="B27" s="36"/>
      <c r="C27" s="445" t="s">
        <v>350</v>
      </c>
      <c r="D27" s="445"/>
      <c r="E27" s="455" t="s">
        <v>99</v>
      </c>
      <c r="F27" s="455"/>
      <c r="G27" s="455"/>
      <c r="H27" s="455"/>
      <c r="I27" s="455"/>
      <c r="J27" s="455"/>
      <c r="K27" s="455"/>
      <c r="L27" s="455"/>
      <c r="M27" s="455"/>
      <c r="N27" s="455"/>
      <c r="O27" s="455"/>
      <c r="P27" s="455"/>
      <c r="Q27" s="455"/>
      <c r="R27" s="456"/>
      <c r="S27" s="2"/>
    </row>
    <row r="28" spans="1:29" ht="20.100000000000001" customHeight="1" x14ac:dyDescent="0.15">
      <c r="A28" s="447" t="s">
        <v>97</v>
      </c>
      <c r="B28" s="448"/>
      <c r="C28" s="446"/>
      <c r="D28" s="446"/>
      <c r="E28" s="451" t="s">
        <v>100</v>
      </c>
      <c r="F28" s="451"/>
      <c r="G28" s="451" t="s">
        <v>101</v>
      </c>
      <c r="H28" s="451"/>
      <c r="I28" s="451" t="s">
        <v>102</v>
      </c>
      <c r="J28" s="451"/>
      <c r="K28" s="451" t="s">
        <v>103</v>
      </c>
      <c r="L28" s="451"/>
      <c r="M28" s="451" t="s">
        <v>104</v>
      </c>
      <c r="N28" s="451"/>
      <c r="O28" s="451" t="s">
        <v>105</v>
      </c>
      <c r="P28" s="451"/>
      <c r="Q28" s="459" t="s">
        <v>106</v>
      </c>
      <c r="R28" s="460"/>
      <c r="S28" s="2"/>
    </row>
    <row r="29" spans="1:29" ht="20.100000000000001" customHeight="1" x14ac:dyDescent="0.15">
      <c r="A29" s="40"/>
      <c r="B29" s="14"/>
      <c r="C29" s="449" t="s">
        <v>22</v>
      </c>
      <c r="D29" s="449" t="s">
        <v>436</v>
      </c>
      <c r="E29" s="452" t="s">
        <v>22</v>
      </c>
      <c r="F29" s="452" t="s">
        <v>436</v>
      </c>
      <c r="G29" s="450" t="s">
        <v>22</v>
      </c>
      <c r="H29" s="450" t="s">
        <v>436</v>
      </c>
      <c r="I29" s="450" t="s">
        <v>22</v>
      </c>
      <c r="J29" s="450" t="s">
        <v>436</v>
      </c>
      <c r="K29" s="450" t="s">
        <v>22</v>
      </c>
      <c r="L29" s="450" t="s">
        <v>436</v>
      </c>
      <c r="M29" s="450" t="s">
        <v>22</v>
      </c>
      <c r="N29" s="450" t="s">
        <v>439</v>
      </c>
      <c r="O29" s="450" t="s">
        <v>22</v>
      </c>
      <c r="P29" s="450" t="s">
        <v>436</v>
      </c>
      <c r="Q29" s="452" t="s">
        <v>22</v>
      </c>
      <c r="R29" s="457" t="s">
        <v>436</v>
      </c>
      <c r="S29" s="2"/>
      <c r="T29" s="3" t="s">
        <v>107</v>
      </c>
      <c r="U29" s="3"/>
      <c r="V29" s="3"/>
      <c r="W29" s="3"/>
    </row>
    <row r="30" spans="1:29" ht="20.100000000000001" customHeight="1" x14ac:dyDescent="0.15">
      <c r="A30" s="31"/>
      <c r="B30" s="28"/>
      <c r="C30" s="449"/>
      <c r="D30" s="449"/>
      <c r="E30" s="450"/>
      <c r="F30" s="450"/>
      <c r="G30" s="450"/>
      <c r="H30" s="450"/>
      <c r="I30" s="450"/>
      <c r="J30" s="450"/>
      <c r="K30" s="450"/>
      <c r="L30" s="450"/>
      <c r="M30" s="450"/>
      <c r="N30" s="450"/>
      <c r="O30" s="450"/>
      <c r="P30" s="450"/>
      <c r="Q30" s="452"/>
      <c r="R30" s="457"/>
      <c r="S30" s="2"/>
      <c r="U30" s="3" t="s">
        <v>108</v>
      </c>
      <c r="V30" s="3"/>
      <c r="W30" s="3"/>
    </row>
    <row r="31" spans="1:29" ht="19.5" customHeight="1" x14ac:dyDescent="0.15">
      <c r="A31" s="443" t="s">
        <v>351</v>
      </c>
      <c r="B31" s="444"/>
      <c r="C31" s="360">
        <v>34</v>
      </c>
      <c r="D31" s="361">
        <v>24</v>
      </c>
      <c r="E31" s="362">
        <v>4</v>
      </c>
      <c r="F31" s="362">
        <v>7</v>
      </c>
      <c r="G31" s="362">
        <v>14</v>
      </c>
      <c r="H31" s="362">
        <v>9</v>
      </c>
      <c r="I31" s="362">
        <v>8</v>
      </c>
      <c r="J31" s="362">
        <v>6</v>
      </c>
      <c r="K31" s="362">
        <v>5</v>
      </c>
      <c r="L31" s="362">
        <v>2</v>
      </c>
      <c r="M31" s="362">
        <v>1</v>
      </c>
      <c r="N31" s="362" t="s">
        <v>432</v>
      </c>
      <c r="O31" s="106" t="s">
        <v>31</v>
      </c>
      <c r="P31" s="106" t="s">
        <v>432</v>
      </c>
      <c r="Q31" s="106" t="s">
        <v>31</v>
      </c>
      <c r="R31" s="323" t="s">
        <v>432</v>
      </c>
      <c r="S31" s="2"/>
      <c r="V31" s="324">
        <f>F31+H31+J31+L31</f>
        <v>24</v>
      </c>
    </row>
    <row r="32" spans="1:29" ht="16.5" customHeight="1" x14ac:dyDescent="0.15">
      <c r="A32" s="439" t="s">
        <v>80</v>
      </c>
      <c r="B32" s="440"/>
      <c r="C32" s="363">
        <v>1</v>
      </c>
      <c r="D32" s="106">
        <v>3</v>
      </c>
      <c r="E32" s="106" t="s">
        <v>352</v>
      </c>
      <c r="F32" s="106" t="s">
        <v>432</v>
      </c>
      <c r="G32" s="106" t="s">
        <v>352</v>
      </c>
      <c r="H32" s="106">
        <v>1</v>
      </c>
      <c r="I32" s="106" t="s">
        <v>352</v>
      </c>
      <c r="J32" s="106">
        <v>1</v>
      </c>
      <c r="K32" s="106" t="s">
        <v>352</v>
      </c>
      <c r="L32" s="106">
        <v>1</v>
      </c>
      <c r="M32" s="106" t="s">
        <v>352</v>
      </c>
      <c r="N32" s="106" t="s">
        <v>432</v>
      </c>
      <c r="O32" s="106" t="s">
        <v>352</v>
      </c>
      <c r="P32" s="106" t="s">
        <v>432</v>
      </c>
      <c r="Q32" s="106" t="s">
        <v>352</v>
      </c>
      <c r="R32" s="323" t="s">
        <v>432</v>
      </c>
      <c r="S32" s="2"/>
    </row>
    <row r="33" spans="1:19" ht="16.5" customHeight="1" x14ac:dyDescent="0.15">
      <c r="A33" s="439" t="s">
        <v>81</v>
      </c>
      <c r="B33" s="440"/>
      <c r="C33" s="363">
        <v>3</v>
      </c>
      <c r="D33" s="106">
        <v>1</v>
      </c>
      <c r="E33" s="106" t="s">
        <v>31</v>
      </c>
      <c r="F33" s="106" t="s">
        <v>429</v>
      </c>
      <c r="G33" s="106">
        <v>1</v>
      </c>
      <c r="H33" s="106" t="s">
        <v>441</v>
      </c>
      <c r="I33" s="106">
        <v>1</v>
      </c>
      <c r="J33" s="106" t="s">
        <v>429</v>
      </c>
      <c r="K33" s="106">
        <v>1</v>
      </c>
      <c r="L33" s="106" t="s">
        <v>429</v>
      </c>
      <c r="M33" s="106" t="s">
        <v>31</v>
      </c>
      <c r="N33" s="106" t="s">
        <v>442</v>
      </c>
      <c r="O33" s="106" t="s">
        <v>31</v>
      </c>
      <c r="P33" s="106" t="s">
        <v>429</v>
      </c>
      <c r="Q33" s="106" t="s">
        <v>31</v>
      </c>
      <c r="R33" s="323" t="s">
        <v>443</v>
      </c>
      <c r="S33" s="2"/>
    </row>
    <row r="34" spans="1:19" ht="16.5" customHeight="1" x14ac:dyDescent="0.15">
      <c r="A34" s="439" t="s">
        <v>82</v>
      </c>
      <c r="B34" s="440"/>
      <c r="C34" s="363">
        <v>2</v>
      </c>
      <c r="D34" s="106">
        <v>1</v>
      </c>
      <c r="E34" s="106" t="s">
        <v>353</v>
      </c>
      <c r="F34" s="106" t="s">
        <v>429</v>
      </c>
      <c r="G34" s="106" t="s">
        <v>353</v>
      </c>
      <c r="H34" s="106" t="s">
        <v>443</v>
      </c>
      <c r="I34" s="106" t="s">
        <v>353</v>
      </c>
      <c r="J34" s="106" t="s">
        <v>429</v>
      </c>
      <c r="K34" s="106" t="s">
        <v>353</v>
      </c>
      <c r="L34" s="106" t="s">
        <v>443</v>
      </c>
      <c r="M34" s="106" t="s">
        <v>353</v>
      </c>
      <c r="N34" s="106" t="s">
        <v>444</v>
      </c>
      <c r="O34" s="106" t="s">
        <v>353</v>
      </c>
      <c r="P34" s="106" t="s">
        <v>429</v>
      </c>
      <c r="Q34" s="106" t="s">
        <v>353</v>
      </c>
      <c r="R34" s="323" t="s">
        <v>429</v>
      </c>
      <c r="S34" s="2"/>
    </row>
    <row r="35" spans="1:19" ht="16.5" customHeight="1" x14ac:dyDescent="0.15">
      <c r="A35" s="439" t="s">
        <v>83</v>
      </c>
      <c r="B35" s="440"/>
      <c r="C35" s="363" t="s">
        <v>31</v>
      </c>
      <c r="D35" s="106" t="s">
        <v>31</v>
      </c>
      <c r="E35" s="106" t="s">
        <v>31</v>
      </c>
      <c r="F35" s="106" t="s">
        <v>31</v>
      </c>
      <c r="G35" s="106" t="s">
        <v>31</v>
      </c>
      <c r="H35" s="106" t="s">
        <v>31</v>
      </c>
      <c r="I35" s="106" t="s">
        <v>31</v>
      </c>
      <c r="J35" s="106" t="s">
        <v>31</v>
      </c>
      <c r="K35" s="106" t="s">
        <v>31</v>
      </c>
      <c r="L35" s="106" t="s">
        <v>31</v>
      </c>
      <c r="M35" s="106" t="s">
        <v>31</v>
      </c>
      <c r="N35" s="106" t="s">
        <v>31</v>
      </c>
      <c r="O35" s="106" t="s">
        <v>31</v>
      </c>
      <c r="P35" s="106" t="s">
        <v>31</v>
      </c>
      <c r="Q35" s="106" t="s">
        <v>31</v>
      </c>
      <c r="R35" s="323" t="s">
        <v>31</v>
      </c>
      <c r="S35" s="2"/>
    </row>
    <row r="36" spans="1:19" ht="16.5" customHeight="1" x14ac:dyDescent="0.15">
      <c r="A36" s="439" t="s">
        <v>84</v>
      </c>
      <c r="B36" s="440"/>
      <c r="C36" s="363">
        <v>1</v>
      </c>
      <c r="D36" s="106">
        <v>1</v>
      </c>
      <c r="E36" s="106" t="s">
        <v>353</v>
      </c>
      <c r="F36" s="106" t="s">
        <v>429</v>
      </c>
      <c r="G36" s="106" t="s">
        <v>353</v>
      </c>
      <c r="H36" s="106" t="s">
        <v>443</v>
      </c>
      <c r="I36" s="106" t="s">
        <v>353</v>
      </c>
      <c r="J36" s="106" t="s">
        <v>429</v>
      </c>
      <c r="K36" s="106" t="s">
        <v>353</v>
      </c>
      <c r="L36" s="106" t="s">
        <v>443</v>
      </c>
      <c r="M36" s="106" t="s">
        <v>353</v>
      </c>
      <c r="N36" s="106" t="s">
        <v>444</v>
      </c>
      <c r="O36" s="106" t="s">
        <v>353</v>
      </c>
      <c r="P36" s="106" t="s">
        <v>429</v>
      </c>
      <c r="Q36" s="106" t="s">
        <v>353</v>
      </c>
      <c r="R36" s="323" t="s">
        <v>429</v>
      </c>
      <c r="S36" s="2"/>
    </row>
    <row r="37" spans="1:19" ht="16.5" customHeight="1" x14ac:dyDescent="0.15">
      <c r="A37" s="439" t="s">
        <v>85</v>
      </c>
      <c r="B37" s="440"/>
      <c r="C37" s="363">
        <v>2</v>
      </c>
      <c r="D37" s="106">
        <v>1</v>
      </c>
      <c r="E37" s="106" t="s">
        <v>353</v>
      </c>
      <c r="F37" s="106" t="s">
        <v>429</v>
      </c>
      <c r="G37" s="106" t="s">
        <v>353</v>
      </c>
      <c r="H37" s="106" t="s">
        <v>429</v>
      </c>
      <c r="I37" s="106" t="s">
        <v>445</v>
      </c>
      <c r="J37" s="106" t="s">
        <v>429</v>
      </c>
      <c r="K37" s="106" t="s">
        <v>353</v>
      </c>
      <c r="L37" s="106" t="s">
        <v>429</v>
      </c>
      <c r="M37" s="106" t="s">
        <v>353</v>
      </c>
      <c r="N37" s="106" t="s">
        <v>429</v>
      </c>
      <c r="O37" s="106" t="s">
        <v>353</v>
      </c>
      <c r="P37" s="106" t="s">
        <v>444</v>
      </c>
      <c r="Q37" s="106" t="s">
        <v>353</v>
      </c>
      <c r="R37" s="323" t="s">
        <v>429</v>
      </c>
      <c r="S37" s="2"/>
    </row>
    <row r="38" spans="1:19" ht="16.5" customHeight="1" x14ac:dyDescent="0.15">
      <c r="A38" s="439" t="s">
        <v>86</v>
      </c>
      <c r="B38" s="440"/>
      <c r="C38" s="363">
        <v>9</v>
      </c>
      <c r="D38" s="106">
        <v>4</v>
      </c>
      <c r="E38" s="106">
        <v>1</v>
      </c>
      <c r="F38" s="106">
        <v>1</v>
      </c>
      <c r="G38" s="106">
        <v>6</v>
      </c>
      <c r="H38" s="106">
        <v>2</v>
      </c>
      <c r="I38" s="106">
        <v>1</v>
      </c>
      <c r="J38" s="106">
        <v>1</v>
      </c>
      <c r="K38" s="106">
        <v>1</v>
      </c>
      <c r="L38" s="106" t="s">
        <v>432</v>
      </c>
      <c r="M38" s="106" t="s">
        <v>31</v>
      </c>
      <c r="N38" s="106" t="s">
        <v>432</v>
      </c>
      <c r="O38" s="106" t="s">
        <v>31</v>
      </c>
      <c r="P38" s="106" t="s">
        <v>432</v>
      </c>
      <c r="Q38" s="106" t="s">
        <v>31</v>
      </c>
      <c r="R38" s="323" t="s">
        <v>432</v>
      </c>
      <c r="S38" s="2"/>
    </row>
    <row r="39" spans="1:19" ht="16.5" customHeight="1" x14ac:dyDescent="0.15">
      <c r="A39" s="439" t="s">
        <v>87</v>
      </c>
      <c r="B39" s="440"/>
      <c r="C39" s="363">
        <v>5</v>
      </c>
      <c r="D39" s="106">
        <v>2</v>
      </c>
      <c r="E39" s="106" t="s">
        <v>31</v>
      </c>
      <c r="F39" s="106" t="s">
        <v>429</v>
      </c>
      <c r="G39" s="106">
        <v>3</v>
      </c>
      <c r="H39" s="106" t="s">
        <v>443</v>
      </c>
      <c r="I39" s="106">
        <v>2</v>
      </c>
      <c r="J39" s="106" t="s">
        <v>429</v>
      </c>
      <c r="K39" s="106" t="s">
        <v>31</v>
      </c>
      <c r="L39" s="106" t="s">
        <v>429</v>
      </c>
      <c r="M39" s="106" t="s">
        <v>31</v>
      </c>
      <c r="N39" s="106" t="s">
        <v>429</v>
      </c>
      <c r="O39" s="106" t="s">
        <v>31</v>
      </c>
      <c r="P39" s="106" t="s">
        <v>443</v>
      </c>
      <c r="Q39" s="106" t="s">
        <v>31</v>
      </c>
      <c r="R39" s="323" t="s">
        <v>443</v>
      </c>
      <c r="S39" s="2"/>
    </row>
    <row r="40" spans="1:19" ht="16.5" customHeight="1" x14ac:dyDescent="0.15">
      <c r="A40" s="439" t="s">
        <v>88</v>
      </c>
      <c r="B40" s="440"/>
      <c r="C40" s="363">
        <v>1</v>
      </c>
      <c r="D40" s="106">
        <v>1</v>
      </c>
      <c r="E40" s="106" t="s">
        <v>353</v>
      </c>
      <c r="F40" s="106" t="s">
        <v>429</v>
      </c>
      <c r="G40" s="106" t="s">
        <v>353</v>
      </c>
      <c r="H40" s="106" t="s">
        <v>429</v>
      </c>
      <c r="I40" s="106" t="s">
        <v>353</v>
      </c>
      <c r="J40" s="106" t="s">
        <v>429</v>
      </c>
      <c r="K40" s="106" t="s">
        <v>353</v>
      </c>
      <c r="L40" s="106" t="s">
        <v>446</v>
      </c>
      <c r="M40" s="106" t="s">
        <v>353</v>
      </c>
      <c r="N40" s="106" t="s">
        <v>429</v>
      </c>
      <c r="O40" s="106" t="s">
        <v>353</v>
      </c>
      <c r="P40" s="106" t="s">
        <v>447</v>
      </c>
      <c r="Q40" s="106" t="s">
        <v>353</v>
      </c>
      <c r="R40" s="323" t="s">
        <v>443</v>
      </c>
      <c r="S40" s="2"/>
    </row>
    <row r="41" spans="1:19" ht="16.5" customHeight="1" x14ac:dyDescent="0.15">
      <c r="A41" s="439" t="s">
        <v>89</v>
      </c>
      <c r="B41" s="440"/>
      <c r="C41" s="363" t="s">
        <v>31</v>
      </c>
      <c r="D41" s="106">
        <v>2</v>
      </c>
      <c r="E41" s="106" t="s">
        <v>31</v>
      </c>
      <c r="F41" s="106" t="s">
        <v>429</v>
      </c>
      <c r="G41" s="106" t="s">
        <v>31</v>
      </c>
      <c r="H41" s="106" t="s">
        <v>429</v>
      </c>
      <c r="I41" s="106" t="s">
        <v>31</v>
      </c>
      <c r="J41" s="106" t="s">
        <v>429</v>
      </c>
      <c r="K41" s="106" t="s">
        <v>31</v>
      </c>
      <c r="L41" s="106" t="s">
        <v>446</v>
      </c>
      <c r="M41" s="106" t="s">
        <v>31</v>
      </c>
      <c r="N41" s="106" t="s">
        <v>443</v>
      </c>
      <c r="O41" s="106" t="s">
        <v>31</v>
      </c>
      <c r="P41" s="106" t="s">
        <v>448</v>
      </c>
      <c r="Q41" s="106" t="s">
        <v>31</v>
      </c>
      <c r="R41" s="323" t="s">
        <v>429</v>
      </c>
      <c r="S41" s="2"/>
    </row>
    <row r="42" spans="1:19" ht="16.5" customHeight="1" x14ac:dyDescent="0.15">
      <c r="A42" s="439" t="s">
        <v>90</v>
      </c>
      <c r="B42" s="440"/>
      <c r="C42" s="363" t="s">
        <v>31</v>
      </c>
      <c r="D42" s="106" t="s">
        <v>31</v>
      </c>
      <c r="E42" s="106" t="s">
        <v>31</v>
      </c>
      <c r="F42" s="106" t="s">
        <v>31</v>
      </c>
      <c r="G42" s="106" t="s">
        <v>31</v>
      </c>
      <c r="H42" s="106" t="s">
        <v>31</v>
      </c>
      <c r="I42" s="106" t="s">
        <v>31</v>
      </c>
      <c r="J42" s="106" t="s">
        <v>31</v>
      </c>
      <c r="K42" s="106" t="s">
        <v>31</v>
      </c>
      <c r="L42" s="106" t="s">
        <v>31</v>
      </c>
      <c r="M42" s="106" t="s">
        <v>31</v>
      </c>
      <c r="N42" s="106" t="s">
        <v>31</v>
      </c>
      <c r="O42" s="106" t="s">
        <v>31</v>
      </c>
      <c r="P42" s="106" t="s">
        <v>31</v>
      </c>
      <c r="Q42" s="106" t="s">
        <v>31</v>
      </c>
      <c r="R42" s="323" t="s">
        <v>31</v>
      </c>
      <c r="S42" s="2"/>
    </row>
    <row r="43" spans="1:19" ht="16.5" customHeight="1" x14ac:dyDescent="0.15">
      <c r="A43" s="439" t="s">
        <v>91</v>
      </c>
      <c r="B43" s="440"/>
      <c r="C43" s="363">
        <v>2</v>
      </c>
      <c r="D43" s="106">
        <v>2</v>
      </c>
      <c r="E43" s="106" t="s">
        <v>354</v>
      </c>
      <c r="F43" s="106" t="s">
        <v>429</v>
      </c>
      <c r="G43" s="106" t="s">
        <v>354</v>
      </c>
      <c r="H43" s="106" t="s">
        <v>429</v>
      </c>
      <c r="I43" s="106" t="s">
        <v>354</v>
      </c>
      <c r="J43" s="106" t="s">
        <v>429</v>
      </c>
      <c r="K43" s="106" t="s">
        <v>354</v>
      </c>
      <c r="L43" s="106" t="s">
        <v>446</v>
      </c>
      <c r="M43" s="106" t="s">
        <v>354</v>
      </c>
      <c r="N43" s="106" t="s">
        <v>429</v>
      </c>
      <c r="O43" s="106" t="s">
        <v>354</v>
      </c>
      <c r="P43" s="106" t="s">
        <v>443</v>
      </c>
      <c r="Q43" s="106" t="s">
        <v>354</v>
      </c>
      <c r="R43" s="323" t="s">
        <v>429</v>
      </c>
      <c r="S43" s="2"/>
    </row>
    <row r="44" spans="1:19" ht="16.5" customHeight="1" x14ac:dyDescent="0.15">
      <c r="A44" s="439" t="s">
        <v>92</v>
      </c>
      <c r="B44" s="440"/>
      <c r="C44" s="363" t="s">
        <v>31</v>
      </c>
      <c r="D44" s="106">
        <v>2</v>
      </c>
      <c r="E44" s="106" t="s">
        <v>31</v>
      </c>
      <c r="F44" s="106" t="s">
        <v>429</v>
      </c>
      <c r="G44" s="106" t="s">
        <v>31</v>
      </c>
      <c r="H44" s="106" t="s">
        <v>429</v>
      </c>
      <c r="I44" s="106" t="s">
        <v>31</v>
      </c>
      <c r="J44" s="106" t="s">
        <v>443</v>
      </c>
      <c r="K44" s="106" t="s">
        <v>31</v>
      </c>
      <c r="L44" s="106" t="s">
        <v>429</v>
      </c>
      <c r="M44" s="106" t="s">
        <v>31</v>
      </c>
      <c r="N44" s="106" t="s">
        <v>429</v>
      </c>
      <c r="O44" s="106" t="s">
        <v>31</v>
      </c>
      <c r="P44" s="106" t="s">
        <v>429</v>
      </c>
      <c r="Q44" s="106" t="s">
        <v>31</v>
      </c>
      <c r="R44" s="323" t="s">
        <v>429</v>
      </c>
      <c r="S44" s="2"/>
    </row>
    <row r="45" spans="1:19" ht="16.5" customHeight="1" x14ac:dyDescent="0.15">
      <c r="A45" s="439" t="s">
        <v>93</v>
      </c>
      <c r="B45" s="440"/>
      <c r="C45" s="363">
        <v>6</v>
      </c>
      <c r="D45" s="106">
        <v>3</v>
      </c>
      <c r="E45" s="106">
        <v>2</v>
      </c>
      <c r="F45" s="106">
        <v>2</v>
      </c>
      <c r="G45" s="106">
        <v>2</v>
      </c>
      <c r="H45" s="106">
        <v>1</v>
      </c>
      <c r="I45" s="106" t="s">
        <v>31</v>
      </c>
      <c r="J45" s="106" t="s">
        <v>432</v>
      </c>
      <c r="K45" s="106" t="s">
        <v>31</v>
      </c>
      <c r="L45" s="106" t="s">
        <v>432</v>
      </c>
      <c r="M45" s="106" t="s">
        <v>31</v>
      </c>
      <c r="N45" s="106" t="s">
        <v>449</v>
      </c>
      <c r="O45" s="106" t="s">
        <v>31</v>
      </c>
      <c r="P45" s="106" t="s">
        <v>432</v>
      </c>
      <c r="Q45" s="106" t="s">
        <v>31</v>
      </c>
      <c r="R45" s="323" t="s">
        <v>432</v>
      </c>
      <c r="S45" s="2"/>
    </row>
    <row r="46" spans="1:19" ht="16.5" customHeight="1" x14ac:dyDescent="0.15">
      <c r="A46" s="439" t="s">
        <v>94</v>
      </c>
      <c r="B46" s="440"/>
      <c r="C46" s="363">
        <v>2</v>
      </c>
      <c r="D46" s="106">
        <v>1</v>
      </c>
      <c r="E46" s="106" t="s">
        <v>354</v>
      </c>
      <c r="F46" s="106" t="s">
        <v>429</v>
      </c>
      <c r="G46" s="106" t="s">
        <v>354</v>
      </c>
      <c r="H46" s="106" t="s">
        <v>429</v>
      </c>
      <c r="I46" s="106" t="s">
        <v>354</v>
      </c>
      <c r="J46" s="106" t="s">
        <v>429</v>
      </c>
      <c r="K46" s="106" t="s">
        <v>285</v>
      </c>
      <c r="L46" s="106" t="s">
        <v>429</v>
      </c>
      <c r="M46" s="106" t="s">
        <v>354</v>
      </c>
      <c r="N46" s="106" t="s">
        <v>429</v>
      </c>
      <c r="O46" s="106" t="s">
        <v>354</v>
      </c>
      <c r="P46" s="106" t="s">
        <v>429</v>
      </c>
      <c r="Q46" s="106" t="s">
        <v>354</v>
      </c>
      <c r="R46" s="323" t="s">
        <v>429</v>
      </c>
      <c r="S46" s="2"/>
    </row>
    <row r="47" spans="1:19" ht="16.5" customHeight="1" x14ac:dyDescent="0.15">
      <c r="A47" s="439" t="s">
        <v>95</v>
      </c>
      <c r="B47" s="440"/>
      <c r="C47" s="363" t="s">
        <v>31</v>
      </c>
      <c r="D47" s="106" t="s">
        <v>31</v>
      </c>
      <c r="E47" s="106" t="s">
        <v>31</v>
      </c>
      <c r="F47" s="106" t="s">
        <v>31</v>
      </c>
      <c r="G47" s="106" t="s">
        <v>31</v>
      </c>
      <c r="H47" s="106" t="s">
        <v>31</v>
      </c>
      <c r="I47" s="106" t="s">
        <v>31</v>
      </c>
      <c r="J47" s="106" t="s">
        <v>31</v>
      </c>
      <c r="K47" s="106" t="s">
        <v>31</v>
      </c>
      <c r="L47" s="106" t="s">
        <v>31</v>
      </c>
      <c r="M47" s="106" t="s">
        <v>31</v>
      </c>
      <c r="N47" s="106" t="s">
        <v>31</v>
      </c>
      <c r="O47" s="106" t="s">
        <v>31</v>
      </c>
      <c r="P47" s="106" t="s">
        <v>31</v>
      </c>
      <c r="Q47" s="106" t="s">
        <v>31</v>
      </c>
      <c r="R47" s="323" t="s">
        <v>31</v>
      </c>
      <c r="S47" s="2"/>
    </row>
    <row r="48" spans="1:19" ht="16.5" customHeight="1" thickBot="1" x14ac:dyDescent="0.2">
      <c r="A48" s="441" t="s">
        <v>96</v>
      </c>
      <c r="B48" s="442"/>
      <c r="C48" s="364" t="s">
        <v>31</v>
      </c>
      <c r="D48" s="365" t="s">
        <v>31</v>
      </c>
      <c r="E48" s="365" t="s">
        <v>31</v>
      </c>
      <c r="F48" s="365" t="s">
        <v>31</v>
      </c>
      <c r="G48" s="365" t="s">
        <v>31</v>
      </c>
      <c r="H48" s="365" t="s">
        <v>31</v>
      </c>
      <c r="I48" s="365" t="s">
        <v>31</v>
      </c>
      <c r="J48" s="365" t="s">
        <v>31</v>
      </c>
      <c r="K48" s="365" t="s">
        <v>31</v>
      </c>
      <c r="L48" s="365" t="s">
        <v>31</v>
      </c>
      <c r="M48" s="365" t="s">
        <v>31</v>
      </c>
      <c r="N48" s="365" t="s">
        <v>31</v>
      </c>
      <c r="O48" s="365" t="s">
        <v>31</v>
      </c>
      <c r="P48" s="365" t="s">
        <v>31</v>
      </c>
      <c r="Q48" s="365" t="s">
        <v>31</v>
      </c>
      <c r="R48" s="366" t="s">
        <v>31</v>
      </c>
      <c r="S48" s="2"/>
    </row>
    <row r="49" spans="1:27" ht="18" customHeight="1" x14ac:dyDescent="0.15">
      <c r="A49" s="133" t="s">
        <v>73</v>
      </c>
      <c r="B49" s="3"/>
      <c r="C49" s="3"/>
      <c r="D49" s="3"/>
      <c r="E49" s="3"/>
      <c r="F49" s="3"/>
      <c r="G49" s="3"/>
      <c r="H49" s="3"/>
      <c r="I49" s="3"/>
      <c r="J49" s="3"/>
      <c r="K49" s="3"/>
      <c r="L49" s="438" t="s">
        <v>438</v>
      </c>
      <c r="M49" s="438"/>
      <c r="N49" s="438"/>
      <c r="O49" s="438"/>
      <c r="P49" s="438"/>
      <c r="Q49" s="438"/>
      <c r="R49" s="438"/>
      <c r="S49" s="3"/>
      <c r="T49" s="3"/>
      <c r="U49" s="3"/>
      <c r="V49" s="3"/>
      <c r="W49" s="3"/>
      <c r="X49" s="3"/>
      <c r="Y49" s="3"/>
      <c r="Z49" s="3"/>
      <c r="AA49" s="3"/>
    </row>
    <row r="50" spans="1:27" ht="15.95" customHeight="1" x14ac:dyDescent="0.15">
      <c r="A50" s="175" t="s">
        <v>359</v>
      </c>
      <c r="B50" s="3"/>
      <c r="C50" s="3"/>
      <c r="D50" s="3"/>
      <c r="E50" s="3"/>
      <c r="F50" s="3"/>
      <c r="G50" s="3"/>
      <c r="H50" s="3"/>
      <c r="I50" s="3"/>
      <c r="J50" s="3"/>
      <c r="K50" s="3"/>
      <c r="L50" s="3"/>
      <c r="M50" s="3"/>
      <c r="N50" s="3"/>
      <c r="O50" s="3"/>
      <c r="P50" s="3"/>
      <c r="Q50" s="3"/>
      <c r="R50" s="3"/>
      <c r="S50" s="3"/>
      <c r="T50" s="3"/>
      <c r="U50" s="3"/>
      <c r="V50" s="3"/>
      <c r="W50" s="3"/>
      <c r="X50" s="3"/>
      <c r="Y50" s="3"/>
      <c r="Z50" s="3"/>
      <c r="AA50" s="3"/>
    </row>
  </sheetData>
  <sheetProtection sheet="1" objects="1" scenarios="1"/>
  <mergeCells count="222">
    <mergeCell ref="A17:B17"/>
    <mergeCell ref="A15:B15"/>
    <mergeCell ref="E15:F15"/>
    <mergeCell ref="C15:D15"/>
    <mergeCell ref="C13:D13"/>
    <mergeCell ref="E13:F13"/>
    <mergeCell ref="A12:B12"/>
    <mergeCell ref="A14:B14"/>
    <mergeCell ref="A16:B16"/>
    <mergeCell ref="C16:D16"/>
    <mergeCell ref="E16:F16"/>
    <mergeCell ref="G13:H13"/>
    <mergeCell ref="C8:D8"/>
    <mergeCell ref="E8:F8"/>
    <mergeCell ref="C9:D9"/>
    <mergeCell ref="E9:F9"/>
    <mergeCell ref="I8:J8"/>
    <mergeCell ref="G9:H9"/>
    <mergeCell ref="I9:J9"/>
    <mergeCell ref="G10:H10"/>
    <mergeCell ref="I10:J10"/>
    <mergeCell ref="G8:H8"/>
    <mergeCell ref="I13:J13"/>
    <mergeCell ref="I12:J12"/>
    <mergeCell ref="I11:J11"/>
    <mergeCell ref="G11:H11"/>
    <mergeCell ref="G12:H12"/>
    <mergeCell ref="A10:B10"/>
    <mergeCell ref="A13:B13"/>
    <mergeCell ref="A11:B11"/>
    <mergeCell ref="A6:B6"/>
    <mergeCell ref="A7:B7"/>
    <mergeCell ref="A8:B8"/>
    <mergeCell ref="A9:B9"/>
    <mergeCell ref="C10:D10"/>
    <mergeCell ref="E10:F10"/>
    <mergeCell ref="C7:D7"/>
    <mergeCell ref="E7:F7"/>
    <mergeCell ref="C12:D12"/>
    <mergeCell ref="E12:F12"/>
    <mergeCell ref="C11:D11"/>
    <mergeCell ref="E11:F11"/>
    <mergeCell ref="G3:J3"/>
    <mergeCell ref="K3:N3"/>
    <mergeCell ref="I6:J6"/>
    <mergeCell ref="G6:H6"/>
    <mergeCell ref="A1:K1"/>
    <mergeCell ref="C3:D5"/>
    <mergeCell ref="E3:F5"/>
    <mergeCell ref="O3:R3"/>
    <mergeCell ref="O4:P5"/>
    <mergeCell ref="Q4:R5"/>
    <mergeCell ref="K4:N4"/>
    <mergeCell ref="I4:J5"/>
    <mergeCell ref="G4:H5"/>
    <mergeCell ref="A4:B4"/>
    <mergeCell ref="C6:D6"/>
    <mergeCell ref="E6:F6"/>
    <mergeCell ref="G7:H7"/>
    <mergeCell ref="I7:J7"/>
    <mergeCell ref="K8:L8"/>
    <mergeCell ref="M8:N8"/>
    <mergeCell ref="Q7:R7"/>
    <mergeCell ref="K7:L7"/>
    <mergeCell ref="K5:L5"/>
    <mergeCell ref="M5:N5"/>
    <mergeCell ref="Q6:R6"/>
    <mergeCell ref="K6:L6"/>
    <mergeCell ref="M6:N6"/>
    <mergeCell ref="O7:P7"/>
    <mergeCell ref="M7:N7"/>
    <mergeCell ref="O6:P6"/>
    <mergeCell ref="O8:P8"/>
    <mergeCell ref="Q8:R8"/>
    <mergeCell ref="O10:P10"/>
    <mergeCell ref="Q11:R11"/>
    <mergeCell ref="K11:L11"/>
    <mergeCell ref="K9:L9"/>
    <mergeCell ref="M9:N9"/>
    <mergeCell ref="O9:P9"/>
    <mergeCell ref="K10:L10"/>
    <mergeCell ref="M10:N10"/>
    <mergeCell ref="Q10:R10"/>
    <mergeCell ref="Q9:R9"/>
    <mergeCell ref="O11:P11"/>
    <mergeCell ref="M11:N11"/>
    <mergeCell ref="Q12:R12"/>
    <mergeCell ref="K12:L12"/>
    <mergeCell ref="M12:N12"/>
    <mergeCell ref="O13:P13"/>
    <mergeCell ref="Q13:R13"/>
    <mergeCell ref="K13:L13"/>
    <mergeCell ref="M13:N13"/>
    <mergeCell ref="O12:P12"/>
    <mergeCell ref="M14:N14"/>
    <mergeCell ref="O14:P14"/>
    <mergeCell ref="Q19:R19"/>
    <mergeCell ref="K19:L19"/>
    <mergeCell ref="O18:P18"/>
    <mergeCell ref="Q18:R18"/>
    <mergeCell ref="O17:P17"/>
    <mergeCell ref="O19:P19"/>
    <mergeCell ref="Q14:R14"/>
    <mergeCell ref="Q15:R15"/>
    <mergeCell ref="O16:P16"/>
    <mergeCell ref="Q16:R16"/>
    <mergeCell ref="K18:L18"/>
    <mergeCell ref="M18:N18"/>
    <mergeCell ref="O15:P15"/>
    <mergeCell ref="M19:N19"/>
    <mergeCell ref="Q17:R17"/>
    <mergeCell ref="K17:L17"/>
    <mergeCell ref="M17:N17"/>
    <mergeCell ref="K16:L16"/>
    <mergeCell ref="M16:N16"/>
    <mergeCell ref="K15:L15"/>
    <mergeCell ref="K14:L14"/>
    <mergeCell ref="M15:N15"/>
    <mergeCell ref="I16:J16"/>
    <mergeCell ref="G17:H17"/>
    <mergeCell ref="I17:J17"/>
    <mergeCell ref="G18:H18"/>
    <mergeCell ref="C14:D14"/>
    <mergeCell ref="E14:F14"/>
    <mergeCell ref="G14:H14"/>
    <mergeCell ref="I14:J14"/>
    <mergeCell ref="G15:H15"/>
    <mergeCell ref="I15:J15"/>
    <mergeCell ref="G16:H16"/>
    <mergeCell ref="C17:D17"/>
    <mergeCell ref="E17:F17"/>
    <mergeCell ref="A20:B20"/>
    <mergeCell ref="C20:D20"/>
    <mergeCell ref="E20:F20"/>
    <mergeCell ref="I20:J20"/>
    <mergeCell ref="G20:H20"/>
    <mergeCell ref="A19:B19"/>
    <mergeCell ref="C19:D19"/>
    <mergeCell ref="E19:F19"/>
    <mergeCell ref="A18:B18"/>
    <mergeCell ref="C18:D18"/>
    <mergeCell ref="E18:F18"/>
    <mergeCell ref="I18:J18"/>
    <mergeCell ref="G19:H19"/>
    <mergeCell ref="I19:J19"/>
    <mergeCell ref="O21:P21"/>
    <mergeCell ref="G21:H21"/>
    <mergeCell ref="I21:J21"/>
    <mergeCell ref="Q20:R20"/>
    <mergeCell ref="K20:L20"/>
    <mergeCell ref="M20:N20"/>
    <mergeCell ref="Q21:R21"/>
    <mergeCell ref="K21:L21"/>
    <mergeCell ref="M21:N21"/>
    <mergeCell ref="O20:P20"/>
    <mergeCell ref="A21:B21"/>
    <mergeCell ref="C21:D21"/>
    <mergeCell ref="E21:F21"/>
    <mergeCell ref="G23:H23"/>
    <mergeCell ref="E22:F22"/>
    <mergeCell ref="A22:B22"/>
    <mergeCell ref="C22:D22"/>
    <mergeCell ref="C23:D23"/>
    <mergeCell ref="G22:H22"/>
    <mergeCell ref="E23:F23"/>
    <mergeCell ref="A23:B23"/>
    <mergeCell ref="Q22:R22"/>
    <mergeCell ref="K22:L22"/>
    <mergeCell ref="M22:N22"/>
    <mergeCell ref="Q28:R28"/>
    <mergeCell ref="O23:P23"/>
    <mergeCell ref="Q23:R23"/>
    <mergeCell ref="M28:N28"/>
    <mergeCell ref="M23:N23"/>
    <mergeCell ref="L24:R24"/>
    <mergeCell ref="I29:I30"/>
    <mergeCell ref="K29:K30"/>
    <mergeCell ref="I28:J28"/>
    <mergeCell ref="E28:F28"/>
    <mergeCell ref="G28:H28"/>
    <mergeCell ref="E29:E30"/>
    <mergeCell ref="F29:F30"/>
    <mergeCell ref="I22:J22"/>
    <mergeCell ref="H29:H30"/>
    <mergeCell ref="K28:L28"/>
    <mergeCell ref="I23:J23"/>
    <mergeCell ref="L29:L30"/>
    <mergeCell ref="E27:R27"/>
    <mergeCell ref="O22:P22"/>
    <mergeCell ref="K23:L23"/>
    <mergeCell ref="J29:J30"/>
    <mergeCell ref="G29:G30"/>
    <mergeCell ref="R29:R30"/>
    <mergeCell ref="M29:M30"/>
    <mergeCell ref="N29:N30"/>
    <mergeCell ref="O29:O30"/>
    <mergeCell ref="P29:P30"/>
    <mergeCell ref="Q29:Q30"/>
    <mergeCell ref="O28:P28"/>
    <mergeCell ref="A32:B32"/>
    <mergeCell ref="A36:B36"/>
    <mergeCell ref="A31:B31"/>
    <mergeCell ref="A45:B45"/>
    <mergeCell ref="A33:B33"/>
    <mergeCell ref="A35:B35"/>
    <mergeCell ref="A34:B34"/>
    <mergeCell ref="C27:D28"/>
    <mergeCell ref="A28:B28"/>
    <mergeCell ref="A37:B37"/>
    <mergeCell ref="A38:B38"/>
    <mergeCell ref="C29:C30"/>
    <mergeCell ref="D29:D30"/>
    <mergeCell ref="L49:R49"/>
    <mergeCell ref="A39:B39"/>
    <mergeCell ref="A40:B40"/>
    <mergeCell ref="A41:B41"/>
    <mergeCell ref="A42:B42"/>
    <mergeCell ref="A43:B43"/>
    <mergeCell ref="A44:B44"/>
    <mergeCell ref="A47:B47"/>
    <mergeCell ref="A48:B48"/>
    <mergeCell ref="A46:B46"/>
  </mergeCells>
  <phoneticPr fontId="24"/>
  <conditionalFormatting sqref="D31:D34 F31:F34 H31:H34 J31:J34 L31:L34 N31:N34 P31:P34 R31:R34 C6:R23 R37:R41 P37:P41 N37:N41 L37:L41 J37:J41 H37:H41 F37:F41 D37:D41 D43:D46 F43:F46 H43:H46 J43:J46 L43:L46 N43:N46 P43:P46 R43:R46">
    <cfRule type="containsBlanks" dxfId="30" priority="29">
      <formula>LEN(TRIM(C6))=0</formula>
    </cfRule>
  </conditionalFormatting>
  <conditionalFormatting sqref="C31:C47">
    <cfRule type="containsBlanks" dxfId="29" priority="28">
      <formula>LEN(TRIM(C31))=0</formula>
    </cfRule>
  </conditionalFormatting>
  <conditionalFormatting sqref="E31:E34 E37:E47">
    <cfRule type="containsBlanks" dxfId="28" priority="27">
      <formula>LEN(TRIM(E31))=0</formula>
    </cfRule>
  </conditionalFormatting>
  <conditionalFormatting sqref="G31:G34 G37:G47">
    <cfRule type="containsBlanks" dxfId="27" priority="26">
      <formula>LEN(TRIM(G31))=0</formula>
    </cfRule>
  </conditionalFormatting>
  <conditionalFormatting sqref="I31:I34 I37:I47">
    <cfRule type="containsBlanks" dxfId="26" priority="25">
      <formula>LEN(TRIM(I31))=0</formula>
    </cfRule>
  </conditionalFormatting>
  <conditionalFormatting sqref="K31:K34 K37:K47">
    <cfRule type="containsBlanks" dxfId="25" priority="24">
      <formula>LEN(TRIM(K31))=0</formula>
    </cfRule>
  </conditionalFormatting>
  <conditionalFormatting sqref="M31:M34 M37:M47">
    <cfRule type="containsBlanks" dxfId="24" priority="23">
      <formula>LEN(TRIM(M31))=0</formula>
    </cfRule>
  </conditionalFormatting>
  <conditionalFormatting sqref="O31:O34 O37:O47">
    <cfRule type="containsBlanks" dxfId="23" priority="22">
      <formula>LEN(TRIM(O31))=0</formula>
    </cfRule>
  </conditionalFormatting>
  <conditionalFormatting sqref="Q31:Q34 Q37:Q47">
    <cfRule type="containsBlanks" dxfId="22" priority="21">
      <formula>LEN(TRIM(Q31))=0</formula>
    </cfRule>
  </conditionalFormatting>
  <conditionalFormatting sqref="D35:R35">
    <cfRule type="containsBlanks" dxfId="21" priority="20">
      <formula>LEN(TRIM(D35))=0</formula>
    </cfRule>
  </conditionalFormatting>
  <conditionalFormatting sqref="D36 F36 H36 J36 L36 N36 P36 R36">
    <cfRule type="containsBlanks" dxfId="20" priority="19">
      <formula>LEN(TRIM(D36))=0</formula>
    </cfRule>
  </conditionalFormatting>
  <conditionalFormatting sqref="E36">
    <cfRule type="containsBlanks" dxfId="19" priority="18">
      <formula>LEN(TRIM(E36))=0</formula>
    </cfRule>
  </conditionalFormatting>
  <conditionalFormatting sqref="G36">
    <cfRule type="containsBlanks" dxfId="18" priority="17">
      <formula>LEN(TRIM(G36))=0</formula>
    </cfRule>
  </conditionalFormatting>
  <conditionalFormatting sqref="I36">
    <cfRule type="containsBlanks" dxfId="17" priority="16">
      <formula>LEN(TRIM(I36))=0</formula>
    </cfRule>
  </conditionalFormatting>
  <conditionalFormatting sqref="K36">
    <cfRule type="containsBlanks" dxfId="16" priority="15">
      <formula>LEN(TRIM(K36))=0</formula>
    </cfRule>
  </conditionalFormatting>
  <conditionalFormatting sqref="M36">
    <cfRule type="containsBlanks" dxfId="15" priority="14">
      <formula>LEN(TRIM(M36))=0</formula>
    </cfRule>
  </conditionalFormatting>
  <conditionalFormatting sqref="O36">
    <cfRule type="containsBlanks" dxfId="14" priority="13">
      <formula>LEN(TRIM(O36))=0</formula>
    </cfRule>
  </conditionalFormatting>
  <conditionalFormatting sqref="Q36">
    <cfRule type="containsBlanks" dxfId="13" priority="12">
      <formula>LEN(TRIM(Q36))=0</formula>
    </cfRule>
  </conditionalFormatting>
  <conditionalFormatting sqref="R42 P42 N42 L42 J42 H42 F42 D42">
    <cfRule type="containsBlanks" dxfId="12" priority="11">
      <formula>LEN(TRIM(D42))=0</formula>
    </cfRule>
  </conditionalFormatting>
  <conditionalFormatting sqref="R47 P47 N47 L47 J47 H47 F47 D47">
    <cfRule type="containsBlanks" dxfId="11" priority="10">
      <formula>LEN(TRIM(D47))=0</formula>
    </cfRule>
  </conditionalFormatting>
  <conditionalFormatting sqref="C48">
    <cfRule type="containsBlanks" dxfId="10" priority="9">
      <formula>LEN(TRIM(C48))=0</formula>
    </cfRule>
  </conditionalFormatting>
  <conditionalFormatting sqref="E48">
    <cfRule type="containsBlanks" dxfId="9" priority="8">
      <formula>LEN(TRIM(E48))=0</formula>
    </cfRule>
  </conditionalFormatting>
  <conditionalFormatting sqref="G48">
    <cfRule type="containsBlanks" dxfId="8" priority="7">
      <formula>LEN(TRIM(G48))=0</formula>
    </cfRule>
  </conditionalFormatting>
  <conditionalFormatting sqref="I48">
    <cfRule type="containsBlanks" dxfId="7" priority="6">
      <formula>LEN(TRIM(I48))=0</formula>
    </cfRule>
  </conditionalFormatting>
  <conditionalFormatting sqref="K48">
    <cfRule type="containsBlanks" dxfId="6" priority="5">
      <formula>LEN(TRIM(K48))=0</formula>
    </cfRule>
  </conditionalFormatting>
  <conditionalFormatting sqref="M48">
    <cfRule type="containsBlanks" dxfId="5" priority="4">
      <formula>LEN(TRIM(M48))=0</formula>
    </cfRule>
  </conditionalFormatting>
  <conditionalFormatting sqref="O48">
    <cfRule type="containsBlanks" dxfId="4" priority="3">
      <formula>LEN(TRIM(O48))=0</formula>
    </cfRule>
  </conditionalFormatting>
  <conditionalFormatting sqref="Q48">
    <cfRule type="containsBlanks" dxfId="3" priority="2">
      <formula>LEN(TRIM(Q48))=0</formula>
    </cfRule>
  </conditionalFormatting>
  <conditionalFormatting sqref="R48 P48 N48 L48 J48 H48 F48 D48">
    <cfRule type="containsBlanks" dxfId="2" priority="1">
      <formula>LEN(TRIM(D48))=0</formula>
    </cfRule>
  </conditionalFormatting>
  <printOptions horizontalCentered="1"/>
  <pageMargins left="0.59055118110236227" right="0.59055118110236227" top="0.59055118110236227" bottom="0.59055118110236227" header="0.39370078740157483" footer="0.39370078740157483"/>
  <pageSetup paperSize="9" scale="96" firstPageNumber="80" orientation="portrait" useFirstPageNumber="1" verticalDpi="300" r:id="rId1"/>
  <headerFooter scaleWithDoc="0" alignWithMargins="0">
    <oddHeader>&amp;L農業及び漁業</oddHeader>
    <oddFooter>&amp;C&amp;11&amp;A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47"/>
  <sheetViews>
    <sheetView view="pageBreakPreview" zoomScaleNormal="100" workbookViewId="0">
      <selection activeCell="N1" sqref="N1:Q1048576"/>
    </sheetView>
  </sheetViews>
  <sheetFormatPr defaultRowHeight="16.5" customHeight="1" x14ac:dyDescent="0.15"/>
  <cols>
    <col min="1" max="1" width="9.140625" style="135"/>
    <col min="2" max="7" width="7.5703125" style="135" customWidth="1"/>
    <col min="8" max="8" width="7.85546875" style="135" customWidth="1"/>
    <col min="9" max="13" width="7.5703125" style="135" customWidth="1"/>
    <col min="14" max="17" width="0" style="135" hidden="1" customWidth="1"/>
    <col min="18" max="16384" width="9.140625" style="135"/>
  </cols>
  <sheetData>
    <row r="1" spans="1:17" ht="5.0999999999999996" customHeight="1" x14ac:dyDescent="0.15">
      <c r="A1" s="509"/>
      <c r="B1" s="509"/>
      <c r="C1" s="509"/>
      <c r="D1" s="509"/>
      <c r="E1" s="509"/>
      <c r="F1" s="509"/>
      <c r="G1" s="509"/>
      <c r="H1" s="509"/>
      <c r="I1" s="509"/>
      <c r="J1" s="509"/>
      <c r="K1" s="133"/>
      <c r="L1" s="133"/>
      <c r="M1" s="134"/>
      <c r="N1" s="133"/>
    </row>
    <row r="2" spans="1:17" ht="15" customHeight="1" thickBot="1" x14ac:dyDescent="0.2">
      <c r="A2" s="509" t="s">
        <v>251</v>
      </c>
      <c r="B2" s="509"/>
      <c r="C2" s="509"/>
      <c r="D2" s="509"/>
      <c r="E2" s="509"/>
      <c r="F2" s="509"/>
      <c r="G2" s="509"/>
      <c r="H2" s="509"/>
      <c r="I2" s="509"/>
      <c r="J2" s="509"/>
      <c r="K2" s="133"/>
      <c r="L2" s="133"/>
      <c r="M2" s="134" t="s">
        <v>74</v>
      </c>
      <c r="N2" s="133"/>
    </row>
    <row r="3" spans="1:17" ht="20.100000000000001" customHeight="1" thickBot="1" x14ac:dyDescent="0.2">
      <c r="A3" s="500" t="s">
        <v>109</v>
      </c>
      <c r="B3" s="502" t="s">
        <v>243</v>
      </c>
      <c r="C3" s="392" t="s">
        <v>244</v>
      </c>
      <c r="D3" s="392"/>
      <c r="E3" s="392"/>
      <c r="F3" s="392"/>
      <c r="G3" s="392"/>
      <c r="H3" s="136" t="s">
        <v>110</v>
      </c>
      <c r="I3" s="511" t="s">
        <v>111</v>
      </c>
      <c r="J3" s="511"/>
      <c r="K3" s="511"/>
      <c r="L3" s="511"/>
      <c r="M3" s="417"/>
    </row>
    <row r="4" spans="1:17" ht="20.100000000000001" customHeight="1" x14ac:dyDescent="0.15">
      <c r="A4" s="501"/>
      <c r="B4" s="510"/>
      <c r="C4" s="505" t="s">
        <v>452</v>
      </c>
      <c r="D4" s="505" t="s">
        <v>112</v>
      </c>
      <c r="E4" s="506" t="s">
        <v>113</v>
      </c>
      <c r="F4" s="505" t="s">
        <v>7</v>
      </c>
      <c r="G4" s="137" t="s">
        <v>114</v>
      </c>
      <c r="H4" s="138" t="s">
        <v>115</v>
      </c>
      <c r="I4" s="505" t="s">
        <v>452</v>
      </c>
      <c r="J4" s="505" t="s">
        <v>112</v>
      </c>
      <c r="K4" s="506" t="s">
        <v>113</v>
      </c>
      <c r="L4" s="505" t="s">
        <v>7</v>
      </c>
      <c r="M4" s="139" t="s">
        <v>114</v>
      </c>
    </row>
    <row r="5" spans="1:17" ht="20.100000000000001" customHeight="1" x14ac:dyDescent="0.15">
      <c r="A5" s="501"/>
      <c r="B5" s="510"/>
      <c r="C5" s="505"/>
      <c r="D5" s="505"/>
      <c r="E5" s="505"/>
      <c r="F5" s="505"/>
      <c r="G5" s="138" t="s">
        <v>116</v>
      </c>
      <c r="H5" s="138" t="s">
        <v>117</v>
      </c>
      <c r="I5" s="505"/>
      <c r="J5" s="505"/>
      <c r="K5" s="505"/>
      <c r="L5" s="505"/>
      <c r="M5" s="140" t="s">
        <v>116</v>
      </c>
    </row>
    <row r="6" spans="1:17" ht="20.100000000000001" customHeight="1" x14ac:dyDescent="0.15">
      <c r="A6" s="141" t="s">
        <v>98</v>
      </c>
      <c r="B6" s="367">
        <v>22</v>
      </c>
      <c r="C6" s="368">
        <v>8</v>
      </c>
      <c r="D6" s="368">
        <v>1</v>
      </c>
      <c r="E6" s="368">
        <v>11</v>
      </c>
      <c r="F6" s="368">
        <v>7</v>
      </c>
      <c r="G6" s="368">
        <v>1</v>
      </c>
      <c r="H6" s="369" t="s">
        <v>453</v>
      </c>
      <c r="I6" s="369" t="s">
        <v>453</v>
      </c>
      <c r="J6" s="369" t="s">
        <v>453</v>
      </c>
      <c r="K6" s="369" t="s">
        <v>453</v>
      </c>
      <c r="L6" s="369" t="s">
        <v>453</v>
      </c>
      <c r="M6" s="370" t="s">
        <v>453</v>
      </c>
      <c r="O6" s="498" t="s">
        <v>118</v>
      </c>
      <c r="P6" s="498"/>
    </row>
    <row r="7" spans="1:17" ht="17.100000000000001" customHeight="1" x14ac:dyDescent="0.15">
      <c r="A7" s="142" t="s">
        <v>80</v>
      </c>
      <c r="B7" s="371">
        <v>3</v>
      </c>
      <c r="C7" s="372">
        <v>2</v>
      </c>
      <c r="D7" s="373" t="s">
        <v>454</v>
      </c>
      <c r="E7" s="373">
        <v>1</v>
      </c>
      <c r="F7" s="373">
        <v>1</v>
      </c>
      <c r="G7" s="373" t="s">
        <v>451</v>
      </c>
      <c r="H7" s="372" t="s">
        <v>453</v>
      </c>
      <c r="I7" s="372" t="s">
        <v>453</v>
      </c>
      <c r="J7" s="373" t="s">
        <v>451</v>
      </c>
      <c r="K7" s="372" t="s">
        <v>453</v>
      </c>
      <c r="L7" s="372" t="s">
        <v>453</v>
      </c>
      <c r="M7" s="374" t="s">
        <v>453</v>
      </c>
      <c r="O7" s="499" t="s">
        <v>119</v>
      </c>
      <c r="P7" s="499"/>
    </row>
    <row r="8" spans="1:17" ht="17.100000000000001" customHeight="1" x14ac:dyDescent="0.15">
      <c r="A8" s="142" t="s">
        <v>81</v>
      </c>
      <c r="B8" s="375" t="s">
        <v>453</v>
      </c>
      <c r="C8" s="372" t="s">
        <v>453</v>
      </c>
      <c r="D8" s="372" t="s">
        <v>453</v>
      </c>
      <c r="E8" s="372" t="s">
        <v>453</v>
      </c>
      <c r="F8" s="372" t="s">
        <v>453</v>
      </c>
      <c r="G8" s="372" t="s">
        <v>453</v>
      </c>
      <c r="H8" s="372" t="s">
        <v>453</v>
      </c>
      <c r="I8" s="372" t="s">
        <v>453</v>
      </c>
      <c r="J8" s="372" t="s">
        <v>453</v>
      </c>
      <c r="K8" s="372" t="s">
        <v>453</v>
      </c>
      <c r="L8" s="372" t="s">
        <v>453</v>
      </c>
      <c r="M8" s="374" t="s">
        <v>453</v>
      </c>
      <c r="O8" s="499" t="s">
        <v>120</v>
      </c>
      <c r="P8" s="499"/>
    </row>
    <row r="9" spans="1:17" ht="17.100000000000001" customHeight="1" x14ac:dyDescent="0.15">
      <c r="A9" s="145" t="s">
        <v>82</v>
      </c>
      <c r="B9" s="372" t="s">
        <v>453</v>
      </c>
      <c r="C9" s="372" t="s">
        <v>453</v>
      </c>
      <c r="D9" s="372" t="s">
        <v>453</v>
      </c>
      <c r="E9" s="372" t="s">
        <v>453</v>
      </c>
      <c r="F9" s="372" t="s">
        <v>453</v>
      </c>
      <c r="G9" s="372" t="s">
        <v>453</v>
      </c>
      <c r="H9" s="372" t="s">
        <v>453</v>
      </c>
      <c r="I9" s="372" t="s">
        <v>453</v>
      </c>
      <c r="J9" s="372" t="s">
        <v>453</v>
      </c>
      <c r="K9" s="372" t="s">
        <v>453</v>
      </c>
      <c r="L9" s="372" t="s">
        <v>453</v>
      </c>
      <c r="M9" s="374" t="s">
        <v>453</v>
      </c>
    </row>
    <row r="10" spans="1:17" ht="17.100000000000001" customHeight="1" x14ac:dyDescent="0.15">
      <c r="A10" s="145" t="s">
        <v>83</v>
      </c>
      <c r="B10" s="373" t="s">
        <v>454</v>
      </c>
      <c r="C10" s="373" t="s">
        <v>454</v>
      </c>
      <c r="D10" s="373" t="s">
        <v>454</v>
      </c>
      <c r="E10" s="373" t="s">
        <v>454</v>
      </c>
      <c r="F10" s="373" t="s">
        <v>454</v>
      </c>
      <c r="G10" s="373" t="s">
        <v>454</v>
      </c>
      <c r="H10" s="373" t="s">
        <v>454</v>
      </c>
      <c r="I10" s="373" t="s">
        <v>454</v>
      </c>
      <c r="J10" s="373" t="s">
        <v>454</v>
      </c>
      <c r="K10" s="373" t="s">
        <v>454</v>
      </c>
      <c r="L10" s="373" t="s">
        <v>454</v>
      </c>
      <c r="M10" s="376" t="s">
        <v>454</v>
      </c>
      <c r="O10" s="507" t="s">
        <v>121</v>
      </c>
      <c r="P10" s="507"/>
      <c r="Q10" s="507"/>
    </row>
    <row r="11" spans="1:17" ht="17.100000000000001" customHeight="1" x14ac:dyDescent="0.15">
      <c r="A11" s="145" t="s">
        <v>84</v>
      </c>
      <c r="B11" s="372" t="s">
        <v>453</v>
      </c>
      <c r="C11" s="372" t="s">
        <v>453</v>
      </c>
      <c r="D11" s="372" t="s">
        <v>453</v>
      </c>
      <c r="E11" s="372" t="s">
        <v>453</v>
      </c>
      <c r="F11" s="372" t="s">
        <v>453</v>
      </c>
      <c r="G11" s="372" t="s">
        <v>453</v>
      </c>
      <c r="H11" s="372" t="s">
        <v>453</v>
      </c>
      <c r="I11" s="372" t="s">
        <v>453</v>
      </c>
      <c r="J11" s="372" t="s">
        <v>453</v>
      </c>
      <c r="K11" s="372" t="s">
        <v>453</v>
      </c>
      <c r="L11" s="372" t="s">
        <v>453</v>
      </c>
      <c r="M11" s="374" t="s">
        <v>453</v>
      </c>
      <c r="O11" s="508" t="s">
        <v>122</v>
      </c>
      <c r="P11" s="508"/>
      <c r="Q11" s="508"/>
    </row>
    <row r="12" spans="1:17" ht="17.100000000000001" customHeight="1" x14ac:dyDescent="0.15">
      <c r="A12" s="145" t="s">
        <v>85</v>
      </c>
      <c r="B12" s="372" t="s">
        <v>453</v>
      </c>
      <c r="C12" s="372" t="s">
        <v>453</v>
      </c>
      <c r="D12" s="372" t="s">
        <v>453</v>
      </c>
      <c r="E12" s="372" t="s">
        <v>453</v>
      </c>
      <c r="F12" s="372" t="s">
        <v>453</v>
      </c>
      <c r="G12" s="372" t="s">
        <v>453</v>
      </c>
      <c r="H12" s="372" t="s">
        <v>453</v>
      </c>
      <c r="I12" s="372" t="s">
        <v>453</v>
      </c>
      <c r="J12" s="372" t="s">
        <v>453</v>
      </c>
      <c r="K12" s="377"/>
      <c r="L12" s="372" t="s">
        <v>453</v>
      </c>
      <c r="M12" s="374" t="s">
        <v>453</v>
      </c>
      <c r="O12" s="508" t="s">
        <v>123</v>
      </c>
      <c r="P12" s="508"/>
      <c r="Q12" s="508"/>
    </row>
    <row r="13" spans="1:17" ht="17.100000000000001" customHeight="1" x14ac:dyDescent="0.15">
      <c r="A13" s="145" t="s">
        <v>86</v>
      </c>
      <c r="B13" s="372">
        <v>5</v>
      </c>
      <c r="C13" s="373" t="s">
        <v>451</v>
      </c>
      <c r="D13" s="373" t="s">
        <v>451</v>
      </c>
      <c r="E13" s="373">
        <v>3</v>
      </c>
      <c r="F13" s="373">
        <v>4</v>
      </c>
      <c r="G13" s="373" t="s">
        <v>455</v>
      </c>
      <c r="H13" s="372" t="s">
        <v>453</v>
      </c>
      <c r="I13" s="373" t="s">
        <v>451</v>
      </c>
      <c r="J13" s="373" t="s">
        <v>451</v>
      </c>
      <c r="K13" s="372" t="s">
        <v>453</v>
      </c>
      <c r="L13" s="372" t="s">
        <v>453</v>
      </c>
      <c r="M13" s="376" t="s">
        <v>451</v>
      </c>
    </row>
    <row r="14" spans="1:17" ht="17.100000000000001" customHeight="1" x14ac:dyDescent="0.15">
      <c r="A14" s="145" t="s">
        <v>87</v>
      </c>
      <c r="B14" s="372" t="s">
        <v>471</v>
      </c>
      <c r="C14" s="372" t="s">
        <v>453</v>
      </c>
      <c r="D14" s="372" t="s">
        <v>453</v>
      </c>
      <c r="E14" s="372" t="s">
        <v>453</v>
      </c>
      <c r="F14" s="372" t="s">
        <v>453</v>
      </c>
      <c r="G14" s="372" t="s">
        <v>453</v>
      </c>
      <c r="H14" s="372" t="s">
        <v>453</v>
      </c>
      <c r="I14" s="372" t="s">
        <v>453</v>
      </c>
      <c r="J14" s="372" t="s">
        <v>453</v>
      </c>
      <c r="K14" s="372" t="s">
        <v>453</v>
      </c>
      <c r="L14" s="372" t="s">
        <v>453</v>
      </c>
      <c r="M14" s="374" t="s">
        <v>453</v>
      </c>
    </row>
    <row r="15" spans="1:17" ht="17.100000000000001" customHeight="1" x14ac:dyDescent="0.15">
      <c r="A15" s="145" t="s">
        <v>88</v>
      </c>
      <c r="B15" s="372" t="s">
        <v>458</v>
      </c>
      <c r="C15" s="372" t="s">
        <v>453</v>
      </c>
      <c r="D15" s="372" t="s">
        <v>453</v>
      </c>
      <c r="E15" s="372" t="s">
        <v>453</v>
      </c>
      <c r="F15" s="372" t="s">
        <v>453</v>
      </c>
      <c r="G15" s="372" t="s">
        <v>453</v>
      </c>
      <c r="H15" s="372" t="s">
        <v>453</v>
      </c>
      <c r="I15" s="372" t="s">
        <v>453</v>
      </c>
      <c r="J15" s="372" t="s">
        <v>453</v>
      </c>
      <c r="K15" s="372" t="s">
        <v>453</v>
      </c>
      <c r="L15" s="372" t="s">
        <v>453</v>
      </c>
      <c r="M15" s="374" t="s">
        <v>453</v>
      </c>
    </row>
    <row r="16" spans="1:17" ht="17.100000000000001" customHeight="1" x14ac:dyDescent="0.15">
      <c r="A16" s="145" t="s">
        <v>89</v>
      </c>
      <c r="B16" s="372">
        <v>3</v>
      </c>
      <c r="C16" s="372">
        <v>2</v>
      </c>
      <c r="D16" s="373">
        <v>1</v>
      </c>
      <c r="E16" s="373" t="s">
        <v>451</v>
      </c>
      <c r="F16" s="373">
        <v>1</v>
      </c>
      <c r="G16" s="373">
        <v>1</v>
      </c>
      <c r="H16" s="373" t="s">
        <v>456</v>
      </c>
      <c r="I16" s="373" t="s">
        <v>456</v>
      </c>
      <c r="J16" s="373" t="s">
        <v>457</v>
      </c>
      <c r="K16" s="373" t="s">
        <v>451</v>
      </c>
      <c r="L16" s="373" t="s">
        <v>456</v>
      </c>
      <c r="M16" s="376" t="s">
        <v>456</v>
      </c>
    </row>
    <row r="17" spans="1:16" ht="17.100000000000001" customHeight="1" x14ac:dyDescent="0.15">
      <c r="A17" s="145" t="s">
        <v>90</v>
      </c>
      <c r="B17" s="373" t="s">
        <v>451</v>
      </c>
      <c r="C17" s="373" t="s">
        <v>451</v>
      </c>
      <c r="D17" s="373" t="s">
        <v>451</v>
      </c>
      <c r="E17" s="373" t="s">
        <v>451</v>
      </c>
      <c r="F17" s="373" t="s">
        <v>451</v>
      </c>
      <c r="G17" s="373" t="s">
        <v>451</v>
      </c>
      <c r="H17" s="373" t="s">
        <v>451</v>
      </c>
      <c r="I17" s="373" t="s">
        <v>451</v>
      </c>
      <c r="J17" s="373" t="s">
        <v>451</v>
      </c>
      <c r="K17" s="373" t="s">
        <v>451</v>
      </c>
      <c r="L17" s="373" t="s">
        <v>451</v>
      </c>
      <c r="M17" s="376" t="s">
        <v>451</v>
      </c>
      <c r="P17" s="146"/>
    </row>
    <row r="18" spans="1:16" ht="17.100000000000001" customHeight="1" x14ac:dyDescent="0.15">
      <c r="A18" s="145" t="s">
        <v>91</v>
      </c>
      <c r="B18" s="372" t="s">
        <v>453</v>
      </c>
      <c r="C18" s="372" t="s">
        <v>453</v>
      </c>
      <c r="D18" s="372" t="s">
        <v>453</v>
      </c>
      <c r="E18" s="372" t="s">
        <v>453</v>
      </c>
      <c r="F18" s="372" t="s">
        <v>453</v>
      </c>
      <c r="G18" s="372" t="s">
        <v>453</v>
      </c>
      <c r="H18" s="372" t="s">
        <v>453</v>
      </c>
      <c r="I18" s="372" t="s">
        <v>453</v>
      </c>
      <c r="J18" s="372" t="s">
        <v>453</v>
      </c>
      <c r="K18" s="372" t="s">
        <v>453</v>
      </c>
      <c r="L18" s="372" t="s">
        <v>453</v>
      </c>
      <c r="M18" s="381" t="s">
        <v>453</v>
      </c>
    </row>
    <row r="19" spans="1:16" ht="17.100000000000001" customHeight="1" x14ac:dyDescent="0.15">
      <c r="A19" s="145" t="s">
        <v>92</v>
      </c>
      <c r="B19" s="372" t="s">
        <v>453</v>
      </c>
      <c r="C19" s="372" t="s">
        <v>453</v>
      </c>
      <c r="D19" s="372" t="s">
        <v>453</v>
      </c>
      <c r="E19" s="372" t="s">
        <v>453</v>
      </c>
      <c r="F19" s="372" t="s">
        <v>453</v>
      </c>
      <c r="G19" s="372" t="s">
        <v>453</v>
      </c>
      <c r="H19" s="372" t="s">
        <v>453</v>
      </c>
      <c r="I19" s="372" t="s">
        <v>453</v>
      </c>
      <c r="J19" s="372" t="s">
        <v>453</v>
      </c>
      <c r="K19" s="372" t="s">
        <v>453</v>
      </c>
      <c r="L19" s="372" t="s">
        <v>453</v>
      </c>
      <c r="M19" s="381" t="s">
        <v>453</v>
      </c>
    </row>
    <row r="20" spans="1:16" ht="17.100000000000001" customHeight="1" x14ac:dyDescent="0.15">
      <c r="A20" s="145" t="s">
        <v>93</v>
      </c>
      <c r="B20" s="372">
        <v>2</v>
      </c>
      <c r="C20" s="373">
        <v>1</v>
      </c>
      <c r="D20" s="373" t="s">
        <v>459</v>
      </c>
      <c r="E20" s="373" t="s">
        <v>451</v>
      </c>
      <c r="F20" s="373">
        <v>1</v>
      </c>
      <c r="G20" s="373" t="s">
        <v>460</v>
      </c>
      <c r="H20" s="373" t="s">
        <v>456</v>
      </c>
      <c r="I20" s="373" t="s">
        <v>456</v>
      </c>
      <c r="J20" s="373" t="s">
        <v>461</v>
      </c>
      <c r="K20" s="373" t="s">
        <v>451</v>
      </c>
      <c r="L20" s="373" t="s">
        <v>462</v>
      </c>
      <c r="M20" s="382" t="s">
        <v>451</v>
      </c>
    </row>
    <row r="21" spans="1:16" ht="17.100000000000001" customHeight="1" x14ac:dyDescent="0.15">
      <c r="A21" s="147" t="s">
        <v>94</v>
      </c>
      <c r="B21" s="372" t="s">
        <v>453</v>
      </c>
      <c r="C21" s="372" t="s">
        <v>453</v>
      </c>
      <c r="D21" s="372" t="s">
        <v>453</v>
      </c>
      <c r="E21" s="372" t="s">
        <v>453</v>
      </c>
      <c r="F21" s="372" t="s">
        <v>453</v>
      </c>
      <c r="G21" s="372" t="s">
        <v>453</v>
      </c>
      <c r="H21" s="372" t="s">
        <v>453</v>
      </c>
      <c r="I21" s="372" t="s">
        <v>453</v>
      </c>
      <c r="J21" s="372" t="s">
        <v>453</v>
      </c>
      <c r="K21" s="372" t="s">
        <v>453</v>
      </c>
      <c r="L21" s="372" t="s">
        <v>453</v>
      </c>
      <c r="M21" s="381" t="s">
        <v>453</v>
      </c>
    </row>
    <row r="22" spans="1:16" ht="17.100000000000001" customHeight="1" x14ac:dyDescent="0.15">
      <c r="A22" s="147" t="s">
        <v>95</v>
      </c>
      <c r="B22" s="373" t="s">
        <v>451</v>
      </c>
      <c r="C22" s="373" t="s">
        <v>451</v>
      </c>
      <c r="D22" s="373" t="s">
        <v>451</v>
      </c>
      <c r="E22" s="373" t="s">
        <v>451</v>
      </c>
      <c r="F22" s="373" t="s">
        <v>451</v>
      </c>
      <c r="G22" s="373" t="s">
        <v>451</v>
      </c>
      <c r="H22" s="373" t="s">
        <v>451</v>
      </c>
      <c r="I22" s="373" t="s">
        <v>451</v>
      </c>
      <c r="J22" s="373" t="s">
        <v>451</v>
      </c>
      <c r="K22" s="373" t="s">
        <v>451</v>
      </c>
      <c r="L22" s="373" t="s">
        <v>451</v>
      </c>
      <c r="M22" s="376" t="s">
        <v>451</v>
      </c>
    </row>
    <row r="23" spans="1:16" ht="17.100000000000001" customHeight="1" thickBot="1" x14ac:dyDescent="0.2">
      <c r="A23" s="148" t="s">
        <v>96</v>
      </c>
      <c r="B23" s="378" t="s">
        <v>451</v>
      </c>
      <c r="C23" s="379" t="s">
        <v>451</v>
      </c>
      <c r="D23" s="379" t="s">
        <v>451</v>
      </c>
      <c r="E23" s="379" t="s">
        <v>451</v>
      </c>
      <c r="F23" s="379" t="s">
        <v>451</v>
      </c>
      <c r="G23" s="379" t="s">
        <v>451</v>
      </c>
      <c r="H23" s="379" t="s">
        <v>451</v>
      </c>
      <c r="I23" s="379" t="s">
        <v>451</v>
      </c>
      <c r="J23" s="379" t="s">
        <v>451</v>
      </c>
      <c r="K23" s="379" t="s">
        <v>451</v>
      </c>
      <c r="L23" s="379" t="s">
        <v>451</v>
      </c>
      <c r="M23" s="380" t="s">
        <v>451</v>
      </c>
    </row>
    <row r="24" spans="1:16" ht="15" customHeight="1" x14ac:dyDescent="0.15">
      <c r="A24" s="150" t="s">
        <v>73</v>
      </c>
      <c r="B24" s="133"/>
      <c r="C24" s="133"/>
      <c r="D24" s="133"/>
      <c r="E24" s="133"/>
      <c r="F24" s="133"/>
      <c r="G24" s="133"/>
      <c r="H24" s="133"/>
      <c r="I24" s="133"/>
      <c r="J24" s="494" t="s">
        <v>450</v>
      </c>
      <c r="K24" s="494"/>
      <c r="L24" s="494"/>
      <c r="M24" s="494"/>
      <c r="N24" s="133"/>
    </row>
    <row r="25" spans="1:16" ht="15" customHeight="1" x14ac:dyDescent="0.15">
      <c r="A25" s="133"/>
      <c r="B25" s="133"/>
      <c r="C25" s="133"/>
      <c r="D25" s="133"/>
      <c r="E25" s="133"/>
      <c r="F25" s="133"/>
      <c r="G25" s="133"/>
      <c r="H25" s="133"/>
      <c r="I25" s="133"/>
      <c r="J25" s="133"/>
      <c r="K25" s="133"/>
      <c r="L25" s="133"/>
      <c r="M25" s="133"/>
      <c r="N25" s="133"/>
    </row>
    <row r="26" spans="1:16" ht="15" customHeight="1" thickBot="1" x14ac:dyDescent="0.2">
      <c r="A26" s="94" t="s">
        <v>286</v>
      </c>
      <c r="B26" s="94"/>
      <c r="C26" s="94"/>
      <c r="D26" s="94"/>
      <c r="E26" s="94"/>
      <c r="F26" s="94"/>
      <c r="G26" s="94"/>
      <c r="H26" s="94"/>
      <c r="I26" s="94"/>
      <c r="J26" s="94"/>
      <c r="K26" s="94"/>
      <c r="L26" s="133"/>
      <c r="M26" s="134" t="s">
        <v>234</v>
      </c>
      <c r="N26" s="133"/>
    </row>
    <row r="27" spans="1:16" ht="20.100000000000001" customHeight="1" thickBot="1" x14ac:dyDescent="0.2">
      <c r="A27" s="500" t="s">
        <v>97</v>
      </c>
      <c r="B27" s="392" t="s">
        <v>98</v>
      </c>
      <c r="C27" s="392" t="s">
        <v>124</v>
      </c>
      <c r="D27" s="502" t="s">
        <v>113</v>
      </c>
      <c r="E27" s="151" t="s">
        <v>287</v>
      </c>
      <c r="F27" s="503" t="s">
        <v>7</v>
      </c>
      <c r="G27" s="392" t="s">
        <v>125</v>
      </c>
      <c r="H27" s="136" t="s">
        <v>8</v>
      </c>
      <c r="I27" s="495" t="s">
        <v>126</v>
      </c>
      <c r="J27" s="392" t="s">
        <v>127</v>
      </c>
      <c r="K27" s="392" t="s">
        <v>128</v>
      </c>
      <c r="L27" s="495" t="s">
        <v>129</v>
      </c>
      <c r="M27" s="152" t="s">
        <v>8</v>
      </c>
      <c r="O27" s="498" t="s">
        <v>118</v>
      </c>
      <c r="P27" s="498"/>
    </row>
    <row r="28" spans="1:16" ht="20.100000000000001" customHeight="1" x14ac:dyDescent="0.15">
      <c r="A28" s="501"/>
      <c r="B28" s="497"/>
      <c r="C28" s="497"/>
      <c r="D28" s="497"/>
      <c r="E28" s="153" t="s">
        <v>116</v>
      </c>
      <c r="F28" s="504"/>
      <c r="G28" s="497"/>
      <c r="H28" s="154" t="s">
        <v>130</v>
      </c>
      <c r="I28" s="496"/>
      <c r="J28" s="497"/>
      <c r="K28" s="497"/>
      <c r="L28" s="496"/>
      <c r="M28" s="140" t="s">
        <v>131</v>
      </c>
      <c r="O28" s="499" t="s">
        <v>119</v>
      </c>
      <c r="P28" s="499"/>
    </row>
    <row r="29" spans="1:16" ht="20.100000000000001" customHeight="1" x14ac:dyDescent="0.15">
      <c r="A29" s="141" t="s">
        <v>98</v>
      </c>
      <c r="B29" s="155">
        <v>21</v>
      </c>
      <c r="C29" s="156" t="s">
        <v>451</v>
      </c>
      <c r="D29" s="156">
        <v>9</v>
      </c>
      <c r="E29" s="156" t="s">
        <v>451</v>
      </c>
      <c r="F29" s="156">
        <v>3</v>
      </c>
      <c r="G29" s="156">
        <v>7</v>
      </c>
      <c r="H29" s="156" t="s">
        <v>463</v>
      </c>
      <c r="I29" s="156">
        <v>2</v>
      </c>
      <c r="J29" s="156" t="s">
        <v>451</v>
      </c>
      <c r="K29" s="156" t="s">
        <v>451</v>
      </c>
      <c r="L29" s="156" t="s">
        <v>451</v>
      </c>
      <c r="M29" s="326" t="s">
        <v>451</v>
      </c>
    </row>
    <row r="30" spans="1:16" ht="17.100000000000001" customHeight="1" x14ac:dyDescent="0.15">
      <c r="A30" s="142" t="s">
        <v>80</v>
      </c>
      <c r="B30" s="157">
        <v>2</v>
      </c>
      <c r="C30" s="143" t="s">
        <v>451</v>
      </c>
      <c r="D30" s="143" t="s">
        <v>451</v>
      </c>
      <c r="E30" s="143" t="s">
        <v>451</v>
      </c>
      <c r="F30" s="143">
        <v>1</v>
      </c>
      <c r="G30" s="143">
        <v>1</v>
      </c>
      <c r="H30" s="143" t="s">
        <v>451</v>
      </c>
      <c r="I30" s="143" t="s">
        <v>451</v>
      </c>
      <c r="J30" s="143" t="s">
        <v>451</v>
      </c>
      <c r="K30" s="143" t="s">
        <v>451</v>
      </c>
      <c r="L30" s="143" t="s">
        <v>451</v>
      </c>
      <c r="M30" s="144" t="s">
        <v>451</v>
      </c>
    </row>
    <row r="31" spans="1:16" ht="17.100000000000001" customHeight="1" x14ac:dyDescent="0.15">
      <c r="A31" s="142" t="s">
        <v>81</v>
      </c>
      <c r="B31" s="157" t="s">
        <v>456</v>
      </c>
      <c r="C31" s="143" t="s">
        <v>456</v>
      </c>
      <c r="D31" s="143" t="s">
        <v>456</v>
      </c>
      <c r="E31" s="143" t="s">
        <v>456</v>
      </c>
      <c r="F31" s="143" t="s">
        <v>456</v>
      </c>
      <c r="G31" s="143" t="s">
        <v>456</v>
      </c>
      <c r="H31" s="143" t="s">
        <v>456</v>
      </c>
      <c r="I31" s="143" t="s">
        <v>456</v>
      </c>
      <c r="J31" s="143" t="s">
        <v>456</v>
      </c>
      <c r="K31" s="143" t="s">
        <v>456</v>
      </c>
      <c r="L31" s="143" t="s">
        <v>456</v>
      </c>
      <c r="M31" s="144" t="s">
        <v>456</v>
      </c>
    </row>
    <row r="32" spans="1:16" ht="17.100000000000001" customHeight="1" x14ac:dyDescent="0.15">
      <c r="A32" s="142" t="s">
        <v>82</v>
      </c>
      <c r="B32" s="157" t="s">
        <v>464</v>
      </c>
      <c r="C32" s="143" t="s">
        <v>456</v>
      </c>
      <c r="D32" s="143" t="s">
        <v>456</v>
      </c>
      <c r="E32" s="143" t="s">
        <v>469</v>
      </c>
      <c r="F32" s="143" t="s">
        <v>469</v>
      </c>
      <c r="G32" s="143" t="s">
        <v>469</v>
      </c>
      <c r="H32" s="143" t="s">
        <v>469</v>
      </c>
      <c r="I32" s="143" t="s">
        <v>469</v>
      </c>
      <c r="J32" s="143" t="s">
        <v>469</v>
      </c>
      <c r="K32" s="143" t="s">
        <v>469</v>
      </c>
      <c r="L32" s="143" t="s">
        <v>469</v>
      </c>
      <c r="M32" s="144" t="s">
        <v>469</v>
      </c>
    </row>
    <row r="33" spans="1:14" ht="17.100000000000001" customHeight="1" x14ac:dyDescent="0.15">
      <c r="A33" s="142" t="s">
        <v>83</v>
      </c>
      <c r="B33" s="157" t="s">
        <v>451</v>
      </c>
      <c r="C33" s="143" t="s">
        <v>451</v>
      </c>
      <c r="D33" s="143" t="s">
        <v>470</v>
      </c>
      <c r="E33" s="143" t="s">
        <v>451</v>
      </c>
      <c r="F33" s="143" t="s">
        <v>451</v>
      </c>
      <c r="G33" s="143" t="s">
        <v>451</v>
      </c>
      <c r="H33" s="143" t="s">
        <v>451</v>
      </c>
      <c r="I33" s="143" t="s">
        <v>451</v>
      </c>
      <c r="J33" s="143" t="s">
        <v>451</v>
      </c>
      <c r="K33" s="143" t="s">
        <v>451</v>
      </c>
      <c r="L33" s="143" t="s">
        <v>451</v>
      </c>
      <c r="M33" s="144" t="s">
        <v>451</v>
      </c>
    </row>
    <row r="34" spans="1:14" ht="17.100000000000001" customHeight="1" x14ac:dyDescent="0.15">
      <c r="A34" s="142" t="s">
        <v>84</v>
      </c>
      <c r="B34" s="157" t="s">
        <v>465</v>
      </c>
      <c r="C34" s="143" t="s">
        <v>456</v>
      </c>
      <c r="D34" s="143" t="s">
        <v>456</v>
      </c>
      <c r="E34" s="143" t="s">
        <v>456</v>
      </c>
      <c r="F34" s="143" t="s">
        <v>456</v>
      </c>
      <c r="G34" s="143" t="s">
        <v>456</v>
      </c>
      <c r="H34" s="143" t="s">
        <v>456</v>
      </c>
      <c r="I34" s="143" t="s">
        <v>456</v>
      </c>
      <c r="J34" s="143" t="s">
        <v>456</v>
      </c>
      <c r="K34" s="143" t="s">
        <v>456</v>
      </c>
      <c r="L34" s="143" t="s">
        <v>456</v>
      </c>
      <c r="M34" s="144" t="s">
        <v>456</v>
      </c>
    </row>
    <row r="35" spans="1:14" ht="17.100000000000001" customHeight="1" x14ac:dyDescent="0.15">
      <c r="A35" s="142" t="s">
        <v>85</v>
      </c>
      <c r="B35" s="157" t="s">
        <v>466</v>
      </c>
      <c r="C35" s="143" t="s">
        <v>465</v>
      </c>
      <c r="D35" s="143" t="s">
        <v>472</v>
      </c>
      <c r="E35" s="143" t="s">
        <v>472</v>
      </c>
      <c r="F35" s="143" t="s">
        <v>472</v>
      </c>
      <c r="G35" s="143" t="s">
        <v>472</v>
      </c>
      <c r="H35" s="143" t="s">
        <v>472</v>
      </c>
      <c r="I35" s="143" t="s">
        <v>472</v>
      </c>
      <c r="J35" s="143" t="s">
        <v>472</v>
      </c>
      <c r="K35" s="143" t="s">
        <v>472</v>
      </c>
      <c r="L35" s="143" t="s">
        <v>472</v>
      </c>
      <c r="M35" s="144" t="s">
        <v>472</v>
      </c>
    </row>
    <row r="36" spans="1:14" ht="17.100000000000001" customHeight="1" x14ac:dyDescent="0.15">
      <c r="A36" s="142" t="s">
        <v>86</v>
      </c>
      <c r="B36" s="157">
        <v>4</v>
      </c>
      <c r="C36" s="143" t="s">
        <v>467</v>
      </c>
      <c r="D36" s="143">
        <v>3</v>
      </c>
      <c r="E36" s="143" t="s">
        <v>451</v>
      </c>
      <c r="F36" s="143">
        <v>1</v>
      </c>
      <c r="G36" s="143" t="s">
        <v>451</v>
      </c>
      <c r="H36" s="143" t="s">
        <v>451</v>
      </c>
      <c r="I36" s="143" t="s">
        <v>451</v>
      </c>
      <c r="J36" s="143" t="s">
        <v>451</v>
      </c>
      <c r="K36" s="143" t="s">
        <v>451</v>
      </c>
      <c r="L36" s="143" t="s">
        <v>451</v>
      </c>
      <c r="M36" s="144" t="s">
        <v>451</v>
      </c>
    </row>
    <row r="37" spans="1:14" ht="17.100000000000001" customHeight="1" x14ac:dyDescent="0.15">
      <c r="A37" s="142" t="s">
        <v>87</v>
      </c>
      <c r="B37" s="157" t="s">
        <v>456</v>
      </c>
      <c r="C37" s="143" t="s">
        <v>465</v>
      </c>
      <c r="D37" s="143" t="s">
        <v>456</v>
      </c>
      <c r="E37" s="143" t="s">
        <v>456</v>
      </c>
      <c r="F37" s="143" t="s">
        <v>456</v>
      </c>
      <c r="G37" s="143" t="s">
        <v>456</v>
      </c>
      <c r="H37" s="143" t="s">
        <v>456</v>
      </c>
      <c r="I37" s="143" t="s">
        <v>456</v>
      </c>
      <c r="J37" s="143" t="s">
        <v>456</v>
      </c>
      <c r="K37" s="143" t="s">
        <v>456</v>
      </c>
      <c r="L37" s="143" t="s">
        <v>456</v>
      </c>
      <c r="M37" s="144" t="s">
        <v>456</v>
      </c>
    </row>
    <row r="38" spans="1:14" ht="17.100000000000001" customHeight="1" x14ac:dyDescent="0.15">
      <c r="A38" s="142" t="s">
        <v>88</v>
      </c>
      <c r="B38" s="157" t="s">
        <v>456</v>
      </c>
      <c r="C38" s="143" t="s">
        <v>468</v>
      </c>
      <c r="D38" s="143" t="s">
        <v>456</v>
      </c>
      <c r="E38" s="143" t="s">
        <v>456</v>
      </c>
      <c r="F38" s="143" t="s">
        <v>456</v>
      </c>
      <c r="G38" s="143" t="s">
        <v>456</v>
      </c>
      <c r="H38" s="143" t="s">
        <v>456</v>
      </c>
      <c r="I38" s="143" t="s">
        <v>456</v>
      </c>
      <c r="J38" s="143" t="s">
        <v>456</v>
      </c>
      <c r="K38" s="143" t="s">
        <v>456</v>
      </c>
      <c r="L38" s="143" t="s">
        <v>456</v>
      </c>
      <c r="M38" s="144" t="s">
        <v>456</v>
      </c>
    </row>
    <row r="39" spans="1:14" ht="17.100000000000001" customHeight="1" x14ac:dyDescent="0.15">
      <c r="A39" s="142" t="s">
        <v>89</v>
      </c>
      <c r="B39" s="157" t="s">
        <v>456</v>
      </c>
      <c r="C39" s="143" t="s">
        <v>456</v>
      </c>
      <c r="D39" s="143" t="s">
        <v>456</v>
      </c>
      <c r="E39" s="143" t="s">
        <v>456</v>
      </c>
      <c r="F39" s="143" t="s">
        <v>456</v>
      </c>
      <c r="G39" s="143" t="s">
        <v>456</v>
      </c>
      <c r="H39" s="143" t="s">
        <v>456</v>
      </c>
      <c r="I39" s="143" t="s">
        <v>456</v>
      </c>
      <c r="J39" s="143" t="s">
        <v>456</v>
      </c>
      <c r="K39" s="143" t="s">
        <v>456</v>
      </c>
      <c r="L39" s="143" t="s">
        <v>456</v>
      </c>
      <c r="M39" s="144" t="s">
        <v>456</v>
      </c>
    </row>
    <row r="40" spans="1:14" ht="17.100000000000001" customHeight="1" x14ac:dyDescent="0.15">
      <c r="A40" s="142" t="s">
        <v>90</v>
      </c>
      <c r="B40" s="157" t="s">
        <v>467</v>
      </c>
      <c r="C40" s="143" t="s">
        <v>451</v>
      </c>
      <c r="D40" s="143" t="s">
        <v>451</v>
      </c>
      <c r="E40" s="143" t="s">
        <v>451</v>
      </c>
      <c r="F40" s="143" t="s">
        <v>451</v>
      </c>
      <c r="G40" s="143" t="s">
        <v>451</v>
      </c>
      <c r="H40" s="143" t="s">
        <v>451</v>
      </c>
      <c r="I40" s="143" t="s">
        <v>451</v>
      </c>
      <c r="J40" s="143" t="s">
        <v>451</v>
      </c>
      <c r="K40" s="143" t="s">
        <v>451</v>
      </c>
      <c r="L40" s="143" t="s">
        <v>451</v>
      </c>
      <c r="M40" s="144" t="s">
        <v>451</v>
      </c>
    </row>
    <row r="41" spans="1:14" ht="17.100000000000001" customHeight="1" x14ac:dyDescent="0.15">
      <c r="A41" s="142" t="s">
        <v>91</v>
      </c>
      <c r="B41" s="157" t="s">
        <v>456</v>
      </c>
      <c r="C41" s="143" t="s">
        <v>465</v>
      </c>
      <c r="D41" s="143" t="s">
        <v>456</v>
      </c>
      <c r="E41" s="143" t="s">
        <v>456</v>
      </c>
      <c r="F41" s="143" t="s">
        <v>456</v>
      </c>
      <c r="G41" s="143" t="s">
        <v>456</v>
      </c>
      <c r="H41" s="143" t="s">
        <v>456</v>
      </c>
      <c r="I41" s="143" t="s">
        <v>456</v>
      </c>
      <c r="J41" s="143" t="s">
        <v>456</v>
      </c>
      <c r="K41" s="143" t="s">
        <v>456</v>
      </c>
      <c r="L41" s="143" t="s">
        <v>456</v>
      </c>
      <c r="M41" s="144" t="s">
        <v>456</v>
      </c>
    </row>
    <row r="42" spans="1:14" ht="17.100000000000001" customHeight="1" x14ac:dyDescent="0.15">
      <c r="A42" s="142" t="s">
        <v>92</v>
      </c>
      <c r="B42" s="157" t="s">
        <v>456</v>
      </c>
      <c r="C42" s="143" t="s">
        <v>469</v>
      </c>
      <c r="D42" s="143" t="s">
        <v>456</v>
      </c>
      <c r="E42" s="143" t="s">
        <v>456</v>
      </c>
      <c r="F42" s="143" t="s">
        <v>456</v>
      </c>
      <c r="G42" s="143" t="s">
        <v>456</v>
      </c>
      <c r="H42" s="143" t="s">
        <v>456</v>
      </c>
      <c r="I42" s="143" t="s">
        <v>456</v>
      </c>
      <c r="J42" s="143" t="s">
        <v>456</v>
      </c>
      <c r="K42" s="143" t="s">
        <v>456</v>
      </c>
      <c r="L42" s="143" t="s">
        <v>456</v>
      </c>
      <c r="M42" s="144" t="s">
        <v>456</v>
      </c>
    </row>
    <row r="43" spans="1:14" ht="17.100000000000001" customHeight="1" x14ac:dyDescent="0.15">
      <c r="A43" s="142" t="s">
        <v>93</v>
      </c>
      <c r="B43" s="157">
        <v>3</v>
      </c>
      <c r="C43" s="143" t="s">
        <v>470</v>
      </c>
      <c r="D43" s="143" t="s">
        <v>451</v>
      </c>
      <c r="E43" s="143" t="s">
        <v>451</v>
      </c>
      <c r="F43" s="143">
        <v>1</v>
      </c>
      <c r="G43" s="143">
        <v>1</v>
      </c>
      <c r="H43" s="143" t="s">
        <v>451</v>
      </c>
      <c r="I43" s="143">
        <v>1</v>
      </c>
      <c r="J43" s="143" t="s">
        <v>451</v>
      </c>
      <c r="K43" s="143" t="s">
        <v>451</v>
      </c>
      <c r="L43" s="143" t="s">
        <v>451</v>
      </c>
      <c r="M43" s="144" t="s">
        <v>451</v>
      </c>
    </row>
    <row r="44" spans="1:14" ht="17.100000000000001" customHeight="1" x14ac:dyDescent="0.15">
      <c r="A44" s="158" t="s">
        <v>94</v>
      </c>
      <c r="B44" s="157" t="s">
        <v>456</v>
      </c>
      <c r="C44" s="143" t="s">
        <v>456</v>
      </c>
      <c r="D44" s="143" t="s">
        <v>456</v>
      </c>
      <c r="E44" s="143" t="s">
        <v>456</v>
      </c>
      <c r="F44" s="143" t="s">
        <v>456</v>
      </c>
      <c r="G44" s="143" t="s">
        <v>456</v>
      </c>
      <c r="H44" s="143" t="s">
        <v>456</v>
      </c>
      <c r="I44" s="143" t="s">
        <v>456</v>
      </c>
      <c r="J44" s="143" t="s">
        <v>456</v>
      </c>
      <c r="K44" s="143" t="s">
        <v>456</v>
      </c>
      <c r="L44" s="143" t="s">
        <v>456</v>
      </c>
      <c r="M44" s="144" t="s">
        <v>456</v>
      </c>
    </row>
    <row r="45" spans="1:14" ht="17.100000000000001" customHeight="1" x14ac:dyDescent="0.15">
      <c r="A45" s="158" t="s">
        <v>95</v>
      </c>
      <c r="B45" s="157" t="s">
        <v>459</v>
      </c>
      <c r="C45" s="143" t="s">
        <v>451</v>
      </c>
      <c r="D45" s="143" t="s">
        <v>451</v>
      </c>
      <c r="E45" s="143" t="s">
        <v>451</v>
      </c>
      <c r="F45" s="143" t="s">
        <v>451</v>
      </c>
      <c r="G45" s="143" t="s">
        <v>451</v>
      </c>
      <c r="H45" s="143" t="s">
        <v>451</v>
      </c>
      <c r="I45" s="143" t="s">
        <v>451</v>
      </c>
      <c r="J45" s="143" t="s">
        <v>451</v>
      </c>
      <c r="K45" s="143" t="s">
        <v>451</v>
      </c>
      <c r="L45" s="143" t="s">
        <v>451</v>
      </c>
      <c r="M45" s="144" t="s">
        <v>451</v>
      </c>
    </row>
    <row r="46" spans="1:14" ht="17.100000000000001" customHeight="1" thickBot="1" x14ac:dyDescent="0.2">
      <c r="A46" s="159" t="s">
        <v>96</v>
      </c>
      <c r="B46" s="160" t="s">
        <v>451</v>
      </c>
      <c r="C46" s="149" t="s">
        <v>451</v>
      </c>
      <c r="D46" s="149" t="s">
        <v>451</v>
      </c>
      <c r="E46" s="325" t="s">
        <v>451</v>
      </c>
      <c r="F46" s="325" t="s">
        <v>451</v>
      </c>
      <c r="G46" s="325" t="s">
        <v>451</v>
      </c>
      <c r="H46" s="325" t="s">
        <v>451</v>
      </c>
      <c r="I46" s="325" t="s">
        <v>451</v>
      </c>
      <c r="J46" s="325" t="s">
        <v>451</v>
      </c>
      <c r="K46" s="325" t="s">
        <v>451</v>
      </c>
      <c r="L46" s="325" t="s">
        <v>451</v>
      </c>
      <c r="M46" s="327" t="s">
        <v>451</v>
      </c>
    </row>
    <row r="47" spans="1:14" ht="15" customHeight="1" x14ac:dyDescent="0.15">
      <c r="A47" s="133" t="s">
        <v>73</v>
      </c>
      <c r="B47" s="133"/>
      <c r="C47" s="133"/>
      <c r="D47" s="133"/>
      <c r="E47" s="133"/>
      <c r="F47" s="133"/>
      <c r="G47" s="133"/>
      <c r="H47" s="133"/>
      <c r="I47" s="133"/>
      <c r="J47" s="494" t="s">
        <v>450</v>
      </c>
      <c r="K47" s="494"/>
      <c r="L47" s="494"/>
      <c r="M47" s="494"/>
      <c r="N47" s="133"/>
    </row>
  </sheetData>
  <sheetProtection sheet="1" objects="1" scenarios="1"/>
  <mergeCells count="34">
    <mergeCell ref="A1:J1"/>
    <mergeCell ref="A2:J2"/>
    <mergeCell ref="A3:A5"/>
    <mergeCell ref="B3:B5"/>
    <mergeCell ref="C3:G3"/>
    <mergeCell ref="I3:M3"/>
    <mergeCell ref="C4:C5"/>
    <mergeCell ref="D4:D5"/>
    <mergeCell ref="E4:E5"/>
    <mergeCell ref="F4:F5"/>
    <mergeCell ref="O6:P6"/>
    <mergeCell ref="O7:P7"/>
    <mergeCell ref="J24:M24"/>
    <mergeCell ref="I4:I5"/>
    <mergeCell ref="J4:J5"/>
    <mergeCell ref="K4:K5"/>
    <mergeCell ref="L4:L5"/>
    <mergeCell ref="O8:P8"/>
    <mergeCell ref="O10:Q10"/>
    <mergeCell ref="O11:Q11"/>
    <mergeCell ref="O12:Q12"/>
    <mergeCell ref="O27:P27"/>
    <mergeCell ref="O28:P28"/>
    <mergeCell ref="A27:A28"/>
    <mergeCell ref="B27:B28"/>
    <mergeCell ref="C27:C28"/>
    <mergeCell ref="D27:D28"/>
    <mergeCell ref="F27:F28"/>
    <mergeCell ref="G27:G28"/>
    <mergeCell ref="J47:M47"/>
    <mergeCell ref="I27:I28"/>
    <mergeCell ref="J27:J28"/>
    <mergeCell ref="K27:K28"/>
    <mergeCell ref="L27:L28"/>
  </mergeCells>
  <phoneticPr fontId="24"/>
  <conditionalFormatting sqref="B6:M11 B12:J12 L12:M12 B13:M23">
    <cfRule type="containsBlanks" dxfId="1" priority="2">
      <formula>LEN(TRIM(B6))=0</formula>
    </cfRule>
  </conditionalFormatting>
  <conditionalFormatting sqref="B29:M46">
    <cfRule type="containsBlanks" dxfId="0" priority="1">
      <formula>LEN(TRIM(B29))=0</formula>
    </cfRule>
  </conditionalFormatting>
  <printOptions horizontalCentered="1"/>
  <pageMargins left="0.59055118110236227" right="0.59055118110236227" top="0.59055118110236227" bottom="0.59055118110236227" header="0.39370078740157483" footer="0.39370078740157483"/>
  <pageSetup paperSize="9" scale="92" firstPageNumber="86" orientation="portrait" useFirstPageNumber="1" verticalDpi="300" r:id="rId1"/>
  <headerFooter scaleWithDoc="0" alignWithMargins="0">
    <oddHeader>&amp;R農業及び漁業</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2"/>
  <sheetViews>
    <sheetView view="pageBreakPreview" zoomScaleNormal="100" zoomScaleSheetLayoutView="100" workbookViewId="0">
      <selection activeCell="E11" sqref="E11"/>
    </sheetView>
  </sheetViews>
  <sheetFormatPr defaultRowHeight="17.100000000000001" customHeight="1" x14ac:dyDescent="0.15"/>
  <cols>
    <col min="1" max="1" width="5.7109375" style="17" customWidth="1"/>
    <col min="2" max="2" width="14" style="17" customWidth="1"/>
    <col min="3" max="3" width="13.42578125" style="9" customWidth="1"/>
    <col min="4" max="8" width="13.42578125" style="17" customWidth="1"/>
    <col min="9" max="16384" width="9.140625" style="17"/>
  </cols>
  <sheetData>
    <row r="1" spans="1:8" ht="5.0999999999999996" customHeight="1" x14ac:dyDescent="0.15">
      <c r="A1" s="337"/>
      <c r="B1" s="337"/>
      <c r="C1" s="337"/>
      <c r="D1" s="337"/>
      <c r="E1" s="337"/>
      <c r="F1" s="337"/>
      <c r="G1" s="520"/>
      <c r="H1" s="520"/>
    </row>
    <row r="2" spans="1:8" ht="15" customHeight="1" thickBot="1" x14ac:dyDescent="0.2">
      <c r="A2" s="337" t="s">
        <v>335</v>
      </c>
      <c r="B2" s="337"/>
      <c r="C2" s="337"/>
      <c r="D2" s="337"/>
      <c r="E2" s="337"/>
      <c r="F2" s="337"/>
      <c r="G2" s="520" t="s">
        <v>133</v>
      </c>
      <c r="H2" s="520"/>
    </row>
    <row r="3" spans="1:8" ht="20.25" customHeight="1" x14ac:dyDescent="0.15">
      <c r="A3" s="414" t="s">
        <v>134</v>
      </c>
      <c r="B3" s="486"/>
      <c r="C3" s="120" t="s">
        <v>135</v>
      </c>
      <c r="D3" s="171" t="s">
        <v>383</v>
      </c>
      <c r="E3" s="172" t="s">
        <v>397</v>
      </c>
      <c r="F3" s="173" t="s">
        <v>400</v>
      </c>
      <c r="G3" s="383" t="s">
        <v>401</v>
      </c>
      <c r="H3" s="301" t="s">
        <v>406</v>
      </c>
    </row>
    <row r="4" spans="1:8" ht="20.100000000000001" customHeight="1" x14ac:dyDescent="0.15">
      <c r="A4" s="521" t="s">
        <v>37</v>
      </c>
      <c r="B4" s="522"/>
      <c r="C4" s="121" t="s">
        <v>270</v>
      </c>
      <c r="D4" s="90">
        <f t="shared" ref="D4:G4" si="0">D6+D32+D48</f>
        <v>351913</v>
      </c>
      <c r="E4" s="162">
        <f t="shared" si="0"/>
        <v>254315</v>
      </c>
      <c r="F4" s="162">
        <f t="shared" si="0"/>
        <v>271204</v>
      </c>
      <c r="G4" s="302">
        <f t="shared" si="0"/>
        <v>325971.20000000001</v>
      </c>
      <c r="H4" s="279">
        <f>H6+H32+H48</f>
        <v>314710</v>
      </c>
    </row>
    <row r="5" spans="1:8" ht="20.100000000000001" customHeight="1" x14ac:dyDescent="0.15">
      <c r="A5" s="521"/>
      <c r="B5" s="522"/>
      <c r="C5" s="335" t="s">
        <v>271</v>
      </c>
      <c r="D5" s="19">
        <f t="shared" ref="D5:G5" si="1">D7+D33+D49</f>
        <v>243574</v>
      </c>
      <c r="E5" s="19">
        <f t="shared" si="1"/>
        <v>186799</v>
      </c>
      <c r="F5" s="19">
        <f t="shared" si="1"/>
        <v>252378</v>
      </c>
      <c r="G5" s="19">
        <f t="shared" si="1"/>
        <v>343820</v>
      </c>
      <c r="H5" s="280">
        <f>H7+H33+H49</f>
        <v>326746</v>
      </c>
    </row>
    <row r="6" spans="1:8" ht="15" customHeight="1" x14ac:dyDescent="0.15">
      <c r="A6" s="512" t="s">
        <v>272</v>
      </c>
      <c r="B6" s="523" t="s">
        <v>137</v>
      </c>
      <c r="C6" s="121" t="s">
        <v>270</v>
      </c>
      <c r="D6" s="162">
        <f t="shared" ref="D6:G6" si="2">D10+D12+D14+D16+D18+D20+D22+D24+D26+D28+D30</f>
        <v>65947</v>
      </c>
      <c r="E6" s="162">
        <f t="shared" si="2"/>
        <v>46887</v>
      </c>
      <c r="F6" s="162">
        <f t="shared" si="2"/>
        <v>50606</v>
      </c>
      <c r="G6" s="303">
        <f t="shared" si="2"/>
        <v>51807</v>
      </c>
      <c r="H6" s="281">
        <f>H8+H10+H12+H14+H16+H18+H20+H22+H24+H26+H28+H30</f>
        <v>100200</v>
      </c>
    </row>
    <row r="7" spans="1:8" ht="15" customHeight="1" x14ac:dyDescent="0.15">
      <c r="A7" s="512"/>
      <c r="B7" s="523"/>
      <c r="C7" s="335" t="s">
        <v>271</v>
      </c>
      <c r="D7" s="161">
        <f t="shared" ref="D7:G7" si="3">D11+D13+D15+D17+D19+D21+D23+D25+D27+D29+D31</f>
        <v>58014</v>
      </c>
      <c r="E7" s="161">
        <f t="shared" si="3"/>
        <v>43687</v>
      </c>
      <c r="F7" s="161">
        <f t="shared" si="3"/>
        <v>47333</v>
      </c>
      <c r="G7" s="161">
        <f t="shared" si="3"/>
        <v>49988</v>
      </c>
      <c r="H7" s="282">
        <f>H9+H11+H13+H15+H17+H19+H21+H23+H25+H27+H29+H31</f>
        <v>86741</v>
      </c>
    </row>
    <row r="8" spans="1:8" ht="15" customHeight="1" x14ac:dyDescent="0.15">
      <c r="A8" s="513"/>
      <c r="B8" s="519" t="s">
        <v>474</v>
      </c>
      <c r="C8" s="122" t="s">
        <v>270</v>
      </c>
      <c r="D8" s="177" t="s">
        <v>476</v>
      </c>
      <c r="E8" s="177" t="s">
        <v>476</v>
      </c>
      <c r="F8" s="177" t="s">
        <v>476</v>
      </c>
      <c r="G8" s="177" t="s">
        <v>476</v>
      </c>
      <c r="H8" s="356">
        <v>44064</v>
      </c>
    </row>
    <row r="9" spans="1:8" ht="15" customHeight="1" x14ac:dyDescent="0.15">
      <c r="A9" s="513"/>
      <c r="B9" s="519"/>
      <c r="C9" s="333" t="s">
        <v>273</v>
      </c>
      <c r="D9" s="177" t="s">
        <v>476</v>
      </c>
      <c r="E9" s="177" t="s">
        <v>476</v>
      </c>
      <c r="F9" s="177" t="s">
        <v>476</v>
      </c>
      <c r="G9" s="177" t="s">
        <v>476</v>
      </c>
      <c r="H9" s="356">
        <v>26346</v>
      </c>
    </row>
    <row r="10" spans="1:8" ht="15" customHeight="1" x14ac:dyDescent="0.15">
      <c r="A10" s="512"/>
      <c r="B10" s="519" t="s">
        <v>138</v>
      </c>
      <c r="C10" s="122" t="s">
        <v>270</v>
      </c>
      <c r="D10" s="177">
        <v>400</v>
      </c>
      <c r="E10" s="177">
        <v>59</v>
      </c>
      <c r="F10" s="177">
        <v>177</v>
      </c>
      <c r="G10" s="177">
        <v>228</v>
      </c>
      <c r="H10" s="356">
        <v>214</v>
      </c>
    </row>
    <row r="11" spans="1:8" ht="15" customHeight="1" x14ac:dyDescent="0.15">
      <c r="A11" s="512"/>
      <c r="B11" s="519"/>
      <c r="C11" s="333" t="s">
        <v>273</v>
      </c>
      <c r="D11" s="177">
        <v>185</v>
      </c>
      <c r="E11" s="177">
        <v>19</v>
      </c>
      <c r="F11" s="177">
        <v>120</v>
      </c>
      <c r="G11" s="177">
        <v>94</v>
      </c>
      <c r="H11" s="356">
        <v>85</v>
      </c>
    </row>
    <row r="12" spans="1:8" ht="15" customHeight="1" x14ac:dyDescent="0.15">
      <c r="A12" s="512"/>
      <c r="B12" s="516" t="s">
        <v>139</v>
      </c>
      <c r="C12" s="122" t="s">
        <v>270</v>
      </c>
      <c r="D12" s="177">
        <v>632</v>
      </c>
      <c r="E12" s="177">
        <v>2669</v>
      </c>
      <c r="F12" s="177">
        <v>2363</v>
      </c>
      <c r="G12" s="177">
        <v>3071</v>
      </c>
      <c r="H12" s="356">
        <v>1327</v>
      </c>
    </row>
    <row r="13" spans="1:8" ht="15" customHeight="1" x14ac:dyDescent="0.15">
      <c r="A13" s="512"/>
      <c r="B13" s="516"/>
      <c r="C13" s="333" t="s">
        <v>273</v>
      </c>
      <c r="D13" s="177">
        <v>496</v>
      </c>
      <c r="E13" s="177">
        <v>2822</v>
      </c>
      <c r="F13" s="177">
        <v>2281</v>
      </c>
      <c r="G13" s="177">
        <v>3326</v>
      </c>
      <c r="H13" s="356">
        <v>1358</v>
      </c>
    </row>
    <row r="14" spans="1:8" ht="15" customHeight="1" x14ac:dyDescent="0.15">
      <c r="A14" s="512"/>
      <c r="B14" s="516" t="s">
        <v>140</v>
      </c>
      <c r="C14" s="122" t="s">
        <v>270</v>
      </c>
      <c r="D14" s="177">
        <v>3479</v>
      </c>
      <c r="E14" s="177">
        <v>16</v>
      </c>
      <c r="F14" s="177">
        <v>37</v>
      </c>
      <c r="G14" s="177">
        <v>290</v>
      </c>
      <c r="H14" s="356">
        <v>123</v>
      </c>
    </row>
    <row r="15" spans="1:8" ht="15" customHeight="1" x14ac:dyDescent="0.15">
      <c r="A15" s="512"/>
      <c r="B15" s="516"/>
      <c r="C15" s="333" t="s">
        <v>273</v>
      </c>
      <c r="D15" s="177">
        <v>3445</v>
      </c>
      <c r="E15" s="177">
        <v>12</v>
      </c>
      <c r="F15" s="177">
        <v>34</v>
      </c>
      <c r="G15" s="177">
        <v>322</v>
      </c>
      <c r="H15" s="356">
        <v>104</v>
      </c>
    </row>
    <row r="16" spans="1:8" ht="15" customHeight="1" x14ac:dyDescent="0.15">
      <c r="A16" s="512"/>
      <c r="B16" s="516" t="s">
        <v>141</v>
      </c>
      <c r="C16" s="122" t="s">
        <v>270</v>
      </c>
      <c r="D16" s="177">
        <v>4185</v>
      </c>
      <c r="E16" s="177">
        <v>2415</v>
      </c>
      <c r="F16" s="177">
        <v>3206</v>
      </c>
      <c r="G16" s="177">
        <v>2260</v>
      </c>
      <c r="H16" s="356">
        <v>2728</v>
      </c>
    </row>
    <row r="17" spans="1:8" ht="15" customHeight="1" x14ac:dyDescent="0.15">
      <c r="A17" s="512"/>
      <c r="B17" s="516"/>
      <c r="C17" s="333" t="s">
        <v>273</v>
      </c>
      <c r="D17" s="177">
        <v>3883</v>
      </c>
      <c r="E17" s="177">
        <v>2061</v>
      </c>
      <c r="F17" s="177">
        <v>2910</v>
      </c>
      <c r="G17" s="177">
        <v>2246</v>
      </c>
      <c r="H17" s="356">
        <v>2538</v>
      </c>
    </row>
    <row r="18" spans="1:8" ht="15" customHeight="1" x14ac:dyDescent="0.15">
      <c r="A18" s="512"/>
      <c r="B18" s="516" t="s">
        <v>142</v>
      </c>
      <c r="C18" s="122" t="s">
        <v>270</v>
      </c>
      <c r="D18" s="177">
        <v>633</v>
      </c>
      <c r="E18" s="177">
        <v>336</v>
      </c>
      <c r="F18" s="177">
        <v>513</v>
      </c>
      <c r="G18" s="177">
        <v>442</v>
      </c>
      <c r="H18" s="356">
        <v>428</v>
      </c>
    </row>
    <row r="19" spans="1:8" ht="15" customHeight="1" x14ac:dyDescent="0.15">
      <c r="A19" s="512"/>
      <c r="B19" s="516"/>
      <c r="C19" s="333" t="s">
        <v>273</v>
      </c>
      <c r="D19" s="177">
        <v>452</v>
      </c>
      <c r="E19" s="177">
        <v>185</v>
      </c>
      <c r="F19" s="177">
        <v>307</v>
      </c>
      <c r="G19" s="177">
        <v>290</v>
      </c>
      <c r="H19" s="356">
        <v>230</v>
      </c>
    </row>
    <row r="20" spans="1:8" ht="15" customHeight="1" x14ac:dyDescent="0.15">
      <c r="A20" s="512"/>
      <c r="B20" s="516" t="s">
        <v>143</v>
      </c>
      <c r="C20" s="122" t="s">
        <v>270</v>
      </c>
      <c r="D20" s="177">
        <v>20662</v>
      </c>
      <c r="E20" s="177">
        <v>12240</v>
      </c>
      <c r="F20" s="177">
        <v>13749</v>
      </c>
      <c r="G20" s="177">
        <v>12932</v>
      </c>
      <c r="H20" s="356">
        <v>14659</v>
      </c>
    </row>
    <row r="21" spans="1:8" ht="15" customHeight="1" x14ac:dyDescent="0.15">
      <c r="A21" s="512"/>
      <c r="B21" s="516"/>
      <c r="C21" s="333" t="s">
        <v>273</v>
      </c>
      <c r="D21" s="177">
        <v>22110</v>
      </c>
      <c r="E21" s="177">
        <v>12822</v>
      </c>
      <c r="F21" s="177">
        <v>13754</v>
      </c>
      <c r="G21" s="177">
        <v>14000</v>
      </c>
      <c r="H21" s="356">
        <v>15570</v>
      </c>
    </row>
    <row r="22" spans="1:8" ht="15" customHeight="1" x14ac:dyDescent="0.15">
      <c r="A22" s="512"/>
      <c r="B22" s="516" t="s">
        <v>144</v>
      </c>
      <c r="C22" s="122" t="s">
        <v>270</v>
      </c>
      <c r="D22" s="331">
        <v>16</v>
      </c>
      <c r="E22" s="331">
        <v>11</v>
      </c>
      <c r="F22" s="331">
        <v>15</v>
      </c>
      <c r="G22" s="331">
        <v>11</v>
      </c>
      <c r="H22" s="357">
        <v>33</v>
      </c>
    </row>
    <row r="23" spans="1:8" ht="15" customHeight="1" x14ac:dyDescent="0.15">
      <c r="A23" s="512"/>
      <c r="B23" s="516"/>
      <c r="C23" s="333" t="s">
        <v>273</v>
      </c>
      <c r="D23" s="331">
        <v>7</v>
      </c>
      <c r="E23" s="331">
        <v>2</v>
      </c>
      <c r="F23" s="331">
        <v>5</v>
      </c>
      <c r="G23" s="331">
        <v>3</v>
      </c>
      <c r="H23" s="357">
        <v>13</v>
      </c>
    </row>
    <row r="24" spans="1:8" ht="15" customHeight="1" x14ac:dyDescent="0.15">
      <c r="A24" s="512"/>
      <c r="B24" s="516" t="s">
        <v>145</v>
      </c>
      <c r="C24" s="122" t="s">
        <v>270</v>
      </c>
      <c r="D24" s="177">
        <v>7573</v>
      </c>
      <c r="E24" s="177">
        <v>5592</v>
      </c>
      <c r="F24" s="177">
        <v>6377</v>
      </c>
      <c r="G24" s="177">
        <v>6919</v>
      </c>
      <c r="H24" s="356">
        <v>6857</v>
      </c>
    </row>
    <row r="25" spans="1:8" ht="15" customHeight="1" x14ac:dyDescent="0.15">
      <c r="A25" s="512"/>
      <c r="B25" s="516"/>
      <c r="C25" s="333" t="s">
        <v>273</v>
      </c>
      <c r="D25" s="177">
        <v>14441</v>
      </c>
      <c r="E25" s="177">
        <v>10465</v>
      </c>
      <c r="F25" s="177">
        <v>12031</v>
      </c>
      <c r="G25" s="177">
        <v>12629</v>
      </c>
      <c r="H25" s="356">
        <v>13275</v>
      </c>
    </row>
    <row r="26" spans="1:8" ht="15" customHeight="1" x14ac:dyDescent="0.15">
      <c r="A26" s="512"/>
      <c r="B26" s="516" t="s">
        <v>146</v>
      </c>
      <c r="C26" s="122" t="s">
        <v>270</v>
      </c>
      <c r="D26" s="49">
        <v>259</v>
      </c>
      <c r="E26" s="49">
        <v>234</v>
      </c>
      <c r="F26" s="49">
        <v>290</v>
      </c>
      <c r="G26" s="49">
        <v>532</v>
      </c>
      <c r="H26" s="358">
        <v>264</v>
      </c>
    </row>
    <row r="27" spans="1:8" ht="15" customHeight="1" x14ac:dyDescent="0.15">
      <c r="A27" s="512"/>
      <c r="B27" s="516"/>
      <c r="C27" s="333" t="s">
        <v>273</v>
      </c>
      <c r="D27" s="49">
        <v>127</v>
      </c>
      <c r="E27" s="49">
        <v>126</v>
      </c>
      <c r="F27" s="49">
        <v>134</v>
      </c>
      <c r="G27" s="49">
        <v>201</v>
      </c>
      <c r="H27" s="358">
        <v>116</v>
      </c>
    </row>
    <row r="28" spans="1:8" ht="15" customHeight="1" x14ac:dyDescent="0.15">
      <c r="A28" s="512"/>
      <c r="B28" s="516" t="s">
        <v>147</v>
      </c>
      <c r="C28" s="122" t="s">
        <v>270</v>
      </c>
      <c r="D28" s="331">
        <v>0</v>
      </c>
      <c r="E28" s="331">
        <v>428</v>
      </c>
      <c r="F28" s="331">
        <v>96</v>
      </c>
      <c r="G28" s="331">
        <v>209</v>
      </c>
      <c r="H28" s="357">
        <v>191</v>
      </c>
    </row>
    <row r="29" spans="1:8" ht="15" customHeight="1" x14ac:dyDescent="0.15">
      <c r="A29" s="512"/>
      <c r="B29" s="516"/>
      <c r="C29" s="333" t="s">
        <v>273</v>
      </c>
      <c r="D29" s="331">
        <v>0</v>
      </c>
      <c r="E29" s="331">
        <v>64</v>
      </c>
      <c r="F29" s="331">
        <v>33</v>
      </c>
      <c r="G29" s="331">
        <v>49</v>
      </c>
      <c r="H29" s="357">
        <v>87</v>
      </c>
    </row>
    <row r="30" spans="1:8" ht="15" customHeight="1" x14ac:dyDescent="0.15">
      <c r="A30" s="512"/>
      <c r="B30" s="518" t="s">
        <v>148</v>
      </c>
      <c r="C30" s="122" t="s">
        <v>270</v>
      </c>
      <c r="D30" s="177">
        <v>28108</v>
      </c>
      <c r="E30" s="177">
        <v>22887</v>
      </c>
      <c r="F30" s="177">
        <v>23783</v>
      </c>
      <c r="G30" s="177">
        <v>24913</v>
      </c>
      <c r="H30" s="356">
        <v>29312</v>
      </c>
    </row>
    <row r="31" spans="1:8" ht="15" customHeight="1" x14ac:dyDescent="0.15">
      <c r="A31" s="512"/>
      <c r="B31" s="518"/>
      <c r="C31" s="333" t="s">
        <v>273</v>
      </c>
      <c r="D31" s="177">
        <v>12868</v>
      </c>
      <c r="E31" s="177">
        <v>15109</v>
      </c>
      <c r="F31" s="177">
        <v>15724</v>
      </c>
      <c r="G31" s="177">
        <v>16828</v>
      </c>
      <c r="H31" s="356">
        <v>27019</v>
      </c>
    </row>
    <row r="32" spans="1:8" ht="15" customHeight="1" x14ac:dyDescent="0.15">
      <c r="A32" s="512" t="s">
        <v>274</v>
      </c>
      <c r="B32" s="515" t="s">
        <v>149</v>
      </c>
      <c r="C32" s="123" t="s">
        <v>270</v>
      </c>
      <c r="D32" s="163">
        <f>D34+D36+D38+D40+D42+D44+D46</f>
        <v>281729</v>
      </c>
      <c r="E32" s="163">
        <f>E34+E36+E38+E40+E42+E44+E46</f>
        <v>199290</v>
      </c>
      <c r="F32" s="163">
        <f>F34+F36+F38+F40+F42+F44+F46</f>
        <v>211143</v>
      </c>
      <c r="G32" s="304">
        <f>G34+G36+G38+G40+G42+G44+G46</f>
        <v>266936.2</v>
      </c>
      <c r="H32" s="283">
        <f>H34+H36+H38+H40+H42+H44+H46</f>
        <v>204287</v>
      </c>
    </row>
    <row r="33" spans="1:8" ht="15" customHeight="1" x14ac:dyDescent="0.15">
      <c r="A33" s="512"/>
      <c r="B33" s="515"/>
      <c r="C33" s="335" t="s">
        <v>271</v>
      </c>
      <c r="D33" s="164">
        <f t="shared" ref="D33" si="4">D35+D37+D39+D41+D43+D45+D47</f>
        <v>176623</v>
      </c>
      <c r="E33" s="164">
        <f>E35+E37+E39+E41+E43+E45+E47</f>
        <v>125151</v>
      </c>
      <c r="F33" s="164">
        <f>F35+F37+F39+F41+F43+F45+F47</f>
        <v>186661</v>
      </c>
      <c r="G33" s="164">
        <f>G35+G37+G39+G41+G43+G45+G47</f>
        <v>281312</v>
      </c>
      <c r="H33" s="284">
        <f>H35+H37+H39+H41+H43+H45+H47</f>
        <v>221234</v>
      </c>
    </row>
    <row r="34" spans="1:8" ht="15" customHeight="1" x14ac:dyDescent="0.15">
      <c r="A34" s="512"/>
      <c r="B34" s="519" t="s">
        <v>150</v>
      </c>
      <c r="C34" s="122" t="s">
        <v>270</v>
      </c>
      <c r="D34" s="177">
        <v>277525</v>
      </c>
      <c r="E34" s="177">
        <v>196486</v>
      </c>
      <c r="F34" s="177">
        <v>206429</v>
      </c>
      <c r="G34" s="177">
        <v>263417</v>
      </c>
      <c r="H34" s="356">
        <v>197278</v>
      </c>
    </row>
    <row r="35" spans="1:8" ht="15" customHeight="1" x14ac:dyDescent="0.15">
      <c r="A35" s="512"/>
      <c r="B35" s="519"/>
      <c r="C35" s="333" t="s">
        <v>273</v>
      </c>
      <c r="D35" s="177">
        <v>162152</v>
      </c>
      <c r="E35" s="177">
        <v>116080</v>
      </c>
      <c r="F35" s="177">
        <v>175384</v>
      </c>
      <c r="G35" s="177">
        <v>273051</v>
      </c>
      <c r="H35" s="356">
        <v>209760</v>
      </c>
    </row>
    <row r="36" spans="1:8" ht="15" customHeight="1" x14ac:dyDescent="0.15">
      <c r="A36" s="512"/>
      <c r="B36" s="516" t="s">
        <v>151</v>
      </c>
      <c r="C36" s="122" t="s">
        <v>270</v>
      </c>
      <c r="D36" s="177">
        <v>793</v>
      </c>
      <c r="E36" s="177">
        <v>662</v>
      </c>
      <c r="F36" s="177">
        <v>912</v>
      </c>
      <c r="G36" s="177">
        <v>949</v>
      </c>
      <c r="H36" s="356">
        <v>1485</v>
      </c>
    </row>
    <row r="37" spans="1:8" ht="15" customHeight="1" x14ac:dyDescent="0.15">
      <c r="A37" s="512"/>
      <c r="B37" s="516"/>
      <c r="C37" s="333" t="s">
        <v>273</v>
      </c>
      <c r="D37" s="177">
        <v>774</v>
      </c>
      <c r="E37" s="177">
        <v>702</v>
      </c>
      <c r="F37" s="177">
        <v>995</v>
      </c>
      <c r="G37" s="177">
        <v>1030</v>
      </c>
      <c r="H37" s="356">
        <v>1435</v>
      </c>
    </row>
    <row r="38" spans="1:8" ht="15" customHeight="1" x14ac:dyDescent="0.15">
      <c r="A38" s="512"/>
      <c r="B38" s="516" t="s">
        <v>152</v>
      </c>
      <c r="C38" s="122" t="s">
        <v>270</v>
      </c>
      <c r="D38" s="177">
        <v>1400</v>
      </c>
      <c r="E38" s="177">
        <v>643</v>
      </c>
      <c r="F38" s="177">
        <v>898</v>
      </c>
      <c r="G38" s="177">
        <v>584</v>
      </c>
      <c r="H38" s="356">
        <v>484</v>
      </c>
    </row>
    <row r="39" spans="1:8" ht="15" customHeight="1" x14ac:dyDescent="0.15">
      <c r="A39" s="512"/>
      <c r="B39" s="516"/>
      <c r="C39" s="333" t="s">
        <v>273</v>
      </c>
      <c r="D39" s="177">
        <v>8150</v>
      </c>
      <c r="E39" s="177">
        <v>4416</v>
      </c>
      <c r="F39" s="177">
        <v>5856</v>
      </c>
      <c r="G39" s="177">
        <v>3909</v>
      </c>
      <c r="H39" s="356">
        <v>3468</v>
      </c>
    </row>
    <row r="40" spans="1:8" ht="15" customHeight="1" x14ac:dyDescent="0.15">
      <c r="A40" s="512"/>
      <c r="B40" s="516" t="s">
        <v>153</v>
      </c>
      <c r="C40" s="122" t="s">
        <v>270</v>
      </c>
      <c r="D40" s="177">
        <v>54</v>
      </c>
      <c r="E40" s="177">
        <v>32</v>
      </c>
      <c r="F40" s="177">
        <v>20</v>
      </c>
      <c r="G40" s="177">
        <v>9.1999999999999993</v>
      </c>
      <c r="H40" s="356">
        <v>13</v>
      </c>
    </row>
    <row r="41" spans="1:8" ht="15" customHeight="1" x14ac:dyDescent="0.15">
      <c r="A41" s="512"/>
      <c r="B41" s="516"/>
      <c r="C41" s="333" t="s">
        <v>273</v>
      </c>
      <c r="D41" s="177">
        <v>68</v>
      </c>
      <c r="E41" s="177">
        <v>42</v>
      </c>
      <c r="F41" s="177">
        <v>32</v>
      </c>
      <c r="G41" s="177">
        <v>10</v>
      </c>
      <c r="H41" s="356">
        <v>41</v>
      </c>
    </row>
    <row r="42" spans="1:8" ht="15" customHeight="1" x14ac:dyDescent="0.15">
      <c r="A42" s="512"/>
      <c r="B42" s="516" t="s">
        <v>154</v>
      </c>
      <c r="C42" s="122" t="s">
        <v>270</v>
      </c>
      <c r="D42" s="331">
        <v>0</v>
      </c>
      <c r="E42" s="331">
        <v>0</v>
      </c>
      <c r="F42" s="331">
        <v>1</v>
      </c>
      <c r="G42" s="331">
        <v>14</v>
      </c>
      <c r="H42" s="357">
        <v>0</v>
      </c>
    </row>
    <row r="43" spans="1:8" ht="15" customHeight="1" x14ac:dyDescent="0.15">
      <c r="A43" s="512"/>
      <c r="B43" s="516"/>
      <c r="C43" s="333" t="s">
        <v>273</v>
      </c>
      <c r="D43" s="331">
        <v>0</v>
      </c>
      <c r="E43" s="331">
        <v>0</v>
      </c>
      <c r="F43" s="331">
        <v>1</v>
      </c>
      <c r="G43" s="331">
        <v>18</v>
      </c>
      <c r="H43" s="357">
        <v>0</v>
      </c>
    </row>
    <row r="44" spans="1:8" ht="15" customHeight="1" x14ac:dyDescent="0.15">
      <c r="A44" s="512"/>
      <c r="B44" s="518" t="s">
        <v>155</v>
      </c>
      <c r="C44" s="122" t="s">
        <v>270</v>
      </c>
      <c r="D44" s="177">
        <v>1281</v>
      </c>
      <c r="E44" s="177">
        <v>580</v>
      </c>
      <c r="F44" s="177">
        <v>1598</v>
      </c>
      <c r="G44" s="177">
        <v>1058</v>
      </c>
      <c r="H44" s="356">
        <v>1050</v>
      </c>
    </row>
    <row r="45" spans="1:8" ht="15" customHeight="1" x14ac:dyDescent="0.15">
      <c r="A45" s="512"/>
      <c r="B45" s="518"/>
      <c r="C45" s="333" t="s">
        <v>273</v>
      </c>
      <c r="D45" s="177">
        <v>1121</v>
      </c>
      <c r="E45" s="177">
        <v>574</v>
      </c>
      <c r="F45" s="177">
        <v>1065</v>
      </c>
      <c r="G45" s="177">
        <v>670</v>
      </c>
      <c r="H45" s="356">
        <v>755</v>
      </c>
    </row>
    <row r="46" spans="1:8" ht="15" customHeight="1" x14ac:dyDescent="0.15">
      <c r="A46" s="512"/>
      <c r="B46" s="516" t="s">
        <v>275</v>
      </c>
      <c r="C46" s="122" t="s">
        <v>270</v>
      </c>
      <c r="D46" s="177">
        <v>676</v>
      </c>
      <c r="E46" s="177">
        <v>887</v>
      </c>
      <c r="F46" s="177">
        <v>1285</v>
      </c>
      <c r="G46" s="177">
        <v>905</v>
      </c>
      <c r="H46" s="356">
        <v>3977</v>
      </c>
    </row>
    <row r="47" spans="1:8" ht="15" customHeight="1" x14ac:dyDescent="0.15">
      <c r="A47" s="512"/>
      <c r="B47" s="516"/>
      <c r="C47" s="333" t="s">
        <v>273</v>
      </c>
      <c r="D47" s="177">
        <v>4358</v>
      </c>
      <c r="E47" s="177">
        <v>3337</v>
      </c>
      <c r="F47" s="177">
        <v>3328</v>
      </c>
      <c r="G47" s="177">
        <v>2624</v>
      </c>
      <c r="H47" s="356">
        <v>5775</v>
      </c>
    </row>
    <row r="48" spans="1:8" ht="15" customHeight="1" x14ac:dyDescent="0.15">
      <c r="A48" s="512" t="s">
        <v>156</v>
      </c>
      <c r="B48" s="515" t="s">
        <v>157</v>
      </c>
      <c r="C48" s="123" t="s">
        <v>270</v>
      </c>
      <c r="D48" s="163">
        <f>D50</f>
        <v>4237</v>
      </c>
      <c r="E48" s="163">
        <f t="shared" ref="E48:G48" si="5">E50</f>
        <v>8138</v>
      </c>
      <c r="F48" s="163">
        <f t="shared" si="5"/>
        <v>9455</v>
      </c>
      <c r="G48" s="163">
        <f t="shared" si="5"/>
        <v>7228</v>
      </c>
      <c r="H48" s="283">
        <f>H50</f>
        <v>10223</v>
      </c>
    </row>
    <row r="49" spans="1:8" ht="15" customHeight="1" x14ac:dyDescent="0.15">
      <c r="A49" s="512"/>
      <c r="B49" s="515"/>
      <c r="C49" s="335" t="s">
        <v>271</v>
      </c>
      <c r="D49" s="164">
        <f>D51</f>
        <v>8937</v>
      </c>
      <c r="E49" s="164">
        <f t="shared" ref="E49:G49" si="6">E51</f>
        <v>17961</v>
      </c>
      <c r="F49" s="164">
        <f t="shared" si="6"/>
        <v>18384</v>
      </c>
      <c r="G49" s="164">
        <f t="shared" si="6"/>
        <v>12520</v>
      </c>
      <c r="H49" s="284">
        <f>H51</f>
        <v>18771</v>
      </c>
    </row>
    <row r="50" spans="1:8" ht="15" customHeight="1" x14ac:dyDescent="0.15">
      <c r="A50" s="512"/>
      <c r="B50" s="516" t="s">
        <v>276</v>
      </c>
      <c r="C50" s="122" t="s">
        <v>270</v>
      </c>
      <c r="D50" s="177">
        <v>4237</v>
      </c>
      <c r="E50" s="177">
        <v>8138</v>
      </c>
      <c r="F50" s="270">
        <v>9455</v>
      </c>
      <c r="G50" s="299">
        <v>7228</v>
      </c>
      <c r="H50" s="356">
        <v>10223</v>
      </c>
    </row>
    <row r="51" spans="1:8" ht="15" customHeight="1" thickBot="1" x14ac:dyDescent="0.2">
      <c r="A51" s="514"/>
      <c r="B51" s="517"/>
      <c r="C51" s="124" t="s">
        <v>273</v>
      </c>
      <c r="D51" s="119">
        <v>8937</v>
      </c>
      <c r="E51" s="119">
        <v>17961</v>
      </c>
      <c r="F51" s="271">
        <v>18384</v>
      </c>
      <c r="G51" s="300">
        <v>12520</v>
      </c>
      <c r="H51" s="359">
        <v>18771</v>
      </c>
    </row>
    <row r="52" spans="1:8" ht="16.5" customHeight="1" x14ac:dyDescent="0.15">
      <c r="A52" s="17" t="s">
        <v>475</v>
      </c>
      <c r="B52" s="9"/>
      <c r="D52" s="9"/>
      <c r="E52" s="9"/>
      <c r="F52" s="7"/>
      <c r="H52" s="7" t="s">
        <v>396</v>
      </c>
    </row>
  </sheetData>
  <sheetProtection sheet="1" objects="1" scenarios="1"/>
  <mergeCells count="30">
    <mergeCell ref="B10:B11"/>
    <mergeCell ref="B12:B13"/>
    <mergeCell ref="B14:B15"/>
    <mergeCell ref="G1:H1"/>
    <mergeCell ref="G2:H2"/>
    <mergeCell ref="A3:B3"/>
    <mergeCell ref="A4:B5"/>
    <mergeCell ref="B6:B7"/>
    <mergeCell ref="B8:B9"/>
    <mergeCell ref="B30:B31"/>
    <mergeCell ref="B32:B33"/>
    <mergeCell ref="B34:B35"/>
    <mergeCell ref="B20:B21"/>
    <mergeCell ref="B22:B23"/>
    <mergeCell ref="A32:A47"/>
    <mergeCell ref="A6:A31"/>
    <mergeCell ref="A48:A51"/>
    <mergeCell ref="B48:B49"/>
    <mergeCell ref="B50:B51"/>
    <mergeCell ref="B36:B37"/>
    <mergeCell ref="B38:B39"/>
    <mergeCell ref="B40:B41"/>
    <mergeCell ref="B42:B43"/>
    <mergeCell ref="B16:B17"/>
    <mergeCell ref="B18:B19"/>
    <mergeCell ref="B44:B45"/>
    <mergeCell ref="B46:B47"/>
    <mergeCell ref="B24:B25"/>
    <mergeCell ref="B26:B27"/>
    <mergeCell ref="B28:B29"/>
  </mergeCells>
  <phoneticPr fontId="24"/>
  <printOptions horizontalCentered="1"/>
  <pageMargins left="0.59055118110236227" right="0.59055118110236227" top="0.59055118110236227" bottom="0.59055118110236227" header="0.39370078740157483" footer="0.39370078740157483"/>
  <pageSetup paperSize="9" firstPageNumber="82" orientation="portrait" useFirstPageNumber="1" verticalDpi="300" r:id="rId1"/>
  <headerFooter scaleWithDoc="0" alignWithMargins="0">
    <oddHeader>&amp;L農業及び漁業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K40"/>
  <sheetViews>
    <sheetView view="pageBreakPreview" zoomScaleNormal="100" zoomScaleSheetLayoutView="100" workbookViewId="0">
      <selection activeCell="I6" sqref="I6"/>
    </sheetView>
  </sheetViews>
  <sheetFormatPr defaultRowHeight="17.100000000000001" customHeight="1" x14ac:dyDescent="0.15"/>
  <cols>
    <col min="1" max="1" width="12.85546875" style="10" customWidth="1"/>
    <col min="2" max="2" width="11" style="10" customWidth="1"/>
    <col min="3" max="3" width="10.28515625" style="10" customWidth="1"/>
    <col min="4" max="5" width="11.140625" style="10" customWidth="1"/>
    <col min="6" max="6" width="11.42578125" style="10" customWidth="1"/>
    <col min="7" max="8" width="11" style="10" customWidth="1"/>
    <col min="9" max="9" width="10.7109375" style="10" customWidth="1"/>
    <col min="10" max="16384" width="9.140625" style="10"/>
  </cols>
  <sheetData>
    <row r="1" spans="1:11" ht="5.0999999999999996" customHeight="1" x14ac:dyDescent="0.15">
      <c r="A1" s="4"/>
      <c r="B1" s="3"/>
      <c r="C1" s="3"/>
      <c r="D1" s="3"/>
      <c r="E1" s="3"/>
      <c r="F1" s="3"/>
      <c r="G1" s="3"/>
      <c r="H1" s="3"/>
      <c r="I1" s="3"/>
      <c r="J1" s="3"/>
      <c r="K1" s="3"/>
    </row>
    <row r="2" spans="1:11" ht="15" customHeight="1" x14ac:dyDescent="0.15">
      <c r="A2" s="4" t="s">
        <v>158</v>
      </c>
      <c r="B2" s="3"/>
      <c r="C2" s="3"/>
      <c r="D2" s="3"/>
      <c r="E2" s="3"/>
      <c r="F2" s="3"/>
      <c r="G2" s="3"/>
      <c r="H2" s="3"/>
      <c r="I2" s="3"/>
      <c r="J2" s="3"/>
      <c r="K2" s="3"/>
    </row>
    <row r="3" spans="1:11" ht="5.0999999999999996" customHeight="1" x14ac:dyDescent="0.15">
      <c r="A3" s="4"/>
      <c r="B3" s="3"/>
      <c r="C3" s="3"/>
      <c r="D3" s="3"/>
      <c r="E3" s="3"/>
      <c r="F3" s="3"/>
      <c r="G3" s="3"/>
      <c r="H3" s="3"/>
      <c r="I3" s="3"/>
      <c r="J3" s="3"/>
      <c r="K3" s="3"/>
    </row>
    <row r="4" spans="1:11" ht="50.1" customHeight="1" x14ac:dyDescent="0.15">
      <c r="A4" s="532" t="s">
        <v>390</v>
      </c>
      <c r="B4" s="532"/>
      <c r="C4" s="532"/>
      <c r="D4" s="532"/>
      <c r="E4" s="532"/>
      <c r="F4" s="532"/>
      <c r="G4" s="532"/>
      <c r="H4" s="532"/>
      <c r="I4" s="532"/>
      <c r="J4" s="3"/>
      <c r="K4" s="3"/>
    </row>
    <row r="5" spans="1:11" ht="17.100000000000001" customHeight="1" x14ac:dyDescent="0.15">
      <c r="A5" s="3"/>
      <c r="B5" s="3"/>
      <c r="C5" s="3"/>
      <c r="D5" s="3"/>
      <c r="E5" s="3"/>
      <c r="F5" s="3"/>
      <c r="G5" s="3"/>
      <c r="H5" s="3"/>
      <c r="I5" s="3"/>
      <c r="J5" s="3"/>
      <c r="K5" s="3"/>
    </row>
    <row r="6" spans="1:11" ht="20.25" customHeight="1" thickBot="1" x14ac:dyDescent="0.2">
      <c r="A6" s="268" t="s">
        <v>375</v>
      </c>
      <c r="B6" s="3"/>
      <c r="C6" s="3"/>
      <c r="D6" s="3"/>
      <c r="E6" s="3"/>
      <c r="F6" s="3"/>
      <c r="G6" s="3"/>
      <c r="H6" s="268"/>
      <c r="I6" s="269" t="s">
        <v>159</v>
      </c>
      <c r="J6" s="3"/>
      <c r="K6" s="3"/>
    </row>
    <row r="7" spans="1:11" ht="24.95" customHeight="1" thickBot="1" x14ac:dyDescent="0.2">
      <c r="A7" s="395" t="s">
        <v>160</v>
      </c>
      <c r="B7" s="483" t="s">
        <v>161</v>
      </c>
      <c r="C7" s="396" t="s">
        <v>162</v>
      </c>
      <c r="D7" s="396"/>
      <c r="E7" s="396"/>
      <c r="F7" s="396" t="s">
        <v>374</v>
      </c>
      <c r="G7" s="396"/>
      <c r="H7" s="396"/>
      <c r="I7" s="527" t="s">
        <v>163</v>
      </c>
      <c r="J7" s="2"/>
    </row>
    <row r="8" spans="1:11" ht="24.95" customHeight="1" x14ac:dyDescent="0.15">
      <c r="A8" s="395"/>
      <c r="B8" s="483"/>
      <c r="C8" s="41" t="s">
        <v>164</v>
      </c>
      <c r="D8" s="528" t="s">
        <v>165</v>
      </c>
      <c r="E8" s="8" t="s">
        <v>166</v>
      </c>
      <c r="F8" s="397" t="s">
        <v>6</v>
      </c>
      <c r="G8" s="397" t="s">
        <v>167</v>
      </c>
      <c r="H8" s="397" t="s">
        <v>168</v>
      </c>
      <c r="I8" s="527"/>
      <c r="J8" s="2"/>
    </row>
    <row r="9" spans="1:11" ht="24.95" customHeight="1" x14ac:dyDescent="0.15">
      <c r="A9" s="395"/>
      <c r="B9" s="483"/>
      <c r="C9" s="166" t="s">
        <v>169</v>
      </c>
      <c r="D9" s="528"/>
      <c r="E9" s="165" t="s">
        <v>170</v>
      </c>
      <c r="F9" s="397"/>
      <c r="G9" s="397"/>
      <c r="H9" s="397"/>
      <c r="I9" s="527"/>
      <c r="J9" s="2"/>
    </row>
    <row r="10" spans="1:11" ht="20.100000000000001" customHeight="1" x14ac:dyDescent="0.15">
      <c r="A10" s="42" t="s">
        <v>336</v>
      </c>
      <c r="B10" s="214">
        <v>2616</v>
      </c>
      <c r="C10" s="215">
        <v>17</v>
      </c>
      <c r="D10" s="215">
        <v>865</v>
      </c>
      <c r="E10" s="215">
        <v>2051</v>
      </c>
      <c r="F10" s="177">
        <f t="shared" ref="F10:F21" si="0">SUM(G10:H10)</f>
        <v>3167</v>
      </c>
      <c r="G10" s="215">
        <v>1852</v>
      </c>
      <c r="H10" s="215">
        <v>1315</v>
      </c>
      <c r="I10" s="216">
        <v>0</v>
      </c>
      <c r="J10" s="2"/>
    </row>
    <row r="11" spans="1:11" ht="20.100000000000001" customHeight="1" x14ac:dyDescent="0.15">
      <c r="A11" s="42" t="s">
        <v>337</v>
      </c>
      <c r="B11" s="217">
        <v>115</v>
      </c>
      <c r="C11" s="191">
        <v>1</v>
      </c>
      <c r="D11" s="177">
        <v>11</v>
      </c>
      <c r="E11" s="177">
        <v>128</v>
      </c>
      <c r="F11" s="177">
        <f t="shared" si="0"/>
        <v>360</v>
      </c>
      <c r="G11" s="177">
        <v>64</v>
      </c>
      <c r="H11" s="177">
        <v>296</v>
      </c>
      <c r="I11" s="218">
        <v>0</v>
      </c>
      <c r="J11" s="2"/>
    </row>
    <row r="12" spans="1:11" ht="20.100000000000001" customHeight="1" x14ac:dyDescent="0.15">
      <c r="A12" s="42" t="s">
        <v>338</v>
      </c>
      <c r="B12" s="217">
        <v>303</v>
      </c>
      <c r="C12" s="191">
        <v>0</v>
      </c>
      <c r="D12" s="177">
        <v>59</v>
      </c>
      <c r="E12" s="177">
        <v>285</v>
      </c>
      <c r="F12" s="177">
        <f t="shared" si="0"/>
        <v>277</v>
      </c>
      <c r="G12" s="177">
        <v>120</v>
      </c>
      <c r="H12" s="191">
        <v>157</v>
      </c>
      <c r="I12" s="218">
        <v>0</v>
      </c>
      <c r="J12" s="2"/>
    </row>
    <row r="13" spans="1:11" ht="20.100000000000001" customHeight="1" x14ac:dyDescent="0.15">
      <c r="A13" s="42" t="s">
        <v>171</v>
      </c>
      <c r="B13" s="217">
        <v>46</v>
      </c>
      <c r="C13" s="191">
        <v>0</v>
      </c>
      <c r="D13" s="177">
        <v>8</v>
      </c>
      <c r="E13" s="177">
        <v>36</v>
      </c>
      <c r="F13" s="177">
        <f t="shared" si="0"/>
        <v>58</v>
      </c>
      <c r="G13" s="177">
        <v>25</v>
      </c>
      <c r="H13" s="177">
        <v>33</v>
      </c>
      <c r="I13" s="218">
        <v>0</v>
      </c>
      <c r="J13" s="2"/>
    </row>
    <row r="14" spans="1:11" ht="20.100000000000001" customHeight="1" x14ac:dyDescent="0.15">
      <c r="A14" s="42" t="s">
        <v>172</v>
      </c>
      <c r="B14" s="217">
        <v>318</v>
      </c>
      <c r="C14" s="177">
        <v>2</v>
      </c>
      <c r="D14" s="177">
        <v>92</v>
      </c>
      <c r="E14" s="177">
        <v>216</v>
      </c>
      <c r="F14" s="177">
        <f t="shared" si="0"/>
        <v>346</v>
      </c>
      <c r="G14" s="177">
        <v>193</v>
      </c>
      <c r="H14" s="177">
        <v>153</v>
      </c>
      <c r="I14" s="218">
        <v>0</v>
      </c>
      <c r="J14" s="2"/>
    </row>
    <row r="15" spans="1:11" ht="20.100000000000001" customHeight="1" x14ac:dyDescent="0.15">
      <c r="A15" s="42" t="s">
        <v>339</v>
      </c>
      <c r="B15" s="217">
        <v>203</v>
      </c>
      <c r="C15" s="191">
        <v>1</v>
      </c>
      <c r="D15" s="177">
        <v>46</v>
      </c>
      <c r="E15" s="177">
        <v>197</v>
      </c>
      <c r="F15" s="177">
        <f t="shared" si="0"/>
        <v>252</v>
      </c>
      <c r="G15" s="177">
        <v>183</v>
      </c>
      <c r="H15" s="177">
        <v>69</v>
      </c>
      <c r="I15" s="218">
        <v>0</v>
      </c>
      <c r="J15" s="2"/>
    </row>
    <row r="16" spans="1:11" ht="20.100000000000001" customHeight="1" x14ac:dyDescent="0.15">
      <c r="A16" s="43" t="s">
        <v>340</v>
      </c>
      <c r="B16" s="219">
        <v>38</v>
      </c>
      <c r="C16" s="189">
        <v>0</v>
      </c>
      <c r="D16" s="18">
        <v>1</v>
      </c>
      <c r="E16" s="18">
        <v>37</v>
      </c>
      <c r="F16" s="18">
        <f t="shared" si="0"/>
        <v>52</v>
      </c>
      <c r="G16" s="18">
        <v>17</v>
      </c>
      <c r="H16" s="18">
        <v>35</v>
      </c>
      <c r="I16" s="220">
        <v>0</v>
      </c>
      <c r="J16" s="2"/>
    </row>
    <row r="17" spans="1:11" ht="20.100000000000001" customHeight="1" x14ac:dyDescent="0.15">
      <c r="A17" s="42" t="s">
        <v>341</v>
      </c>
      <c r="B17" s="217">
        <v>92</v>
      </c>
      <c r="C17" s="191">
        <v>4</v>
      </c>
      <c r="D17" s="177">
        <v>34</v>
      </c>
      <c r="E17" s="177">
        <v>62</v>
      </c>
      <c r="F17" s="177">
        <f t="shared" si="0"/>
        <v>112</v>
      </c>
      <c r="G17" s="177">
        <v>73</v>
      </c>
      <c r="H17" s="177">
        <v>39</v>
      </c>
      <c r="I17" s="218">
        <v>0</v>
      </c>
      <c r="J17" s="2"/>
    </row>
    <row r="18" spans="1:11" ht="20.100000000000001" customHeight="1" x14ac:dyDescent="0.15">
      <c r="A18" s="42" t="s">
        <v>342</v>
      </c>
      <c r="B18" s="217">
        <v>113</v>
      </c>
      <c r="C18" s="191">
        <v>1</v>
      </c>
      <c r="D18" s="177">
        <v>9</v>
      </c>
      <c r="E18" s="177">
        <v>107</v>
      </c>
      <c r="F18" s="177">
        <f t="shared" si="0"/>
        <v>92</v>
      </c>
      <c r="G18" s="177">
        <v>68</v>
      </c>
      <c r="H18" s="177">
        <v>24</v>
      </c>
      <c r="I18" s="218">
        <v>0</v>
      </c>
      <c r="J18" s="2"/>
    </row>
    <row r="19" spans="1:11" ht="20.100000000000001" customHeight="1" x14ac:dyDescent="0.15">
      <c r="A19" s="42" t="s">
        <v>343</v>
      </c>
      <c r="B19" s="217">
        <v>71</v>
      </c>
      <c r="C19" s="191">
        <v>1</v>
      </c>
      <c r="D19" s="177">
        <v>24</v>
      </c>
      <c r="E19" s="177">
        <v>59</v>
      </c>
      <c r="F19" s="177">
        <f t="shared" si="0"/>
        <v>100</v>
      </c>
      <c r="G19" s="177">
        <v>73</v>
      </c>
      <c r="H19" s="177">
        <v>27</v>
      </c>
      <c r="I19" s="218">
        <v>0</v>
      </c>
      <c r="J19" s="2"/>
    </row>
    <row r="20" spans="1:11" ht="20.100000000000001" customHeight="1" x14ac:dyDescent="0.15">
      <c r="A20" s="42" t="s">
        <v>372</v>
      </c>
      <c r="B20" s="217">
        <v>47</v>
      </c>
      <c r="C20" s="191">
        <v>1</v>
      </c>
      <c r="D20" s="177">
        <v>17</v>
      </c>
      <c r="E20" s="177">
        <v>38</v>
      </c>
      <c r="F20" s="177">
        <f t="shared" si="0"/>
        <v>96</v>
      </c>
      <c r="G20" s="177">
        <v>39</v>
      </c>
      <c r="H20" s="177">
        <v>57</v>
      </c>
      <c r="I20" s="218"/>
      <c r="J20" s="2"/>
    </row>
    <row r="21" spans="1:11" ht="20.100000000000001" customHeight="1" x14ac:dyDescent="0.15">
      <c r="A21" s="44" t="s">
        <v>373</v>
      </c>
      <c r="B21" s="221">
        <v>133</v>
      </c>
      <c r="C21" s="222">
        <v>0</v>
      </c>
      <c r="D21" s="223">
        <v>4</v>
      </c>
      <c r="E21" s="223">
        <v>139</v>
      </c>
      <c r="F21" s="223">
        <f t="shared" si="0"/>
        <v>189</v>
      </c>
      <c r="G21" s="223">
        <v>132</v>
      </c>
      <c r="H21" s="223">
        <v>57</v>
      </c>
      <c r="I21" s="224">
        <v>0</v>
      </c>
      <c r="J21" s="2"/>
    </row>
    <row r="22" spans="1:11" ht="15" customHeight="1" x14ac:dyDescent="0.15">
      <c r="A22" s="17"/>
      <c r="B22" s="9"/>
      <c r="C22" s="9"/>
      <c r="D22" s="9"/>
      <c r="E22" s="9"/>
      <c r="F22" s="9"/>
      <c r="G22" s="9"/>
      <c r="H22" s="9"/>
      <c r="I22" s="7" t="s">
        <v>376</v>
      </c>
      <c r="J22" s="3"/>
      <c r="K22" s="3"/>
    </row>
    <row r="23" spans="1:11" ht="15" customHeight="1" x14ac:dyDescent="0.15">
      <c r="A23" s="9"/>
      <c r="B23" s="9"/>
      <c r="C23" s="9"/>
      <c r="D23" s="9"/>
      <c r="E23" s="9"/>
      <c r="F23" s="9"/>
      <c r="G23" s="9"/>
      <c r="H23" s="9"/>
      <c r="I23" s="9"/>
      <c r="J23" s="3"/>
      <c r="K23" s="3"/>
    </row>
    <row r="24" spans="1:11" ht="15" customHeight="1" x14ac:dyDescent="0.15">
      <c r="A24" s="9" t="s">
        <v>379</v>
      </c>
      <c r="B24" s="9"/>
      <c r="C24" s="9"/>
      <c r="D24" s="9"/>
      <c r="E24" s="9"/>
      <c r="F24" s="9"/>
      <c r="G24" s="9"/>
      <c r="H24" s="9"/>
      <c r="I24" s="7" t="s">
        <v>174</v>
      </c>
      <c r="J24" s="3"/>
      <c r="K24" s="3"/>
    </row>
    <row r="25" spans="1:11" ht="24.95" customHeight="1" x14ac:dyDescent="0.15">
      <c r="A25" s="395" t="s">
        <v>175</v>
      </c>
      <c r="B25" s="396" t="s">
        <v>21</v>
      </c>
      <c r="C25" s="396"/>
      <c r="D25" s="45" t="s">
        <v>4</v>
      </c>
      <c r="E25" s="46" t="s">
        <v>176</v>
      </c>
      <c r="F25" s="107"/>
      <c r="G25" s="108"/>
      <c r="H25" s="108" t="s">
        <v>177</v>
      </c>
      <c r="I25" s="109"/>
      <c r="J25" s="3"/>
    </row>
    <row r="26" spans="1:11" ht="24.95" customHeight="1" x14ac:dyDescent="0.15">
      <c r="A26" s="395"/>
      <c r="B26" s="396"/>
      <c r="C26" s="396"/>
      <c r="D26" s="528" t="s">
        <v>178</v>
      </c>
      <c r="E26" s="528" t="s">
        <v>179</v>
      </c>
      <c r="F26" s="528" t="s">
        <v>180</v>
      </c>
      <c r="G26" s="397" t="s">
        <v>181</v>
      </c>
      <c r="H26" s="528" t="s">
        <v>182</v>
      </c>
      <c r="I26" s="529" t="s">
        <v>183</v>
      </c>
      <c r="J26" s="3"/>
    </row>
    <row r="27" spans="1:11" ht="24.95" customHeight="1" x14ac:dyDescent="0.15">
      <c r="A27" s="395"/>
      <c r="B27" s="396"/>
      <c r="C27" s="396"/>
      <c r="D27" s="528"/>
      <c r="E27" s="528"/>
      <c r="F27" s="528"/>
      <c r="G27" s="397"/>
      <c r="H27" s="528"/>
      <c r="I27" s="529"/>
      <c r="J27" s="3"/>
    </row>
    <row r="28" spans="1:11" ht="20.100000000000001" customHeight="1" x14ac:dyDescent="0.15">
      <c r="A28" s="42" t="s">
        <v>292</v>
      </c>
      <c r="B28" s="526">
        <f>SUM(D28:F28)</f>
        <v>2583</v>
      </c>
      <c r="C28" s="526"/>
      <c r="D28" s="225">
        <v>1495</v>
      </c>
      <c r="E28" s="226">
        <v>571</v>
      </c>
      <c r="F28" s="225">
        <v>517</v>
      </c>
      <c r="G28" s="225">
        <f t="shared" ref="G28:G38" si="1">SUM(H28:I28)</f>
        <v>2718</v>
      </c>
      <c r="H28" s="225">
        <v>2577</v>
      </c>
      <c r="I28" s="227">
        <v>141</v>
      </c>
      <c r="J28" s="3"/>
    </row>
    <row r="29" spans="1:11" ht="20.100000000000001" customHeight="1" x14ac:dyDescent="0.15">
      <c r="A29" s="42" t="s">
        <v>288</v>
      </c>
      <c r="B29" s="530">
        <f>SUM(D29:F29)</f>
        <v>111</v>
      </c>
      <c r="C29" s="530"/>
      <c r="D29" s="95">
        <v>85</v>
      </c>
      <c r="E29" s="24">
        <v>19</v>
      </c>
      <c r="F29" s="95">
        <v>7</v>
      </c>
      <c r="G29" s="95">
        <f t="shared" si="1"/>
        <v>124</v>
      </c>
      <c r="H29" s="95">
        <v>95</v>
      </c>
      <c r="I29" s="228">
        <v>29</v>
      </c>
      <c r="J29" s="3"/>
    </row>
    <row r="30" spans="1:11" ht="20.100000000000001" customHeight="1" x14ac:dyDescent="0.15">
      <c r="A30" s="42" t="s">
        <v>289</v>
      </c>
      <c r="B30" s="530">
        <f t="shared" ref="B30:B38" si="2">SUM(D30:F30)</f>
        <v>302</v>
      </c>
      <c r="C30" s="530"/>
      <c r="D30" s="95">
        <v>210</v>
      </c>
      <c r="E30" s="81">
        <v>38</v>
      </c>
      <c r="F30" s="95">
        <v>54</v>
      </c>
      <c r="G30" s="95">
        <f t="shared" si="1"/>
        <v>333</v>
      </c>
      <c r="H30" s="95">
        <v>326</v>
      </c>
      <c r="I30" s="228">
        <v>7</v>
      </c>
      <c r="J30" s="3"/>
    </row>
    <row r="31" spans="1:11" ht="20.100000000000001" customHeight="1" x14ac:dyDescent="0.15">
      <c r="A31" s="42" t="s">
        <v>171</v>
      </c>
      <c r="B31" s="530">
        <f t="shared" si="2"/>
        <v>45</v>
      </c>
      <c r="C31" s="530"/>
      <c r="D31" s="95">
        <v>41</v>
      </c>
      <c r="E31" s="24">
        <v>3</v>
      </c>
      <c r="F31" s="95">
        <v>1</v>
      </c>
      <c r="G31" s="95">
        <f t="shared" si="1"/>
        <v>47</v>
      </c>
      <c r="H31" s="95">
        <v>37</v>
      </c>
      <c r="I31" s="228">
        <v>10</v>
      </c>
      <c r="J31" s="3"/>
    </row>
    <row r="32" spans="1:11" ht="20.100000000000001" customHeight="1" x14ac:dyDescent="0.15">
      <c r="A32" s="42" t="s">
        <v>172</v>
      </c>
      <c r="B32" s="530">
        <f t="shared" si="2"/>
        <v>315</v>
      </c>
      <c r="C32" s="530"/>
      <c r="D32" s="95">
        <v>97</v>
      </c>
      <c r="E32" s="24">
        <v>92</v>
      </c>
      <c r="F32" s="95">
        <v>126</v>
      </c>
      <c r="G32" s="95">
        <f t="shared" si="1"/>
        <v>303</v>
      </c>
      <c r="H32" s="95">
        <v>297</v>
      </c>
      <c r="I32" s="228">
        <v>6</v>
      </c>
      <c r="J32" s="3"/>
    </row>
    <row r="33" spans="1:11" ht="20.100000000000001" customHeight="1" x14ac:dyDescent="0.15">
      <c r="A33" s="42" t="s">
        <v>290</v>
      </c>
      <c r="B33" s="530">
        <f t="shared" si="2"/>
        <v>201</v>
      </c>
      <c r="C33" s="530"/>
      <c r="D33" s="95">
        <v>152</v>
      </c>
      <c r="E33" s="24">
        <v>29</v>
      </c>
      <c r="F33" s="95">
        <v>20</v>
      </c>
      <c r="G33" s="95">
        <f t="shared" si="1"/>
        <v>213</v>
      </c>
      <c r="H33" s="95">
        <v>205</v>
      </c>
      <c r="I33" s="228">
        <v>8</v>
      </c>
      <c r="J33" s="3"/>
    </row>
    <row r="34" spans="1:11" ht="20.100000000000001" customHeight="1" x14ac:dyDescent="0.15">
      <c r="A34" s="43" t="s">
        <v>328</v>
      </c>
      <c r="B34" s="531">
        <f t="shared" si="2"/>
        <v>38</v>
      </c>
      <c r="C34" s="531"/>
      <c r="D34" s="229">
        <v>30</v>
      </c>
      <c r="E34" s="230">
        <v>4</v>
      </c>
      <c r="F34" s="229">
        <v>4</v>
      </c>
      <c r="G34" s="229">
        <f t="shared" si="1"/>
        <v>36</v>
      </c>
      <c r="H34" s="229">
        <v>31</v>
      </c>
      <c r="I34" s="231">
        <v>5</v>
      </c>
      <c r="J34" s="3"/>
    </row>
    <row r="35" spans="1:11" ht="20.100000000000001" customHeight="1" x14ac:dyDescent="0.15">
      <c r="A35" s="42" t="s">
        <v>329</v>
      </c>
      <c r="B35" s="530">
        <f t="shared" si="2"/>
        <v>89</v>
      </c>
      <c r="C35" s="530"/>
      <c r="D35" s="95">
        <v>52</v>
      </c>
      <c r="E35" s="24">
        <v>32</v>
      </c>
      <c r="F35" s="95">
        <v>5</v>
      </c>
      <c r="G35" s="95">
        <f t="shared" si="1"/>
        <v>97</v>
      </c>
      <c r="H35" s="95">
        <v>93</v>
      </c>
      <c r="I35" s="228">
        <v>4</v>
      </c>
      <c r="J35" s="3"/>
    </row>
    <row r="36" spans="1:11" ht="20.100000000000001" customHeight="1" x14ac:dyDescent="0.15">
      <c r="A36" s="42" t="s">
        <v>291</v>
      </c>
      <c r="B36" s="530">
        <f t="shared" si="2"/>
        <v>112</v>
      </c>
      <c r="C36" s="530"/>
      <c r="D36" s="95">
        <v>82</v>
      </c>
      <c r="E36" s="24">
        <v>14</v>
      </c>
      <c r="F36" s="95">
        <v>16</v>
      </c>
      <c r="G36" s="95">
        <f t="shared" si="1"/>
        <v>114</v>
      </c>
      <c r="H36" s="95">
        <v>110</v>
      </c>
      <c r="I36" s="228">
        <v>4</v>
      </c>
      <c r="J36" s="3"/>
    </row>
    <row r="37" spans="1:11" ht="20.100000000000001" customHeight="1" x14ac:dyDescent="0.15">
      <c r="A37" s="42" t="s">
        <v>343</v>
      </c>
      <c r="B37" s="530">
        <f t="shared" si="2"/>
        <v>71</v>
      </c>
      <c r="C37" s="530"/>
      <c r="D37" s="95">
        <v>50</v>
      </c>
      <c r="E37" s="24">
        <v>13</v>
      </c>
      <c r="F37" s="95">
        <v>8</v>
      </c>
      <c r="G37" s="95">
        <f t="shared" si="1"/>
        <v>80</v>
      </c>
      <c r="H37" s="95">
        <v>77</v>
      </c>
      <c r="I37" s="228">
        <v>3</v>
      </c>
      <c r="J37" s="3"/>
    </row>
    <row r="38" spans="1:11" ht="20.100000000000001" customHeight="1" x14ac:dyDescent="0.15">
      <c r="A38" s="42" t="s">
        <v>173</v>
      </c>
      <c r="B38" s="530">
        <f t="shared" si="2"/>
        <v>46</v>
      </c>
      <c r="C38" s="530"/>
      <c r="D38" s="95">
        <v>29</v>
      </c>
      <c r="E38" s="24">
        <v>9</v>
      </c>
      <c r="F38" s="95">
        <v>8</v>
      </c>
      <c r="G38" s="95">
        <f t="shared" si="1"/>
        <v>53</v>
      </c>
      <c r="H38" s="95">
        <v>46</v>
      </c>
      <c r="I38" s="228">
        <v>7</v>
      </c>
      <c r="J38" s="3"/>
    </row>
    <row r="39" spans="1:11" ht="20.100000000000001" customHeight="1" thickBot="1" x14ac:dyDescent="0.2">
      <c r="A39" s="182" t="s">
        <v>377</v>
      </c>
      <c r="B39" s="524">
        <f>SUM(D39:F39)</f>
        <v>131</v>
      </c>
      <c r="C39" s="525"/>
      <c r="D39" s="232">
        <v>104</v>
      </c>
      <c r="E39" s="233">
        <v>17</v>
      </c>
      <c r="F39" s="232">
        <v>10</v>
      </c>
      <c r="G39" s="232">
        <f>SUM(H39:I39)</f>
        <v>137</v>
      </c>
      <c r="H39" s="232">
        <v>129</v>
      </c>
      <c r="I39" s="234">
        <v>8</v>
      </c>
      <c r="J39" s="3"/>
    </row>
    <row r="40" spans="1:11" ht="18" customHeight="1" x14ac:dyDescent="0.15">
      <c r="B40" s="3"/>
      <c r="D40" s="3"/>
      <c r="E40" s="3"/>
      <c r="F40" s="3"/>
      <c r="G40" s="3"/>
      <c r="H40" s="3"/>
      <c r="I40" s="11" t="s">
        <v>378</v>
      </c>
      <c r="J40" s="3"/>
      <c r="K40" s="3"/>
    </row>
  </sheetData>
  <sheetProtection sheet="1" objects="1" scenarios="1"/>
  <mergeCells count="30">
    <mergeCell ref="E26:E27"/>
    <mergeCell ref="D26:D27"/>
    <mergeCell ref="D8:D9"/>
    <mergeCell ref="A4:I4"/>
    <mergeCell ref="A7:A9"/>
    <mergeCell ref="B7:B9"/>
    <mergeCell ref="C7:E7"/>
    <mergeCell ref="F7:H7"/>
    <mergeCell ref="B34:C34"/>
    <mergeCell ref="B35:C35"/>
    <mergeCell ref="B37:C37"/>
    <mergeCell ref="B31:C31"/>
    <mergeCell ref="A25:A27"/>
    <mergeCell ref="B25:C27"/>
    <mergeCell ref="B39:C39"/>
    <mergeCell ref="B28:C28"/>
    <mergeCell ref="I7:I9"/>
    <mergeCell ref="H26:H27"/>
    <mergeCell ref="I26:I27"/>
    <mergeCell ref="F26:F27"/>
    <mergeCell ref="G26:G27"/>
    <mergeCell ref="G8:G9"/>
    <mergeCell ref="H8:H9"/>
    <mergeCell ref="F8:F9"/>
    <mergeCell ref="B29:C29"/>
    <mergeCell ref="B36:C36"/>
    <mergeCell ref="B30:C30"/>
    <mergeCell ref="B38:C38"/>
    <mergeCell ref="B32:C32"/>
    <mergeCell ref="B33:C33"/>
  </mergeCells>
  <phoneticPr fontId="24"/>
  <printOptions horizontalCentered="1"/>
  <pageMargins left="0.59055118110236227" right="0.59055118110236227" top="0.59055118110236227" bottom="0.59055118110236227" header="0.39370078740157483" footer="0.39370078740157483"/>
  <pageSetup paperSize="9" firstPageNumber="83" orientation="portrait" useFirstPageNumber="1" verticalDpi="300" r:id="rId1"/>
  <headerFooter scaleWithDoc="0" alignWithMargins="0">
    <oddHeader>&amp;R農業及び漁業</oddHeader>
    <oddFooter>&amp;C&amp;12&amp;A</oddFooter>
  </headerFooter>
  <ignoredErrors>
    <ignoredError sqref="F10 F11:F2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K50"/>
  <sheetViews>
    <sheetView view="pageBreakPreview" topLeftCell="C1" zoomScaleNormal="100" zoomScaleSheetLayoutView="100" workbookViewId="0">
      <selection activeCell="O1" sqref="O1:AC1048576"/>
    </sheetView>
  </sheetViews>
  <sheetFormatPr defaultRowHeight="18" customHeight="1" x14ac:dyDescent="0.15"/>
  <cols>
    <col min="1" max="2" width="8.28515625" style="9" customWidth="1"/>
    <col min="3" max="4" width="9" style="9" customWidth="1"/>
    <col min="5" max="10" width="6.28515625" style="9" customWidth="1"/>
    <col min="11" max="14" width="7.140625" style="9" customWidth="1"/>
    <col min="15" max="20" width="8.28515625" style="9" hidden="1" customWidth="1"/>
    <col min="21" max="21" width="4.140625" style="9" hidden="1" customWidth="1"/>
    <col min="22" max="24" width="4.140625" style="7" hidden="1" customWidth="1"/>
    <col min="25" max="26" width="8.28515625" style="7" hidden="1" customWidth="1"/>
    <col min="27" max="27" width="4.140625" style="7" hidden="1" customWidth="1"/>
    <col min="28" max="28" width="4.5703125" style="9" hidden="1" customWidth="1"/>
    <col min="29" max="29" width="9.42578125" style="9" hidden="1" customWidth="1"/>
    <col min="30" max="16384" width="9.140625" style="9"/>
  </cols>
  <sheetData>
    <row r="1" spans="1:37" ht="5.0999999999999996" customHeight="1" x14ac:dyDescent="0.15">
      <c r="A1" s="20"/>
      <c r="AC1" s="21"/>
    </row>
    <row r="2" spans="1:37" ht="15" customHeight="1" thickBot="1" x14ac:dyDescent="0.2">
      <c r="A2" s="20" t="s">
        <v>293</v>
      </c>
      <c r="T2" s="520" t="s">
        <v>283</v>
      </c>
      <c r="U2" s="520"/>
      <c r="V2" s="520"/>
      <c r="W2" s="520"/>
      <c r="X2" s="520"/>
      <c r="Y2" s="130"/>
      <c r="Z2" s="130"/>
      <c r="AA2" s="130"/>
      <c r="AC2" s="21"/>
    </row>
    <row r="3" spans="1:37" ht="24.95" customHeight="1" x14ac:dyDescent="0.15">
      <c r="A3" s="577" t="s">
        <v>247</v>
      </c>
      <c r="B3" s="578"/>
      <c r="C3" s="587" t="s">
        <v>228</v>
      </c>
      <c r="D3" s="578"/>
      <c r="E3" s="602" t="s">
        <v>269</v>
      </c>
      <c r="F3" s="603"/>
      <c r="G3" s="603"/>
      <c r="H3" s="603"/>
      <c r="I3" s="603"/>
      <c r="J3" s="603"/>
      <c r="K3" s="603"/>
      <c r="L3" s="603"/>
      <c r="M3" s="599" t="s">
        <v>248</v>
      </c>
      <c r="N3" s="405"/>
      <c r="O3" s="405"/>
      <c r="P3" s="405"/>
      <c r="Q3" s="405"/>
      <c r="R3" s="405"/>
      <c r="S3" s="405"/>
      <c r="T3" s="405"/>
      <c r="U3" s="405"/>
      <c r="V3" s="405"/>
      <c r="W3" s="405"/>
      <c r="X3" s="406"/>
      <c r="Y3" s="60"/>
      <c r="Z3" s="75"/>
      <c r="AA3" s="75"/>
      <c r="AB3" s="132"/>
    </row>
    <row r="4" spans="1:37" ht="30" customHeight="1" x14ac:dyDescent="0.15">
      <c r="A4" s="579"/>
      <c r="B4" s="580"/>
      <c r="C4" s="595"/>
      <c r="D4" s="580"/>
      <c r="E4" s="585" t="s">
        <v>185</v>
      </c>
      <c r="F4" s="585" t="s">
        <v>186</v>
      </c>
      <c r="G4" s="583" t="s">
        <v>187</v>
      </c>
      <c r="H4" s="585" t="s">
        <v>188</v>
      </c>
      <c r="I4" s="583" t="s">
        <v>189</v>
      </c>
      <c r="J4" s="585" t="s">
        <v>190</v>
      </c>
      <c r="K4" s="583" t="s">
        <v>191</v>
      </c>
      <c r="L4" s="583" t="s">
        <v>192</v>
      </c>
      <c r="M4" s="600" t="s">
        <v>193</v>
      </c>
      <c r="N4" s="600"/>
      <c r="O4" s="600" t="s">
        <v>194</v>
      </c>
      <c r="P4" s="600"/>
      <c r="Q4" s="601" t="s">
        <v>195</v>
      </c>
      <c r="R4" s="601"/>
      <c r="S4" s="541" t="s">
        <v>196</v>
      </c>
      <c r="T4" s="542"/>
      <c r="U4" s="543"/>
      <c r="V4" s="547" t="s">
        <v>197</v>
      </c>
      <c r="W4" s="548"/>
      <c r="X4" s="549"/>
      <c r="Y4" s="60"/>
      <c r="Z4" s="76"/>
      <c r="AA4" s="76"/>
      <c r="AB4" s="132"/>
      <c r="AD4" s="597"/>
      <c r="AE4" s="598"/>
      <c r="AF4" s="597"/>
      <c r="AG4" s="598"/>
      <c r="AH4" s="597"/>
      <c r="AI4" s="598"/>
      <c r="AJ4" s="598"/>
      <c r="AK4" s="132"/>
    </row>
    <row r="5" spans="1:37" ht="30" customHeight="1" x14ac:dyDescent="0.15">
      <c r="A5" s="581"/>
      <c r="B5" s="582"/>
      <c r="C5" s="588"/>
      <c r="D5" s="582"/>
      <c r="E5" s="594"/>
      <c r="F5" s="586"/>
      <c r="G5" s="584"/>
      <c r="H5" s="586"/>
      <c r="I5" s="584"/>
      <c r="J5" s="586"/>
      <c r="K5" s="584"/>
      <c r="L5" s="584"/>
      <c r="M5" s="600"/>
      <c r="N5" s="600"/>
      <c r="O5" s="600"/>
      <c r="P5" s="600"/>
      <c r="Q5" s="601"/>
      <c r="R5" s="601"/>
      <c r="S5" s="544"/>
      <c r="T5" s="545"/>
      <c r="U5" s="546"/>
      <c r="V5" s="550"/>
      <c r="W5" s="551"/>
      <c r="X5" s="552"/>
      <c r="Y5" s="60"/>
      <c r="Z5" s="76"/>
      <c r="AA5" s="76"/>
      <c r="AB5" s="132"/>
      <c r="AD5" s="597"/>
      <c r="AE5" s="598"/>
      <c r="AF5" s="597"/>
      <c r="AG5" s="598"/>
      <c r="AH5" s="597"/>
      <c r="AI5" s="598"/>
      <c r="AJ5" s="598"/>
      <c r="AK5" s="132"/>
    </row>
    <row r="6" spans="1:37" ht="15.95" customHeight="1" x14ac:dyDescent="0.15">
      <c r="A6" s="110" t="s">
        <v>380</v>
      </c>
      <c r="B6" s="59"/>
      <c r="C6" s="25">
        <v>3604</v>
      </c>
      <c r="D6" s="24"/>
      <c r="E6" s="82">
        <v>325</v>
      </c>
      <c r="F6" s="82">
        <v>92</v>
      </c>
      <c r="G6" s="82">
        <v>16</v>
      </c>
      <c r="H6" s="82">
        <v>111</v>
      </c>
      <c r="I6" s="82">
        <v>177</v>
      </c>
      <c r="J6" s="82">
        <v>85</v>
      </c>
      <c r="K6" s="82">
        <v>0</v>
      </c>
      <c r="L6" s="82">
        <v>0</v>
      </c>
      <c r="M6" s="561">
        <v>1168</v>
      </c>
      <c r="N6" s="561"/>
      <c r="O6" s="561">
        <v>0</v>
      </c>
      <c r="P6" s="561"/>
      <c r="Q6" s="561">
        <v>108</v>
      </c>
      <c r="R6" s="561"/>
      <c r="S6" s="553">
        <v>695</v>
      </c>
      <c r="T6" s="553"/>
      <c r="U6" s="553"/>
      <c r="V6" s="208"/>
      <c r="W6" s="561">
        <v>443</v>
      </c>
      <c r="X6" s="562"/>
      <c r="Y6" s="86"/>
      <c r="Z6" s="77"/>
      <c r="AA6" s="77"/>
      <c r="AB6" s="132"/>
      <c r="AD6" s="82"/>
      <c r="AE6" s="82"/>
      <c r="AF6" s="82"/>
      <c r="AG6" s="82"/>
      <c r="AH6" s="82"/>
      <c r="AI6" s="82"/>
      <c r="AJ6" s="82"/>
      <c r="AK6" s="132"/>
    </row>
    <row r="7" spans="1:37" ht="15.95" customHeight="1" x14ac:dyDescent="0.15">
      <c r="A7" s="58"/>
      <c r="B7" s="73">
        <v>15</v>
      </c>
      <c r="C7" s="48">
        <v>3243</v>
      </c>
      <c r="D7" s="47"/>
      <c r="E7" s="81">
        <v>260</v>
      </c>
      <c r="F7" s="81">
        <v>46</v>
      </c>
      <c r="G7" s="81">
        <v>106</v>
      </c>
      <c r="H7" s="81">
        <v>112</v>
      </c>
      <c r="I7" s="81">
        <v>140</v>
      </c>
      <c r="J7" s="81">
        <v>15</v>
      </c>
      <c r="K7" s="81">
        <v>323</v>
      </c>
      <c r="L7" s="81">
        <v>335</v>
      </c>
      <c r="M7" s="468">
        <v>769</v>
      </c>
      <c r="N7" s="468"/>
      <c r="O7" s="468">
        <v>287</v>
      </c>
      <c r="P7" s="468"/>
      <c r="Q7" s="468">
        <v>55</v>
      </c>
      <c r="R7" s="468"/>
      <c r="S7" s="466">
        <v>234</v>
      </c>
      <c r="T7" s="466"/>
      <c r="U7" s="466"/>
      <c r="V7" s="81"/>
      <c r="W7" s="468">
        <v>561</v>
      </c>
      <c r="X7" s="473"/>
      <c r="Y7" s="86"/>
      <c r="Z7" s="77"/>
      <c r="AA7" s="77"/>
      <c r="AB7" s="132"/>
      <c r="AD7" s="82"/>
      <c r="AE7" s="82"/>
      <c r="AF7" s="82"/>
      <c r="AG7" s="82"/>
      <c r="AH7" s="82"/>
      <c r="AI7" s="82"/>
      <c r="AJ7" s="82"/>
      <c r="AK7" s="132"/>
    </row>
    <row r="8" spans="1:37" ht="15.95" customHeight="1" x14ac:dyDescent="0.15">
      <c r="A8" s="58"/>
      <c r="B8" s="111">
        <v>20</v>
      </c>
      <c r="C8" s="63">
        <v>2801</v>
      </c>
      <c r="D8" s="126"/>
      <c r="E8" s="81">
        <v>160</v>
      </c>
      <c r="F8" s="81">
        <v>43</v>
      </c>
      <c r="G8" s="81">
        <v>77</v>
      </c>
      <c r="H8" s="81">
        <v>95</v>
      </c>
      <c r="I8" s="81">
        <v>100</v>
      </c>
      <c r="J8" s="81">
        <v>12</v>
      </c>
      <c r="K8" s="81">
        <v>283</v>
      </c>
      <c r="L8" s="81">
        <v>122</v>
      </c>
      <c r="M8" s="466">
        <v>690</v>
      </c>
      <c r="N8" s="466"/>
      <c r="O8" s="466">
        <v>262</v>
      </c>
      <c r="P8" s="466"/>
      <c r="Q8" s="466">
        <v>65</v>
      </c>
      <c r="R8" s="466"/>
      <c r="S8" s="466">
        <v>215</v>
      </c>
      <c r="T8" s="466"/>
      <c r="U8" s="466"/>
      <c r="V8" s="81"/>
      <c r="W8" s="466">
        <v>677</v>
      </c>
      <c r="X8" s="563"/>
      <c r="Y8" s="86"/>
      <c r="Z8" s="77"/>
      <c r="AA8" s="77"/>
      <c r="AB8" s="132"/>
      <c r="AD8" s="81"/>
      <c r="AE8" s="81"/>
      <c r="AF8" s="81"/>
      <c r="AG8" s="81"/>
      <c r="AH8" s="81"/>
      <c r="AI8" s="81"/>
      <c r="AJ8" s="81"/>
      <c r="AK8" s="132"/>
    </row>
    <row r="9" spans="1:37" ht="15.95" customHeight="1" x14ac:dyDescent="0.15">
      <c r="A9" s="58"/>
      <c r="B9" s="74">
        <v>25</v>
      </c>
      <c r="C9" s="239">
        <v>2616</v>
      </c>
      <c r="D9" s="240"/>
      <c r="E9" s="241">
        <v>131</v>
      </c>
      <c r="F9" s="53">
        <v>34</v>
      </c>
      <c r="G9" s="53">
        <v>53</v>
      </c>
      <c r="H9" s="53">
        <v>73</v>
      </c>
      <c r="I9" s="53">
        <v>73</v>
      </c>
      <c r="J9" s="53">
        <v>22</v>
      </c>
      <c r="K9" s="53">
        <v>256</v>
      </c>
      <c r="L9" s="53">
        <v>187</v>
      </c>
      <c r="M9" s="474">
        <v>552</v>
      </c>
      <c r="N9" s="474"/>
      <c r="O9" s="474">
        <v>255</v>
      </c>
      <c r="P9" s="474"/>
      <c r="Q9" s="474">
        <v>75</v>
      </c>
      <c r="R9" s="474"/>
      <c r="S9" s="466">
        <v>262</v>
      </c>
      <c r="T9" s="466"/>
      <c r="U9" s="466"/>
      <c r="V9" s="53"/>
      <c r="W9" s="474">
        <v>643</v>
      </c>
      <c r="X9" s="564"/>
      <c r="Y9" s="86"/>
      <c r="Z9" s="77"/>
      <c r="AA9" s="77"/>
      <c r="AB9" s="132"/>
      <c r="AD9" s="81"/>
      <c r="AE9" s="81"/>
      <c r="AF9" s="81"/>
      <c r="AG9" s="81"/>
      <c r="AH9" s="81"/>
      <c r="AI9" s="81"/>
      <c r="AJ9" s="81"/>
      <c r="AK9" s="132"/>
    </row>
    <row r="10" spans="1:37" ht="12" hidden="1" customHeight="1" x14ac:dyDescent="0.15">
      <c r="A10" s="112" t="s">
        <v>237</v>
      </c>
      <c r="B10" s="64"/>
      <c r="C10" s="193">
        <v>61</v>
      </c>
      <c r="D10" s="183"/>
      <c r="E10" s="181">
        <v>1</v>
      </c>
      <c r="F10" s="181">
        <v>0</v>
      </c>
      <c r="G10" s="181">
        <v>0</v>
      </c>
      <c r="H10" s="181">
        <v>0</v>
      </c>
      <c r="I10" s="181">
        <v>10</v>
      </c>
      <c r="J10" s="181">
        <v>0</v>
      </c>
      <c r="K10" s="181">
        <v>0</v>
      </c>
      <c r="L10" s="181">
        <v>13</v>
      </c>
      <c r="M10" s="181">
        <v>0</v>
      </c>
      <c r="N10" s="181"/>
      <c r="O10" s="181"/>
      <c r="P10" s="181"/>
      <c r="Q10" s="181"/>
      <c r="R10" s="184"/>
      <c r="S10" s="466"/>
      <c r="T10" s="466"/>
      <c r="U10" s="466"/>
      <c r="V10" s="194"/>
      <c r="W10" s="194"/>
      <c r="X10" s="195"/>
      <c r="Y10" s="87"/>
      <c r="Z10" s="77"/>
      <c r="AA10" s="77"/>
      <c r="AB10" s="132"/>
      <c r="AD10" s="82"/>
      <c r="AE10" s="82"/>
      <c r="AF10" s="82"/>
      <c r="AG10" s="82"/>
      <c r="AH10" s="82"/>
      <c r="AI10" s="82"/>
      <c r="AJ10" s="82"/>
      <c r="AK10" s="132"/>
    </row>
    <row r="11" spans="1:37" s="6" customFormat="1" ht="12" hidden="1" customHeight="1" x14ac:dyDescent="0.15">
      <c r="A11" s="65" t="s">
        <v>238</v>
      </c>
      <c r="B11" s="64"/>
      <c r="C11" s="193">
        <f>SUM(E11:R11)</f>
        <v>23</v>
      </c>
      <c r="D11" s="183"/>
      <c r="E11" s="181">
        <v>1</v>
      </c>
      <c r="F11" s="181" t="s">
        <v>31</v>
      </c>
      <c r="G11" s="181" t="s">
        <v>31</v>
      </c>
      <c r="H11" s="181" t="s">
        <v>31</v>
      </c>
      <c r="I11" s="181">
        <v>9</v>
      </c>
      <c r="J11" s="181" t="s">
        <v>31</v>
      </c>
      <c r="K11" s="181" t="s">
        <v>31</v>
      </c>
      <c r="L11" s="181">
        <v>13</v>
      </c>
      <c r="M11" s="181" t="s">
        <v>31</v>
      </c>
      <c r="N11" s="181"/>
      <c r="O11" s="181"/>
      <c r="P11" s="181"/>
      <c r="Q11" s="181"/>
      <c r="R11" s="184"/>
      <c r="S11" s="466"/>
      <c r="T11" s="466"/>
      <c r="U11" s="466"/>
      <c r="V11" s="194"/>
      <c r="W11" s="194"/>
      <c r="X11" s="195"/>
      <c r="Y11" s="87"/>
      <c r="Z11" s="77"/>
      <c r="AA11" s="77"/>
      <c r="AB11" s="91"/>
      <c r="AD11" s="82"/>
      <c r="AE11" s="82"/>
      <c r="AF11" s="82"/>
      <c r="AG11" s="82"/>
      <c r="AH11" s="82"/>
      <c r="AI11" s="82"/>
      <c r="AJ11" s="82"/>
      <c r="AK11" s="91"/>
    </row>
    <row r="12" spans="1:37" s="6" customFormat="1" ht="12" hidden="1" customHeight="1" x14ac:dyDescent="0.15">
      <c r="A12" s="112" t="s">
        <v>281</v>
      </c>
      <c r="B12" s="64"/>
      <c r="C12" s="196">
        <v>0</v>
      </c>
      <c r="D12" s="197"/>
      <c r="E12" s="184">
        <v>0</v>
      </c>
      <c r="F12" s="184">
        <v>0</v>
      </c>
      <c r="G12" s="181">
        <v>0</v>
      </c>
      <c r="H12" s="181">
        <v>0</v>
      </c>
      <c r="I12" s="181">
        <v>0</v>
      </c>
      <c r="J12" s="181">
        <v>0</v>
      </c>
      <c r="K12" s="181">
        <v>0</v>
      </c>
      <c r="L12" s="184">
        <v>0</v>
      </c>
      <c r="M12" s="184">
        <v>0</v>
      </c>
      <c r="N12" s="184"/>
      <c r="O12" s="184"/>
      <c r="P12" s="184"/>
      <c r="Q12" s="184"/>
      <c r="R12" s="184"/>
      <c r="S12" s="466"/>
      <c r="T12" s="466"/>
      <c r="U12" s="466"/>
      <c r="V12" s="194"/>
      <c r="W12" s="194"/>
      <c r="X12" s="195"/>
      <c r="Y12" s="87"/>
      <c r="Z12" s="77"/>
      <c r="AA12" s="77"/>
      <c r="AB12" s="91"/>
      <c r="AD12" s="81"/>
      <c r="AE12" s="82"/>
      <c r="AF12" s="82"/>
      <c r="AG12" s="82"/>
      <c r="AH12" s="82"/>
      <c r="AI12" s="82"/>
      <c r="AJ12" s="81"/>
      <c r="AK12" s="91"/>
    </row>
    <row r="13" spans="1:37" ht="12" hidden="1" customHeight="1" x14ac:dyDescent="0.15">
      <c r="A13" s="61" t="s">
        <v>236</v>
      </c>
      <c r="B13" s="62"/>
      <c r="C13" s="198">
        <v>45</v>
      </c>
      <c r="D13" s="199"/>
      <c r="E13" s="184">
        <v>0</v>
      </c>
      <c r="F13" s="184">
        <v>0</v>
      </c>
      <c r="G13" s="181">
        <v>0</v>
      </c>
      <c r="H13" s="181">
        <v>0</v>
      </c>
      <c r="I13" s="181">
        <v>3</v>
      </c>
      <c r="J13" s="181">
        <v>2</v>
      </c>
      <c r="K13" s="181">
        <v>0</v>
      </c>
      <c r="L13" s="184">
        <v>12</v>
      </c>
      <c r="M13" s="184">
        <v>1</v>
      </c>
      <c r="N13" s="184"/>
      <c r="O13" s="184"/>
      <c r="P13" s="184"/>
      <c r="Q13" s="184"/>
      <c r="R13" s="184"/>
      <c r="S13" s="466"/>
      <c r="T13" s="466"/>
      <c r="U13" s="466"/>
      <c r="V13" s="194"/>
      <c r="W13" s="194"/>
      <c r="X13" s="195">
        <v>13</v>
      </c>
      <c r="Y13" s="87"/>
      <c r="Z13" s="77"/>
      <c r="AA13" s="77"/>
      <c r="AB13" s="132"/>
      <c r="AD13" s="81"/>
      <c r="AE13" s="82"/>
      <c r="AF13" s="82"/>
      <c r="AG13" s="82"/>
      <c r="AH13" s="82"/>
      <c r="AI13" s="82"/>
      <c r="AJ13" s="81"/>
      <c r="AK13" s="132"/>
    </row>
    <row r="14" spans="1:37" s="6" customFormat="1" ht="12" hidden="1" customHeight="1" x14ac:dyDescent="0.15">
      <c r="A14" s="61"/>
      <c r="B14" s="62"/>
      <c r="C14" s="200">
        <v>0</v>
      </c>
      <c r="D14" s="201"/>
      <c r="E14" s="192">
        <v>0</v>
      </c>
      <c r="F14" s="192">
        <v>0</v>
      </c>
      <c r="G14" s="192">
        <v>0</v>
      </c>
      <c r="H14" s="192">
        <v>0</v>
      </c>
      <c r="I14" s="192">
        <v>0</v>
      </c>
      <c r="J14" s="192">
        <v>0</v>
      </c>
      <c r="K14" s="192">
        <v>0</v>
      </c>
      <c r="L14" s="192">
        <v>0</v>
      </c>
      <c r="M14" s="184"/>
      <c r="N14" s="184"/>
      <c r="O14" s="184"/>
      <c r="P14" s="184"/>
      <c r="Q14" s="184"/>
      <c r="R14" s="202"/>
      <c r="S14" s="466"/>
      <c r="T14" s="466"/>
      <c r="U14" s="466"/>
      <c r="V14" s="203"/>
      <c r="W14" s="203"/>
      <c r="X14" s="204"/>
      <c r="Y14" s="88"/>
      <c r="Z14" s="85"/>
      <c r="AA14" s="85"/>
      <c r="AB14" s="91"/>
      <c r="AD14" s="53"/>
      <c r="AE14" s="53"/>
      <c r="AF14" s="53"/>
      <c r="AG14" s="53"/>
      <c r="AH14" s="53"/>
      <c r="AI14" s="53"/>
      <c r="AJ14" s="53"/>
      <c r="AK14" s="91"/>
    </row>
    <row r="15" spans="1:37" ht="10.5" customHeight="1" x14ac:dyDescent="0.15">
      <c r="A15" s="27"/>
      <c r="B15" s="22"/>
      <c r="C15" s="193"/>
      <c r="D15" s="183"/>
      <c r="E15" s="181"/>
      <c r="F15" s="181"/>
      <c r="G15" s="181"/>
      <c r="H15" s="181"/>
      <c r="I15" s="181"/>
      <c r="J15" s="181"/>
      <c r="K15" s="181"/>
      <c r="L15" s="181"/>
      <c r="M15" s="596"/>
      <c r="N15" s="596"/>
      <c r="O15" s="184"/>
      <c r="P15" s="184"/>
      <c r="Q15" s="596"/>
      <c r="R15" s="596"/>
      <c r="S15" s="466"/>
      <c r="T15" s="466"/>
      <c r="U15" s="466"/>
      <c r="V15" s="209"/>
      <c r="W15" s="203"/>
      <c r="X15" s="204"/>
      <c r="Y15" s="88"/>
      <c r="Z15" s="85"/>
      <c r="AA15" s="85"/>
      <c r="AB15" s="132"/>
      <c r="AD15" s="82"/>
      <c r="AE15" s="82"/>
      <c r="AF15" s="82"/>
      <c r="AG15" s="82"/>
      <c r="AH15" s="82"/>
      <c r="AI15" s="82"/>
      <c r="AJ15" s="82"/>
      <c r="AK15" s="132"/>
    </row>
    <row r="16" spans="1:37" ht="18" customHeight="1" x14ac:dyDescent="0.15">
      <c r="A16" s="589" t="s">
        <v>246</v>
      </c>
      <c r="B16" s="590"/>
      <c r="C16" s="242">
        <f>SUM(E16:X16)</f>
        <v>38</v>
      </c>
      <c r="D16" s="243"/>
      <c r="E16" s="244">
        <v>1</v>
      </c>
      <c r="F16" s="244">
        <v>0</v>
      </c>
      <c r="G16" s="244">
        <v>0</v>
      </c>
      <c r="H16" s="244">
        <v>4</v>
      </c>
      <c r="I16" s="244">
        <v>0</v>
      </c>
      <c r="J16" s="244">
        <v>0</v>
      </c>
      <c r="K16" s="244">
        <v>12</v>
      </c>
      <c r="L16" s="244">
        <v>1</v>
      </c>
      <c r="M16" s="576">
        <v>9</v>
      </c>
      <c r="N16" s="576"/>
      <c r="O16" s="576">
        <v>9</v>
      </c>
      <c r="P16" s="576"/>
      <c r="Q16" s="576">
        <v>0</v>
      </c>
      <c r="R16" s="576"/>
      <c r="S16" s="554">
        <v>1</v>
      </c>
      <c r="T16" s="554"/>
      <c r="U16" s="554"/>
      <c r="V16" s="243"/>
      <c r="W16" s="576">
        <v>1</v>
      </c>
      <c r="X16" s="604"/>
      <c r="Y16" s="89"/>
      <c r="Z16" s="79"/>
      <c r="AA16" s="79"/>
      <c r="AB16" s="132"/>
      <c r="AD16" s="131"/>
      <c r="AE16" s="131"/>
      <c r="AF16" s="131"/>
      <c r="AG16" s="131"/>
      <c r="AH16" s="131"/>
      <c r="AI16" s="131"/>
      <c r="AJ16" s="131"/>
      <c r="AK16" s="132"/>
    </row>
    <row r="17" spans="1:37" ht="15.95" customHeight="1" x14ac:dyDescent="0.15">
      <c r="A17" s="58" t="s">
        <v>284</v>
      </c>
      <c r="B17" s="54"/>
      <c r="C17" s="245">
        <f>SUM(E17:X17)</f>
        <v>115</v>
      </c>
      <c r="D17" s="246"/>
      <c r="E17" s="246">
        <v>1</v>
      </c>
      <c r="F17" s="246">
        <v>2</v>
      </c>
      <c r="G17" s="246">
        <v>4</v>
      </c>
      <c r="H17" s="246">
        <v>32</v>
      </c>
      <c r="I17" s="246">
        <v>1</v>
      </c>
      <c r="J17" s="246">
        <v>1</v>
      </c>
      <c r="K17" s="246">
        <v>21</v>
      </c>
      <c r="L17" s="246">
        <v>2</v>
      </c>
      <c r="M17" s="554">
        <v>23</v>
      </c>
      <c r="N17" s="554"/>
      <c r="O17" s="554">
        <v>13</v>
      </c>
      <c r="P17" s="554"/>
      <c r="Q17" s="554">
        <v>1</v>
      </c>
      <c r="R17" s="554"/>
      <c r="S17" s="554">
        <v>10</v>
      </c>
      <c r="T17" s="554"/>
      <c r="U17" s="554"/>
      <c r="V17" s="246"/>
      <c r="W17" s="554">
        <v>4</v>
      </c>
      <c r="X17" s="575"/>
      <c r="Y17" s="86"/>
      <c r="Z17" s="77"/>
      <c r="AA17" s="77"/>
      <c r="AB17" s="132"/>
      <c r="AD17" s="81"/>
      <c r="AE17" s="81"/>
      <c r="AF17" s="81"/>
      <c r="AG17" s="81"/>
      <c r="AH17" s="81"/>
      <c r="AI17" s="81"/>
      <c r="AJ17" s="81"/>
      <c r="AK17" s="132"/>
    </row>
    <row r="18" spans="1:37" ht="15.95" customHeight="1" x14ac:dyDescent="0.15">
      <c r="A18" s="58" t="s">
        <v>199</v>
      </c>
      <c r="B18" s="54"/>
      <c r="C18" s="245">
        <f t="shared" ref="C18:C25" si="0">SUM(E18:X18)</f>
        <v>303</v>
      </c>
      <c r="D18" s="246"/>
      <c r="E18" s="246">
        <v>23</v>
      </c>
      <c r="F18" s="246">
        <v>6</v>
      </c>
      <c r="G18" s="246">
        <v>5</v>
      </c>
      <c r="H18" s="246">
        <v>2</v>
      </c>
      <c r="I18" s="246">
        <v>24</v>
      </c>
      <c r="J18" s="246">
        <v>0</v>
      </c>
      <c r="K18" s="246">
        <v>11</v>
      </c>
      <c r="L18" s="246">
        <v>4</v>
      </c>
      <c r="M18" s="554">
        <v>14</v>
      </c>
      <c r="N18" s="554"/>
      <c r="O18" s="554">
        <v>14</v>
      </c>
      <c r="P18" s="554"/>
      <c r="Q18" s="554">
        <v>1</v>
      </c>
      <c r="R18" s="554"/>
      <c r="S18" s="554">
        <v>36</v>
      </c>
      <c r="T18" s="554"/>
      <c r="U18" s="554"/>
      <c r="V18" s="246"/>
      <c r="W18" s="554">
        <v>163</v>
      </c>
      <c r="X18" s="575"/>
      <c r="Y18" s="86"/>
      <c r="Z18" s="77"/>
      <c r="AA18" s="77"/>
      <c r="AB18" s="132"/>
      <c r="AD18" s="81"/>
      <c r="AE18" s="81"/>
      <c r="AF18" s="81"/>
      <c r="AG18" s="81"/>
      <c r="AH18" s="81"/>
      <c r="AI18" s="81"/>
      <c r="AJ18" s="81"/>
      <c r="AK18" s="132"/>
    </row>
    <row r="19" spans="1:37" ht="15.95" customHeight="1" x14ac:dyDescent="0.15">
      <c r="A19" s="58" t="s">
        <v>200</v>
      </c>
      <c r="B19" s="54"/>
      <c r="C19" s="245">
        <f t="shared" si="0"/>
        <v>71</v>
      </c>
      <c r="D19" s="246"/>
      <c r="E19" s="246">
        <v>5</v>
      </c>
      <c r="F19" s="246">
        <v>1</v>
      </c>
      <c r="G19" s="246">
        <v>0</v>
      </c>
      <c r="H19" s="246">
        <v>2</v>
      </c>
      <c r="I19" s="246">
        <v>2</v>
      </c>
      <c r="J19" s="246">
        <v>0</v>
      </c>
      <c r="K19" s="246">
        <v>3</v>
      </c>
      <c r="L19" s="246">
        <v>15</v>
      </c>
      <c r="M19" s="554">
        <v>13</v>
      </c>
      <c r="N19" s="554"/>
      <c r="O19" s="554">
        <v>14</v>
      </c>
      <c r="P19" s="554"/>
      <c r="Q19" s="554">
        <v>0</v>
      </c>
      <c r="R19" s="554"/>
      <c r="S19" s="554">
        <v>2</v>
      </c>
      <c r="T19" s="554"/>
      <c r="U19" s="554"/>
      <c r="V19" s="246"/>
      <c r="W19" s="554">
        <v>14</v>
      </c>
      <c r="X19" s="575"/>
      <c r="Y19" s="86"/>
      <c r="Z19" s="77"/>
      <c r="AA19" s="77"/>
      <c r="AB19" s="132"/>
      <c r="AD19" s="81"/>
      <c r="AE19" s="81"/>
      <c r="AF19" s="81"/>
      <c r="AG19" s="81"/>
      <c r="AH19" s="81"/>
      <c r="AI19" s="81"/>
      <c r="AJ19" s="81"/>
      <c r="AK19" s="132"/>
    </row>
    <row r="20" spans="1:37" ht="15.95" customHeight="1" x14ac:dyDescent="0.15">
      <c r="A20" s="58" t="s">
        <v>201</v>
      </c>
      <c r="B20" s="54"/>
      <c r="C20" s="245">
        <f t="shared" si="0"/>
        <v>46</v>
      </c>
      <c r="D20" s="246"/>
      <c r="E20" s="246">
        <v>2</v>
      </c>
      <c r="F20" s="246">
        <v>0</v>
      </c>
      <c r="G20" s="246">
        <v>0</v>
      </c>
      <c r="H20" s="246">
        <v>7</v>
      </c>
      <c r="I20" s="246">
        <v>4</v>
      </c>
      <c r="J20" s="246">
        <v>0</v>
      </c>
      <c r="K20" s="246">
        <v>20</v>
      </c>
      <c r="L20" s="246">
        <v>0</v>
      </c>
      <c r="M20" s="554">
        <v>4</v>
      </c>
      <c r="N20" s="554"/>
      <c r="O20" s="554">
        <v>2</v>
      </c>
      <c r="P20" s="554"/>
      <c r="Q20" s="554">
        <v>0</v>
      </c>
      <c r="R20" s="554"/>
      <c r="S20" s="554">
        <v>2</v>
      </c>
      <c r="T20" s="554"/>
      <c r="U20" s="554"/>
      <c r="V20" s="246"/>
      <c r="W20" s="554">
        <v>5</v>
      </c>
      <c r="X20" s="575"/>
      <c r="Y20" s="86"/>
      <c r="Z20" s="77"/>
      <c r="AA20" s="77"/>
      <c r="AB20" s="132"/>
      <c r="AD20" s="81"/>
      <c r="AE20" s="81"/>
      <c r="AF20" s="81"/>
      <c r="AG20" s="81"/>
      <c r="AH20" s="81"/>
      <c r="AI20" s="81"/>
      <c r="AJ20" s="81"/>
      <c r="AK20" s="132"/>
    </row>
    <row r="21" spans="1:37" ht="15.95" customHeight="1" x14ac:dyDescent="0.15">
      <c r="A21" s="58" t="s">
        <v>202</v>
      </c>
      <c r="B21" s="54"/>
      <c r="C21" s="245">
        <f t="shared" si="0"/>
        <v>92</v>
      </c>
      <c r="D21" s="246"/>
      <c r="E21" s="246">
        <v>16</v>
      </c>
      <c r="F21" s="246">
        <v>5</v>
      </c>
      <c r="G21" s="246">
        <v>0</v>
      </c>
      <c r="H21" s="246">
        <v>1</v>
      </c>
      <c r="I21" s="246">
        <v>3</v>
      </c>
      <c r="J21" s="246">
        <v>0</v>
      </c>
      <c r="K21" s="246">
        <v>24</v>
      </c>
      <c r="L21" s="246">
        <v>2</v>
      </c>
      <c r="M21" s="554">
        <v>9</v>
      </c>
      <c r="N21" s="554"/>
      <c r="O21" s="554">
        <v>12</v>
      </c>
      <c r="P21" s="554"/>
      <c r="Q21" s="554">
        <v>3</v>
      </c>
      <c r="R21" s="554"/>
      <c r="S21" s="554">
        <v>12</v>
      </c>
      <c r="T21" s="554"/>
      <c r="U21" s="554"/>
      <c r="V21" s="246"/>
      <c r="W21" s="554">
        <v>5</v>
      </c>
      <c r="X21" s="575"/>
      <c r="Y21" s="86"/>
      <c r="Z21" s="77"/>
      <c r="AA21" s="77"/>
      <c r="AB21" s="132"/>
      <c r="AD21" s="81"/>
      <c r="AE21" s="81"/>
      <c r="AF21" s="81"/>
      <c r="AG21" s="81"/>
      <c r="AH21" s="81"/>
      <c r="AI21" s="81"/>
      <c r="AJ21" s="81"/>
      <c r="AK21" s="132"/>
    </row>
    <row r="22" spans="1:37" ht="15.95" customHeight="1" x14ac:dyDescent="0.15">
      <c r="A22" s="58" t="s">
        <v>203</v>
      </c>
      <c r="B22" s="54"/>
      <c r="C22" s="245">
        <f t="shared" si="0"/>
        <v>113</v>
      </c>
      <c r="D22" s="246"/>
      <c r="E22" s="246">
        <v>3</v>
      </c>
      <c r="F22" s="246">
        <v>0</v>
      </c>
      <c r="G22" s="246">
        <v>3</v>
      </c>
      <c r="H22" s="246">
        <v>2</v>
      </c>
      <c r="I22" s="246">
        <v>3</v>
      </c>
      <c r="J22" s="246">
        <v>0</v>
      </c>
      <c r="K22" s="246">
        <v>35</v>
      </c>
      <c r="L22" s="246">
        <v>17</v>
      </c>
      <c r="M22" s="554">
        <v>38</v>
      </c>
      <c r="N22" s="554"/>
      <c r="O22" s="554">
        <v>4</v>
      </c>
      <c r="P22" s="554"/>
      <c r="Q22" s="554">
        <v>1</v>
      </c>
      <c r="R22" s="554"/>
      <c r="S22" s="554">
        <v>2</v>
      </c>
      <c r="T22" s="554"/>
      <c r="U22" s="554"/>
      <c r="V22" s="246"/>
      <c r="W22" s="554">
        <v>5</v>
      </c>
      <c r="X22" s="575"/>
      <c r="Y22" s="86"/>
      <c r="Z22" s="77"/>
      <c r="AA22" s="77"/>
      <c r="AB22" s="132"/>
      <c r="AD22" s="81"/>
      <c r="AE22" s="81"/>
      <c r="AF22" s="81"/>
      <c r="AG22" s="81"/>
      <c r="AH22" s="81"/>
      <c r="AI22" s="81"/>
      <c r="AJ22" s="81"/>
      <c r="AK22" s="132"/>
    </row>
    <row r="23" spans="1:37" ht="15.95" customHeight="1" x14ac:dyDescent="0.15">
      <c r="A23" s="58" t="s">
        <v>204</v>
      </c>
      <c r="B23" s="54"/>
      <c r="C23" s="245">
        <f t="shared" si="0"/>
        <v>133</v>
      </c>
      <c r="D23" s="246"/>
      <c r="E23" s="246">
        <v>6</v>
      </c>
      <c r="F23" s="246">
        <v>4</v>
      </c>
      <c r="G23" s="246">
        <v>0</v>
      </c>
      <c r="H23" s="246">
        <v>1</v>
      </c>
      <c r="I23" s="246">
        <v>4</v>
      </c>
      <c r="J23" s="246">
        <v>0</v>
      </c>
      <c r="K23" s="246">
        <v>28</v>
      </c>
      <c r="L23" s="246">
        <v>0</v>
      </c>
      <c r="M23" s="554">
        <v>22</v>
      </c>
      <c r="N23" s="554"/>
      <c r="O23" s="554">
        <v>8</v>
      </c>
      <c r="P23" s="554"/>
      <c r="Q23" s="554">
        <v>1</v>
      </c>
      <c r="R23" s="554"/>
      <c r="S23" s="554">
        <v>2</v>
      </c>
      <c r="T23" s="554"/>
      <c r="U23" s="554"/>
      <c r="V23" s="246"/>
      <c r="W23" s="554">
        <v>57</v>
      </c>
      <c r="X23" s="575"/>
      <c r="Y23" s="86"/>
      <c r="Z23" s="77"/>
      <c r="AA23" s="77"/>
      <c r="AB23" s="132"/>
      <c r="AD23" s="81"/>
      <c r="AE23" s="81"/>
      <c r="AF23" s="81"/>
      <c r="AG23" s="81"/>
      <c r="AH23" s="81"/>
      <c r="AI23" s="81"/>
      <c r="AJ23" s="81"/>
      <c r="AK23" s="132"/>
    </row>
    <row r="24" spans="1:37" ht="15.95" customHeight="1" x14ac:dyDescent="0.15">
      <c r="A24" s="58" t="s">
        <v>294</v>
      </c>
      <c r="B24" s="54"/>
      <c r="C24" s="245">
        <f t="shared" si="0"/>
        <v>318</v>
      </c>
      <c r="D24" s="246"/>
      <c r="E24" s="246">
        <v>19</v>
      </c>
      <c r="F24" s="246">
        <v>2</v>
      </c>
      <c r="G24" s="246">
        <v>19</v>
      </c>
      <c r="H24" s="246">
        <v>0</v>
      </c>
      <c r="I24" s="246">
        <v>3</v>
      </c>
      <c r="J24" s="246">
        <v>4</v>
      </c>
      <c r="K24" s="246">
        <v>2</v>
      </c>
      <c r="L24" s="246">
        <v>6</v>
      </c>
      <c r="M24" s="554">
        <v>124</v>
      </c>
      <c r="N24" s="554"/>
      <c r="O24" s="554">
        <v>22</v>
      </c>
      <c r="P24" s="554"/>
      <c r="Q24" s="554">
        <v>5</v>
      </c>
      <c r="R24" s="554"/>
      <c r="S24" s="554">
        <v>46</v>
      </c>
      <c r="T24" s="554"/>
      <c r="U24" s="554"/>
      <c r="V24" s="246"/>
      <c r="W24" s="554">
        <v>66</v>
      </c>
      <c r="X24" s="575"/>
      <c r="Y24" s="86"/>
      <c r="Z24" s="77"/>
      <c r="AA24" s="77"/>
      <c r="AB24" s="132"/>
      <c r="AD24" s="81"/>
      <c r="AE24" s="81"/>
      <c r="AF24" s="81"/>
      <c r="AG24" s="81"/>
      <c r="AH24" s="81"/>
      <c r="AI24" s="81"/>
      <c r="AJ24" s="81"/>
      <c r="AK24" s="132"/>
    </row>
    <row r="25" spans="1:37" ht="15.95" customHeight="1" x14ac:dyDescent="0.15">
      <c r="A25" s="58" t="s">
        <v>295</v>
      </c>
      <c r="B25" s="54"/>
      <c r="C25" s="245">
        <f t="shared" si="0"/>
        <v>203</v>
      </c>
      <c r="D25" s="246"/>
      <c r="E25" s="246">
        <v>6</v>
      </c>
      <c r="F25" s="246">
        <v>3</v>
      </c>
      <c r="G25" s="246">
        <v>6</v>
      </c>
      <c r="H25" s="246">
        <v>10</v>
      </c>
      <c r="I25" s="246">
        <v>2</v>
      </c>
      <c r="J25" s="246">
        <v>1</v>
      </c>
      <c r="K25" s="246">
        <v>5</v>
      </c>
      <c r="L25" s="246">
        <v>26</v>
      </c>
      <c r="M25" s="554">
        <v>48</v>
      </c>
      <c r="N25" s="554"/>
      <c r="O25" s="554">
        <v>47</v>
      </c>
      <c r="P25" s="554"/>
      <c r="Q25" s="554">
        <v>2</v>
      </c>
      <c r="R25" s="554"/>
      <c r="S25" s="554">
        <v>29</v>
      </c>
      <c r="T25" s="554"/>
      <c r="U25" s="554"/>
      <c r="V25" s="246"/>
      <c r="W25" s="554">
        <v>18</v>
      </c>
      <c r="X25" s="575"/>
      <c r="Y25" s="86"/>
      <c r="Z25" s="77"/>
      <c r="AA25" s="77"/>
      <c r="AB25" s="132"/>
      <c r="AD25" s="81"/>
      <c r="AE25" s="81"/>
      <c r="AF25" s="81"/>
      <c r="AG25" s="81"/>
      <c r="AH25" s="81"/>
      <c r="AI25" s="81"/>
      <c r="AJ25" s="81"/>
      <c r="AK25" s="132"/>
    </row>
    <row r="26" spans="1:37" ht="15.95" customHeight="1" thickBot="1" x14ac:dyDescent="0.2">
      <c r="A26" s="68" t="s">
        <v>207</v>
      </c>
      <c r="B26" s="69"/>
      <c r="C26" s="247">
        <f>SUM(E26:X26)</f>
        <v>47</v>
      </c>
      <c r="D26" s="248"/>
      <c r="E26" s="248">
        <v>3</v>
      </c>
      <c r="F26" s="248">
        <v>3</v>
      </c>
      <c r="G26" s="248">
        <v>1</v>
      </c>
      <c r="H26" s="248">
        <v>5</v>
      </c>
      <c r="I26" s="248">
        <v>0</v>
      </c>
      <c r="J26" s="248">
        <v>4</v>
      </c>
      <c r="K26" s="248">
        <v>4</v>
      </c>
      <c r="L26" s="248">
        <v>0</v>
      </c>
      <c r="M26" s="607">
        <v>14</v>
      </c>
      <c r="N26" s="607"/>
      <c r="O26" s="607">
        <v>1</v>
      </c>
      <c r="P26" s="607"/>
      <c r="Q26" s="605">
        <v>6</v>
      </c>
      <c r="R26" s="605"/>
      <c r="S26" s="606">
        <v>5</v>
      </c>
      <c r="T26" s="606"/>
      <c r="U26" s="606"/>
      <c r="V26" s="248"/>
      <c r="W26" s="607">
        <v>1</v>
      </c>
      <c r="X26" s="608"/>
      <c r="Y26" s="86"/>
      <c r="Z26" s="77"/>
      <c r="AA26" s="77"/>
      <c r="AB26" s="132"/>
      <c r="AD26" s="81"/>
      <c r="AE26" s="81"/>
      <c r="AF26" s="81"/>
      <c r="AG26" s="81"/>
      <c r="AH26" s="81"/>
      <c r="AI26" s="81"/>
      <c r="AJ26" s="81"/>
      <c r="AK26" s="132"/>
    </row>
    <row r="27" spans="1:37" ht="14.25" customHeight="1" x14ac:dyDescent="0.15">
      <c r="A27" s="70" t="s">
        <v>296</v>
      </c>
      <c r="B27" s="70"/>
      <c r="C27" s="70"/>
      <c r="D27" s="70"/>
      <c r="E27" s="70"/>
      <c r="F27" s="70"/>
      <c r="G27" s="70"/>
      <c r="H27" s="70"/>
      <c r="I27" s="70"/>
      <c r="J27" s="70"/>
      <c r="K27" s="70"/>
      <c r="L27" s="70"/>
      <c r="M27" s="113"/>
      <c r="P27" s="132"/>
      <c r="Q27" s="132"/>
      <c r="R27" s="113"/>
      <c r="S27" s="190"/>
      <c r="T27" s="190"/>
      <c r="U27" s="190"/>
      <c r="V27" s="113"/>
      <c r="W27" s="113"/>
      <c r="X27" s="114" t="s">
        <v>381</v>
      </c>
      <c r="Y27" s="132"/>
      <c r="Z27" s="132"/>
      <c r="AA27" s="132"/>
      <c r="AB27" s="132"/>
      <c r="AC27" s="132"/>
    </row>
    <row r="28" spans="1:37" ht="14.25" customHeight="1" x14ac:dyDescent="0.15">
      <c r="A28" s="176" t="s">
        <v>360</v>
      </c>
      <c r="B28" s="132"/>
      <c r="C28" s="132"/>
      <c r="D28" s="132"/>
      <c r="E28" s="132"/>
      <c r="F28" s="132"/>
      <c r="G28" s="132"/>
      <c r="H28" s="132"/>
      <c r="I28" s="132"/>
      <c r="J28" s="132"/>
      <c r="K28" s="132"/>
      <c r="L28" s="132"/>
      <c r="M28" s="132"/>
      <c r="N28" s="132"/>
      <c r="O28" s="132"/>
      <c r="P28" s="132"/>
      <c r="Q28" s="132"/>
      <c r="R28" s="132"/>
      <c r="S28" s="132"/>
      <c r="T28" s="132"/>
      <c r="U28" s="132"/>
      <c r="V28" s="132"/>
      <c r="W28" s="132"/>
      <c r="X28" s="130" t="s">
        <v>382</v>
      </c>
      <c r="Y28" s="132"/>
      <c r="Z28" s="132"/>
      <c r="AA28" s="132"/>
      <c r="AB28" s="132"/>
      <c r="AC28" s="132"/>
    </row>
    <row r="29" spans="1:37" ht="14.25" customHeight="1" x14ac:dyDescent="0.15">
      <c r="A29" s="57" t="s">
        <v>240</v>
      </c>
      <c r="R29" s="132"/>
      <c r="S29" s="132"/>
      <c r="T29" s="132"/>
      <c r="U29" s="132"/>
      <c r="V29" s="132"/>
      <c r="W29" s="132"/>
      <c r="X29" s="132"/>
      <c r="Y29" s="132"/>
      <c r="Z29" s="132"/>
      <c r="AA29" s="132"/>
      <c r="AB29" s="132"/>
      <c r="AC29" s="132"/>
    </row>
    <row r="30" spans="1:37" ht="14.25" customHeight="1" x14ac:dyDescent="0.15">
      <c r="A30" s="57" t="s">
        <v>242</v>
      </c>
      <c r="R30" s="38"/>
      <c r="S30" s="38"/>
      <c r="T30" s="38"/>
      <c r="U30" s="38"/>
      <c r="V30" s="38"/>
      <c r="W30" s="38"/>
      <c r="X30" s="38"/>
      <c r="Y30" s="38"/>
      <c r="Z30" s="38"/>
      <c r="AA30" s="38"/>
      <c r="AB30" s="38"/>
      <c r="AC30" s="38"/>
    </row>
    <row r="31" spans="1:37" ht="14.25" customHeight="1" x14ac:dyDescent="0.15">
      <c r="A31" s="9" t="s">
        <v>298</v>
      </c>
      <c r="R31" s="38"/>
      <c r="S31" s="38"/>
      <c r="T31" s="38"/>
      <c r="U31" s="38"/>
      <c r="V31" s="38"/>
      <c r="W31" s="38"/>
      <c r="X31" s="38"/>
      <c r="Y31" s="38"/>
      <c r="Z31" s="38"/>
      <c r="AA31" s="38"/>
      <c r="AB31" s="38"/>
      <c r="AC31" s="38"/>
    </row>
    <row r="32" spans="1:37" ht="15" customHeight="1" thickBot="1" x14ac:dyDescent="0.2">
      <c r="A32" s="20" t="s">
        <v>299</v>
      </c>
      <c r="T32" s="115" t="s">
        <v>300</v>
      </c>
      <c r="U32" s="115"/>
      <c r="V32" s="115"/>
      <c r="W32" s="115"/>
      <c r="X32" s="115"/>
      <c r="Y32" s="130"/>
      <c r="Z32" s="130"/>
      <c r="AA32" s="130"/>
      <c r="AC32" s="21"/>
    </row>
    <row r="33" spans="1:29" ht="24.95" customHeight="1" x14ac:dyDescent="0.15">
      <c r="A33" s="577" t="s">
        <v>301</v>
      </c>
      <c r="B33" s="578"/>
      <c r="C33" s="587" t="s">
        <v>302</v>
      </c>
      <c r="D33" s="578"/>
      <c r="E33" s="569" t="s">
        <v>209</v>
      </c>
      <c r="F33" s="566"/>
      <c r="G33" s="569" t="s">
        <v>164</v>
      </c>
      <c r="H33" s="566"/>
      <c r="I33" s="537" t="s">
        <v>387</v>
      </c>
      <c r="J33" s="538"/>
      <c r="K33" s="205" t="s">
        <v>303</v>
      </c>
      <c r="L33" s="70"/>
      <c r="M33" s="70"/>
      <c r="N33" s="70"/>
      <c r="O33" s="70"/>
      <c r="P33" s="70"/>
      <c r="Q33" s="70"/>
      <c r="R33" s="70"/>
      <c r="S33" s="70"/>
      <c r="T33" s="70"/>
      <c r="U33" s="70"/>
      <c r="V33" s="70"/>
      <c r="W33" s="70"/>
      <c r="X33" s="206"/>
      <c r="Y33" s="565" t="s">
        <v>304</v>
      </c>
      <c r="Z33" s="566"/>
      <c r="AA33" s="569" t="s">
        <v>210</v>
      </c>
      <c r="AB33" s="570"/>
      <c r="AC33" s="571"/>
    </row>
    <row r="34" spans="1:29" ht="24.95" customHeight="1" x14ac:dyDescent="0.15">
      <c r="A34" s="579"/>
      <c r="B34" s="580"/>
      <c r="C34" s="588"/>
      <c r="D34" s="582"/>
      <c r="E34" s="572"/>
      <c r="F34" s="568"/>
      <c r="G34" s="572"/>
      <c r="H34" s="568"/>
      <c r="I34" s="539"/>
      <c r="J34" s="540"/>
      <c r="K34" s="533" t="s">
        <v>132</v>
      </c>
      <c r="L34" s="536"/>
      <c r="M34" s="207" t="s">
        <v>212</v>
      </c>
      <c r="N34" s="71"/>
      <c r="O34" s="533" t="s">
        <v>213</v>
      </c>
      <c r="P34" s="534"/>
      <c r="Q34" s="535" t="s">
        <v>214</v>
      </c>
      <c r="R34" s="536"/>
      <c r="S34" s="535" t="s">
        <v>215</v>
      </c>
      <c r="T34" s="536"/>
      <c r="U34" s="591" t="s">
        <v>216</v>
      </c>
      <c r="V34" s="592"/>
      <c r="W34" s="592"/>
      <c r="X34" s="593"/>
      <c r="Y34" s="567"/>
      <c r="Z34" s="568"/>
      <c r="AA34" s="572"/>
      <c r="AB34" s="573"/>
      <c r="AC34" s="574"/>
    </row>
    <row r="35" spans="1:29" ht="24.95" customHeight="1" x14ac:dyDescent="0.15">
      <c r="A35" s="581"/>
      <c r="B35" s="582"/>
      <c r="C35" s="185" t="s">
        <v>136</v>
      </c>
      <c r="D35" s="125" t="s">
        <v>383</v>
      </c>
      <c r="E35" s="185" t="s">
        <v>217</v>
      </c>
      <c r="F35" s="125" t="s">
        <v>384</v>
      </c>
      <c r="G35" s="185" t="s">
        <v>217</v>
      </c>
      <c r="H35" s="125" t="s">
        <v>384</v>
      </c>
      <c r="I35" s="185" t="s">
        <v>217</v>
      </c>
      <c r="J35" s="185" t="s">
        <v>384</v>
      </c>
      <c r="K35" s="185" t="s">
        <v>217</v>
      </c>
      <c r="L35" s="185" t="s">
        <v>384</v>
      </c>
      <c r="M35" s="185" t="s">
        <v>217</v>
      </c>
      <c r="N35" s="185" t="s">
        <v>384</v>
      </c>
      <c r="O35" s="185" t="s">
        <v>217</v>
      </c>
      <c r="P35" s="185" t="s">
        <v>384</v>
      </c>
      <c r="Q35" s="185" t="s">
        <v>217</v>
      </c>
      <c r="R35" s="185" t="s">
        <v>384</v>
      </c>
      <c r="S35" s="185" t="s">
        <v>217</v>
      </c>
      <c r="T35" s="185" t="s">
        <v>384</v>
      </c>
      <c r="U35" s="555" t="s">
        <v>305</v>
      </c>
      <c r="V35" s="556"/>
      <c r="W35" s="555" t="s">
        <v>385</v>
      </c>
      <c r="X35" s="556"/>
      <c r="Y35" s="125" t="s">
        <v>386</v>
      </c>
      <c r="Z35" s="125" t="s">
        <v>384</v>
      </c>
      <c r="AA35" s="384" t="s">
        <v>217</v>
      </c>
      <c r="AB35" s="385"/>
      <c r="AC35" s="129" t="s">
        <v>384</v>
      </c>
    </row>
    <row r="36" spans="1:29" ht="15.95" customHeight="1" x14ac:dyDescent="0.15">
      <c r="A36" s="110" t="s">
        <v>306</v>
      </c>
      <c r="B36" s="59"/>
      <c r="C36" s="266">
        <f>SUM(E36,G36,I36,K36,M36,O36,Q36,S36,U36,Y36,AA36)</f>
        <v>2801</v>
      </c>
      <c r="D36" s="236">
        <f>SUM(F36,H36,J36,L36,N36,P36,R36,T36,W36,Z36,AC36)</f>
        <v>2616</v>
      </c>
      <c r="E36" s="236">
        <v>45</v>
      </c>
      <c r="F36" s="236">
        <v>75</v>
      </c>
      <c r="G36" s="236">
        <v>7</v>
      </c>
      <c r="H36" s="236">
        <v>3</v>
      </c>
      <c r="I36" s="236">
        <v>439</v>
      </c>
      <c r="J36" s="236">
        <v>372</v>
      </c>
      <c r="K36" s="236">
        <v>130</v>
      </c>
      <c r="L36" s="236">
        <v>112</v>
      </c>
      <c r="M36" s="236">
        <v>619</v>
      </c>
      <c r="N36" s="236">
        <v>526</v>
      </c>
      <c r="O36" s="236">
        <v>491</v>
      </c>
      <c r="P36" s="236">
        <v>457</v>
      </c>
      <c r="Q36" s="236">
        <v>239</v>
      </c>
      <c r="R36" s="236">
        <v>253</v>
      </c>
      <c r="S36" s="236">
        <v>104</v>
      </c>
      <c r="T36" s="236">
        <v>135</v>
      </c>
      <c r="U36" s="466">
        <v>7</v>
      </c>
      <c r="V36" s="466"/>
      <c r="W36" s="466">
        <v>6</v>
      </c>
      <c r="X36" s="466"/>
      <c r="Y36" s="236">
        <v>43</v>
      </c>
      <c r="Z36" s="236">
        <v>34</v>
      </c>
      <c r="AA36" s="557">
        <v>677</v>
      </c>
      <c r="AB36" s="557"/>
      <c r="AC36" s="249">
        <v>643</v>
      </c>
    </row>
    <row r="37" spans="1:29" ht="15.95" customHeight="1" x14ac:dyDescent="0.15">
      <c r="A37" s="58" t="s">
        <v>198</v>
      </c>
      <c r="B37" s="54"/>
      <c r="C37" s="264">
        <f t="shared" ref="C37:C47" si="1">SUM(E37,G37,I37,K37,M37,O37,Q37,S37,U37,Y37,AA37)</f>
        <v>112</v>
      </c>
      <c r="D37" s="236">
        <f>SUM(F37,H37,J37,L37,N37,P37,R37,T37,W37,Z37,AC37)</f>
        <v>115</v>
      </c>
      <c r="E37" s="236">
        <v>0</v>
      </c>
      <c r="F37" s="236">
        <v>2</v>
      </c>
      <c r="G37" s="236">
        <v>0</v>
      </c>
      <c r="H37" s="236">
        <v>0</v>
      </c>
      <c r="I37" s="236">
        <v>4</v>
      </c>
      <c r="J37" s="236">
        <v>5</v>
      </c>
      <c r="K37" s="236">
        <v>1</v>
      </c>
      <c r="L37" s="236">
        <v>2</v>
      </c>
      <c r="M37" s="236">
        <v>11</v>
      </c>
      <c r="N37" s="236">
        <v>15</v>
      </c>
      <c r="O37" s="236">
        <v>32</v>
      </c>
      <c r="P37" s="236">
        <v>30</v>
      </c>
      <c r="Q37" s="236">
        <v>26</v>
      </c>
      <c r="R37" s="236">
        <v>25</v>
      </c>
      <c r="S37" s="236">
        <v>30</v>
      </c>
      <c r="T37" s="236">
        <v>28</v>
      </c>
      <c r="U37" s="466">
        <v>3</v>
      </c>
      <c r="V37" s="466"/>
      <c r="W37" s="466">
        <v>2</v>
      </c>
      <c r="X37" s="466"/>
      <c r="Y37" s="236">
        <v>2</v>
      </c>
      <c r="Z37" s="236">
        <v>2</v>
      </c>
      <c r="AA37" s="466">
        <v>3</v>
      </c>
      <c r="AB37" s="466"/>
      <c r="AC37" s="83">
        <v>4</v>
      </c>
    </row>
    <row r="38" spans="1:29" ht="15.95" customHeight="1" x14ac:dyDescent="0.15">
      <c r="A38" s="58" t="s">
        <v>199</v>
      </c>
      <c r="B38" s="54"/>
      <c r="C38" s="264">
        <f t="shared" si="1"/>
        <v>316</v>
      </c>
      <c r="D38" s="236">
        <f t="shared" ref="D38:D47" si="2">SUM(F38,H38,J38,L38,N38,P38,R38,T38,W38,Z38,AC38)</f>
        <v>303</v>
      </c>
      <c r="E38" s="236">
        <v>0</v>
      </c>
      <c r="F38" s="236">
        <v>0</v>
      </c>
      <c r="G38" s="236">
        <v>0</v>
      </c>
      <c r="H38" s="236">
        <v>0</v>
      </c>
      <c r="I38" s="236">
        <v>37</v>
      </c>
      <c r="J38" s="236">
        <v>26</v>
      </c>
      <c r="K38" s="236">
        <v>26</v>
      </c>
      <c r="L38" s="236">
        <v>25</v>
      </c>
      <c r="M38" s="236">
        <v>43</v>
      </c>
      <c r="N38" s="236">
        <v>46</v>
      </c>
      <c r="O38" s="236">
        <v>28</v>
      </c>
      <c r="P38" s="236">
        <v>26</v>
      </c>
      <c r="Q38" s="236">
        <v>10</v>
      </c>
      <c r="R38" s="236">
        <v>6</v>
      </c>
      <c r="S38" s="236">
        <v>8</v>
      </c>
      <c r="T38" s="236">
        <v>5</v>
      </c>
      <c r="U38" s="466">
        <v>0</v>
      </c>
      <c r="V38" s="466"/>
      <c r="W38" s="466">
        <v>0</v>
      </c>
      <c r="X38" s="466"/>
      <c r="Y38" s="236">
        <v>9</v>
      </c>
      <c r="Z38" s="236">
        <v>6</v>
      </c>
      <c r="AA38" s="466">
        <v>155</v>
      </c>
      <c r="AB38" s="466"/>
      <c r="AC38" s="83">
        <v>163</v>
      </c>
    </row>
    <row r="39" spans="1:29" ht="15.95" customHeight="1" x14ac:dyDescent="0.15">
      <c r="A39" s="58" t="s">
        <v>200</v>
      </c>
      <c r="B39" s="54"/>
      <c r="C39" s="264">
        <f t="shared" si="1"/>
        <v>84</v>
      </c>
      <c r="D39" s="236">
        <f t="shared" si="2"/>
        <v>71</v>
      </c>
      <c r="E39" s="236">
        <v>0</v>
      </c>
      <c r="F39" s="236">
        <v>1</v>
      </c>
      <c r="G39" s="236">
        <v>0</v>
      </c>
      <c r="H39" s="236">
        <v>0</v>
      </c>
      <c r="I39" s="236">
        <v>13</v>
      </c>
      <c r="J39" s="236">
        <v>6</v>
      </c>
      <c r="K39" s="236">
        <v>2</v>
      </c>
      <c r="L39" s="236">
        <v>1</v>
      </c>
      <c r="M39" s="236">
        <v>17</v>
      </c>
      <c r="N39" s="236">
        <v>9</v>
      </c>
      <c r="O39" s="236">
        <v>20</v>
      </c>
      <c r="P39" s="236">
        <v>17</v>
      </c>
      <c r="Q39" s="236">
        <v>17</v>
      </c>
      <c r="R39" s="236">
        <v>19</v>
      </c>
      <c r="S39" s="236">
        <v>6</v>
      </c>
      <c r="T39" s="236">
        <v>3</v>
      </c>
      <c r="U39" s="466">
        <v>0</v>
      </c>
      <c r="V39" s="466"/>
      <c r="W39" s="466">
        <v>0</v>
      </c>
      <c r="X39" s="466"/>
      <c r="Y39" s="236">
        <v>1</v>
      </c>
      <c r="Z39" s="236">
        <v>1</v>
      </c>
      <c r="AA39" s="466">
        <v>8</v>
      </c>
      <c r="AB39" s="466"/>
      <c r="AC39" s="83">
        <v>14</v>
      </c>
    </row>
    <row r="40" spans="1:29" ht="15.95" customHeight="1" x14ac:dyDescent="0.15">
      <c r="A40" s="58" t="s">
        <v>201</v>
      </c>
      <c r="B40" s="54"/>
      <c r="C40" s="264">
        <f t="shared" si="1"/>
        <v>46</v>
      </c>
      <c r="D40" s="236">
        <f t="shared" si="2"/>
        <v>46</v>
      </c>
      <c r="E40" s="236">
        <v>1</v>
      </c>
      <c r="F40" s="236">
        <v>0</v>
      </c>
      <c r="G40" s="236">
        <v>0</v>
      </c>
      <c r="H40" s="236">
        <v>0</v>
      </c>
      <c r="I40" s="236">
        <v>9</v>
      </c>
      <c r="J40" s="236">
        <v>6</v>
      </c>
      <c r="K40" s="236">
        <v>0</v>
      </c>
      <c r="L40" s="236">
        <v>1</v>
      </c>
      <c r="M40" s="236">
        <v>0</v>
      </c>
      <c r="N40" s="236">
        <v>3</v>
      </c>
      <c r="O40" s="236">
        <v>6</v>
      </c>
      <c r="P40" s="236">
        <v>7</v>
      </c>
      <c r="Q40" s="236">
        <v>14</v>
      </c>
      <c r="R40" s="236">
        <v>14</v>
      </c>
      <c r="S40" s="236">
        <v>7</v>
      </c>
      <c r="T40" s="236">
        <v>10</v>
      </c>
      <c r="U40" s="466">
        <v>0</v>
      </c>
      <c r="V40" s="466"/>
      <c r="W40" s="466">
        <v>0</v>
      </c>
      <c r="X40" s="466"/>
      <c r="Y40" s="236">
        <v>0</v>
      </c>
      <c r="Z40" s="236">
        <v>0</v>
      </c>
      <c r="AA40" s="466">
        <v>9</v>
      </c>
      <c r="AB40" s="466"/>
      <c r="AC40" s="83">
        <v>5</v>
      </c>
    </row>
    <row r="41" spans="1:29" ht="15.95" customHeight="1" x14ac:dyDescent="0.15">
      <c r="A41" s="58" t="s">
        <v>202</v>
      </c>
      <c r="B41" s="54"/>
      <c r="C41" s="264">
        <f t="shared" si="1"/>
        <v>110</v>
      </c>
      <c r="D41" s="236">
        <f t="shared" si="2"/>
        <v>92</v>
      </c>
      <c r="E41" s="236">
        <v>1</v>
      </c>
      <c r="F41" s="236">
        <v>0</v>
      </c>
      <c r="G41" s="236">
        <v>1</v>
      </c>
      <c r="H41" s="236">
        <v>3</v>
      </c>
      <c r="I41" s="236">
        <v>30</v>
      </c>
      <c r="J41" s="236">
        <v>25</v>
      </c>
      <c r="K41" s="236">
        <v>10</v>
      </c>
      <c r="L41" s="236">
        <v>2</v>
      </c>
      <c r="M41" s="236">
        <v>13</v>
      </c>
      <c r="N41" s="236">
        <v>13</v>
      </c>
      <c r="O41" s="236">
        <v>12</v>
      </c>
      <c r="P41" s="236">
        <v>14</v>
      </c>
      <c r="Q41" s="236">
        <v>17</v>
      </c>
      <c r="R41" s="236">
        <v>18</v>
      </c>
      <c r="S41" s="236">
        <v>5</v>
      </c>
      <c r="T41" s="236">
        <v>7</v>
      </c>
      <c r="U41" s="466">
        <v>0</v>
      </c>
      <c r="V41" s="466"/>
      <c r="W41" s="466">
        <v>0</v>
      </c>
      <c r="X41" s="466"/>
      <c r="Y41" s="236">
        <v>5</v>
      </c>
      <c r="Z41" s="236">
        <v>5</v>
      </c>
      <c r="AA41" s="466">
        <v>16</v>
      </c>
      <c r="AB41" s="466"/>
      <c r="AC41" s="83">
        <v>5</v>
      </c>
    </row>
    <row r="42" spans="1:29" ht="15.95" customHeight="1" x14ac:dyDescent="0.15">
      <c r="A42" s="58" t="s">
        <v>203</v>
      </c>
      <c r="B42" s="54"/>
      <c r="C42" s="264">
        <f t="shared" si="1"/>
        <v>103</v>
      </c>
      <c r="D42" s="236">
        <f t="shared" si="2"/>
        <v>113</v>
      </c>
      <c r="E42" s="236">
        <v>0</v>
      </c>
      <c r="F42" s="236">
        <v>0</v>
      </c>
      <c r="G42" s="236">
        <v>0</v>
      </c>
      <c r="H42" s="236">
        <v>0</v>
      </c>
      <c r="I42" s="236">
        <v>4</v>
      </c>
      <c r="J42" s="236">
        <v>4</v>
      </c>
      <c r="K42" s="236">
        <v>4</v>
      </c>
      <c r="L42" s="236">
        <v>4</v>
      </c>
      <c r="M42" s="236">
        <v>23</v>
      </c>
      <c r="N42" s="236">
        <v>31</v>
      </c>
      <c r="O42" s="236">
        <v>47</v>
      </c>
      <c r="P42" s="236">
        <v>50</v>
      </c>
      <c r="Q42" s="236">
        <v>17</v>
      </c>
      <c r="R42" s="236">
        <v>16</v>
      </c>
      <c r="S42" s="236">
        <v>3</v>
      </c>
      <c r="T42" s="236">
        <v>3</v>
      </c>
      <c r="U42" s="466">
        <v>0</v>
      </c>
      <c r="V42" s="466"/>
      <c r="W42" s="466">
        <v>0</v>
      </c>
      <c r="X42" s="466"/>
      <c r="Y42" s="236">
        <v>1</v>
      </c>
      <c r="Z42" s="236">
        <v>0</v>
      </c>
      <c r="AA42" s="560">
        <v>4</v>
      </c>
      <c r="AB42" s="560"/>
      <c r="AC42" s="83">
        <v>5</v>
      </c>
    </row>
    <row r="43" spans="1:29" ht="15.95" customHeight="1" x14ac:dyDescent="0.15">
      <c r="A43" s="66" t="s">
        <v>218</v>
      </c>
      <c r="B43" s="67"/>
      <c r="C43" s="267">
        <f t="shared" si="1"/>
        <v>45</v>
      </c>
      <c r="D43" s="189">
        <f t="shared" si="2"/>
        <v>38</v>
      </c>
      <c r="E43" s="189">
        <v>0</v>
      </c>
      <c r="F43" s="189">
        <v>0</v>
      </c>
      <c r="G43" s="189">
        <v>0</v>
      </c>
      <c r="H43" s="189">
        <v>0</v>
      </c>
      <c r="I43" s="189">
        <v>1</v>
      </c>
      <c r="J43" s="189">
        <v>0</v>
      </c>
      <c r="K43" s="189">
        <v>2</v>
      </c>
      <c r="L43" s="189">
        <v>0</v>
      </c>
      <c r="M43" s="189">
        <v>5</v>
      </c>
      <c r="N43" s="189">
        <v>7</v>
      </c>
      <c r="O43" s="236">
        <v>16</v>
      </c>
      <c r="P43" s="236">
        <v>14</v>
      </c>
      <c r="Q43" s="236">
        <v>12</v>
      </c>
      <c r="R43" s="236">
        <v>11</v>
      </c>
      <c r="S43" s="236">
        <v>4</v>
      </c>
      <c r="T43" s="236">
        <v>5</v>
      </c>
      <c r="U43" s="466">
        <v>0</v>
      </c>
      <c r="V43" s="466"/>
      <c r="W43" s="466">
        <v>0</v>
      </c>
      <c r="X43" s="466"/>
      <c r="Y43" s="236">
        <v>0</v>
      </c>
      <c r="Z43" s="236">
        <v>0</v>
      </c>
      <c r="AA43" s="474">
        <v>5</v>
      </c>
      <c r="AB43" s="474"/>
      <c r="AC43" s="83">
        <v>1</v>
      </c>
    </row>
    <row r="44" spans="1:29" ht="15.95" customHeight="1" x14ac:dyDescent="0.15">
      <c r="A44" s="58" t="s">
        <v>204</v>
      </c>
      <c r="B44" s="54"/>
      <c r="C44" s="264">
        <f t="shared" si="1"/>
        <v>142</v>
      </c>
      <c r="D44" s="236">
        <f t="shared" si="2"/>
        <v>133</v>
      </c>
      <c r="E44" s="236">
        <v>2</v>
      </c>
      <c r="F44" s="236">
        <v>2</v>
      </c>
      <c r="G44" s="236">
        <v>0</v>
      </c>
      <c r="H44" s="236">
        <v>0</v>
      </c>
      <c r="I44" s="236">
        <v>9</v>
      </c>
      <c r="J44" s="236">
        <v>2</v>
      </c>
      <c r="K44" s="236">
        <v>3</v>
      </c>
      <c r="L44" s="236">
        <v>6</v>
      </c>
      <c r="M44" s="236">
        <v>20</v>
      </c>
      <c r="N44" s="236">
        <v>16</v>
      </c>
      <c r="O44" s="236">
        <v>25</v>
      </c>
      <c r="P44" s="236">
        <v>24</v>
      </c>
      <c r="Q44" s="236">
        <v>14</v>
      </c>
      <c r="R44" s="236">
        <v>14</v>
      </c>
      <c r="S44" s="236">
        <v>5</v>
      </c>
      <c r="T44" s="236">
        <v>8</v>
      </c>
      <c r="U44" s="466">
        <v>0</v>
      </c>
      <c r="V44" s="466"/>
      <c r="W44" s="466">
        <v>0</v>
      </c>
      <c r="X44" s="466"/>
      <c r="Y44" s="236">
        <v>4</v>
      </c>
      <c r="Z44" s="236">
        <v>4</v>
      </c>
      <c r="AA44" s="560">
        <v>60</v>
      </c>
      <c r="AB44" s="560"/>
      <c r="AC44" s="83">
        <v>57</v>
      </c>
    </row>
    <row r="45" spans="1:29" ht="15.95" customHeight="1" x14ac:dyDescent="0.15">
      <c r="A45" s="58" t="s">
        <v>205</v>
      </c>
      <c r="B45" s="54"/>
      <c r="C45" s="264">
        <f t="shared" si="1"/>
        <v>320</v>
      </c>
      <c r="D45" s="236">
        <f t="shared" si="2"/>
        <v>318</v>
      </c>
      <c r="E45" s="236">
        <v>17</v>
      </c>
      <c r="F45" s="236">
        <v>43</v>
      </c>
      <c r="G45" s="236">
        <v>2</v>
      </c>
      <c r="H45" s="236">
        <v>0</v>
      </c>
      <c r="I45" s="236">
        <v>47</v>
      </c>
      <c r="J45" s="236">
        <v>42</v>
      </c>
      <c r="K45" s="236">
        <v>31</v>
      </c>
      <c r="L45" s="236">
        <v>23</v>
      </c>
      <c r="M45" s="236">
        <v>86</v>
      </c>
      <c r="N45" s="236">
        <v>73</v>
      </c>
      <c r="O45" s="236">
        <v>52</v>
      </c>
      <c r="P45" s="236">
        <v>51</v>
      </c>
      <c r="Q45" s="236">
        <v>13</v>
      </c>
      <c r="R45" s="236">
        <v>10</v>
      </c>
      <c r="S45" s="236">
        <v>7</v>
      </c>
      <c r="T45" s="236">
        <v>8</v>
      </c>
      <c r="U45" s="466">
        <v>0</v>
      </c>
      <c r="V45" s="466"/>
      <c r="W45" s="466">
        <v>0</v>
      </c>
      <c r="X45" s="466"/>
      <c r="Y45" s="236">
        <v>0</v>
      </c>
      <c r="Z45" s="236">
        <v>2</v>
      </c>
      <c r="AA45" s="466">
        <v>65</v>
      </c>
      <c r="AB45" s="466"/>
      <c r="AC45" s="83">
        <v>66</v>
      </c>
    </row>
    <row r="46" spans="1:29" ht="15.95" customHeight="1" x14ac:dyDescent="0.15">
      <c r="A46" s="58" t="s">
        <v>206</v>
      </c>
      <c r="B46" s="54"/>
      <c r="C46" s="264">
        <f t="shared" si="1"/>
        <v>228</v>
      </c>
      <c r="D46" s="236">
        <f t="shared" si="2"/>
        <v>203</v>
      </c>
      <c r="E46" s="236">
        <v>3</v>
      </c>
      <c r="F46" s="236">
        <v>1</v>
      </c>
      <c r="G46" s="236">
        <v>0</v>
      </c>
      <c r="H46" s="236">
        <v>0</v>
      </c>
      <c r="I46" s="236">
        <v>18</v>
      </c>
      <c r="J46" s="236">
        <v>17</v>
      </c>
      <c r="K46" s="236">
        <v>11</v>
      </c>
      <c r="L46" s="236">
        <v>10</v>
      </c>
      <c r="M46" s="236">
        <v>105</v>
      </c>
      <c r="N46" s="236">
        <v>91</v>
      </c>
      <c r="O46" s="236">
        <v>37</v>
      </c>
      <c r="P46" s="236">
        <v>40</v>
      </c>
      <c r="Q46" s="236">
        <v>8</v>
      </c>
      <c r="R46" s="236">
        <v>15</v>
      </c>
      <c r="S46" s="236">
        <v>4</v>
      </c>
      <c r="T46" s="236">
        <v>7</v>
      </c>
      <c r="U46" s="466">
        <v>2</v>
      </c>
      <c r="V46" s="466"/>
      <c r="W46" s="466">
        <v>1</v>
      </c>
      <c r="X46" s="466"/>
      <c r="Y46" s="236">
        <v>6</v>
      </c>
      <c r="Z46" s="236">
        <v>3</v>
      </c>
      <c r="AA46" s="466">
        <v>34</v>
      </c>
      <c r="AB46" s="466"/>
      <c r="AC46" s="83">
        <v>18</v>
      </c>
    </row>
    <row r="47" spans="1:29" ht="15.95" customHeight="1" thickBot="1" x14ac:dyDescent="0.2">
      <c r="A47" s="68" t="s">
        <v>207</v>
      </c>
      <c r="B47" s="69"/>
      <c r="C47" s="265">
        <f t="shared" si="1"/>
        <v>45</v>
      </c>
      <c r="D47" s="236">
        <f t="shared" si="2"/>
        <v>47</v>
      </c>
      <c r="E47" s="26">
        <v>2</v>
      </c>
      <c r="F47" s="26">
        <v>2</v>
      </c>
      <c r="G47" s="26">
        <v>0</v>
      </c>
      <c r="H47" s="26">
        <v>0</v>
      </c>
      <c r="I47" s="238">
        <v>6</v>
      </c>
      <c r="J47" s="238">
        <v>10</v>
      </c>
      <c r="K47" s="26">
        <v>1</v>
      </c>
      <c r="L47" s="26">
        <v>1</v>
      </c>
      <c r="M47" s="26">
        <v>7</v>
      </c>
      <c r="N47" s="26">
        <v>5</v>
      </c>
      <c r="O47" s="26">
        <v>10</v>
      </c>
      <c r="P47" s="26">
        <v>11</v>
      </c>
      <c r="Q47" s="26">
        <v>9</v>
      </c>
      <c r="R47" s="26">
        <v>7</v>
      </c>
      <c r="S47" s="26">
        <v>3</v>
      </c>
      <c r="T47" s="26">
        <v>6</v>
      </c>
      <c r="U47" s="558">
        <v>1</v>
      </c>
      <c r="V47" s="558"/>
      <c r="W47" s="558">
        <v>1</v>
      </c>
      <c r="X47" s="558"/>
      <c r="Y47" s="26">
        <v>5</v>
      </c>
      <c r="Z47" s="26">
        <v>3</v>
      </c>
      <c r="AA47" s="559">
        <v>1</v>
      </c>
      <c r="AB47" s="559"/>
      <c r="AC47" s="250">
        <v>1</v>
      </c>
    </row>
    <row r="48" spans="1:29" ht="14.25" customHeight="1" x14ac:dyDescent="0.15">
      <c r="A48" s="70" t="s">
        <v>219</v>
      </c>
      <c r="B48" s="70"/>
      <c r="C48" s="70"/>
      <c r="D48" s="70"/>
      <c r="E48" s="70"/>
      <c r="F48" s="70"/>
      <c r="G48" s="70"/>
      <c r="H48" s="70"/>
      <c r="I48" s="210"/>
      <c r="J48" s="70"/>
      <c r="K48" s="70"/>
      <c r="L48" s="70"/>
      <c r="O48" s="70"/>
      <c r="P48" s="70"/>
      <c r="Q48" s="70"/>
      <c r="R48" s="70"/>
      <c r="S48" s="70"/>
      <c r="T48" s="70"/>
      <c r="U48" s="70"/>
      <c r="V48" s="70"/>
      <c r="W48" s="70"/>
      <c r="X48" s="70"/>
      <c r="Y48" s="70"/>
      <c r="Z48" s="70"/>
      <c r="AA48" s="70"/>
      <c r="AB48" s="132"/>
      <c r="AC48" s="114" t="s">
        <v>381</v>
      </c>
    </row>
    <row r="49" spans="1:29" ht="14.25" customHeight="1" x14ac:dyDescent="0.15">
      <c r="A49" s="9" t="s">
        <v>307</v>
      </c>
      <c r="P49" s="132"/>
      <c r="Q49" s="190"/>
      <c r="R49" s="190"/>
      <c r="S49" s="190"/>
      <c r="T49" s="190"/>
      <c r="U49" s="190"/>
      <c r="V49" s="190"/>
      <c r="W49" s="190"/>
      <c r="X49" s="190"/>
      <c r="Y49" s="190"/>
      <c r="Z49" s="190"/>
      <c r="AA49" s="190"/>
      <c r="AB49" s="132"/>
      <c r="AC49" s="188" t="s">
        <v>382</v>
      </c>
    </row>
    <row r="50" spans="1:29" ht="14.25" customHeight="1" x14ac:dyDescent="0.15">
      <c r="A50" s="132" t="s">
        <v>308</v>
      </c>
      <c r="B50" s="132"/>
      <c r="C50" s="132"/>
      <c r="D50" s="132"/>
      <c r="E50" s="132"/>
      <c r="F50" s="132"/>
      <c r="G50" s="132"/>
      <c r="H50" s="132"/>
      <c r="I50" s="132"/>
      <c r="J50" s="132"/>
      <c r="K50" s="132"/>
      <c r="L50" s="132"/>
      <c r="M50" s="132"/>
      <c r="N50" s="132"/>
      <c r="O50" s="132"/>
    </row>
  </sheetData>
  <sheetProtection sheet="1" objects="1" scenarios="1"/>
  <mergeCells count="160">
    <mergeCell ref="W16:X16"/>
    <mergeCell ref="M17:N17"/>
    <mergeCell ref="O17:P17"/>
    <mergeCell ref="Q17:R17"/>
    <mergeCell ref="W17:X17"/>
    <mergeCell ref="W23:X23"/>
    <mergeCell ref="Q24:R24"/>
    <mergeCell ref="Q25:R25"/>
    <mergeCell ref="Q26:R26"/>
    <mergeCell ref="S26:U26"/>
    <mergeCell ref="M26:N26"/>
    <mergeCell ref="O26:P26"/>
    <mergeCell ref="W26:X26"/>
    <mergeCell ref="Q22:R22"/>
    <mergeCell ref="W22:X22"/>
    <mergeCell ref="M23:N23"/>
    <mergeCell ref="O23:P23"/>
    <mergeCell ref="Q23:R23"/>
    <mergeCell ref="E3:L3"/>
    <mergeCell ref="M24:N24"/>
    <mergeCell ref="O24:P24"/>
    <mergeCell ref="W24:X24"/>
    <mergeCell ref="M25:N25"/>
    <mergeCell ref="O25:P25"/>
    <mergeCell ref="W25:X25"/>
    <mergeCell ref="M20:N20"/>
    <mergeCell ref="O20:P20"/>
    <mergeCell ref="Q20:R20"/>
    <mergeCell ref="W20:X20"/>
    <mergeCell ref="M21:N21"/>
    <mergeCell ref="O21:P21"/>
    <mergeCell ref="Q21:R21"/>
    <mergeCell ref="W21:X21"/>
    <mergeCell ref="M18:N18"/>
    <mergeCell ref="O18:P18"/>
    <mergeCell ref="Q18:R18"/>
    <mergeCell ref="W18:X18"/>
    <mergeCell ref="S24:U24"/>
    <mergeCell ref="S25:U25"/>
    <mergeCell ref="M16:N16"/>
    <mergeCell ref="M22:N22"/>
    <mergeCell ref="O22:P22"/>
    <mergeCell ref="AD4:AD5"/>
    <mergeCell ref="AE4:AE5"/>
    <mergeCell ref="AF4:AF5"/>
    <mergeCell ref="AG4:AG5"/>
    <mergeCell ref="AH4:AH5"/>
    <mergeCell ref="AI4:AI5"/>
    <mergeCell ref="AJ4:AJ5"/>
    <mergeCell ref="M3:X3"/>
    <mergeCell ref="M4:N5"/>
    <mergeCell ref="O4:P5"/>
    <mergeCell ref="Q4:R5"/>
    <mergeCell ref="A33:B35"/>
    <mergeCell ref="K34:L34"/>
    <mergeCell ref="I4:I5"/>
    <mergeCell ref="J4:J5"/>
    <mergeCell ref="C33:D34"/>
    <mergeCell ref="E33:F34"/>
    <mergeCell ref="G33:H34"/>
    <mergeCell ref="A16:B16"/>
    <mergeCell ref="U34:X34"/>
    <mergeCell ref="K4:K5"/>
    <mergeCell ref="L4:L5"/>
    <mergeCell ref="A3:B5"/>
    <mergeCell ref="E4:E5"/>
    <mergeCell ref="F4:F5"/>
    <mergeCell ref="G4:G5"/>
    <mergeCell ref="C3:D5"/>
    <mergeCell ref="H4:H5"/>
    <mergeCell ref="M6:N6"/>
    <mergeCell ref="M7:N7"/>
    <mergeCell ref="M8:N8"/>
    <mergeCell ref="M9:N9"/>
    <mergeCell ref="M15:N15"/>
    <mergeCell ref="Q15:R15"/>
    <mergeCell ref="M19:N19"/>
    <mergeCell ref="U39:V39"/>
    <mergeCell ref="W39:X39"/>
    <mergeCell ref="AA39:AB39"/>
    <mergeCell ref="T2:X2"/>
    <mergeCell ref="U36:V36"/>
    <mergeCell ref="O6:P6"/>
    <mergeCell ref="Q6:R6"/>
    <mergeCell ref="W6:X6"/>
    <mergeCell ref="O7:P7"/>
    <mergeCell ref="Q7:R7"/>
    <mergeCell ref="W7:X7"/>
    <mergeCell ref="O8:P8"/>
    <mergeCell ref="Q8:R8"/>
    <mergeCell ref="W8:X8"/>
    <mergeCell ref="O9:P9"/>
    <mergeCell ref="Q9:R9"/>
    <mergeCell ref="W9:X9"/>
    <mergeCell ref="Y33:Z34"/>
    <mergeCell ref="AA33:AC34"/>
    <mergeCell ref="O19:P19"/>
    <mergeCell ref="Q19:R19"/>
    <mergeCell ref="W19:X19"/>
    <mergeCell ref="O16:P16"/>
    <mergeCell ref="Q16:R16"/>
    <mergeCell ref="U43:V43"/>
    <mergeCell ref="W43:X43"/>
    <mergeCell ref="AA43:AB43"/>
    <mergeCell ref="W42:X42"/>
    <mergeCell ref="AA42:AB42"/>
    <mergeCell ref="U42:V42"/>
    <mergeCell ref="U40:V40"/>
    <mergeCell ref="W40:X40"/>
    <mergeCell ref="AA40:AB40"/>
    <mergeCell ref="U41:V41"/>
    <mergeCell ref="W41:X41"/>
    <mergeCell ref="AA41:AB41"/>
    <mergeCell ref="U47:V47"/>
    <mergeCell ref="W47:X47"/>
    <mergeCell ref="U44:V44"/>
    <mergeCell ref="U46:V46"/>
    <mergeCell ref="W46:X46"/>
    <mergeCell ref="AA47:AB47"/>
    <mergeCell ref="AA45:AB45"/>
    <mergeCell ref="AA46:AB46"/>
    <mergeCell ref="U45:V45"/>
    <mergeCell ref="W45:X45"/>
    <mergeCell ref="W44:X44"/>
    <mergeCell ref="AA44:AB44"/>
    <mergeCell ref="U38:V38"/>
    <mergeCell ref="W38:X38"/>
    <mergeCell ref="AA38:AB38"/>
    <mergeCell ref="AA35:AB35"/>
    <mergeCell ref="U35:V35"/>
    <mergeCell ref="W35:X35"/>
    <mergeCell ref="W36:X36"/>
    <mergeCell ref="U37:V37"/>
    <mergeCell ref="W37:X37"/>
    <mergeCell ref="AA37:AB37"/>
    <mergeCell ref="AA36:AB36"/>
    <mergeCell ref="O34:P34"/>
    <mergeCell ref="Q34:R34"/>
    <mergeCell ref="S34:T34"/>
    <mergeCell ref="I33:J34"/>
    <mergeCell ref="S4:U5"/>
    <mergeCell ref="V4:X5"/>
    <mergeCell ref="S6:U6"/>
    <mergeCell ref="S7:U7"/>
    <mergeCell ref="S8:U8"/>
    <mergeCell ref="S9:U9"/>
    <mergeCell ref="S10:U10"/>
    <mergeCell ref="S11:U11"/>
    <mergeCell ref="S12:U12"/>
    <mergeCell ref="S13:U13"/>
    <mergeCell ref="S14:U14"/>
    <mergeCell ref="S15:U15"/>
    <mergeCell ref="S16:U16"/>
    <mergeCell ref="S17:U17"/>
    <mergeCell ref="S18:U18"/>
    <mergeCell ref="S19:U19"/>
    <mergeCell ref="S20:U20"/>
    <mergeCell ref="S21:U21"/>
    <mergeCell ref="S22:U22"/>
    <mergeCell ref="S23:U23"/>
  </mergeCells>
  <phoneticPr fontId="24"/>
  <printOptions horizontalCentered="1"/>
  <pageMargins left="0.59055118110236227" right="0.59055118110236227" top="0.59055118110236227" bottom="0.59055118110236227" header="0.39370078740157483" footer="0.39370078740157483"/>
  <pageSetup paperSize="9" firstPageNumber="84" orientation="portrait" useFirstPageNumber="1" verticalDpi="300" r:id="rId1"/>
  <headerFooter scaleWithDoc="0" alignWithMargins="0">
    <oddHeader>&amp;L農業及び漁業</oddHeader>
    <oddFooter>&amp;C&amp;12&amp;A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G50"/>
  <sheetViews>
    <sheetView view="pageBreakPreview" zoomScaleNormal="100" zoomScaleSheetLayoutView="100" workbookViewId="0">
      <pane xSplit="2" ySplit="5" topLeftCell="C6" activePane="bottomRight" state="frozen"/>
      <selection activeCell="I6" sqref="I6"/>
      <selection pane="topRight" activeCell="I6" sqref="I6"/>
      <selection pane="bottomLeft" activeCell="I6" sqref="I6"/>
      <selection pane="bottomRight" sqref="A1:N1048576"/>
    </sheetView>
  </sheetViews>
  <sheetFormatPr defaultRowHeight="18" customHeight="1" x14ac:dyDescent="0.15"/>
  <cols>
    <col min="1" max="2" width="8.28515625" style="9" hidden="1" customWidth="1"/>
    <col min="3" max="4" width="9" style="9" hidden="1" customWidth="1"/>
    <col min="5" max="10" width="6.28515625" style="9" hidden="1" customWidth="1"/>
    <col min="11" max="14" width="7.140625" style="9" hidden="1" customWidth="1"/>
    <col min="15" max="20" width="8.28515625" style="9" customWidth="1"/>
    <col min="21" max="21" width="4.140625" style="9" customWidth="1"/>
    <col min="22" max="24" width="4.140625" style="7" customWidth="1"/>
    <col min="25" max="26" width="8.28515625" style="7" customWidth="1"/>
    <col min="27" max="27" width="4.140625" style="7" customWidth="1"/>
    <col min="28" max="28" width="4.5703125" style="9" customWidth="1"/>
    <col min="29" max="29" width="9.42578125" style="9" customWidth="1"/>
    <col min="30" max="16384" width="9.140625" style="9"/>
  </cols>
  <sheetData>
    <row r="1" spans="1:33" ht="5.0999999999999996" customHeight="1" x14ac:dyDescent="0.15">
      <c r="A1" s="20"/>
      <c r="AC1" s="21"/>
    </row>
    <row r="2" spans="1:33" ht="15" customHeight="1" thickBot="1" x14ac:dyDescent="0.2">
      <c r="A2" s="20" t="s">
        <v>309</v>
      </c>
      <c r="T2" s="132"/>
      <c r="U2" s="132"/>
      <c r="V2" s="132"/>
      <c r="W2" s="132"/>
      <c r="X2" s="130" t="s">
        <v>283</v>
      </c>
      <c r="Y2" s="130"/>
      <c r="Z2" s="130"/>
      <c r="AA2" s="130"/>
      <c r="AC2" s="21"/>
    </row>
    <row r="3" spans="1:33" ht="24.95" customHeight="1" thickBot="1" x14ac:dyDescent="0.2">
      <c r="A3" s="414" t="s">
        <v>160</v>
      </c>
      <c r="B3" s="626"/>
      <c r="C3" s="486" t="s">
        <v>184</v>
      </c>
      <c r="D3" s="486"/>
      <c r="E3" s="630" t="s">
        <v>239</v>
      </c>
      <c r="F3" s="631"/>
      <c r="G3" s="631"/>
      <c r="H3" s="631"/>
      <c r="I3" s="631"/>
      <c r="J3" s="631"/>
      <c r="K3" s="631"/>
      <c r="L3" s="631"/>
      <c r="M3" s="599" t="s">
        <v>248</v>
      </c>
      <c r="N3" s="405"/>
      <c r="O3" s="405"/>
      <c r="P3" s="405"/>
      <c r="Q3" s="405"/>
      <c r="R3" s="405"/>
      <c r="S3" s="405"/>
      <c r="T3" s="405"/>
      <c r="U3" s="405"/>
      <c r="V3" s="405"/>
      <c r="W3" s="405"/>
      <c r="X3" s="406"/>
      <c r="Y3" s="75"/>
      <c r="Z3" s="75"/>
      <c r="AA3" s="75"/>
    </row>
    <row r="4" spans="1:33" ht="30" customHeight="1" thickBot="1" x14ac:dyDescent="0.2">
      <c r="A4" s="627"/>
      <c r="B4" s="395"/>
      <c r="C4" s="396"/>
      <c r="D4" s="396"/>
      <c r="E4" s="528" t="s">
        <v>185</v>
      </c>
      <c r="F4" s="585" t="s">
        <v>186</v>
      </c>
      <c r="G4" s="583" t="s">
        <v>187</v>
      </c>
      <c r="H4" s="585" t="s">
        <v>188</v>
      </c>
      <c r="I4" s="583" t="s">
        <v>189</v>
      </c>
      <c r="J4" s="585" t="s">
        <v>190</v>
      </c>
      <c r="K4" s="583" t="s">
        <v>191</v>
      </c>
      <c r="L4" s="628" t="s">
        <v>192</v>
      </c>
      <c r="M4" s="600" t="s">
        <v>193</v>
      </c>
      <c r="N4" s="600"/>
      <c r="O4" s="600" t="s">
        <v>194</v>
      </c>
      <c r="P4" s="600"/>
      <c r="Q4" s="601" t="s">
        <v>195</v>
      </c>
      <c r="R4" s="601"/>
      <c r="S4" s="541" t="s">
        <v>196</v>
      </c>
      <c r="T4" s="542"/>
      <c r="U4" s="543"/>
      <c r="V4" s="541" t="s">
        <v>389</v>
      </c>
      <c r="W4" s="548"/>
      <c r="X4" s="549"/>
      <c r="Y4" s="75"/>
      <c r="Z4" s="76"/>
      <c r="AA4" s="76"/>
      <c r="AD4" s="598"/>
      <c r="AE4" s="598"/>
      <c r="AF4" s="598"/>
      <c r="AG4" s="642"/>
    </row>
    <row r="5" spans="1:33" ht="30" customHeight="1" x14ac:dyDescent="0.15">
      <c r="A5" s="627"/>
      <c r="B5" s="395"/>
      <c r="C5" s="396"/>
      <c r="D5" s="396"/>
      <c r="E5" s="528"/>
      <c r="F5" s="586"/>
      <c r="G5" s="584"/>
      <c r="H5" s="586"/>
      <c r="I5" s="584"/>
      <c r="J5" s="586"/>
      <c r="K5" s="584"/>
      <c r="L5" s="629"/>
      <c r="M5" s="600"/>
      <c r="N5" s="600"/>
      <c r="O5" s="600"/>
      <c r="P5" s="600"/>
      <c r="Q5" s="601"/>
      <c r="R5" s="601"/>
      <c r="S5" s="544"/>
      <c r="T5" s="545"/>
      <c r="U5" s="546"/>
      <c r="V5" s="550"/>
      <c r="W5" s="551"/>
      <c r="X5" s="552"/>
      <c r="Y5" s="75"/>
      <c r="Z5" s="76"/>
      <c r="AA5" s="76"/>
      <c r="AD5" s="598"/>
      <c r="AE5" s="598"/>
      <c r="AF5" s="598"/>
      <c r="AG5" s="642"/>
    </row>
    <row r="6" spans="1:33" ht="15.95" customHeight="1" x14ac:dyDescent="0.15">
      <c r="A6" s="110" t="s">
        <v>380</v>
      </c>
      <c r="B6" s="59"/>
      <c r="C6" s="25">
        <v>3604</v>
      </c>
      <c r="D6" s="24"/>
      <c r="E6" s="82">
        <v>325</v>
      </c>
      <c r="F6" s="82">
        <v>92</v>
      </c>
      <c r="G6" s="82">
        <v>16</v>
      </c>
      <c r="H6" s="82">
        <v>111</v>
      </c>
      <c r="I6" s="82">
        <v>177</v>
      </c>
      <c r="J6" s="82">
        <v>85</v>
      </c>
      <c r="K6" s="82">
        <v>0</v>
      </c>
      <c r="L6" s="82">
        <v>0</v>
      </c>
      <c r="M6" s="561">
        <v>1168</v>
      </c>
      <c r="N6" s="561"/>
      <c r="O6" s="561">
        <v>0</v>
      </c>
      <c r="P6" s="561"/>
      <c r="Q6" s="561">
        <v>108</v>
      </c>
      <c r="R6" s="561"/>
      <c r="S6" s="553">
        <v>695</v>
      </c>
      <c r="T6" s="553"/>
      <c r="U6" s="553"/>
      <c r="V6" s="208"/>
      <c r="W6" s="561">
        <v>443</v>
      </c>
      <c r="X6" s="562"/>
      <c r="Y6" s="77"/>
      <c r="Z6" s="77"/>
      <c r="AA6" s="78"/>
      <c r="AD6" s="236"/>
      <c r="AE6" s="236"/>
      <c r="AF6" s="236"/>
      <c r="AG6" s="236"/>
    </row>
    <row r="7" spans="1:33" ht="15.95" customHeight="1" x14ac:dyDescent="0.15">
      <c r="A7" s="58"/>
      <c r="B7" s="73">
        <v>15</v>
      </c>
      <c r="C7" s="48">
        <v>3243</v>
      </c>
      <c r="D7" s="47"/>
      <c r="E7" s="81">
        <v>260</v>
      </c>
      <c r="F7" s="81">
        <v>46</v>
      </c>
      <c r="G7" s="81">
        <v>106</v>
      </c>
      <c r="H7" s="81">
        <v>112</v>
      </c>
      <c r="I7" s="81">
        <v>140</v>
      </c>
      <c r="J7" s="81">
        <v>15</v>
      </c>
      <c r="K7" s="81">
        <v>323</v>
      </c>
      <c r="L7" s="81">
        <v>335</v>
      </c>
      <c r="M7" s="468">
        <v>769</v>
      </c>
      <c r="N7" s="468"/>
      <c r="O7" s="468">
        <v>287</v>
      </c>
      <c r="P7" s="468"/>
      <c r="Q7" s="468">
        <v>55</v>
      </c>
      <c r="R7" s="468"/>
      <c r="S7" s="466">
        <v>234</v>
      </c>
      <c r="T7" s="466"/>
      <c r="U7" s="466"/>
      <c r="V7" s="81"/>
      <c r="W7" s="468">
        <v>561</v>
      </c>
      <c r="X7" s="473"/>
      <c r="Y7" s="77"/>
      <c r="Z7" s="77"/>
      <c r="AA7" s="78"/>
      <c r="AD7" s="236"/>
      <c r="AE7" s="236"/>
      <c r="AF7" s="236"/>
      <c r="AG7" s="236"/>
    </row>
    <row r="8" spans="1:33" ht="15.95" customHeight="1" x14ac:dyDescent="0.15">
      <c r="A8" s="58"/>
      <c r="B8" s="111">
        <v>20</v>
      </c>
      <c r="C8" s="63">
        <v>2801</v>
      </c>
      <c r="D8" s="126"/>
      <c r="E8" s="81">
        <v>160</v>
      </c>
      <c r="F8" s="81">
        <v>43</v>
      </c>
      <c r="G8" s="81">
        <v>77</v>
      </c>
      <c r="H8" s="81">
        <v>95</v>
      </c>
      <c r="I8" s="81">
        <v>100</v>
      </c>
      <c r="J8" s="81">
        <v>12</v>
      </c>
      <c r="K8" s="81">
        <v>283</v>
      </c>
      <c r="L8" s="81">
        <v>122</v>
      </c>
      <c r="M8" s="466">
        <v>690</v>
      </c>
      <c r="N8" s="466"/>
      <c r="O8" s="466">
        <v>262</v>
      </c>
      <c r="P8" s="466"/>
      <c r="Q8" s="466">
        <v>65</v>
      </c>
      <c r="R8" s="466"/>
      <c r="S8" s="466">
        <v>215</v>
      </c>
      <c r="T8" s="466"/>
      <c r="U8" s="466"/>
      <c r="V8" s="81"/>
      <c r="W8" s="466">
        <v>677</v>
      </c>
      <c r="X8" s="563"/>
      <c r="Y8" s="77"/>
      <c r="Z8" s="77"/>
      <c r="AA8" s="78"/>
      <c r="AD8" s="81"/>
      <c r="AE8" s="81"/>
      <c r="AF8" s="81"/>
      <c r="AG8" s="81"/>
    </row>
    <row r="9" spans="1:33" ht="15" customHeight="1" x14ac:dyDescent="0.15">
      <c r="A9" s="58"/>
      <c r="B9" s="74">
        <v>25</v>
      </c>
      <c r="C9" s="239">
        <v>2616</v>
      </c>
      <c r="D9" s="240"/>
      <c r="E9" s="53">
        <v>131</v>
      </c>
      <c r="F9" s="53">
        <v>34</v>
      </c>
      <c r="G9" s="53">
        <v>53</v>
      </c>
      <c r="H9" s="53">
        <v>73</v>
      </c>
      <c r="I9" s="53">
        <v>73</v>
      </c>
      <c r="J9" s="53">
        <v>22</v>
      </c>
      <c r="K9" s="53">
        <v>256</v>
      </c>
      <c r="L9" s="53">
        <v>187</v>
      </c>
      <c r="M9" s="474">
        <v>552</v>
      </c>
      <c r="N9" s="474"/>
      <c r="O9" s="474">
        <v>255</v>
      </c>
      <c r="P9" s="474"/>
      <c r="Q9" s="474">
        <v>75</v>
      </c>
      <c r="R9" s="474"/>
      <c r="S9" s="474">
        <v>262</v>
      </c>
      <c r="T9" s="474"/>
      <c r="U9" s="474"/>
      <c r="V9" s="53"/>
      <c r="W9" s="474">
        <v>643</v>
      </c>
      <c r="X9" s="564"/>
      <c r="Y9" s="77"/>
      <c r="Z9" s="77"/>
      <c r="AA9" s="78"/>
      <c r="AD9" s="81"/>
      <c r="AE9" s="81"/>
      <c r="AF9" s="81"/>
      <c r="AG9" s="81"/>
    </row>
    <row r="10" spans="1:33" ht="15.95" hidden="1" customHeight="1" x14ac:dyDescent="0.15">
      <c r="A10" s="623" t="s">
        <v>237</v>
      </c>
      <c r="B10" s="622"/>
      <c r="C10" s="25">
        <v>61</v>
      </c>
      <c r="D10" s="24"/>
      <c r="E10" s="236">
        <v>1</v>
      </c>
      <c r="F10" s="236">
        <v>0</v>
      </c>
      <c r="G10" s="236">
        <v>0</v>
      </c>
      <c r="H10" s="236">
        <v>0</v>
      </c>
      <c r="I10" s="236">
        <v>10</v>
      </c>
      <c r="J10" s="236">
        <v>0</v>
      </c>
      <c r="K10" s="236">
        <v>0</v>
      </c>
      <c r="L10" s="236">
        <v>13</v>
      </c>
      <c r="M10" s="236">
        <v>0</v>
      </c>
      <c r="N10" s="236"/>
      <c r="O10" s="236"/>
      <c r="P10" s="236"/>
      <c r="Q10" s="236"/>
      <c r="R10" s="81"/>
      <c r="S10" s="81"/>
      <c r="T10" s="81"/>
      <c r="U10" s="251"/>
      <c r="V10" s="251"/>
      <c r="W10" s="251"/>
      <c r="X10" s="252"/>
      <c r="Y10" s="24"/>
      <c r="Z10" s="77"/>
      <c r="AA10" s="78"/>
      <c r="AD10" s="236"/>
      <c r="AE10" s="236"/>
      <c r="AF10" s="236"/>
      <c r="AG10" s="236"/>
    </row>
    <row r="11" spans="1:33" s="6" customFormat="1" ht="15.95" hidden="1" customHeight="1" x14ac:dyDescent="0.15">
      <c r="A11" s="621" t="s">
        <v>238</v>
      </c>
      <c r="B11" s="622"/>
      <c r="C11" s="25">
        <f>SUM(E11:R11)</f>
        <v>23</v>
      </c>
      <c r="D11" s="24"/>
      <c r="E11" s="236">
        <v>1</v>
      </c>
      <c r="F11" s="236" t="s">
        <v>31</v>
      </c>
      <c r="G11" s="236" t="s">
        <v>31</v>
      </c>
      <c r="H11" s="236" t="s">
        <v>31</v>
      </c>
      <c r="I11" s="236">
        <v>9</v>
      </c>
      <c r="J11" s="236" t="s">
        <v>31</v>
      </c>
      <c r="K11" s="236" t="s">
        <v>31</v>
      </c>
      <c r="L11" s="236">
        <v>13</v>
      </c>
      <c r="M11" s="236" t="s">
        <v>31</v>
      </c>
      <c r="N11" s="236"/>
      <c r="O11" s="236"/>
      <c r="P11" s="236"/>
      <c r="Q11" s="236"/>
      <c r="R11" s="81"/>
      <c r="S11" s="81"/>
      <c r="T11" s="81"/>
      <c r="U11" s="251"/>
      <c r="V11" s="251"/>
      <c r="W11" s="251"/>
      <c r="X11" s="252"/>
      <c r="Y11" s="24"/>
      <c r="Z11" s="77"/>
      <c r="AA11" s="78"/>
      <c r="AD11" s="236"/>
      <c r="AE11" s="236"/>
      <c r="AF11" s="236"/>
      <c r="AG11" s="236"/>
    </row>
    <row r="12" spans="1:33" s="6" customFormat="1" ht="15.95" hidden="1" customHeight="1" x14ac:dyDescent="0.15">
      <c r="A12" s="624" t="s">
        <v>281</v>
      </c>
      <c r="B12" s="625"/>
      <c r="C12" s="48">
        <v>0</v>
      </c>
      <c r="D12" s="47"/>
      <c r="E12" s="81">
        <v>0</v>
      </c>
      <c r="F12" s="81">
        <v>0</v>
      </c>
      <c r="G12" s="236">
        <v>0</v>
      </c>
      <c r="H12" s="236">
        <v>0</v>
      </c>
      <c r="I12" s="236">
        <v>0</v>
      </c>
      <c r="J12" s="236">
        <v>0</v>
      </c>
      <c r="K12" s="236">
        <v>0</v>
      </c>
      <c r="L12" s="81">
        <v>0</v>
      </c>
      <c r="M12" s="81">
        <v>0</v>
      </c>
      <c r="N12" s="81"/>
      <c r="O12" s="81"/>
      <c r="P12" s="81"/>
      <c r="Q12" s="81"/>
      <c r="R12" s="81"/>
      <c r="S12" s="81"/>
      <c r="T12" s="81"/>
      <c r="U12" s="251"/>
      <c r="V12" s="251"/>
      <c r="W12" s="251"/>
      <c r="X12" s="252"/>
      <c r="Y12" s="24"/>
      <c r="Z12" s="77"/>
      <c r="AA12" s="78"/>
      <c r="AD12" s="81"/>
      <c r="AE12" s="81"/>
      <c r="AF12" s="81"/>
      <c r="AG12" s="81"/>
    </row>
    <row r="13" spans="1:33" ht="15.95" hidden="1" customHeight="1" x14ac:dyDescent="0.15">
      <c r="A13" s="619" t="s">
        <v>236</v>
      </c>
      <c r="B13" s="620"/>
      <c r="C13" s="63">
        <v>45</v>
      </c>
      <c r="D13" s="126"/>
      <c r="E13" s="81">
        <v>0</v>
      </c>
      <c r="F13" s="81">
        <v>0</v>
      </c>
      <c r="G13" s="236">
        <v>0</v>
      </c>
      <c r="H13" s="236">
        <v>0</v>
      </c>
      <c r="I13" s="236">
        <v>3</v>
      </c>
      <c r="J13" s="236">
        <v>2</v>
      </c>
      <c r="K13" s="236">
        <v>0</v>
      </c>
      <c r="L13" s="81">
        <v>12</v>
      </c>
      <c r="M13" s="81">
        <v>1</v>
      </c>
      <c r="N13" s="81"/>
      <c r="O13" s="81"/>
      <c r="P13" s="81"/>
      <c r="Q13" s="81"/>
      <c r="R13" s="81"/>
      <c r="S13" s="81"/>
      <c r="T13" s="81"/>
      <c r="U13" s="251"/>
      <c r="V13" s="251"/>
      <c r="W13" s="251"/>
      <c r="X13" s="252">
        <v>13</v>
      </c>
      <c r="Y13" s="24"/>
      <c r="Z13" s="77"/>
      <c r="AA13" s="78"/>
      <c r="AD13" s="81"/>
      <c r="AE13" s="81"/>
      <c r="AF13" s="81"/>
      <c r="AG13" s="81"/>
    </row>
    <row r="14" spans="1:33" ht="15.75" hidden="1" customHeight="1" x14ac:dyDescent="0.15">
      <c r="A14" s="619"/>
      <c r="B14" s="620"/>
      <c r="C14" s="253">
        <v>0</v>
      </c>
      <c r="D14" s="254"/>
      <c r="E14" s="53">
        <v>0</v>
      </c>
      <c r="F14" s="53">
        <v>0</v>
      </c>
      <c r="G14" s="53">
        <v>0</v>
      </c>
      <c r="H14" s="53">
        <v>0</v>
      </c>
      <c r="I14" s="53">
        <v>0</v>
      </c>
      <c r="J14" s="53">
        <v>0</v>
      </c>
      <c r="K14" s="53">
        <v>0</v>
      </c>
      <c r="L14" s="53">
        <v>0</v>
      </c>
      <c r="M14" s="81"/>
      <c r="N14" s="81"/>
      <c r="O14" s="81"/>
      <c r="P14" s="81"/>
      <c r="Q14" s="81"/>
      <c r="R14" s="235"/>
      <c r="S14" s="235"/>
      <c r="T14" s="235"/>
      <c r="U14" s="255"/>
      <c r="V14" s="255"/>
      <c r="W14" s="255"/>
      <c r="X14" s="256"/>
      <c r="Y14" s="55"/>
      <c r="Z14" s="85"/>
      <c r="AA14" s="56"/>
      <c r="AD14" s="81"/>
      <c r="AE14" s="81"/>
      <c r="AF14" s="81"/>
      <c r="AG14" s="81"/>
    </row>
    <row r="15" spans="1:33" ht="12" customHeight="1" x14ac:dyDescent="0.15">
      <c r="A15" s="27"/>
      <c r="B15" s="22"/>
      <c r="C15" s="25"/>
      <c r="D15" s="24"/>
      <c r="E15" s="236"/>
      <c r="F15" s="236"/>
      <c r="G15" s="236"/>
      <c r="H15" s="236"/>
      <c r="I15" s="236"/>
      <c r="J15" s="236"/>
      <c r="K15" s="236"/>
      <c r="L15" s="236"/>
      <c r="M15" s="466"/>
      <c r="N15" s="466"/>
      <c r="O15" s="81"/>
      <c r="P15" s="81"/>
      <c r="Q15" s="466"/>
      <c r="R15" s="466"/>
      <c r="S15" s="81"/>
      <c r="T15" s="81"/>
      <c r="U15" s="81"/>
      <c r="V15" s="81"/>
      <c r="W15" s="255"/>
      <c r="X15" s="256"/>
      <c r="Y15" s="55"/>
      <c r="Z15" s="85"/>
      <c r="AA15" s="56"/>
      <c r="AD15" s="81"/>
      <c r="AE15" s="81"/>
      <c r="AF15" s="81"/>
      <c r="AG15" s="81"/>
    </row>
    <row r="16" spans="1:33" ht="18" customHeight="1" x14ac:dyDescent="0.15">
      <c r="A16" s="632" t="s">
        <v>241</v>
      </c>
      <c r="B16" s="633"/>
      <c r="C16" s="257">
        <f>SUM(E16:X16)</f>
        <v>38</v>
      </c>
      <c r="D16" s="53"/>
      <c r="E16" s="189">
        <v>1</v>
      </c>
      <c r="F16" s="189">
        <v>0</v>
      </c>
      <c r="G16" s="189">
        <v>0</v>
      </c>
      <c r="H16" s="189">
        <v>4</v>
      </c>
      <c r="I16" s="189">
        <v>0</v>
      </c>
      <c r="J16" s="189">
        <v>0</v>
      </c>
      <c r="K16" s="189">
        <v>12</v>
      </c>
      <c r="L16" s="189">
        <v>1</v>
      </c>
      <c r="M16" s="474">
        <v>9</v>
      </c>
      <c r="N16" s="474"/>
      <c r="O16" s="474">
        <v>9</v>
      </c>
      <c r="P16" s="474"/>
      <c r="Q16" s="474">
        <v>0</v>
      </c>
      <c r="R16" s="474"/>
      <c r="S16" s="474">
        <v>1</v>
      </c>
      <c r="T16" s="474"/>
      <c r="U16" s="474"/>
      <c r="V16" s="53"/>
      <c r="W16" s="474">
        <v>1</v>
      </c>
      <c r="X16" s="564"/>
      <c r="Y16" s="79"/>
      <c r="Z16" s="79"/>
      <c r="AA16" s="80"/>
      <c r="AD16" s="189"/>
      <c r="AE16" s="189"/>
      <c r="AF16" s="189"/>
      <c r="AG16" s="189"/>
    </row>
    <row r="17" spans="1:33" ht="15.95" customHeight="1" x14ac:dyDescent="0.15">
      <c r="A17" s="611" t="s">
        <v>284</v>
      </c>
      <c r="B17" s="612"/>
      <c r="C17" s="258">
        <f>SUM(E17:X17)</f>
        <v>115</v>
      </c>
      <c r="D17" s="81"/>
      <c r="E17" s="81">
        <v>1</v>
      </c>
      <c r="F17" s="81">
        <v>2</v>
      </c>
      <c r="G17" s="81">
        <v>4</v>
      </c>
      <c r="H17" s="81">
        <v>32</v>
      </c>
      <c r="I17" s="81">
        <v>1</v>
      </c>
      <c r="J17" s="81">
        <v>1</v>
      </c>
      <c r="K17" s="81">
        <v>21</v>
      </c>
      <c r="L17" s="81">
        <v>2</v>
      </c>
      <c r="M17" s="466">
        <v>23</v>
      </c>
      <c r="N17" s="466"/>
      <c r="O17" s="466">
        <v>13</v>
      </c>
      <c r="P17" s="466"/>
      <c r="Q17" s="466">
        <v>1</v>
      </c>
      <c r="R17" s="466"/>
      <c r="S17" s="466">
        <v>10</v>
      </c>
      <c r="T17" s="466"/>
      <c r="U17" s="466"/>
      <c r="V17" s="81"/>
      <c r="W17" s="466">
        <v>4</v>
      </c>
      <c r="X17" s="563"/>
      <c r="Y17" s="77"/>
      <c r="Z17" s="77"/>
      <c r="AA17" s="78"/>
      <c r="AD17" s="81"/>
      <c r="AE17" s="81"/>
      <c r="AF17" s="81"/>
      <c r="AG17" s="81"/>
    </row>
    <row r="18" spans="1:33" ht="15.95" customHeight="1" x14ac:dyDescent="0.15">
      <c r="A18" s="611" t="s">
        <v>199</v>
      </c>
      <c r="B18" s="612"/>
      <c r="C18" s="258">
        <f t="shared" ref="C18:C25" si="0">SUM(E18:X18)</f>
        <v>303</v>
      </c>
      <c r="D18" s="81"/>
      <c r="E18" s="81">
        <v>23</v>
      </c>
      <c r="F18" s="81">
        <v>6</v>
      </c>
      <c r="G18" s="81">
        <v>5</v>
      </c>
      <c r="H18" s="81">
        <v>2</v>
      </c>
      <c r="I18" s="81">
        <v>24</v>
      </c>
      <c r="J18" s="81">
        <v>0</v>
      </c>
      <c r="K18" s="81">
        <v>11</v>
      </c>
      <c r="L18" s="81">
        <v>4</v>
      </c>
      <c r="M18" s="466">
        <v>14</v>
      </c>
      <c r="N18" s="466"/>
      <c r="O18" s="466">
        <v>14</v>
      </c>
      <c r="P18" s="466"/>
      <c r="Q18" s="466">
        <v>1</v>
      </c>
      <c r="R18" s="466"/>
      <c r="S18" s="466">
        <v>36</v>
      </c>
      <c r="T18" s="466"/>
      <c r="U18" s="466"/>
      <c r="V18" s="81"/>
      <c r="W18" s="466">
        <v>163</v>
      </c>
      <c r="X18" s="563"/>
      <c r="Y18" s="77"/>
      <c r="Z18" s="77"/>
      <c r="AA18" s="78"/>
      <c r="AD18" s="81"/>
      <c r="AE18" s="81"/>
      <c r="AF18" s="81"/>
      <c r="AG18" s="81"/>
    </row>
    <row r="19" spans="1:33" ht="15.95" customHeight="1" x14ac:dyDescent="0.15">
      <c r="A19" s="611" t="s">
        <v>200</v>
      </c>
      <c r="B19" s="612"/>
      <c r="C19" s="258">
        <f t="shared" si="0"/>
        <v>71</v>
      </c>
      <c r="D19" s="81"/>
      <c r="E19" s="81">
        <v>5</v>
      </c>
      <c r="F19" s="81">
        <v>1</v>
      </c>
      <c r="G19" s="81">
        <v>0</v>
      </c>
      <c r="H19" s="81">
        <v>2</v>
      </c>
      <c r="I19" s="81">
        <v>2</v>
      </c>
      <c r="J19" s="81">
        <v>0</v>
      </c>
      <c r="K19" s="81">
        <v>3</v>
      </c>
      <c r="L19" s="81">
        <v>15</v>
      </c>
      <c r="M19" s="466">
        <v>13</v>
      </c>
      <c r="N19" s="466"/>
      <c r="O19" s="466">
        <v>14</v>
      </c>
      <c r="P19" s="466"/>
      <c r="Q19" s="466">
        <v>0</v>
      </c>
      <c r="R19" s="466"/>
      <c r="S19" s="466">
        <v>2</v>
      </c>
      <c r="T19" s="466"/>
      <c r="U19" s="466"/>
      <c r="V19" s="81"/>
      <c r="W19" s="466">
        <v>14</v>
      </c>
      <c r="X19" s="563"/>
      <c r="Y19" s="77"/>
      <c r="Z19" s="77"/>
      <c r="AA19" s="78"/>
      <c r="AD19" s="81"/>
      <c r="AE19" s="81"/>
      <c r="AF19" s="81"/>
      <c r="AG19" s="81"/>
    </row>
    <row r="20" spans="1:33" ht="15.95" customHeight="1" x14ac:dyDescent="0.15">
      <c r="A20" s="611" t="s">
        <v>201</v>
      </c>
      <c r="B20" s="612"/>
      <c r="C20" s="258">
        <f t="shared" si="0"/>
        <v>46</v>
      </c>
      <c r="D20" s="81"/>
      <c r="E20" s="81">
        <v>2</v>
      </c>
      <c r="F20" s="81">
        <v>0</v>
      </c>
      <c r="G20" s="81">
        <v>0</v>
      </c>
      <c r="H20" s="81">
        <v>7</v>
      </c>
      <c r="I20" s="81">
        <v>4</v>
      </c>
      <c r="J20" s="81">
        <v>0</v>
      </c>
      <c r="K20" s="81">
        <v>20</v>
      </c>
      <c r="L20" s="81">
        <v>0</v>
      </c>
      <c r="M20" s="466">
        <v>4</v>
      </c>
      <c r="N20" s="466"/>
      <c r="O20" s="466">
        <v>2</v>
      </c>
      <c r="P20" s="466"/>
      <c r="Q20" s="466">
        <v>0</v>
      </c>
      <c r="R20" s="466"/>
      <c r="S20" s="466">
        <v>2</v>
      </c>
      <c r="T20" s="466"/>
      <c r="U20" s="466"/>
      <c r="V20" s="81"/>
      <c r="W20" s="466">
        <v>5</v>
      </c>
      <c r="X20" s="563"/>
      <c r="Y20" s="77"/>
      <c r="Z20" s="77"/>
      <c r="AA20" s="78"/>
      <c r="AD20" s="81"/>
      <c r="AE20" s="81"/>
      <c r="AF20" s="81"/>
      <c r="AG20" s="81"/>
    </row>
    <row r="21" spans="1:33" ht="15.95" customHeight="1" x14ac:dyDescent="0.15">
      <c r="A21" s="611" t="s">
        <v>202</v>
      </c>
      <c r="B21" s="612"/>
      <c r="C21" s="258">
        <f t="shared" si="0"/>
        <v>92</v>
      </c>
      <c r="D21" s="81"/>
      <c r="E21" s="81">
        <v>16</v>
      </c>
      <c r="F21" s="81">
        <v>5</v>
      </c>
      <c r="G21" s="81">
        <v>0</v>
      </c>
      <c r="H21" s="81">
        <v>1</v>
      </c>
      <c r="I21" s="81">
        <v>3</v>
      </c>
      <c r="J21" s="81">
        <v>0</v>
      </c>
      <c r="K21" s="81">
        <v>24</v>
      </c>
      <c r="L21" s="81">
        <v>2</v>
      </c>
      <c r="M21" s="466">
        <v>9</v>
      </c>
      <c r="N21" s="466"/>
      <c r="O21" s="466">
        <v>12</v>
      </c>
      <c r="P21" s="466"/>
      <c r="Q21" s="466">
        <v>3</v>
      </c>
      <c r="R21" s="466"/>
      <c r="S21" s="466">
        <v>12</v>
      </c>
      <c r="T21" s="466"/>
      <c r="U21" s="466"/>
      <c r="V21" s="81"/>
      <c r="W21" s="466">
        <v>5</v>
      </c>
      <c r="X21" s="563"/>
      <c r="Y21" s="77"/>
      <c r="Z21" s="77"/>
      <c r="AA21" s="78"/>
      <c r="AD21" s="81"/>
      <c r="AE21" s="81"/>
      <c r="AF21" s="81"/>
      <c r="AG21" s="81"/>
    </row>
    <row r="22" spans="1:33" ht="15.95" customHeight="1" x14ac:dyDescent="0.15">
      <c r="A22" s="611" t="s">
        <v>203</v>
      </c>
      <c r="B22" s="612"/>
      <c r="C22" s="258">
        <f t="shared" si="0"/>
        <v>113</v>
      </c>
      <c r="D22" s="81"/>
      <c r="E22" s="81">
        <v>3</v>
      </c>
      <c r="F22" s="81">
        <v>0</v>
      </c>
      <c r="G22" s="81">
        <v>3</v>
      </c>
      <c r="H22" s="81">
        <v>2</v>
      </c>
      <c r="I22" s="81">
        <v>3</v>
      </c>
      <c r="J22" s="81">
        <v>0</v>
      </c>
      <c r="K22" s="81">
        <v>35</v>
      </c>
      <c r="L22" s="81">
        <v>17</v>
      </c>
      <c r="M22" s="466">
        <v>38</v>
      </c>
      <c r="N22" s="466"/>
      <c r="O22" s="466">
        <v>4</v>
      </c>
      <c r="P22" s="466"/>
      <c r="Q22" s="466">
        <v>1</v>
      </c>
      <c r="R22" s="466"/>
      <c r="S22" s="466">
        <v>2</v>
      </c>
      <c r="T22" s="466"/>
      <c r="U22" s="466"/>
      <c r="V22" s="81"/>
      <c r="W22" s="466">
        <v>5</v>
      </c>
      <c r="X22" s="563"/>
      <c r="Y22" s="77"/>
      <c r="Z22" s="77"/>
      <c r="AA22" s="78"/>
      <c r="AD22" s="81"/>
      <c r="AE22" s="81"/>
      <c r="AF22" s="81"/>
      <c r="AG22" s="81"/>
    </row>
    <row r="23" spans="1:33" ht="15.95" customHeight="1" x14ac:dyDescent="0.15">
      <c r="A23" s="611" t="s">
        <v>204</v>
      </c>
      <c r="B23" s="612"/>
      <c r="C23" s="258">
        <f t="shared" si="0"/>
        <v>133</v>
      </c>
      <c r="D23" s="81"/>
      <c r="E23" s="81">
        <v>6</v>
      </c>
      <c r="F23" s="81">
        <v>4</v>
      </c>
      <c r="G23" s="81">
        <v>0</v>
      </c>
      <c r="H23" s="81">
        <v>1</v>
      </c>
      <c r="I23" s="81">
        <v>4</v>
      </c>
      <c r="J23" s="81">
        <v>0</v>
      </c>
      <c r="K23" s="81">
        <v>28</v>
      </c>
      <c r="L23" s="81">
        <v>0</v>
      </c>
      <c r="M23" s="466">
        <v>22</v>
      </c>
      <c r="N23" s="466"/>
      <c r="O23" s="466">
        <v>8</v>
      </c>
      <c r="P23" s="466"/>
      <c r="Q23" s="466">
        <v>1</v>
      </c>
      <c r="R23" s="466"/>
      <c r="S23" s="466">
        <v>2</v>
      </c>
      <c r="T23" s="466"/>
      <c r="U23" s="466"/>
      <c r="V23" s="81"/>
      <c r="W23" s="466">
        <v>57</v>
      </c>
      <c r="X23" s="563"/>
      <c r="Y23" s="77"/>
      <c r="Z23" s="77"/>
      <c r="AA23" s="78"/>
      <c r="AD23" s="81"/>
      <c r="AE23" s="81"/>
      <c r="AF23" s="81"/>
      <c r="AG23" s="81"/>
    </row>
    <row r="24" spans="1:33" ht="15.95" customHeight="1" x14ac:dyDescent="0.15">
      <c r="A24" s="611" t="s">
        <v>294</v>
      </c>
      <c r="B24" s="612"/>
      <c r="C24" s="258">
        <f t="shared" si="0"/>
        <v>318</v>
      </c>
      <c r="D24" s="81"/>
      <c r="E24" s="81">
        <v>19</v>
      </c>
      <c r="F24" s="81">
        <v>2</v>
      </c>
      <c r="G24" s="81">
        <v>19</v>
      </c>
      <c r="H24" s="81">
        <v>0</v>
      </c>
      <c r="I24" s="81">
        <v>3</v>
      </c>
      <c r="J24" s="81">
        <v>4</v>
      </c>
      <c r="K24" s="81">
        <v>2</v>
      </c>
      <c r="L24" s="81">
        <v>6</v>
      </c>
      <c r="M24" s="466">
        <v>124</v>
      </c>
      <c r="N24" s="466"/>
      <c r="O24" s="466">
        <v>22</v>
      </c>
      <c r="P24" s="466"/>
      <c r="Q24" s="466">
        <v>5</v>
      </c>
      <c r="R24" s="466"/>
      <c r="S24" s="466">
        <v>46</v>
      </c>
      <c r="T24" s="466"/>
      <c r="U24" s="466"/>
      <c r="V24" s="81"/>
      <c r="W24" s="466">
        <v>66</v>
      </c>
      <c r="X24" s="563"/>
      <c r="Y24" s="77"/>
      <c r="Z24" s="77"/>
      <c r="AA24" s="78"/>
      <c r="AD24" s="81"/>
      <c r="AE24" s="81"/>
      <c r="AF24" s="81"/>
      <c r="AG24" s="81"/>
    </row>
    <row r="25" spans="1:33" ht="15.95" customHeight="1" x14ac:dyDescent="0.15">
      <c r="A25" s="611" t="s">
        <v>282</v>
      </c>
      <c r="B25" s="612"/>
      <c r="C25" s="258">
        <f t="shared" si="0"/>
        <v>203</v>
      </c>
      <c r="D25" s="81"/>
      <c r="E25" s="81">
        <v>6</v>
      </c>
      <c r="F25" s="81">
        <v>3</v>
      </c>
      <c r="G25" s="81">
        <v>6</v>
      </c>
      <c r="H25" s="81">
        <v>10</v>
      </c>
      <c r="I25" s="81">
        <v>2</v>
      </c>
      <c r="J25" s="81">
        <v>1</v>
      </c>
      <c r="K25" s="81">
        <v>5</v>
      </c>
      <c r="L25" s="81">
        <v>26</v>
      </c>
      <c r="M25" s="466">
        <v>48</v>
      </c>
      <c r="N25" s="466"/>
      <c r="O25" s="466">
        <v>47</v>
      </c>
      <c r="P25" s="466"/>
      <c r="Q25" s="466">
        <v>2</v>
      </c>
      <c r="R25" s="466"/>
      <c r="S25" s="466">
        <v>29</v>
      </c>
      <c r="T25" s="466"/>
      <c r="U25" s="466"/>
      <c r="V25" s="81"/>
      <c r="W25" s="466">
        <v>18</v>
      </c>
      <c r="X25" s="563"/>
      <c r="Y25" s="77"/>
      <c r="Z25" s="77"/>
      <c r="AA25" s="78"/>
      <c r="AD25" s="81"/>
      <c r="AE25" s="81"/>
      <c r="AF25" s="81"/>
      <c r="AG25" s="81"/>
    </row>
    <row r="26" spans="1:33" ht="15.95" customHeight="1" thickBot="1" x14ac:dyDescent="0.2">
      <c r="A26" s="613" t="s">
        <v>207</v>
      </c>
      <c r="B26" s="614"/>
      <c r="C26" s="259">
        <f>SUM(E26:X26)</f>
        <v>47</v>
      </c>
      <c r="D26" s="84"/>
      <c r="E26" s="84">
        <v>3</v>
      </c>
      <c r="F26" s="84">
        <v>3</v>
      </c>
      <c r="G26" s="84">
        <v>1</v>
      </c>
      <c r="H26" s="84">
        <v>5</v>
      </c>
      <c r="I26" s="84">
        <v>0</v>
      </c>
      <c r="J26" s="84">
        <v>4</v>
      </c>
      <c r="K26" s="84">
        <v>4</v>
      </c>
      <c r="L26" s="84">
        <v>0</v>
      </c>
      <c r="M26" s="558">
        <v>14</v>
      </c>
      <c r="N26" s="558"/>
      <c r="O26" s="558">
        <v>1</v>
      </c>
      <c r="P26" s="558"/>
      <c r="Q26" s="559">
        <v>6</v>
      </c>
      <c r="R26" s="559"/>
      <c r="S26" s="635">
        <v>5</v>
      </c>
      <c r="T26" s="635"/>
      <c r="U26" s="635"/>
      <c r="V26" s="84"/>
      <c r="W26" s="558">
        <v>1</v>
      </c>
      <c r="X26" s="634"/>
      <c r="Y26" s="77"/>
      <c r="Z26" s="77"/>
      <c r="AA26" s="77"/>
      <c r="AD26" s="81"/>
      <c r="AE26" s="81"/>
      <c r="AF26" s="81"/>
      <c r="AG26" s="81"/>
    </row>
    <row r="27" spans="1:33" ht="14.25" customHeight="1" x14ac:dyDescent="0.15">
      <c r="A27" s="609" t="s">
        <v>235</v>
      </c>
      <c r="B27" s="609"/>
      <c r="C27" s="609"/>
      <c r="D27" s="609"/>
      <c r="E27" s="609"/>
      <c r="F27" s="609"/>
      <c r="G27" s="609"/>
      <c r="H27" s="609"/>
      <c r="I27" s="609"/>
      <c r="J27" s="609"/>
      <c r="K27" s="609"/>
      <c r="L27" s="609"/>
      <c r="M27" s="113"/>
      <c r="P27" s="132"/>
      <c r="Q27" s="132"/>
      <c r="R27" s="132"/>
      <c r="S27" s="132"/>
      <c r="T27" s="132"/>
      <c r="U27" s="132"/>
      <c r="V27" s="132"/>
      <c r="W27" s="132"/>
      <c r="X27" s="114" t="s">
        <v>381</v>
      </c>
      <c r="Y27" s="132"/>
      <c r="Z27" s="132"/>
      <c r="AA27" s="132"/>
      <c r="AB27" s="132"/>
      <c r="AC27" s="132"/>
    </row>
    <row r="28" spans="1:33" ht="14.25" customHeight="1" x14ac:dyDescent="0.15">
      <c r="A28" s="609" t="s">
        <v>297</v>
      </c>
      <c r="B28" s="609"/>
      <c r="C28" s="609"/>
      <c r="D28" s="609"/>
      <c r="E28" s="609"/>
      <c r="F28" s="609"/>
      <c r="G28" s="609"/>
      <c r="H28" s="609"/>
      <c r="I28" s="609"/>
      <c r="J28" s="609"/>
      <c r="K28" s="609"/>
      <c r="L28" s="609"/>
      <c r="M28" s="132"/>
      <c r="N28" s="132"/>
      <c r="O28" s="132"/>
      <c r="P28" s="132"/>
      <c r="Q28" s="132"/>
      <c r="R28" s="132"/>
      <c r="S28" s="132"/>
      <c r="T28" s="132"/>
      <c r="U28" s="132"/>
      <c r="V28" s="132"/>
      <c r="W28" s="132"/>
      <c r="X28" s="188" t="s">
        <v>388</v>
      </c>
      <c r="Y28" s="132"/>
      <c r="Z28" s="132"/>
      <c r="AA28" s="132"/>
      <c r="AB28" s="132"/>
      <c r="AC28" s="132"/>
    </row>
    <row r="29" spans="1:33" ht="14.25" customHeight="1" x14ac:dyDescent="0.15">
      <c r="A29" s="57" t="s">
        <v>208</v>
      </c>
      <c r="B29" s="57"/>
      <c r="C29" s="57"/>
      <c r="D29" s="57"/>
      <c r="E29" s="57"/>
      <c r="F29" s="57"/>
      <c r="G29" s="57"/>
      <c r="H29" s="57"/>
      <c r="I29" s="57"/>
      <c r="J29" s="57"/>
      <c r="K29" s="57"/>
      <c r="L29" s="57"/>
      <c r="R29" s="132"/>
      <c r="S29" s="132"/>
      <c r="T29" s="132"/>
      <c r="U29" s="132"/>
      <c r="V29" s="132"/>
      <c r="W29" s="132"/>
      <c r="X29" s="132"/>
      <c r="Y29" s="132"/>
      <c r="Z29" s="132"/>
      <c r="AA29" s="132"/>
      <c r="AB29" s="132"/>
      <c r="AC29" s="132"/>
    </row>
    <row r="30" spans="1:33" ht="14.25" customHeight="1" x14ac:dyDescent="0.15">
      <c r="R30" s="38"/>
      <c r="S30" s="38"/>
      <c r="T30" s="38"/>
      <c r="U30" s="38"/>
      <c r="V30" s="38"/>
      <c r="W30" s="38"/>
      <c r="X30" s="38"/>
      <c r="Y30" s="38"/>
      <c r="Z30" s="38"/>
      <c r="AA30" s="38"/>
      <c r="AB30" s="38"/>
      <c r="AC30" s="38"/>
    </row>
    <row r="31" spans="1:33" ht="14.25" customHeight="1" x14ac:dyDescent="0.15">
      <c r="A31" s="610" t="s">
        <v>310</v>
      </c>
      <c r="B31" s="610"/>
      <c r="C31" s="610"/>
      <c r="D31" s="610"/>
      <c r="E31" s="610"/>
      <c r="F31" s="610"/>
      <c r="G31" s="610"/>
      <c r="H31" s="610"/>
      <c r="I31" s="610"/>
      <c r="J31" s="610"/>
      <c r="K31" s="610"/>
      <c r="L31" s="610"/>
      <c r="R31" s="38"/>
      <c r="S31" s="38"/>
      <c r="T31" s="38"/>
      <c r="U31" s="38"/>
      <c r="V31" s="38"/>
      <c r="W31" s="38"/>
      <c r="X31" s="38"/>
      <c r="Y31" s="38"/>
      <c r="Z31" s="38"/>
      <c r="AA31" s="38"/>
      <c r="AB31" s="38"/>
      <c r="AC31" s="38"/>
    </row>
    <row r="32" spans="1:33" ht="15" customHeight="1" thickBot="1" x14ac:dyDescent="0.2">
      <c r="A32" s="20" t="s">
        <v>311</v>
      </c>
      <c r="T32" s="260"/>
      <c r="U32" s="260"/>
      <c r="V32" s="260"/>
      <c r="W32" s="260"/>
      <c r="X32" s="260"/>
      <c r="Y32" s="260"/>
      <c r="Z32" s="260"/>
      <c r="AA32" s="260"/>
      <c r="AC32" s="237" t="s">
        <v>283</v>
      </c>
    </row>
    <row r="33" spans="1:29" ht="24.95" customHeight="1" thickBot="1" x14ac:dyDescent="0.2">
      <c r="A33" s="617"/>
      <c r="B33" s="618"/>
      <c r="C33" s="486" t="s">
        <v>37</v>
      </c>
      <c r="D33" s="486"/>
      <c r="E33" s="486" t="s">
        <v>209</v>
      </c>
      <c r="F33" s="486"/>
      <c r="G33" s="486" t="s">
        <v>164</v>
      </c>
      <c r="H33" s="486"/>
      <c r="I33" s="537" t="s">
        <v>387</v>
      </c>
      <c r="J33" s="566"/>
      <c r="K33" s="205" t="s">
        <v>303</v>
      </c>
      <c r="L33" s="70"/>
      <c r="M33" s="70"/>
      <c r="N33" s="70"/>
      <c r="O33" s="70"/>
      <c r="P33" s="70"/>
      <c r="Q33" s="70"/>
      <c r="R33" s="70"/>
      <c r="S33" s="70"/>
      <c r="T33" s="70"/>
      <c r="U33" s="70"/>
      <c r="V33" s="70"/>
      <c r="W33" s="70"/>
      <c r="X33" s="206"/>
      <c r="Y33" s="570" t="s">
        <v>304</v>
      </c>
      <c r="Z33" s="566"/>
      <c r="AA33" s="569" t="s">
        <v>210</v>
      </c>
      <c r="AB33" s="570"/>
      <c r="AC33" s="571"/>
    </row>
    <row r="34" spans="1:29" ht="24.95" customHeight="1" x14ac:dyDescent="0.15">
      <c r="A34" s="615" t="s">
        <v>211</v>
      </c>
      <c r="B34" s="616"/>
      <c r="C34" s="396"/>
      <c r="D34" s="396"/>
      <c r="E34" s="396"/>
      <c r="F34" s="396"/>
      <c r="G34" s="396"/>
      <c r="H34" s="396"/>
      <c r="I34" s="572"/>
      <c r="J34" s="568"/>
      <c r="K34" s="397" t="s">
        <v>132</v>
      </c>
      <c r="L34" s="397"/>
      <c r="M34" s="384" t="s">
        <v>212</v>
      </c>
      <c r="N34" s="384"/>
      <c r="O34" s="397" t="s">
        <v>213</v>
      </c>
      <c r="P34" s="397"/>
      <c r="Q34" s="397" t="s">
        <v>214</v>
      </c>
      <c r="R34" s="397"/>
      <c r="S34" s="397" t="s">
        <v>215</v>
      </c>
      <c r="T34" s="397"/>
      <c r="U34" s="591" t="s">
        <v>216</v>
      </c>
      <c r="V34" s="592"/>
      <c r="W34" s="592"/>
      <c r="X34" s="593"/>
      <c r="Y34" s="573"/>
      <c r="Z34" s="568"/>
      <c r="AA34" s="572"/>
      <c r="AB34" s="573"/>
      <c r="AC34" s="574"/>
    </row>
    <row r="35" spans="1:29" ht="24.95" customHeight="1" x14ac:dyDescent="0.15">
      <c r="A35" s="636"/>
      <c r="B35" s="637"/>
      <c r="C35" s="185" t="s">
        <v>136</v>
      </c>
      <c r="D35" s="185" t="s">
        <v>383</v>
      </c>
      <c r="E35" s="185" t="s">
        <v>217</v>
      </c>
      <c r="F35" s="185" t="s">
        <v>384</v>
      </c>
      <c r="G35" s="185" t="s">
        <v>217</v>
      </c>
      <c r="H35" s="185" t="s">
        <v>384</v>
      </c>
      <c r="I35" s="185" t="s">
        <v>217</v>
      </c>
      <c r="J35" s="185" t="s">
        <v>384</v>
      </c>
      <c r="K35" s="185" t="s">
        <v>217</v>
      </c>
      <c r="L35" s="185" t="s">
        <v>384</v>
      </c>
      <c r="M35" s="185" t="s">
        <v>217</v>
      </c>
      <c r="N35" s="185" t="s">
        <v>384</v>
      </c>
      <c r="O35" s="185" t="s">
        <v>217</v>
      </c>
      <c r="P35" s="185" t="s">
        <v>384</v>
      </c>
      <c r="Q35" s="185" t="s">
        <v>217</v>
      </c>
      <c r="R35" s="185" t="s">
        <v>384</v>
      </c>
      <c r="S35" s="185" t="s">
        <v>217</v>
      </c>
      <c r="T35" s="185" t="s">
        <v>384</v>
      </c>
      <c r="U35" s="555" t="s">
        <v>305</v>
      </c>
      <c r="V35" s="556"/>
      <c r="W35" s="555" t="s">
        <v>385</v>
      </c>
      <c r="X35" s="556"/>
      <c r="Y35" s="185" t="s">
        <v>386</v>
      </c>
      <c r="Z35" s="185" t="s">
        <v>384</v>
      </c>
      <c r="AA35" s="384" t="s">
        <v>217</v>
      </c>
      <c r="AB35" s="385"/>
      <c r="AC35" s="187" t="s">
        <v>384</v>
      </c>
    </row>
    <row r="36" spans="1:29" ht="15.95" customHeight="1" x14ac:dyDescent="0.15">
      <c r="A36" s="615" t="s">
        <v>312</v>
      </c>
      <c r="B36" s="616"/>
      <c r="C36" s="186">
        <f>SUM(E36,G36,I36,K36,M36,O36,Q36,S36,U36,Y36,AA36)</f>
        <v>2801</v>
      </c>
      <c r="D36" s="236">
        <f>SUM(F36,H36,J36,L36,N36,P36,R36,T36,W36,Z36,AC36)</f>
        <v>2616</v>
      </c>
      <c r="E36" s="236">
        <v>45</v>
      </c>
      <c r="F36" s="236">
        <v>75</v>
      </c>
      <c r="G36" s="236">
        <v>7</v>
      </c>
      <c r="H36" s="236">
        <v>3</v>
      </c>
      <c r="I36" s="236">
        <v>439</v>
      </c>
      <c r="J36" s="236">
        <v>372</v>
      </c>
      <c r="K36" s="82">
        <v>130</v>
      </c>
      <c r="L36" s="236">
        <v>112</v>
      </c>
      <c r="M36" s="236">
        <v>619</v>
      </c>
      <c r="N36" s="236">
        <v>526</v>
      </c>
      <c r="O36" s="236">
        <v>491</v>
      </c>
      <c r="P36" s="236">
        <v>457</v>
      </c>
      <c r="Q36" s="236">
        <v>239</v>
      </c>
      <c r="R36" s="236">
        <v>253</v>
      </c>
      <c r="S36" s="236">
        <v>104</v>
      </c>
      <c r="T36" s="236">
        <v>135</v>
      </c>
      <c r="U36" s="466">
        <v>7</v>
      </c>
      <c r="V36" s="466"/>
      <c r="W36" s="466">
        <v>6</v>
      </c>
      <c r="X36" s="466"/>
      <c r="Y36" s="236">
        <v>43</v>
      </c>
      <c r="Z36" s="236">
        <v>34</v>
      </c>
      <c r="AA36" s="557">
        <v>677</v>
      </c>
      <c r="AB36" s="557"/>
      <c r="AC36" s="249">
        <v>643</v>
      </c>
    </row>
    <row r="37" spans="1:29" ht="15.95" customHeight="1" x14ac:dyDescent="0.15">
      <c r="A37" s="615" t="s">
        <v>198</v>
      </c>
      <c r="B37" s="616"/>
      <c r="C37" s="211">
        <f t="shared" ref="C37:C47" si="1">SUM(E37,G37,I37,K37,M37,O37,Q37,S37,U37,Y37,AA37)</f>
        <v>112</v>
      </c>
      <c r="D37" s="236">
        <f>SUM(F37,H37,J37,L37,N37,P37,R37,T37,W37,Z37,AC37)</f>
        <v>115</v>
      </c>
      <c r="E37" s="236">
        <v>0</v>
      </c>
      <c r="F37" s="236">
        <v>2</v>
      </c>
      <c r="G37" s="236">
        <v>0</v>
      </c>
      <c r="H37" s="236">
        <v>0</v>
      </c>
      <c r="I37" s="236">
        <v>4</v>
      </c>
      <c r="J37" s="236">
        <v>5</v>
      </c>
      <c r="K37" s="82">
        <v>1</v>
      </c>
      <c r="L37" s="236">
        <v>2</v>
      </c>
      <c r="M37" s="236">
        <v>11</v>
      </c>
      <c r="N37" s="236">
        <v>15</v>
      </c>
      <c r="O37" s="236">
        <v>32</v>
      </c>
      <c r="P37" s="236">
        <v>30</v>
      </c>
      <c r="Q37" s="236">
        <v>26</v>
      </c>
      <c r="R37" s="236">
        <v>25</v>
      </c>
      <c r="S37" s="236">
        <v>30</v>
      </c>
      <c r="T37" s="236">
        <v>28</v>
      </c>
      <c r="U37" s="466">
        <v>3</v>
      </c>
      <c r="V37" s="466"/>
      <c r="W37" s="466">
        <v>2</v>
      </c>
      <c r="X37" s="466"/>
      <c r="Y37" s="236">
        <v>2</v>
      </c>
      <c r="Z37" s="236">
        <v>2</v>
      </c>
      <c r="AA37" s="466">
        <v>3</v>
      </c>
      <c r="AB37" s="466"/>
      <c r="AC37" s="83">
        <v>4</v>
      </c>
    </row>
    <row r="38" spans="1:29" ht="15.95" customHeight="1" x14ac:dyDescent="0.15">
      <c r="A38" s="615" t="s">
        <v>199</v>
      </c>
      <c r="B38" s="616"/>
      <c r="C38" s="211">
        <f t="shared" si="1"/>
        <v>316</v>
      </c>
      <c r="D38" s="236">
        <f t="shared" ref="D38:D47" si="2">SUM(F38,H38,J38,L38,N38,P38,R38,T38,W38,Z38,AC38)</f>
        <v>303</v>
      </c>
      <c r="E38" s="236">
        <v>0</v>
      </c>
      <c r="F38" s="236">
        <v>0</v>
      </c>
      <c r="G38" s="236">
        <v>0</v>
      </c>
      <c r="H38" s="236">
        <v>0</v>
      </c>
      <c r="I38" s="236">
        <v>37</v>
      </c>
      <c r="J38" s="236">
        <v>26</v>
      </c>
      <c r="K38" s="82">
        <v>26</v>
      </c>
      <c r="L38" s="236">
        <v>25</v>
      </c>
      <c r="M38" s="236">
        <v>43</v>
      </c>
      <c r="N38" s="236">
        <v>46</v>
      </c>
      <c r="O38" s="236">
        <v>28</v>
      </c>
      <c r="P38" s="236">
        <v>26</v>
      </c>
      <c r="Q38" s="236">
        <v>10</v>
      </c>
      <c r="R38" s="236">
        <v>6</v>
      </c>
      <c r="S38" s="236">
        <v>8</v>
      </c>
      <c r="T38" s="236">
        <v>5</v>
      </c>
      <c r="U38" s="466">
        <v>0</v>
      </c>
      <c r="V38" s="466"/>
      <c r="W38" s="466">
        <v>0</v>
      </c>
      <c r="X38" s="466"/>
      <c r="Y38" s="236">
        <v>9</v>
      </c>
      <c r="Z38" s="236">
        <v>6</v>
      </c>
      <c r="AA38" s="466">
        <v>155</v>
      </c>
      <c r="AB38" s="466"/>
      <c r="AC38" s="83">
        <v>163</v>
      </c>
    </row>
    <row r="39" spans="1:29" ht="15.95" customHeight="1" x14ac:dyDescent="0.15">
      <c r="A39" s="615" t="s">
        <v>200</v>
      </c>
      <c r="B39" s="616"/>
      <c r="C39" s="211">
        <f t="shared" si="1"/>
        <v>84</v>
      </c>
      <c r="D39" s="236">
        <f t="shared" si="2"/>
        <v>71</v>
      </c>
      <c r="E39" s="236">
        <v>0</v>
      </c>
      <c r="F39" s="236">
        <v>1</v>
      </c>
      <c r="G39" s="236">
        <v>0</v>
      </c>
      <c r="H39" s="236">
        <v>0</v>
      </c>
      <c r="I39" s="236">
        <v>13</v>
      </c>
      <c r="J39" s="236">
        <v>6</v>
      </c>
      <c r="K39" s="82">
        <v>2</v>
      </c>
      <c r="L39" s="236">
        <v>1</v>
      </c>
      <c r="M39" s="236">
        <v>17</v>
      </c>
      <c r="N39" s="236">
        <v>9</v>
      </c>
      <c r="O39" s="236">
        <v>20</v>
      </c>
      <c r="P39" s="236">
        <v>17</v>
      </c>
      <c r="Q39" s="236">
        <v>17</v>
      </c>
      <c r="R39" s="236">
        <v>19</v>
      </c>
      <c r="S39" s="236">
        <v>6</v>
      </c>
      <c r="T39" s="236">
        <v>3</v>
      </c>
      <c r="U39" s="466">
        <v>0</v>
      </c>
      <c r="V39" s="466"/>
      <c r="W39" s="466">
        <v>0</v>
      </c>
      <c r="X39" s="466"/>
      <c r="Y39" s="236">
        <v>1</v>
      </c>
      <c r="Z39" s="236">
        <v>1</v>
      </c>
      <c r="AA39" s="466">
        <v>8</v>
      </c>
      <c r="AB39" s="466"/>
      <c r="AC39" s="83">
        <v>14</v>
      </c>
    </row>
    <row r="40" spans="1:29" ht="15.95" customHeight="1" x14ac:dyDescent="0.15">
      <c r="A40" s="615" t="s">
        <v>201</v>
      </c>
      <c r="B40" s="616"/>
      <c r="C40" s="211">
        <f t="shared" si="1"/>
        <v>46</v>
      </c>
      <c r="D40" s="236">
        <f t="shared" si="2"/>
        <v>46</v>
      </c>
      <c r="E40" s="236">
        <v>1</v>
      </c>
      <c r="F40" s="236">
        <v>0</v>
      </c>
      <c r="G40" s="236">
        <v>0</v>
      </c>
      <c r="H40" s="236">
        <v>0</v>
      </c>
      <c r="I40" s="236">
        <v>9</v>
      </c>
      <c r="J40" s="236">
        <v>6</v>
      </c>
      <c r="K40" s="236">
        <v>0</v>
      </c>
      <c r="L40" s="236">
        <v>1</v>
      </c>
      <c r="M40" s="236">
        <v>0</v>
      </c>
      <c r="N40" s="236">
        <v>3</v>
      </c>
      <c r="O40" s="236">
        <v>6</v>
      </c>
      <c r="P40" s="236">
        <v>7</v>
      </c>
      <c r="Q40" s="236">
        <v>14</v>
      </c>
      <c r="R40" s="236">
        <v>14</v>
      </c>
      <c r="S40" s="236">
        <v>7</v>
      </c>
      <c r="T40" s="236">
        <v>10</v>
      </c>
      <c r="U40" s="466">
        <v>0</v>
      </c>
      <c r="V40" s="466"/>
      <c r="W40" s="466">
        <v>0</v>
      </c>
      <c r="X40" s="466"/>
      <c r="Y40" s="236">
        <v>0</v>
      </c>
      <c r="Z40" s="236">
        <v>0</v>
      </c>
      <c r="AA40" s="466">
        <v>9</v>
      </c>
      <c r="AB40" s="466"/>
      <c r="AC40" s="83">
        <v>5</v>
      </c>
    </row>
    <row r="41" spans="1:29" ht="15.95" customHeight="1" x14ac:dyDescent="0.15">
      <c r="A41" s="615" t="s">
        <v>202</v>
      </c>
      <c r="B41" s="616"/>
      <c r="C41" s="211">
        <f t="shared" si="1"/>
        <v>110</v>
      </c>
      <c r="D41" s="236">
        <f t="shared" si="2"/>
        <v>92</v>
      </c>
      <c r="E41" s="236">
        <v>1</v>
      </c>
      <c r="F41" s="236">
        <v>0</v>
      </c>
      <c r="G41" s="236">
        <v>1</v>
      </c>
      <c r="H41" s="236">
        <v>3</v>
      </c>
      <c r="I41" s="236">
        <v>30</v>
      </c>
      <c r="J41" s="236">
        <v>25</v>
      </c>
      <c r="K41" s="236">
        <v>10</v>
      </c>
      <c r="L41" s="236">
        <v>2</v>
      </c>
      <c r="M41" s="236">
        <v>13</v>
      </c>
      <c r="N41" s="236">
        <v>13</v>
      </c>
      <c r="O41" s="236">
        <v>12</v>
      </c>
      <c r="P41" s="236">
        <v>14</v>
      </c>
      <c r="Q41" s="236">
        <v>17</v>
      </c>
      <c r="R41" s="236">
        <v>18</v>
      </c>
      <c r="S41" s="236">
        <v>5</v>
      </c>
      <c r="T41" s="236">
        <v>7</v>
      </c>
      <c r="U41" s="466">
        <v>0</v>
      </c>
      <c r="V41" s="466"/>
      <c r="W41" s="466">
        <v>0</v>
      </c>
      <c r="X41" s="466"/>
      <c r="Y41" s="236">
        <v>5</v>
      </c>
      <c r="Z41" s="236">
        <v>5</v>
      </c>
      <c r="AA41" s="466">
        <v>16</v>
      </c>
      <c r="AB41" s="466"/>
      <c r="AC41" s="83">
        <v>5</v>
      </c>
    </row>
    <row r="42" spans="1:29" ht="15.95" customHeight="1" x14ac:dyDescent="0.15">
      <c r="A42" s="615" t="s">
        <v>203</v>
      </c>
      <c r="B42" s="616"/>
      <c r="C42" s="211">
        <f t="shared" si="1"/>
        <v>103</v>
      </c>
      <c r="D42" s="236">
        <f t="shared" si="2"/>
        <v>113</v>
      </c>
      <c r="E42" s="236">
        <v>0</v>
      </c>
      <c r="F42" s="236">
        <v>0</v>
      </c>
      <c r="G42" s="236">
        <v>0</v>
      </c>
      <c r="H42" s="236">
        <v>0</v>
      </c>
      <c r="I42" s="236">
        <v>4</v>
      </c>
      <c r="J42" s="236">
        <v>4</v>
      </c>
      <c r="K42" s="236">
        <v>4</v>
      </c>
      <c r="L42" s="236">
        <v>4</v>
      </c>
      <c r="M42" s="236">
        <v>23</v>
      </c>
      <c r="N42" s="236">
        <v>31</v>
      </c>
      <c r="O42" s="236">
        <v>47</v>
      </c>
      <c r="P42" s="236">
        <v>50</v>
      </c>
      <c r="Q42" s="236">
        <v>17</v>
      </c>
      <c r="R42" s="236">
        <v>16</v>
      </c>
      <c r="S42" s="236">
        <v>3</v>
      </c>
      <c r="T42" s="236">
        <v>3</v>
      </c>
      <c r="U42" s="466">
        <v>0</v>
      </c>
      <c r="V42" s="466"/>
      <c r="W42" s="466">
        <v>0</v>
      </c>
      <c r="X42" s="466"/>
      <c r="Y42" s="236">
        <v>1</v>
      </c>
      <c r="Z42" s="236">
        <v>0</v>
      </c>
      <c r="AA42" s="466">
        <v>4</v>
      </c>
      <c r="AB42" s="466"/>
      <c r="AC42" s="83">
        <v>5</v>
      </c>
    </row>
    <row r="43" spans="1:29" ht="15.95" customHeight="1" x14ac:dyDescent="0.15">
      <c r="A43" s="638" t="s">
        <v>218</v>
      </c>
      <c r="B43" s="639"/>
      <c r="C43" s="212">
        <f t="shared" si="1"/>
        <v>45</v>
      </c>
      <c r="D43" s="189">
        <f>SUM(F43,H43,J43,L43,N43,P43,R43,T43,W43,Z43,AC43)</f>
        <v>38</v>
      </c>
      <c r="E43" s="189">
        <v>0</v>
      </c>
      <c r="F43" s="189">
        <v>0</v>
      </c>
      <c r="G43" s="189">
        <v>0</v>
      </c>
      <c r="H43" s="189">
        <v>0</v>
      </c>
      <c r="I43" s="189">
        <v>1</v>
      </c>
      <c r="J43" s="189">
        <v>0</v>
      </c>
      <c r="K43" s="189">
        <v>2</v>
      </c>
      <c r="L43" s="189">
        <v>0</v>
      </c>
      <c r="M43" s="189">
        <v>5</v>
      </c>
      <c r="N43" s="189">
        <v>7</v>
      </c>
      <c r="O43" s="189">
        <v>16</v>
      </c>
      <c r="P43" s="189">
        <v>14</v>
      </c>
      <c r="Q43" s="189">
        <v>12</v>
      </c>
      <c r="R43" s="189">
        <v>11</v>
      </c>
      <c r="S43" s="189">
        <v>4</v>
      </c>
      <c r="T43" s="189">
        <v>5</v>
      </c>
      <c r="U43" s="474">
        <v>0</v>
      </c>
      <c r="V43" s="474"/>
      <c r="W43" s="474">
        <v>0</v>
      </c>
      <c r="X43" s="474"/>
      <c r="Y43" s="189">
        <v>0</v>
      </c>
      <c r="Z43" s="189">
        <v>0</v>
      </c>
      <c r="AA43" s="474">
        <v>5</v>
      </c>
      <c r="AB43" s="474"/>
      <c r="AC43" s="261">
        <v>1</v>
      </c>
    </row>
    <row r="44" spans="1:29" ht="15.95" customHeight="1" x14ac:dyDescent="0.15">
      <c r="A44" s="615" t="s">
        <v>204</v>
      </c>
      <c r="B44" s="616"/>
      <c r="C44" s="211">
        <f t="shared" si="1"/>
        <v>142</v>
      </c>
      <c r="D44" s="236">
        <f t="shared" si="2"/>
        <v>133</v>
      </c>
      <c r="E44" s="236">
        <v>2</v>
      </c>
      <c r="F44" s="236">
        <v>2</v>
      </c>
      <c r="G44" s="236">
        <v>0</v>
      </c>
      <c r="H44" s="236">
        <v>0</v>
      </c>
      <c r="I44" s="236">
        <v>9</v>
      </c>
      <c r="J44" s="236">
        <v>2</v>
      </c>
      <c r="K44" s="236">
        <v>3</v>
      </c>
      <c r="L44" s="236">
        <v>6</v>
      </c>
      <c r="M44" s="236">
        <v>20</v>
      </c>
      <c r="N44" s="236">
        <v>16</v>
      </c>
      <c r="O44" s="236">
        <v>25</v>
      </c>
      <c r="P44" s="236">
        <v>24</v>
      </c>
      <c r="Q44" s="236">
        <v>14</v>
      </c>
      <c r="R44" s="236">
        <v>14</v>
      </c>
      <c r="S44" s="236">
        <v>5</v>
      </c>
      <c r="T44" s="236">
        <v>8</v>
      </c>
      <c r="U44" s="466">
        <v>0</v>
      </c>
      <c r="V44" s="466"/>
      <c r="W44" s="466">
        <v>0</v>
      </c>
      <c r="X44" s="466"/>
      <c r="Y44" s="236">
        <v>4</v>
      </c>
      <c r="Z44" s="236">
        <v>4</v>
      </c>
      <c r="AA44" s="466">
        <v>60</v>
      </c>
      <c r="AB44" s="466"/>
      <c r="AC44" s="83">
        <v>57</v>
      </c>
    </row>
    <row r="45" spans="1:29" ht="15.95" customHeight="1" x14ac:dyDescent="0.15">
      <c r="A45" s="615" t="s">
        <v>205</v>
      </c>
      <c r="B45" s="616"/>
      <c r="C45" s="211">
        <f t="shared" si="1"/>
        <v>320</v>
      </c>
      <c r="D45" s="236">
        <f t="shared" si="2"/>
        <v>318</v>
      </c>
      <c r="E45" s="236">
        <v>17</v>
      </c>
      <c r="F45" s="236">
        <v>43</v>
      </c>
      <c r="G45" s="236">
        <v>2</v>
      </c>
      <c r="H45" s="236">
        <v>0</v>
      </c>
      <c r="I45" s="236">
        <v>47</v>
      </c>
      <c r="J45" s="236">
        <v>42</v>
      </c>
      <c r="K45" s="236">
        <v>31</v>
      </c>
      <c r="L45" s="236">
        <v>23</v>
      </c>
      <c r="M45" s="236">
        <v>86</v>
      </c>
      <c r="N45" s="236">
        <v>73</v>
      </c>
      <c r="O45" s="236">
        <v>52</v>
      </c>
      <c r="P45" s="236">
        <v>51</v>
      </c>
      <c r="Q45" s="236">
        <v>13</v>
      </c>
      <c r="R45" s="236">
        <v>10</v>
      </c>
      <c r="S45" s="236">
        <v>7</v>
      </c>
      <c r="T45" s="236">
        <v>8</v>
      </c>
      <c r="U45" s="466">
        <v>0</v>
      </c>
      <c r="V45" s="466"/>
      <c r="W45" s="466">
        <v>0</v>
      </c>
      <c r="X45" s="466"/>
      <c r="Y45" s="236">
        <v>0</v>
      </c>
      <c r="Z45" s="236">
        <v>2</v>
      </c>
      <c r="AA45" s="466">
        <v>65</v>
      </c>
      <c r="AB45" s="466"/>
      <c r="AC45" s="83">
        <v>66</v>
      </c>
    </row>
    <row r="46" spans="1:29" ht="15.95" customHeight="1" x14ac:dyDescent="0.15">
      <c r="A46" s="615" t="s">
        <v>206</v>
      </c>
      <c r="B46" s="616"/>
      <c r="C46" s="211">
        <f t="shared" si="1"/>
        <v>228</v>
      </c>
      <c r="D46" s="236">
        <f t="shared" si="2"/>
        <v>203</v>
      </c>
      <c r="E46" s="236">
        <v>3</v>
      </c>
      <c r="F46" s="236">
        <v>1</v>
      </c>
      <c r="G46" s="236">
        <v>0</v>
      </c>
      <c r="H46" s="236">
        <v>0</v>
      </c>
      <c r="I46" s="236">
        <v>18</v>
      </c>
      <c r="J46" s="236">
        <v>17</v>
      </c>
      <c r="K46" s="236">
        <v>11</v>
      </c>
      <c r="L46" s="236">
        <v>10</v>
      </c>
      <c r="M46" s="236">
        <v>105</v>
      </c>
      <c r="N46" s="236">
        <v>91</v>
      </c>
      <c r="O46" s="236">
        <v>37</v>
      </c>
      <c r="P46" s="236">
        <v>40</v>
      </c>
      <c r="Q46" s="236">
        <v>8</v>
      </c>
      <c r="R46" s="236">
        <v>15</v>
      </c>
      <c r="S46" s="236">
        <v>4</v>
      </c>
      <c r="T46" s="236">
        <v>7</v>
      </c>
      <c r="U46" s="466">
        <v>2</v>
      </c>
      <c r="V46" s="466"/>
      <c r="W46" s="466">
        <v>1</v>
      </c>
      <c r="X46" s="466"/>
      <c r="Y46" s="236">
        <v>6</v>
      </c>
      <c r="Z46" s="236">
        <v>3</v>
      </c>
      <c r="AA46" s="466">
        <v>34</v>
      </c>
      <c r="AB46" s="466"/>
      <c r="AC46" s="83">
        <v>18</v>
      </c>
    </row>
    <row r="47" spans="1:29" ht="15.95" customHeight="1" thickBot="1" x14ac:dyDescent="0.2">
      <c r="A47" s="640" t="s">
        <v>207</v>
      </c>
      <c r="B47" s="641"/>
      <c r="C47" s="213">
        <f t="shared" si="1"/>
        <v>45</v>
      </c>
      <c r="D47" s="262">
        <f t="shared" si="2"/>
        <v>47</v>
      </c>
      <c r="E47" s="26">
        <v>2</v>
      </c>
      <c r="F47" s="26">
        <v>2</v>
      </c>
      <c r="G47" s="26">
        <v>0</v>
      </c>
      <c r="H47" s="26">
        <v>0</v>
      </c>
      <c r="I47" s="238">
        <v>6</v>
      </c>
      <c r="J47" s="238">
        <v>10</v>
      </c>
      <c r="K47" s="26">
        <v>1</v>
      </c>
      <c r="L47" s="26">
        <v>1</v>
      </c>
      <c r="M47" s="26">
        <v>7</v>
      </c>
      <c r="N47" s="26">
        <v>5</v>
      </c>
      <c r="O47" s="26">
        <v>10</v>
      </c>
      <c r="P47" s="26">
        <v>11</v>
      </c>
      <c r="Q47" s="26">
        <v>9</v>
      </c>
      <c r="R47" s="26">
        <v>7</v>
      </c>
      <c r="S47" s="26">
        <v>3</v>
      </c>
      <c r="T47" s="26">
        <v>6</v>
      </c>
      <c r="U47" s="558">
        <v>1</v>
      </c>
      <c r="V47" s="558"/>
      <c r="W47" s="558">
        <v>1</v>
      </c>
      <c r="X47" s="558"/>
      <c r="Y47" s="26">
        <v>5</v>
      </c>
      <c r="Z47" s="26">
        <v>3</v>
      </c>
      <c r="AA47" s="559">
        <v>1</v>
      </c>
      <c r="AB47" s="559"/>
      <c r="AC47" s="250">
        <v>1</v>
      </c>
    </row>
    <row r="48" spans="1:29" ht="14.25" customHeight="1" x14ac:dyDescent="0.15">
      <c r="A48" s="609" t="s">
        <v>219</v>
      </c>
      <c r="B48" s="609"/>
      <c r="C48" s="609"/>
      <c r="D48" s="609"/>
      <c r="E48" s="609"/>
      <c r="F48" s="609"/>
      <c r="G48" s="609"/>
      <c r="H48" s="609"/>
      <c r="I48" s="609"/>
      <c r="J48" s="609"/>
      <c r="K48" s="609"/>
      <c r="L48" s="609"/>
      <c r="O48" s="70"/>
      <c r="P48" s="70"/>
      <c r="Q48" s="70"/>
      <c r="R48" s="70"/>
      <c r="S48" s="70"/>
      <c r="T48" s="70"/>
      <c r="U48" s="70"/>
      <c r="V48" s="70"/>
      <c r="W48" s="70"/>
      <c r="X48" s="70"/>
      <c r="Y48" s="70"/>
      <c r="Z48" s="70"/>
      <c r="AA48" s="70"/>
      <c r="AB48" s="132"/>
      <c r="AC48" s="114" t="s">
        <v>381</v>
      </c>
    </row>
    <row r="49" spans="1:29" ht="14.25" customHeight="1" x14ac:dyDescent="0.15">
      <c r="A49" s="610"/>
      <c r="B49" s="610"/>
      <c r="C49" s="610"/>
      <c r="D49" s="610"/>
      <c r="E49" s="610"/>
      <c r="F49" s="610"/>
      <c r="G49" s="610"/>
      <c r="H49" s="610"/>
      <c r="I49" s="610"/>
      <c r="J49" s="610"/>
      <c r="K49" s="610"/>
      <c r="L49" s="610"/>
      <c r="P49" s="132"/>
      <c r="Q49" s="132"/>
      <c r="R49" s="190"/>
      <c r="S49" s="190"/>
      <c r="T49" s="190"/>
      <c r="U49" s="190"/>
      <c r="V49" s="190"/>
      <c r="W49" s="190"/>
      <c r="X49" s="190"/>
      <c r="Y49" s="190"/>
      <c r="Z49" s="190"/>
      <c r="AA49" s="190"/>
      <c r="AB49" s="132"/>
      <c r="AC49" s="188" t="s">
        <v>388</v>
      </c>
    </row>
    <row r="50" spans="1:29" ht="14.25" customHeight="1" x14ac:dyDescent="0.15">
      <c r="A50" s="132"/>
      <c r="B50" s="132"/>
      <c r="C50" s="132"/>
      <c r="D50" s="132"/>
      <c r="E50" s="132"/>
      <c r="F50" s="132"/>
      <c r="G50" s="132"/>
      <c r="H50" s="132"/>
      <c r="I50" s="132"/>
      <c r="J50" s="132"/>
      <c r="K50" s="132"/>
      <c r="L50" s="132"/>
      <c r="M50" s="132"/>
      <c r="N50" s="132"/>
      <c r="O50" s="132"/>
    </row>
  </sheetData>
  <sheetProtection sheet="1" objects="1" scenarios="1"/>
  <mergeCells count="185">
    <mergeCell ref="Q15:R15"/>
    <mergeCell ref="W6:X6"/>
    <mergeCell ref="W7:X7"/>
    <mergeCell ref="W8:X8"/>
    <mergeCell ref="W9:X9"/>
    <mergeCell ref="S20:U20"/>
    <mergeCell ref="S21:U21"/>
    <mergeCell ref="S22:U22"/>
    <mergeCell ref="S23:U23"/>
    <mergeCell ref="Q18:R18"/>
    <mergeCell ref="Q19:R19"/>
    <mergeCell ref="O24:P24"/>
    <mergeCell ref="O25:P25"/>
    <mergeCell ref="M23:N23"/>
    <mergeCell ref="M24:N24"/>
    <mergeCell ref="M25:N25"/>
    <mergeCell ref="W20:X20"/>
    <mergeCell ref="W21:X21"/>
    <mergeCell ref="W22:X22"/>
    <mergeCell ref="W23:X23"/>
    <mergeCell ref="W24:X24"/>
    <mergeCell ref="S24:U24"/>
    <mergeCell ref="Q24:R24"/>
    <mergeCell ref="Q25:R25"/>
    <mergeCell ref="O21:P21"/>
    <mergeCell ref="O22:P22"/>
    <mergeCell ref="Q20:R20"/>
    <mergeCell ref="Q21:R21"/>
    <mergeCell ref="Q22:R22"/>
    <mergeCell ref="Q23:R23"/>
    <mergeCell ref="M6:N6"/>
    <mergeCell ref="M7:N7"/>
    <mergeCell ref="M8:N8"/>
    <mergeCell ref="M9:N9"/>
    <mergeCell ref="M15:N15"/>
    <mergeCell ref="M16:N16"/>
    <mergeCell ref="M17:N17"/>
    <mergeCell ref="M18:N18"/>
    <mergeCell ref="M19:N19"/>
    <mergeCell ref="O8:P8"/>
    <mergeCell ref="O9:P9"/>
    <mergeCell ref="O16:P16"/>
    <mergeCell ref="O17:P17"/>
    <mergeCell ref="M20:N20"/>
    <mergeCell ref="M21:N21"/>
    <mergeCell ref="M22:N22"/>
    <mergeCell ref="O20:P20"/>
    <mergeCell ref="O23:P23"/>
    <mergeCell ref="AD4:AD5"/>
    <mergeCell ref="AE4:AE5"/>
    <mergeCell ref="AF4:AF5"/>
    <mergeCell ref="AG4:AG5"/>
    <mergeCell ref="M4:N5"/>
    <mergeCell ref="O4:P5"/>
    <mergeCell ref="Q4:R5"/>
    <mergeCell ref="O18:P18"/>
    <mergeCell ref="O19:P19"/>
    <mergeCell ref="Q16:R16"/>
    <mergeCell ref="Q17:R17"/>
    <mergeCell ref="W16:X16"/>
    <mergeCell ref="W17:X17"/>
    <mergeCell ref="W18:X18"/>
    <mergeCell ref="W19:X19"/>
    <mergeCell ref="S7:U7"/>
    <mergeCell ref="S8:U8"/>
    <mergeCell ref="S9:U9"/>
    <mergeCell ref="S16:U16"/>
    <mergeCell ref="S17:U17"/>
    <mergeCell ref="S18:U18"/>
    <mergeCell ref="S19:U19"/>
    <mergeCell ref="O6:P6"/>
    <mergeCell ref="O7:P7"/>
    <mergeCell ref="A49:L49"/>
    <mergeCell ref="A47:B47"/>
    <mergeCell ref="U47:V47"/>
    <mergeCell ref="W47:X47"/>
    <mergeCell ref="AA47:AB47"/>
    <mergeCell ref="A48:L48"/>
    <mergeCell ref="A44:B44"/>
    <mergeCell ref="U44:V44"/>
    <mergeCell ref="W44:X44"/>
    <mergeCell ref="AA44:AB44"/>
    <mergeCell ref="A43:B43"/>
    <mergeCell ref="U43:V43"/>
    <mergeCell ref="W43:X43"/>
    <mergeCell ref="AA43:AB43"/>
    <mergeCell ref="A46:B46"/>
    <mergeCell ref="U46:V46"/>
    <mergeCell ref="W46:X46"/>
    <mergeCell ref="AA46:AB46"/>
    <mergeCell ref="A45:B45"/>
    <mergeCell ref="U45:V45"/>
    <mergeCell ref="W45:X45"/>
    <mergeCell ref="AA45:AB45"/>
    <mergeCell ref="A40:B40"/>
    <mergeCell ref="U40:V40"/>
    <mergeCell ref="W40:X40"/>
    <mergeCell ref="AA40:AB40"/>
    <mergeCell ref="A39:B39"/>
    <mergeCell ref="U39:V39"/>
    <mergeCell ref="W39:X39"/>
    <mergeCell ref="AA39:AB39"/>
    <mergeCell ref="A42:B42"/>
    <mergeCell ref="U42:V42"/>
    <mergeCell ref="W42:X42"/>
    <mergeCell ref="AA42:AB42"/>
    <mergeCell ref="A41:B41"/>
    <mergeCell ref="U41:V41"/>
    <mergeCell ref="W41:X41"/>
    <mergeCell ref="AA41:AB41"/>
    <mergeCell ref="AA36:AB36"/>
    <mergeCell ref="A35:B35"/>
    <mergeCell ref="U35:V35"/>
    <mergeCell ref="W35:X35"/>
    <mergeCell ref="AA35:AB35"/>
    <mergeCell ref="A36:B36"/>
    <mergeCell ref="U36:V36"/>
    <mergeCell ref="W36:X36"/>
    <mergeCell ref="A38:B38"/>
    <mergeCell ref="U38:V38"/>
    <mergeCell ref="W38:X38"/>
    <mergeCell ref="AA38:AB38"/>
    <mergeCell ref="A37:B37"/>
    <mergeCell ref="U37:V37"/>
    <mergeCell ref="W37:X37"/>
    <mergeCell ref="AA37:AB37"/>
    <mergeCell ref="Y33:Z34"/>
    <mergeCell ref="U34:X34"/>
    <mergeCell ref="O26:P26"/>
    <mergeCell ref="W25:X25"/>
    <mergeCell ref="W26:X26"/>
    <mergeCell ref="AA33:AC34"/>
    <mergeCell ref="O34:P34"/>
    <mergeCell ref="Q34:R34"/>
    <mergeCell ref="S34:T34"/>
    <mergeCell ref="S25:U25"/>
    <mergeCell ref="S26:U26"/>
    <mergeCell ref="Q26:R26"/>
    <mergeCell ref="A24:B24"/>
    <mergeCell ref="A19:B19"/>
    <mergeCell ref="A20:B20"/>
    <mergeCell ref="A23:B23"/>
    <mergeCell ref="A22:B22"/>
    <mergeCell ref="A21:B21"/>
    <mergeCell ref="A18:B18"/>
    <mergeCell ref="A17:B17"/>
    <mergeCell ref="A16:B16"/>
    <mergeCell ref="A14:B14"/>
    <mergeCell ref="A11:B11"/>
    <mergeCell ref="A10:B10"/>
    <mergeCell ref="A12:B12"/>
    <mergeCell ref="A13:B13"/>
    <mergeCell ref="M3:X3"/>
    <mergeCell ref="A3:B5"/>
    <mergeCell ref="J4:J5"/>
    <mergeCell ref="K4:K5"/>
    <mergeCell ref="L4:L5"/>
    <mergeCell ref="I4:I5"/>
    <mergeCell ref="E4:E5"/>
    <mergeCell ref="C3:D5"/>
    <mergeCell ref="E3:L3"/>
    <mergeCell ref="H4:H5"/>
    <mergeCell ref="F4:F5"/>
    <mergeCell ref="G4:G5"/>
    <mergeCell ref="Q6:R6"/>
    <mergeCell ref="Q7:R7"/>
    <mergeCell ref="Q8:R8"/>
    <mergeCell ref="Q9:R9"/>
    <mergeCell ref="V4:X5"/>
    <mergeCell ref="S4:U5"/>
    <mergeCell ref="S6:U6"/>
    <mergeCell ref="I33:J34"/>
    <mergeCell ref="A27:L27"/>
    <mergeCell ref="A28:L28"/>
    <mergeCell ref="A31:L31"/>
    <mergeCell ref="A25:B25"/>
    <mergeCell ref="A26:B26"/>
    <mergeCell ref="A34:B34"/>
    <mergeCell ref="K34:L34"/>
    <mergeCell ref="M34:N34"/>
    <mergeCell ref="A33:B33"/>
    <mergeCell ref="C33:D34"/>
    <mergeCell ref="E33:F34"/>
    <mergeCell ref="G33:H34"/>
    <mergeCell ref="M26:N26"/>
  </mergeCells>
  <phoneticPr fontId="24"/>
  <pageMargins left="0.59055118110236227" right="0.59055118110236227" top="0.59055118110236227" bottom="0.59055118110236227" header="0.39370078740157483" footer="0.39370078740157483"/>
  <pageSetup paperSize="9" firstPageNumber="85" orientation="portrait" useFirstPageNumber="1" verticalDpi="300" r:id="rId1"/>
  <headerFooter scaleWithDoc="0" alignWithMargins="0">
    <oddHeader>&amp;R農業及び漁業</oddHeader>
    <oddFooter>&amp;C&amp;12&amp;A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tabSelected="1" view="pageBreakPreview" zoomScaleNormal="100" zoomScaleSheetLayoutView="100" workbookViewId="0">
      <selection activeCell="M14" sqref="M14"/>
    </sheetView>
  </sheetViews>
  <sheetFormatPr defaultRowHeight="12" x14ac:dyDescent="0.15"/>
  <cols>
    <col min="1" max="6" width="16.5703125" style="10" customWidth="1"/>
    <col min="7" max="7" width="2" style="655" customWidth="1"/>
    <col min="8" max="8" width="8.140625" style="655" customWidth="1"/>
    <col min="9" max="9" width="9" style="655" customWidth="1"/>
    <col min="10" max="10" width="8.5703125" style="655" customWidth="1"/>
    <col min="11" max="11" width="8.7109375" style="655" customWidth="1"/>
    <col min="12" max="13" width="11" style="655" customWidth="1"/>
    <col min="14" max="14" width="11.140625" style="655" customWidth="1"/>
    <col min="15" max="15" width="11" style="10" customWidth="1"/>
    <col min="16" max="16384" width="9.140625" style="10"/>
  </cols>
  <sheetData>
    <row r="1" spans="1:14" s="167" customFormat="1" ht="18.75" customHeight="1" x14ac:dyDescent="0.15">
      <c r="A1" s="643" t="s">
        <v>220</v>
      </c>
      <c r="B1" s="643"/>
      <c r="C1" s="643"/>
      <c r="D1" s="643"/>
      <c r="E1" s="643"/>
      <c r="F1" s="643"/>
      <c r="G1" s="647"/>
      <c r="H1" s="646"/>
      <c r="I1" s="647"/>
      <c r="J1" s="648"/>
      <c r="K1" s="647"/>
      <c r="L1" s="647"/>
      <c r="M1" s="647"/>
      <c r="N1" s="647"/>
    </row>
    <row r="2" spans="1:14" x14ac:dyDescent="0.15">
      <c r="A2" s="3"/>
      <c r="H2" s="649"/>
      <c r="I2" s="650"/>
      <c r="J2" s="650"/>
      <c r="K2" s="651"/>
    </row>
    <row r="3" spans="1:14" x14ac:dyDescent="0.15">
      <c r="A3" s="3"/>
      <c r="H3" s="652"/>
      <c r="I3" s="650"/>
      <c r="J3" s="650"/>
      <c r="K3" s="651"/>
    </row>
    <row r="4" spans="1:14" x14ac:dyDescent="0.15">
      <c r="A4" s="3"/>
      <c r="H4" s="652"/>
      <c r="I4" s="650"/>
      <c r="J4" s="650"/>
      <c r="K4" s="651"/>
    </row>
    <row r="5" spans="1:14" x14ac:dyDescent="0.15">
      <c r="A5" s="3"/>
      <c r="B5" s="169" t="s">
        <v>392</v>
      </c>
      <c r="E5" s="167" t="s">
        <v>256</v>
      </c>
      <c r="H5" s="652"/>
      <c r="I5" s="650"/>
      <c r="J5" s="650"/>
      <c r="K5" s="651"/>
    </row>
    <row r="6" spans="1:14" x14ac:dyDescent="0.15">
      <c r="A6" s="3"/>
      <c r="B6" s="167" t="s">
        <v>255</v>
      </c>
      <c r="E6" s="167" t="s">
        <v>255</v>
      </c>
      <c r="H6" s="652"/>
      <c r="I6" s="650"/>
      <c r="J6" s="650"/>
      <c r="K6" s="651"/>
    </row>
    <row r="7" spans="1:14" x14ac:dyDescent="0.15">
      <c r="A7" s="3"/>
      <c r="H7" s="652"/>
      <c r="I7" s="650"/>
      <c r="J7" s="650"/>
      <c r="K7" s="651"/>
    </row>
    <row r="8" spans="1:14" x14ac:dyDescent="0.15">
      <c r="A8" s="3"/>
      <c r="H8" s="655" t="s">
        <v>478</v>
      </c>
    </row>
    <row r="9" spans="1:14" x14ac:dyDescent="0.15">
      <c r="A9" s="3"/>
    </row>
    <row r="10" spans="1:14" x14ac:dyDescent="0.15">
      <c r="A10" s="3"/>
      <c r="H10" s="646" t="s">
        <v>313</v>
      </c>
      <c r="I10" s="647" t="s">
        <v>265</v>
      </c>
      <c r="J10" s="647" t="s">
        <v>254</v>
      </c>
      <c r="K10" s="647" t="s">
        <v>253</v>
      </c>
    </row>
    <row r="11" spans="1:14" x14ac:dyDescent="0.15">
      <c r="A11" s="3"/>
      <c r="H11" s="665"/>
      <c r="I11" s="647" t="s">
        <v>23</v>
      </c>
      <c r="J11" s="647" t="s">
        <v>19</v>
      </c>
      <c r="K11" s="647" t="s">
        <v>252</v>
      </c>
    </row>
    <row r="12" spans="1:14" x14ac:dyDescent="0.15">
      <c r="A12" s="3"/>
      <c r="H12" s="673" t="str">
        <f>‐78‐!A8</f>
        <v>24～25</v>
      </c>
      <c r="I12" s="663">
        <f>‐78‐!B8</f>
        <v>695</v>
      </c>
      <c r="J12" s="663">
        <f>‐78‐!D8</f>
        <v>334</v>
      </c>
      <c r="K12" s="663">
        <f>‐78‐!C8</f>
        <v>4813</v>
      </c>
    </row>
    <row r="13" spans="1:14" x14ac:dyDescent="0.15">
      <c r="A13" s="3"/>
      <c r="H13" s="673" t="str">
        <f>‐78‐!A9</f>
        <v>25～26</v>
      </c>
      <c r="I13" s="663">
        <f>‐78‐!B9</f>
        <v>640</v>
      </c>
      <c r="J13" s="663">
        <f>‐78‐!D9</f>
        <v>372</v>
      </c>
      <c r="K13" s="663">
        <f>‐78‐!C9</f>
        <v>5826</v>
      </c>
    </row>
    <row r="14" spans="1:14" x14ac:dyDescent="0.15">
      <c r="A14" s="3"/>
      <c r="H14" s="673" t="str">
        <f>‐78‐!A10</f>
        <v>26～27</v>
      </c>
      <c r="I14" s="663">
        <f>‐78‐!B10</f>
        <v>667</v>
      </c>
      <c r="J14" s="663">
        <f>‐78‐!D10</f>
        <v>340</v>
      </c>
      <c r="K14" s="663">
        <f>‐78‐!C10</f>
        <v>5103</v>
      </c>
    </row>
    <row r="15" spans="1:14" x14ac:dyDescent="0.15">
      <c r="A15" s="3"/>
      <c r="H15" s="673" t="str">
        <f>‐78‐!A11</f>
        <v>27～28</v>
      </c>
      <c r="I15" s="663">
        <f>‐78‐!B11</f>
        <v>603</v>
      </c>
      <c r="J15" s="663">
        <f>‐78‐!D11</f>
        <v>369</v>
      </c>
      <c r="K15" s="663">
        <f>‐78‐!C11</f>
        <v>6112</v>
      </c>
    </row>
    <row r="16" spans="1:14" x14ac:dyDescent="0.15">
      <c r="A16" s="3"/>
      <c r="H16" s="673" t="str">
        <f>‐78‐!A12</f>
        <v>28～29</v>
      </c>
      <c r="I16" s="663">
        <f>‐78‐!B12</f>
        <v>514</v>
      </c>
      <c r="J16" s="663">
        <f>‐78‐!D12</f>
        <v>316</v>
      </c>
      <c r="K16" s="663">
        <f>‐78‐!C12</f>
        <v>6140</v>
      </c>
    </row>
    <row r="17" spans="1:13" x14ac:dyDescent="0.15">
      <c r="A17" s="3"/>
      <c r="H17" s="673" t="str">
        <f>‐78‐!A13</f>
        <v>29～30</v>
      </c>
      <c r="I17" s="663">
        <f>‐78‐!B13</f>
        <v>495</v>
      </c>
      <c r="J17" s="663">
        <f>‐78‐!D13</f>
        <v>252</v>
      </c>
      <c r="K17" s="663">
        <f>‐78‐!C13</f>
        <v>5093</v>
      </c>
    </row>
    <row r="18" spans="1:13" x14ac:dyDescent="0.15">
      <c r="A18" s="3"/>
    </row>
    <row r="19" spans="1:13" x14ac:dyDescent="0.15">
      <c r="A19" s="3"/>
      <c r="H19" s="655" t="s">
        <v>478</v>
      </c>
    </row>
    <row r="20" spans="1:13" x14ac:dyDescent="0.15">
      <c r="A20" s="3"/>
      <c r="H20" s="658" t="s">
        <v>481</v>
      </c>
    </row>
    <row r="21" spans="1:13" x14ac:dyDescent="0.15">
      <c r="A21" s="3"/>
      <c r="H21" s="665" t="s">
        <v>25</v>
      </c>
      <c r="I21" s="665" t="s">
        <v>126</v>
      </c>
      <c r="J21" s="665" t="s">
        <v>27</v>
      </c>
      <c r="K21" s="665" t="s">
        <v>221</v>
      </c>
      <c r="L21" s="665" t="s">
        <v>222</v>
      </c>
      <c r="M21" s="674"/>
    </row>
    <row r="22" spans="1:13" x14ac:dyDescent="0.15">
      <c r="A22" s="3"/>
      <c r="H22" s="669">
        <f>+‐78‐!C28</f>
        <v>0</v>
      </c>
      <c r="I22" s="670">
        <f>+‐78‐!E28</f>
        <v>0</v>
      </c>
      <c r="J22" s="670">
        <f>‐78‐!H28</f>
        <v>0</v>
      </c>
      <c r="K22" s="670">
        <f>‐78‐!J28</f>
        <v>7</v>
      </c>
      <c r="L22" s="670">
        <f>+‐78‐!M28</f>
        <v>840</v>
      </c>
      <c r="M22" s="675">
        <f>SUM(H22:L22)</f>
        <v>847</v>
      </c>
    </row>
    <row r="23" spans="1:13" x14ac:dyDescent="0.15">
      <c r="A23" s="3"/>
      <c r="H23" s="676">
        <f>SUM(H22:L22)</f>
        <v>847</v>
      </c>
      <c r="J23" s="662">
        <f>+J22/$H$23</f>
        <v>0</v>
      </c>
      <c r="K23" s="662">
        <f t="shared" ref="K23:L23" si="0">+K22/$H$23</f>
        <v>8.2644628099173556E-3</v>
      </c>
      <c r="L23" s="662">
        <f t="shared" si="0"/>
        <v>0.99173553719008267</v>
      </c>
    </row>
    <row r="24" spans="1:13" x14ac:dyDescent="0.15">
      <c r="A24" s="3"/>
    </row>
    <row r="25" spans="1:13" x14ac:dyDescent="0.15">
      <c r="A25" s="3"/>
    </row>
    <row r="26" spans="1:13" x14ac:dyDescent="0.15">
      <c r="A26" s="3"/>
    </row>
    <row r="27" spans="1:13" x14ac:dyDescent="0.15">
      <c r="A27" s="3"/>
    </row>
    <row r="28" spans="1:13" x14ac:dyDescent="0.15">
      <c r="A28" s="3"/>
    </row>
    <row r="29" spans="1:13" x14ac:dyDescent="0.15">
      <c r="A29" s="3"/>
    </row>
    <row r="30" spans="1:13" x14ac:dyDescent="0.15">
      <c r="A30" s="3"/>
    </row>
    <row r="31" spans="1:13" x14ac:dyDescent="0.15">
      <c r="A31" s="3"/>
    </row>
    <row r="32" spans="1:13" x14ac:dyDescent="0.15">
      <c r="A32" s="3"/>
    </row>
    <row r="33" spans="1:15" x14ac:dyDescent="0.15">
      <c r="A33" s="3"/>
    </row>
    <row r="34" spans="1:15" x14ac:dyDescent="0.15">
      <c r="A34" s="3"/>
    </row>
    <row r="35" spans="1:15" x14ac:dyDescent="0.15">
      <c r="A35" s="3"/>
      <c r="H35" s="653"/>
      <c r="I35" s="654"/>
      <c r="J35" s="654"/>
    </row>
    <row r="36" spans="1:15" x14ac:dyDescent="0.15">
      <c r="A36" s="3"/>
      <c r="B36" s="167"/>
      <c r="E36" s="167"/>
      <c r="H36" s="656" t="s">
        <v>480</v>
      </c>
      <c r="I36" s="654"/>
      <c r="J36" s="654"/>
    </row>
    <row r="37" spans="1:15" x14ac:dyDescent="0.15">
      <c r="A37" s="3"/>
      <c r="B37" s="167"/>
      <c r="E37" s="167"/>
      <c r="H37" s="658" t="s">
        <v>482</v>
      </c>
      <c r="K37" s="655" t="s">
        <v>315</v>
      </c>
    </row>
    <row r="38" spans="1:15" x14ac:dyDescent="0.15">
      <c r="A38" s="3"/>
      <c r="B38" s="167" t="s">
        <v>264</v>
      </c>
      <c r="E38" s="167" t="s">
        <v>266</v>
      </c>
      <c r="H38" s="665" t="s">
        <v>229</v>
      </c>
      <c r="I38" s="665" t="s">
        <v>260</v>
      </c>
      <c r="J38" s="665" t="s">
        <v>261</v>
      </c>
      <c r="K38" s="674" t="s">
        <v>257</v>
      </c>
      <c r="L38" s="665"/>
      <c r="M38" s="674"/>
    </row>
    <row r="39" spans="1:15" x14ac:dyDescent="0.15">
      <c r="A39" s="3"/>
      <c r="B39" s="167" t="s">
        <v>314</v>
      </c>
      <c r="E39" s="167" t="s">
        <v>314</v>
      </c>
      <c r="H39" s="669" t="str">
        <f>+‐80‐!I6</f>
        <v>ー</v>
      </c>
      <c r="I39" s="670">
        <f>+‐80‐!M6</f>
        <v>521</v>
      </c>
      <c r="J39" s="670">
        <f>+‐80‐!Q6</f>
        <v>401</v>
      </c>
      <c r="K39" s="670">
        <f>SUM(H39:J39)</f>
        <v>922</v>
      </c>
      <c r="L39" s="670"/>
      <c r="M39" s="677"/>
    </row>
    <row r="40" spans="1:15" x14ac:dyDescent="0.15">
      <c r="A40" s="3"/>
      <c r="H40" s="656"/>
      <c r="I40" s="657">
        <f>+I39/K39</f>
        <v>0.56507592190889366</v>
      </c>
      <c r="J40" s="657">
        <f>+J39/K39</f>
        <v>0.43492407809110628</v>
      </c>
    </row>
    <row r="41" spans="1:15" x14ac:dyDescent="0.15">
      <c r="A41" s="3"/>
      <c r="H41" s="658"/>
    </row>
    <row r="42" spans="1:15" x14ac:dyDescent="0.15">
      <c r="A42" s="3"/>
      <c r="H42" s="659" t="s">
        <v>480</v>
      </c>
      <c r="I42" s="660"/>
      <c r="J42" s="660"/>
      <c r="K42" s="660"/>
    </row>
    <row r="43" spans="1:15" x14ac:dyDescent="0.15">
      <c r="A43" s="3"/>
      <c r="H43" s="646" t="s">
        <v>316</v>
      </c>
      <c r="I43" s="647" t="s">
        <v>317</v>
      </c>
      <c r="J43" s="647"/>
      <c r="K43" s="647"/>
    </row>
    <row r="44" spans="1:15" x14ac:dyDescent="0.15">
      <c r="A44" s="3"/>
      <c r="H44" s="665"/>
      <c r="I44" s="647" t="s">
        <v>262</v>
      </c>
      <c r="J44" s="647"/>
      <c r="K44" s="647"/>
    </row>
    <row r="45" spans="1:15" x14ac:dyDescent="0.15">
      <c r="A45" s="3"/>
      <c r="H45" s="666" t="s">
        <v>100</v>
      </c>
      <c r="I45" s="666" t="s">
        <v>101</v>
      </c>
      <c r="J45" s="666" t="s">
        <v>102</v>
      </c>
      <c r="K45" s="666" t="s">
        <v>103</v>
      </c>
      <c r="L45" s="666" t="s">
        <v>104</v>
      </c>
      <c r="M45" s="666" t="s">
        <v>263</v>
      </c>
      <c r="N45" s="678" t="s">
        <v>257</v>
      </c>
    </row>
    <row r="46" spans="1:15" x14ac:dyDescent="0.15">
      <c r="A46" s="3"/>
      <c r="H46" s="666">
        <f>+‐80‐!F31</f>
        <v>7</v>
      </c>
      <c r="I46" s="663">
        <f>+‐80‐!H31</f>
        <v>9</v>
      </c>
      <c r="J46" s="663">
        <f>+‐80‐!J31</f>
        <v>6</v>
      </c>
      <c r="K46" s="663">
        <f>+‐80‐!L31</f>
        <v>2</v>
      </c>
      <c r="L46" s="655" t="str">
        <f>+‐80‐!N31</f>
        <v>-</v>
      </c>
      <c r="M46" s="655" t="str">
        <f>+‐80‐!P31</f>
        <v>-</v>
      </c>
      <c r="N46" s="661">
        <v>34</v>
      </c>
      <c r="O46" s="29"/>
    </row>
    <row r="47" spans="1:15" x14ac:dyDescent="0.15">
      <c r="A47" s="3"/>
      <c r="H47" s="662">
        <f>+H46/$N$46</f>
        <v>0.20588235294117646</v>
      </c>
      <c r="I47" s="662">
        <f>+I46/$N$46</f>
        <v>0.26470588235294118</v>
      </c>
      <c r="J47" s="662">
        <f>+J46/$N$46</f>
        <v>0.17647058823529413</v>
      </c>
      <c r="K47" s="662">
        <f>+K46/$N$46</f>
        <v>5.8823529411764705E-2</v>
      </c>
      <c r="L47" s="662" t="e">
        <f>+L46/$N$46</f>
        <v>#VALUE!</v>
      </c>
      <c r="O47" s="29"/>
    </row>
    <row r="48" spans="1:15" x14ac:dyDescent="0.15">
      <c r="A48" s="3"/>
      <c r="I48" s="663"/>
      <c r="J48" s="663"/>
      <c r="K48" s="663"/>
      <c r="L48" s="664"/>
      <c r="N48" s="664"/>
      <c r="O48" s="29"/>
    </row>
    <row r="49" spans="1:19" x14ac:dyDescent="0.15">
      <c r="A49" s="3"/>
      <c r="I49" s="663"/>
      <c r="J49" s="663"/>
      <c r="K49" s="663"/>
      <c r="M49" s="665"/>
      <c r="O49" s="29"/>
    </row>
    <row r="50" spans="1:19" x14ac:dyDescent="0.15">
      <c r="A50" s="3"/>
      <c r="I50" s="663"/>
      <c r="J50" s="663"/>
      <c r="K50" s="663"/>
      <c r="M50" s="665"/>
      <c r="O50" s="29"/>
    </row>
    <row r="51" spans="1:19" x14ac:dyDescent="0.15">
      <c r="A51" s="3"/>
      <c r="H51" s="666"/>
      <c r="M51" s="665"/>
    </row>
    <row r="52" spans="1:19" x14ac:dyDescent="0.15">
      <c r="A52" s="3"/>
      <c r="M52" s="665"/>
    </row>
    <row r="53" spans="1:19" x14ac:dyDescent="0.15">
      <c r="A53" s="3"/>
    </row>
    <row r="54" spans="1:19" x14ac:dyDescent="0.15">
      <c r="A54" s="3"/>
      <c r="H54" s="666"/>
      <c r="I54" s="666"/>
      <c r="O54" s="29"/>
      <c r="P54" s="29"/>
      <c r="Q54" s="29"/>
      <c r="R54" s="29"/>
      <c r="S54" s="29"/>
    </row>
    <row r="55" spans="1:19" x14ac:dyDescent="0.15">
      <c r="A55" s="3"/>
      <c r="H55" s="666"/>
      <c r="I55" s="666"/>
      <c r="J55" s="666"/>
      <c r="K55" s="666"/>
      <c r="M55" s="666"/>
      <c r="O55" s="97"/>
      <c r="P55" s="29"/>
      <c r="Q55" s="97"/>
      <c r="R55" s="29"/>
      <c r="S55" s="97"/>
    </row>
    <row r="56" spans="1:19" x14ac:dyDescent="0.15">
      <c r="A56" s="3"/>
      <c r="O56" s="29"/>
      <c r="P56" s="29"/>
      <c r="Q56" s="29"/>
      <c r="R56" s="29"/>
      <c r="S56" s="29"/>
    </row>
    <row r="57" spans="1:19" x14ac:dyDescent="0.15">
      <c r="A57" s="3"/>
    </row>
    <row r="58" spans="1:19" x14ac:dyDescent="0.15">
      <c r="A58" s="3"/>
    </row>
    <row r="59" spans="1:19" x14ac:dyDescent="0.15">
      <c r="A59" s="3"/>
    </row>
    <row r="60" spans="1:19" x14ac:dyDescent="0.15">
      <c r="A60" s="3"/>
    </row>
    <row r="61" spans="1:19" x14ac:dyDescent="0.15">
      <c r="A61" s="3"/>
    </row>
    <row r="62" spans="1:19" x14ac:dyDescent="0.15">
      <c r="A62" s="3"/>
      <c r="H62" s="658"/>
    </row>
    <row r="63" spans="1:19" x14ac:dyDescent="0.15">
      <c r="A63" s="3"/>
      <c r="H63" s="658"/>
    </row>
    <row r="64" spans="1:19" x14ac:dyDescent="0.15">
      <c r="A64" s="3"/>
      <c r="H64" s="658"/>
    </row>
    <row r="65" spans="1:18" x14ac:dyDescent="0.15">
      <c r="A65" s="3"/>
      <c r="H65" s="658"/>
    </row>
    <row r="66" spans="1:18" x14ac:dyDescent="0.15">
      <c r="A66" s="3"/>
      <c r="H66" s="658"/>
    </row>
    <row r="67" spans="1:18" x14ac:dyDescent="0.15">
      <c r="A67" s="3"/>
      <c r="H67" s="658"/>
    </row>
    <row r="68" spans="1:18" x14ac:dyDescent="0.15">
      <c r="A68" s="3"/>
      <c r="B68" s="167" t="s">
        <v>318</v>
      </c>
      <c r="E68" s="167" t="s">
        <v>319</v>
      </c>
      <c r="I68" s="660"/>
      <c r="J68" s="656"/>
      <c r="K68" s="656"/>
      <c r="L68" s="656"/>
      <c r="M68" s="656"/>
      <c r="N68" s="660"/>
    </row>
    <row r="69" spans="1:18" x14ac:dyDescent="0.15">
      <c r="A69" s="3" t="s">
        <v>320</v>
      </c>
      <c r="H69" s="647"/>
      <c r="I69" s="667"/>
      <c r="J69" s="667"/>
      <c r="K69" s="667"/>
      <c r="L69" s="667"/>
      <c r="M69" s="667"/>
      <c r="N69" s="667"/>
    </row>
    <row r="70" spans="1:18" x14ac:dyDescent="0.15">
      <c r="A70" s="3"/>
      <c r="H70" s="647"/>
      <c r="I70" s="668"/>
      <c r="J70" s="668"/>
      <c r="K70" s="668"/>
      <c r="L70" s="668"/>
      <c r="M70" s="668"/>
      <c r="N70" s="668"/>
    </row>
    <row r="71" spans="1:18" x14ac:dyDescent="0.15">
      <c r="A71" s="3"/>
      <c r="H71" s="647"/>
      <c r="I71" s="667"/>
      <c r="J71" s="667"/>
      <c r="K71" s="667"/>
      <c r="L71" s="667"/>
      <c r="M71" s="667"/>
      <c r="N71" s="667"/>
      <c r="O71" s="29"/>
    </row>
    <row r="72" spans="1:18" x14ac:dyDescent="0.15">
      <c r="A72" s="3"/>
    </row>
    <row r="73" spans="1:18" x14ac:dyDescent="0.15">
      <c r="A73" s="3"/>
      <c r="H73" s="658"/>
      <c r="O73" s="29"/>
      <c r="P73" s="29"/>
      <c r="Q73" s="29"/>
      <c r="R73" s="29"/>
    </row>
    <row r="74" spans="1:18" x14ac:dyDescent="0.15">
      <c r="A74" s="3"/>
      <c r="H74" s="665"/>
      <c r="I74" s="665"/>
      <c r="J74" s="665"/>
      <c r="K74" s="665"/>
      <c r="L74" s="665"/>
      <c r="O74" s="29"/>
      <c r="P74" s="29"/>
      <c r="Q74" s="29"/>
      <c r="R74" s="29"/>
    </row>
    <row r="75" spans="1:18" x14ac:dyDescent="0.15">
      <c r="A75" s="3"/>
      <c r="H75" s="669"/>
      <c r="I75" s="670"/>
      <c r="J75" s="670"/>
      <c r="K75" s="670"/>
      <c r="L75" s="670"/>
      <c r="M75" s="671"/>
      <c r="O75" s="29"/>
      <c r="P75" s="29"/>
      <c r="Q75" s="29"/>
      <c r="R75" s="29"/>
    </row>
    <row r="76" spans="1:18" x14ac:dyDescent="0.15">
      <c r="A76" s="3"/>
      <c r="M76" s="670"/>
      <c r="O76" s="19"/>
      <c r="P76" s="29"/>
      <c r="Q76" s="19"/>
      <c r="R76" s="29"/>
    </row>
    <row r="77" spans="1:18" x14ac:dyDescent="0.15">
      <c r="A77" s="3"/>
      <c r="H77" s="655" t="s">
        <v>478</v>
      </c>
      <c r="O77" s="29"/>
      <c r="P77" s="29"/>
      <c r="Q77" s="29"/>
      <c r="R77" s="29"/>
    </row>
    <row r="78" spans="1:18" x14ac:dyDescent="0.15">
      <c r="A78" s="3"/>
      <c r="H78" s="658" t="s">
        <v>321</v>
      </c>
      <c r="I78" s="679" t="s">
        <v>322</v>
      </c>
      <c r="O78" s="29"/>
      <c r="P78" s="29"/>
      <c r="Q78" s="29"/>
      <c r="R78" s="29"/>
    </row>
    <row r="79" spans="1:18" x14ac:dyDescent="0.15">
      <c r="A79" s="3"/>
      <c r="I79" s="647" t="s">
        <v>223</v>
      </c>
      <c r="O79" s="29"/>
      <c r="P79" s="29"/>
      <c r="Q79" s="29"/>
      <c r="R79" s="29"/>
    </row>
    <row r="80" spans="1:18" x14ac:dyDescent="0.15">
      <c r="A80" s="3"/>
      <c r="H80" s="680" t="s">
        <v>224</v>
      </c>
      <c r="I80" s="681">
        <f>+‐82‐!H6</f>
        <v>100200</v>
      </c>
      <c r="J80" s="682">
        <f>I80/I83</f>
        <v>0.31838835753550887</v>
      </c>
    </row>
    <row r="81" spans="1:12" x14ac:dyDescent="0.15">
      <c r="A81" s="3"/>
      <c r="H81" s="680" t="s">
        <v>225</v>
      </c>
      <c r="I81" s="683">
        <f>+‐82‐!H32</f>
        <v>204287</v>
      </c>
      <c r="J81" s="682">
        <f>I81/I83</f>
        <v>0.6491277684217216</v>
      </c>
    </row>
    <row r="82" spans="1:12" x14ac:dyDescent="0.15">
      <c r="A82" s="3"/>
      <c r="H82" s="680" t="s">
        <v>226</v>
      </c>
      <c r="I82" s="681">
        <f>+‐82‐!H48</f>
        <v>10223</v>
      </c>
      <c r="J82" s="682">
        <f>I82/I83</f>
        <v>3.2483874042769534E-2</v>
      </c>
    </row>
    <row r="83" spans="1:12" x14ac:dyDescent="0.15">
      <c r="A83" s="3"/>
      <c r="H83" s="655" t="s">
        <v>258</v>
      </c>
      <c r="I83" s="684">
        <f>SUM(I80:I82)</f>
        <v>314710</v>
      </c>
      <c r="J83" s="682">
        <f>SUM(J80:J82)</f>
        <v>1</v>
      </c>
    </row>
    <row r="84" spans="1:12" x14ac:dyDescent="0.15">
      <c r="A84" s="3"/>
      <c r="H84" s="655" t="s">
        <v>402</v>
      </c>
      <c r="I84" s="679" t="s">
        <v>259</v>
      </c>
      <c r="J84" s="682"/>
    </row>
    <row r="85" spans="1:12" x14ac:dyDescent="0.15">
      <c r="A85" s="3"/>
      <c r="H85" s="658" t="s">
        <v>323</v>
      </c>
      <c r="I85" s="655" t="s">
        <v>227</v>
      </c>
      <c r="J85" s="682"/>
      <c r="K85" s="682"/>
      <c r="L85" s="682"/>
    </row>
    <row r="86" spans="1:12" x14ac:dyDescent="0.15">
      <c r="A86" s="3"/>
      <c r="H86" s="680" t="s">
        <v>224</v>
      </c>
      <c r="I86" s="681">
        <f>+‐82‐!H7</f>
        <v>86741</v>
      </c>
      <c r="J86" s="682">
        <f>I86/I145</f>
        <v>0.26546920237738181</v>
      </c>
    </row>
    <row r="87" spans="1:12" x14ac:dyDescent="0.15">
      <c r="A87" s="3"/>
      <c r="H87" s="680" t="s">
        <v>225</v>
      </c>
      <c r="I87" s="683">
        <f>+‐82‐!H33</f>
        <v>221234</v>
      </c>
      <c r="J87" s="682">
        <f>I87/I145</f>
        <v>0.67708250445300022</v>
      </c>
    </row>
    <row r="88" spans="1:12" x14ac:dyDescent="0.15">
      <c r="A88" s="3"/>
      <c r="H88" s="680" t="s">
        <v>226</v>
      </c>
      <c r="I88" s="681">
        <f>+‐82‐!H49</f>
        <v>18771</v>
      </c>
      <c r="J88" s="682">
        <f>I88/I145</f>
        <v>5.7448293169617991E-2</v>
      </c>
    </row>
    <row r="89" spans="1:12" x14ac:dyDescent="0.15">
      <c r="A89" s="3"/>
      <c r="H89" s="655" t="s">
        <v>258</v>
      </c>
      <c r="I89" s="684">
        <f>SUM(I86:I88)</f>
        <v>326746</v>
      </c>
      <c r="J89" s="682">
        <f>SUM(J86:J88)</f>
        <v>1</v>
      </c>
    </row>
    <row r="90" spans="1:12" x14ac:dyDescent="0.15">
      <c r="A90" s="3"/>
    </row>
    <row r="91" spans="1:12" x14ac:dyDescent="0.15">
      <c r="A91" s="3"/>
    </row>
    <row r="92" spans="1:12" x14ac:dyDescent="0.15">
      <c r="A92" s="3"/>
    </row>
    <row r="93" spans="1:12" x14ac:dyDescent="0.15">
      <c r="A93" s="3"/>
    </row>
    <row r="94" spans="1:12" x14ac:dyDescent="0.15">
      <c r="A94" s="3"/>
      <c r="H94" s="656" t="s">
        <v>479</v>
      </c>
    </row>
    <row r="95" spans="1:12" x14ac:dyDescent="0.15">
      <c r="A95" s="3"/>
      <c r="H95" s="658" t="s">
        <v>324</v>
      </c>
    </row>
    <row r="96" spans="1:12" x14ac:dyDescent="0.15">
      <c r="A96" s="3"/>
      <c r="B96" s="644" t="s">
        <v>364</v>
      </c>
      <c r="C96" s="645"/>
      <c r="D96" s="645"/>
      <c r="E96" s="645"/>
      <c r="I96" s="655" t="s">
        <v>267</v>
      </c>
      <c r="J96" s="685" t="s">
        <v>268</v>
      </c>
      <c r="K96" s="685"/>
    </row>
    <row r="97" spans="1:11" x14ac:dyDescent="0.15">
      <c r="A97" s="3"/>
      <c r="I97" s="686" t="s">
        <v>361</v>
      </c>
      <c r="J97" s="686" t="s">
        <v>362</v>
      </c>
      <c r="K97" s="686" t="s">
        <v>363</v>
      </c>
    </row>
    <row r="98" spans="1:11" x14ac:dyDescent="0.15">
      <c r="A98" s="3"/>
      <c r="E98" s="167"/>
      <c r="H98" s="687" t="s">
        <v>325</v>
      </c>
      <c r="I98" s="667">
        <f>+‐83‐!D29</f>
        <v>85</v>
      </c>
      <c r="J98" s="667">
        <f>+‐83‐!E29</f>
        <v>19</v>
      </c>
      <c r="K98" s="667">
        <f>+‐83‐!F29</f>
        <v>7</v>
      </c>
    </row>
    <row r="99" spans="1:11" ht="24" x14ac:dyDescent="0.15">
      <c r="A99" s="3"/>
      <c r="H99" s="687" t="s">
        <v>326</v>
      </c>
      <c r="I99" s="667">
        <f>+‐83‐!D30</f>
        <v>210</v>
      </c>
      <c r="J99" s="667">
        <f>+‐83‐!E30</f>
        <v>38</v>
      </c>
      <c r="K99" s="667">
        <f>+‐83‐!F30</f>
        <v>54</v>
      </c>
    </row>
    <row r="100" spans="1:11" ht="24" x14ac:dyDescent="0.15">
      <c r="H100" s="687" t="s">
        <v>171</v>
      </c>
      <c r="I100" s="667">
        <f>+‐83‐!D31</f>
        <v>41</v>
      </c>
      <c r="J100" s="667">
        <f>+‐83‐!E31</f>
        <v>3</v>
      </c>
      <c r="K100" s="667">
        <f>+‐83‐!F31</f>
        <v>1</v>
      </c>
    </row>
    <row r="101" spans="1:11" ht="24" x14ac:dyDescent="0.15">
      <c r="H101" s="687" t="s">
        <v>172</v>
      </c>
      <c r="I101" s="667">
        <f>+‐83‐!D32</f>
        <v>97</v>
      </c>
      <c r="J101" s="667">
        <f>+‐83‐!E32</f>
        <v>92</v>
      </c>
      <c r="K101" s="667">
        <f>+‐83‐!F32</f>
        <v>126</v>
      </c>
    </row>
    <row r="102" spans="1:11" x14ac:dyDescent="0.15">
      <c r="H102" s="687" t="s">
        <v>327</v>
      </c>
      <c r="I102" s="667">
        <f>+‐83‐!D33</f>
        <v>152</v>
      </c>
      <c r="J102" s="667">
        <f>+‐83‐!E33</f>
        <v>29</v>
      </c>
      <c r="K102" s="667">
        <f>+‐83‐!F33</f>
        <v>20</v>
      </c>
    </row>
    <row r="103" spans="1:11" x14ac:dyDescent="0.15">
      <c r="H103" s="688" t="s">
        <v>328</v>
      </c>
      <c r="I103" s="667">
        <f>+‐83‐!D34</f>
        <v>30</v>
      </c>
      <c r="J103" s="667">
        <f>+‐83‐!E34</f>
        <v>4</v>
      </c>
      <c r="K103" s="667">
        <f>+‐83‐!F34</f>
        <v>4</v>
      </c>
    </row>
    <row r="104" spans="1:11" x14ac:dyDescent="0.15">
      <c r="H104" s="687" t="s">
        <v>329</v>
      </c>
      <c r="I104" s="667">
        <f>+‐83‐!D35</f>
        <v>52</v>
      </c>
      <c r="J104" s="667">
        <f>+‐83‐!E35</f>
        <v>32</v>
      </c>
      <c r="K104" s="667">
        <f>+‐83‐!F35</f>
        <v>5</v>
      </c>
    </row>
    <row r="105" spans="1:11" x14ac:dyDescent="0.15">
      <c r="H105" s="687" t="s">
        <v>330</v>
      </c>
      <c r="I105" s="667">
        <f>+‐83‐!D36</f>
        <v>82</v>
      </c>
      <c r="J105" s="667">
        <f>+‐83‐!E36</f>
        <v>14</v>
      </c>
      <c r="K105" s="667">
        <f>+‐83‐!F36</f>
        <v>16</v>
      </c>
    </row>
    <row r="106" spans="1:11" x14ac:dyDescent="0.15">
      <c r="H106" s="687" t="s">
        <v>331</v>
      </c>
      <c r="I106" s="667">
        <f>+‐83‐!D37</f>
        <v>50</v>
      </c>
      <c r="J106" s="667">
        <f>+‐83‐!E37</f>
        <v>13</v>
      </c>
      <c r="K106" s="667">
        <f>+‐83‐!F37</f>
        <v>8</v>
      </c>
    </row>
    <row r="107" spans="1:11" ht="24" x14ac:dyDescent="0.15">
      <c r="H107" s="687" t="s">
        <v>173</v>
      </c>
      <c r="I107" s="667">
        <f>+‐83‐!D38</f>
        <v>29</v>
      </c>
      <c r="J107" s="667">
        <f>+‐83‐!E38</f>
        <v>9</v>
      </c>
      <c r="K107" s="667">
        <f>+‐83‐!F38</f>
        <v>8</v>
      </c>
    </row>
    <row r="108" spans="1:11" x14ac:dyDescent="0.15">
      <c r="H108" s="687" t="s">
        <v>391</v>
      </c>
      <c r="I108" s="667">
        <f>+‐83‐!D39</f>
        <v>104</v>
      </c>
      <c r="J108" s="667">
        <f>+‐83‐!E39</f>
        <v>17</v>
      </c>
      <c r="K108" s="667">
        <f>+‐83‐!F39</f>
        <v>10</v>
      </c>
    </row>
    <row r="127" spans="1:1" x14ac:dyDescent="0.15">
      <c r="A127" s="3"/>
    </row>
    <row r="128" spans="1:1" x14ac:dyDescent="0.15">
      <c r="A128" s="3"/>
    </row>
    <row r="129" spans="1:1" x14ac:dyDescent="0.15">
      <c r="A129" s="3"/>
    </row>
    <row r="130" spans="1:1" x14ac:dyDescent="0.15">
      <c r="A130" s="3"/>
    </row>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5" spans="8:10" x14ac:dyDescent="0.15">
      <c r="H145" s="672" t="s">
        <v>245</v>
      </c>
      <c r="I145" s="689">
        <f>SUM(I86:I88)</f>
        <v>326746</v>
      </c>
    </row>
    <row r="146" spans="8:10" x14ac:dyDescent="0.15">
      <c r="I146" s="684"/>
      <c r="J146" s="684"/>
    </row>
    <row r="148" spans="8:10" x14ac:dyDescent="0.15">
      <c r="I148" s="684"/>
    </row>
  </sheetData>
  <sheetProtection selectLockedCells="1" selectUnlockedCells="1"/>
  <mergeCells count="3">
    <mergeCell ref="J96:K96"/>
    <mergeCell ref="A1:F1"/>
    <mergeCell ref="B96:E96"/>
  </mergeCells>
  <phoneticPr fontId="24"/>
  <printOptions horizontalCentered="1"/>
  <pageMargins left="0.59055118110236227" right="0.59055118110236227" top="0.59055118110236227" bottom="0.59055118110236227" header="0.51181102362204722" footer="0.39370078740157483"/>
  <pageSetup paperSize="9" firstPageNumber="12"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‐78‐</vt:lpstr>
      <vt:lpstr>‐79‐</vt:lpstr>
      <vt:lpstr>‐80‐</vt:lpstr>
      <vt:lpstr>‐81‐</vt:lpstr>
      <vt:lpstr>‐82‐</vt:lpstr>
      <vt:lpstr>‐83‐</vt:lpstr>
      <vt:lpstr>‐84‐</vt:lpstr>
      <vt:lpstr>‐85‐</vt:lpstr>
      <vt:lpstr>グラフ</vt:lpstr>
      <vt:lpstr>‐78‐!Print_Area</vt:lpstr>
      <vt:lpstr>‐79‐!Print_Area</vt:lpstr>
      <vt:lpstr>‐80‐!Print_Area</vt:lpstr>
      <vt:lpstr>‐81‐!Print_Area</vt:lpstr>
      <vt:lpstr>‐82‐!Print_Area</vt:lpstr>
      <vt:lpstr>‐84‐!Print_Area</vt:lpstr>
      <vt:lpstr>‐85‐!Print_Area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新城 弘紀</cp:lastModifiedBy>
  <cp:revision>22</cp:revision>
  <cp:lastPrinted>2019-02-25T06:10:18Z</cp:lastPrinted>
  <dcterms:created xsi:type="dcterms:W3CDTF">2002-03-19T05:03:05Z</dcterms:created>
  <dcterms:modified xsi:type="dcterms:W3CDTF">2019-04-26T04:12:41Z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