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20490" windowHeight="7770" activeTab="6"/>
  </bookViews>
  <sheets>
    <sheet name="‐102‐" sheetId="1" r:id="rId1"/>
    <sheet name="‐103‐" sheetId="6" r:id="rId2"/>
    <sheet name="‐104‐" sheetId="2" r:id="rId3"/>
    <sheet name="‐105‐" sheetId="3" r:id="rId4"/>
    <sheet name="‐106‐" sheetId="4" r:id="rId5"/>
    <sheet name="‐107‐" sheetId="7" r:id="rId6"/>
    <sheet name="グラフ" sheetId="5" r:id="rId7"/>
  </sheets>
  <definedNames>
    <definedName name="_xlnm.Print_Area" localSheetId="0">‐102‐!$A$1:$G$45</definedName>
    <definedName name="_xlnm.Print_Area" localSheetId="1">‐103‐!$H$1:$O$45</definedName>
    <definedName name="_xlnm.Print_Area" localSheetId="2">‐104‐!$A$1:$L$63</definedName>
    <definedName name="_xlnm.Print_Area" localSheetId="3">‐105‐!$A$1:$L$40</definedName>
    <definedName name="_xlnm.Print_Area" localSheetId="4">‐106‐!$A$1:$H$46</definedName>
    <definedName name="_xlnm.Print_Area" localSheetId="5">‐107‐!$A$1:$N$28</definedName>
    <definedName name="_xlnm.Print_Area" localSheetId="6">グラフ!$A$1:$F$67</definedName>
  </definedNames>
  <calcPr calcId="152511"/>
</workbook>
</file>

<file path=xl/calcChain.xml><?xml version="1.0" encoding="utf-8"?>
<calcChain xmlns="http://schemas.openxmlformats.org/spreadsheetml/2006/main">
  <c r="K13" i="2" l="1"/>
  <c r="H13" i="2"/>
  <c r="D24" i="4" l="1"/>
  <c r="C24" i="4" s="1"/>
  <c r="H24" i="4" s="1"/>
  <c r="J13" i="2" l="1"/>
  <c r="C15" i="7" l="1"/>
  <c r="AC7" i="7"/>
  <c r="AB7" i="7"/>
  <c r="AA7" i="7"/>
  <c r="Z7" i="7"/>
  <c r="Y7" i="7"/>
  <c r="X7" i="7"/>
  <c r="W7" i="7"/>
  <c r="K41" i="6" l="1"/>
  <c r="G41" i="6"/>
  <c r="C41" i="6"/>
  <c r="K40" i="6"/>
  <c r="G40" i="6"/>
  <c r="C40" i="6"/>
  <c r="K39" i="6"/>
  <c r="G39" i="6"/>
  <c r="C39" i="6"/>
  <c r="K38" i="6"/>
  <c r="G38" i="6"/>
  <c r="C38" i="6"/>
  <c r="K37" i="6"/>
  <c r="G37" i="6"/>
  <c r="C37" i="6"/>
  <c r="K36" i="6"/>
  <c r="G36" i="6"/>
  <c r="C36" i="6"/>
  <c r="K35" i="6"/>
  <c r="G35" i="6"/>
  <c r="C35" i="6"/>
  <c r="K34" i="6"/>
  <c r="G34" i="6"/>
  <c r="C34" i="6"/>
  <c r="K33" i="6"/>
  <c r="G33" i="6"/>
  <c r="C33" i="6"/>
  <c r="K32" i="6"/>
  <c r="G32" i="6"/>
  <c r="C32" i="6"/>
  <c r="K31" i="6"/>
  <c r="G31" i="6"/>
  <c r="C31" i="6"/>
  <c r="K30" i="6"/>
  <c r="G30" i="6"/>
  <c r="C30" i="6"/>
  <c r="K29" i="6"/>
  <c r="G29" i="6"/>
  <c r="C29" i="6"/>
  <c r="K28" i="6"/>
  <c r="G28" i="6"/>
  <c r="C28" i="6"/>
  <c r="K27" i="6"/>
  <c r="G27" i="6"/>
  <c r="C27" i="6"/>
  <c r="K26" i="6"/>
  <c r="G26" i="6"/>
  <c r="C26" i="6"/>
  <c r="K25" i="6"/>
  <c r="G25" i="6"/>
  <c r="C25" i="6"/>
  <c r="G41" i="1"/>
  <c r="C41" i="1"/>
  <c r="G40" i="1"/>
  <c r="C40" i="1"/>
  <c r="G39" i="1"/>
  <c r="C39" i="1"/>
  <c r="G38" i="1"/>
  <c r="C38" i="1"/>
  <c r="G37" i="1"/>
  <c r="C37" i="1"/>
  <c r="G36" i="1"/>
  <c r="C36" i="1"/>
  <c r="G35" i="1"/>
  <c r="C35" i="1"/>
  <c r="G34" i="1"/>
  <c r="C34" i="1"/>
  <c r="G33" i="1"/>
  <c r="C33" i="1"/>
  <c r="G32" i="1"/>
  <c r="C32" i="1"/>
  <c r="G31" i="1"/>
  <c r="C31" i="1"/>
  <c r="G30" i="1"/>
  <c r="C30" i="1"/>
  <c r="G29" i="1"/>
  <c r="C29" i="1"/>
  <c r="G28" i="1"/>
  <c r="C28" i="1"/>
  <c r="G27" i="1"/>
  <c r="C27" i="1"/>
  <c r="G26" i="1"/>
  <c r="C26" i="1"/>
  <c r="G25" i="1"/>
  <c r="C25" i="1"/>
  <c r="K41" i="1" l="1"/>
  <c r="K40" i="1"/>
  <c r="K39" i="1"/>
  <c r="K38" i="1"/>
  <c r="K37" i="1"/>
  <c r="K36" i="1"/>
  <c r="K35" i="1"/>
  <c r="K34" i="1"/>
  <c r="K33" i="1"/>
  <c r="K32" i="1"/>
  <c r="K31" i="1"/>
  <c r="K30" i="1"/>
  <c r="K29" i="1"/>
  <c r="K28" i="1"/>
  <c r="K27" i="1"/>
  <c r="K26" i="1"/>
  <c r="K25" i="1"/>
  <c r="B37" i="3" l="1"/>
  <c r="I48" i="5" l="1"/>
  <c r="C26" i="7" l="1"/>
  <c r="J26" i="7" s="1"/>
  <c r="C25" i="7"/>
  <c r="C24" i="7"/>
  <c r="C23" i="7"/>
  <c r="C22" i="7"/>
  <c r="C21" i="7"/>
  <c r="C20" i="7"/>
  <c r="C19" i="7"/>
  <c r="C18" i="7"/>
  <c r="C17" i="7"/>
  <c r="C16" i="7"/>
  <c r="J15" i="7"/>
  <c r="V7" i="7"/>
  <c r="U7" i="7"/>
  <c r="T7" i="7"/>
  <c r="S7" i="7"/>
  <c r="R7" i="7"/>
  <c r="Q7" i="7"/>
  <c r="L24" i="3" l="1"/>
  <c r="K24" i="3"/>
  <c r="J24" i="3"/>
  <c r="I24" i="3"/>
  <c r="H24" i="3"/>
  <c r="G24" i="3"/>
  <c r="F24" i="3"/>
  <c r="E24" i="3"/>
  <c r="D24" i="3"/>
  <c r="C23" i="3"/>
  <c r="C22" i="3"/>
  <c r="C24" i="3" l="1"/>
  <c r="B36" i="3"/>
  <c r="B35" i="3"/>
  <c r="B34" i="3"/>
  <c r="B33" i="3"/>
  <c r="E15" i="7" l="1"/>
  <c r="G10" i="2" l="1"/>
  <c r="I13" i="2" l="1"/>
  <c r="L15" i="7" l="1"/>
  <c r="H22" i="4" l="1"/>
  <c r="H20" i="4"/>
  <c r="H18" i="4"/>
  <c r="H16" i="4"/>
  <c r="H14" i="4"/>
  <c r="H12" i="4"/>
  <c r="G13" i="2"/>
  <c r="N16" i="7"/>
  <c r="N15" i="7"/>
  <c r="E16" i="7"/>
  <c r="E17" i="7"/>
  <c r="E18" i="7"/>
  <c r="E19" i="7"/>
  <c r="E21" i="7"/>
  <c r="J21" i="7" s="1"/>
  <c r="E22" i="7"/>
  <c r="E23" i="7"/>
  <c r="E26" i="7"/>
  <c r="J42" i="3"/>
  <c r="F42" i="3"/>
  <c r="K26" i="3" l="1"/>
  <c r="I26" i="3"/>
  <c r="G26" i="3"/>
  <c r="D26" i="3"/>
  <c r="K49" i="5"/>
  <c r="K50" i="5"/>
  <c r="K51" i="5"/>
  <c r="K52" i="5"/>
  <c r="K53" i="5"/>
  <c r="K54" i="5"/>
  <c r="K55" i="5"/>
  <c r="K56" i="5"/>
  <c r="K57" i="5"/>
  <c r="K58" i="5"/>
  <c r="K48" i="5"/>
  <c r="J49" i="5"/>
  <c r="J50" i="5"/>
  <c r="J51" i="5"/>
  <c r="J52" i="5"/>
  <c r="J53" i="5"/>
  <c r="J54" i="5"/>
  <c r="J55" i="5"/>
  <c r="J56" i="5"/>
  <c r="J57" i="5"/>
  <c r="J58" i="5"/>
  <c r="J48" i="5"/>
  <c r="I49" i="5"/>
  <c r="I50" i="5"/>
  <c r="I51" i="5"/>
  <c r="I53" i="5"/>
  <c r="I54" i="5"/>
  <c r="I55" i="5"/>
  <c r="I58" i="5"/>
  <c r="I60" i="5" l="1"/>
  <c r="N26" i="7"/>
  <c r="L26" i="7"/>
  <c r="N25" i="7"/>
  <c r="L25" i="7"/>
  <c r="E25" i="7"/>
  <c r="N24" i="7"/>
  <c r="L24" i="7"/>
  <c r="E24" i="7"/>
  <c r="N23" i="7"/>
  <c r="L23" i="7"/>
  <c r="J23" i="7"/>
  <c r="N22" i="7"/>
  <c r="L22" i="7"/>
  <c r="J22" i="7"/>
  <c r="N21" i="7"/>
  <c r="L21" i="7"/>
  <c r="N20" i="7"/>
  <c r="L20" i="7"/>
  <c r="E20" i="7"/>
  <c r="N19" i="7"/>
  <c r="L19" i="7"/>
  <c r="J19" i="7"/>
  <c r="N18" i="7"/>
  <c r="L18" i="7"/>
  <c r="J18" i="7"/>
  <c r="N17" i="7"/>
  <c r="L17" i="7"/>
  <c r="J17" i="7"/>
  <c r="L16" i="7"/>
  <c r="J16" i="7"/>
  <c r="H43" i="5"/>
  <c r="J8" i="5"/>
  <c r="J7" i="5"/>
  <c r="K6" i="5"/>
  <c r="J6" i="5"/>
  <c r="J43" i="5"/>
  <c r="I43" i="5"/>
  <c r="K14" i="5"/>
  <c r="I14" i="5"/>
  <c r="L8" i="5"/>
  <c r="J5" i="5"/>
  <c r="I5" i="5"/>
  <c r="H10" i="5"/>
  <c r="H9" i="5"/>
  <c r="H8" i="5"/>
  <c r="H7" i="5"/>
  <c r="H6" i="5"/>
  <c r="J10" i="5"/>
  <c r="I6" i="5"/>
  <c r="L6" i="5"/>
  <c r="I7" i="5"/>
  <c r="K7" i="5"/>
  <c r="L7" i="5"/>
  <c r="I8" i="5"/>
  <c r="K8" i="5"/>
  <c r="I9" i="5"/>
  <c r="J9" i="5"/>
  <c r="K9" i="5"/>
  <c r="L9" i="5"/>
  <c r="K10" i="5"/>
  <c r="I10" i="5"/>
  <c r="H14" i="5"/>
  <c r="J14" i="5"/>
  <c r="J24" i="7" l="1"/>
  <c r="I56" i="5"/>
  <c r="J25" i="7"/>
  <c r="I57" i="5"/>
  <c r="J20" i="7"/>
  <c r="I52" i="5"/>
  <c r="K43" i="5"/>
  <c r="I44" i="5" s="1"/>
  <c r="L10" i="5"/>
  <c r="H44" i="5" l="1"/>
  <c r="J44" i="5"/>
  <c r="K44" i="5" s="1"/>
</calcChain>
</file>

<file path=xl/comments1.xml><?xml version="1.0" encoding="utf-8"?>
<comments xmlns="http://schemas.openxmlformats.org/spreadsheetml/2006/main">
  <authors>
    <author>情報政策課</author>
  </authors>
  <commentList>
    <comment ref="H16" authorId="0" shapeId="0">
      <text>
        <r>
          <rPr>
            <b/>
            <sz val="9"/>
            <color indexed="81"/>
            <rFont val="ＭＳ Ｐゴシック"/>
            <family val="3"/>
            <charset val="128"/>
          </rPr>
          <t>中部土木事務所に何度か確認したが、今後（112・113）のデータについては市単位の集計を取るか未定（ほぼやらないような回答）。今後データ更新を1年遅らせるか要検討　</t>
        </r>
        <r>
          <rPr>
            <b/>
            <sz val="9"/>
            <color indexed="10"/>
            <rFont val="ＭＳ Ｐゴシック"/>
            <family val="3"/>
            <charset val="128"/>
          </rPr>
          <t>※本来台帳管理は義務なので市分のデータ出せないというのはおかしいと思われるが…。</t>
        </r>
        <r>
          <rPr>
            <b/>
            <sz val="9"/>
            <color indexed="81"/>
            <rFont val="ＭＳ Ｐゴシック"/>
            <family val="3"/>
            <charset val="128"/>
          </rPr>
          <t xml:space="preserve">
※那覇市は南部土木事務所より最新データをもらい掲載．　　　　　　　　　　　　　　　　沖縄市･うるま市は浦添より1年古いデータを掲載している。
</t>
        </r>
      </text>
    </comment>
  </commentList>
</comments>
</file>

<file path=xl/comments2.xml><?xml version="1.0" encoding="utf-8"?>
<comments xmlns="http://schemas.openxmlformats.org/spreadsheetml/2006/main">
  <authors>
    <author>情報政策課</author>
  </authors>
  <commentList>
    <comment ref="H16" authorId="0" shapeId="0">
      <text>
        <r>
          <rPr>
            <b/>
            <sz val="9"/>
            <color indexed="81"/>
            <rFont val="ＭＳ Ｐゴシック"/>
            <family val="3"/>
            <charset val="128"/>
          </rPr>
          <t>中部土木事務所に何度か確認したが、今後（112・113）のデータについては市単位の集計を取るか未定（ほぼやらないような回答）。今後データ更新を1年遅らせるか要検討　</t>
        </r>
        <r>
          <rPr>
            <b/>
            <sz val="9"/>
            <color indexed="10"/>
            <rFont val="ＭＳ Ｐゴシック"/>
            <family val="3"/>
            <charset val="128"/>
          </rPr>
          <t>※本来台帳管理は義務なので市分のデータ出せないというのはおかしいと思われるが…。</t>
        </r>
        <r>
          <rPr>
            <b/>
            <sz val="9"/>
            <color indexed="81"/>
            <rFont val="ＭＳ Ｐゴシック"/>
            <family val="3"/>
            <charset val="128"/>
          </rPr>
          <t xml:space="preserve">
※那覇市は南部土木事務所より最新データをもらい掲載．　　　　　　　　　　　　　　　　沖縄市･うるま市は浦添より1年古いデータを掲載している。
</t>
        </r>
      </text>
    </comment>
  </commentList>
</comments>
</file>

<file path=xl/comments3.xml><?xml version="1.0" encoding="utf-8"?>
<comments xmlns="http://schemas.openxmlformats.org/spreadsheetml/2006/main">
  <authors>
    <author>情報政策課</author>
  </authors>
  <commentList>
    <comment ref="G8" authorId="0" shapeId="0">
      <text>
        <r>
          <rPr>
            <b/>
            <sz val="9"/>
            <color indexed="81"/>
            <rFont val="ＭＳ Ｐゴシック"/>
            <family val="3"/>
            <charset val="128"/>
          </rPr>
          <t>普通自動車で、乗車定員30人以上</t>
        </r>
      </text>
    </comment>
    <comment ref="H8" authorId="0" shapeId="0">
      <text>
        <r>
          <rPr>
            <b/>
            <sz val="9"/>
            <color indexed="81"/>
            <rFont val="ＭＳ Ｐゴシック"/>
            <family val="3"/>
            <charset val="128"/>
          </rPr>
          <t>普通自動車で乗車定員11人以上29人以下及び小型乗用車で定員11人以上のもの</t>
        </r>
      </text>
    </comment>
    <comment ref="I8" authorId="0" shapeId="0">
      <text>
        <r>
          <rPr>
            <b/>
            <sz val="9"/>
            <color indexed="81"/>
            <rFont val="ＭＳ Ｐゴシック"/>
            <family val="3"/>
            <charset val="128"/>
          </rPr>
          <t>2000ｃｃを超える
乗用車</t>
        </r>
      </text>
    </comment>
    <comment ref="J8" authorId="0" shapeId="0">
      <text>
        <r>
          <rPr>
            <b/>
            <sz val="9"/>
            <color indexed="81"/>
            <rFont val="ＭＳ Ｐゴシック"/>
            <family val="3"/>
            <charset val="128"/>
          </rPr>
          <t>660ｃｃを超え2000ｃｃ以下の乗用車</t>
        </r>
      </text>
    </comment>
  </commentList>
</comments>
</file>

<file path=xl/comments4.xml><?xml version="1.0" encoding="utf-8"?>
<comments xmlns="http://schemas.openxmlformats.org/spreadsheetml/2006/main">
  <authors>
    <author>情報政策課</author>
  </authors>
  <commentList>
    <comment ref="B8" authorId="0" shapeId="0">
      <text>
        <r>
          <rPr>
            <b/>
            <sz val="9"/>
            <color indexed="81"/>
            <rFont val="ＭＳ Ｐゴシック"/>
            <family val="3"/>
            <charset val="128"/>
          </rPr>
          <t>統計係で3月末データを入力</t>
        </r>
      </text>
    </comment>
  </commentList>
</comments>
</file>

<file path=xl/sharedStrings.xml><?xml version="1.0" encoding="utf-8"?>
<sst xmlns="http://schemas.openxmlformats.org/spreadsheetml/2006/main" count="635" uniqueCount="374">
  <si>
    <t>Ⅷ　道路、交通及び通信　　</t>
  </si>
  <si>
    <t>(単位：基、ヶ所)</t>
  </si>
  <si>
    <t>信 号 機 （基）</t>
  </si>
  <si>
    <t>横 断 歩 道 橋 （ヶ所）</t>
  </si>
  <si>
    <t xml:space="preserve">幹線道路網  </t>
  </si>
  <si>
    <t>　本市の西側を縦断している国道58号は、沖縄の主要幹線道路で那覇市から沖縄本島を西海岸に沿って北は国頭</t>
  </si>
  <si>
    <t>村の奥部落まで延びている。本市の東側を通っている県道 241号線は、那覇市首里から西原入り口まで延び、そ</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</si>
  <si>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</si>
  <si>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</si>
  <si>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宜野湾市を結ぶ幹線となっている。</t>
  </si>
  <si>
    <t>道路概況</t>
  </si>
  <si>
    <t>橋りょう</t>
  </si>
  <si>
    <t>区  　　　　　分</t>
  </si>
  <si>
    <t>総　　　数</t>
  </si>
  <si>
    <t>市　　　道</t>
  </si>
  <si>
    <t>国　　　道</t>
  </si>
  <si>
    <t>県　　　道</t>
  </si>
  <si>
    <t>総    数</t>
  </si>
  <si>
    <t>橋りょう数</t>
  </si>
  <si>
    <t>延長（ｍ）</t>
  </si>
  <si>
    <t>永 久 橋</t>
  </si>
  <si>
    <t>木  　橋</t>
  </si>
  <si>
    <t>ず い 道</t>
  </si>
  <si>
    <t>（ﾄﾝﾈﾙ）</t>
  </si>
  <si>
    <t xml:space="preserve">バ　　ス  </t>
  </si>
  <si>
    <t>　鉄軌道のない本県における公共輸送機関は、バス・タクシーであり、その中でもバスは県民生活に欠くことのできない輸送機関で、県民の足として重要な役割を果たしている。</t>
  </si>
  <si>
    <t>（単位：回）</t>
  </si>
  <si>
    <t>年　　　　　次</t>
  </si>
  <si>
    <t>路 線 数</t>
  </si>
  <si>
    <t>停留所数</t>
  </si>
  <si>
    <t>１　　日　　運　　行　　回　　数</t>
  </si>
  <si>
    <t>総  　数</t>
  </si>
  <si>
    <t>琉球バス交通</t>
  </si>
  <si>
    <t>沖縄バス</t>
  </si>
  <si>
    <t>東陽バス</t>
  </si>
  <si>
    <t>那覇バス</t>
  </si>
  <si>
    <t>資料：琉球バス交通･沖縄バス･東陽バス･那覇バス</t>
  </si>
  <si>
    <t>（単位：分、回）</t>
  </si>
  <si>
    <t>　 路　　　線　　　名</t>
  </si>
  <si>
    <t>会 社 名</t>
  </si>
  <si>
    <t xml:space="preserve">  　市　内　経　由</t>
  </si>
  <si>
    <t>始 点 ←→ 終 点</t>
  </si>
  <si>
    <t>運行間隔　（ 分 ）</t>
  </si>
  <si>
    <t>一日運行　回数</t>
  </si>
  <si>
    <t>地　    　　点</t>
  </si>
  <si>
    <t>屋慶名線</t>
  </si>
  <si>
    <t xml:space="preserve"> 勢理客  ～  牧　港</t>
  </si>
  <si>
    <t xml:space="preserve"> 那覇  ～  屋慶名</t>
  </si>
  <si>
    <t>20～40</t>
  </si>
  <si>
    <t>長田具志川線</t>
  </si>
  <si>
    <t>〃</t>
  </si>
  <si>
    <t xml:space="preserve"> 那覇  ～  具志川</t>
  </si>
  <si>
    <t>30～60</t>
  </si>
  <si>
    <t>謝苅線</t>
  </si>
  <si>
    <t xml:space="preserve"> 那覇  ～  読　谷</t>
  </si>
  <si>
    <t>-</t>
  </si>
  <si>
    <t>10～20</t>
  </si>
  <si>
    <t xml:space="preserve"> 那覇  ～  名　護</t>
  </si>
  <si>
    <t>具志川線</t>
  </si>
  <si>
    <t>知花線</t>
  </si>
  <si>
    <t xml:space="preserve"> 沢　岻  ～  浅野浦</t>
  </si>
  <si>
    <t>15～30</t>
  </si>
  <si>
    <t>琉大線</t>
  </si>
  <si>
    <t xml:space="preserve"> 道の駅豊崎～琉大北口</t>
  </si>
  <si>
    <t>牧港線</t>
  </si>
  <si>
    <t xml:space="preserve"> 内　間  ～  牧　港</t>
  </si>
  <si>
    <t xml:space="preserve"> 道の駅豊崎 ～ 宜野湾</t>
  </si>
  <si>
    <t>30～50</t>
  </si>
  <si>
    <t>国体道路線</t>
  </si>
  <si>
    <t xml:space="preserve"> 那覇空港  ～  名　護</t>
  </si>
  <si>
    <t>宜野湾線</t>
  </si>
  <si>
    <t>天久新都心線</t>
  </si>
  <si>
    <t xml:space="preserve"> 那覇空港　～　宜野湾</t>
  </si>
  <si>
    <t>具志川おもろまち線</t>
  </si>
  <si>
    <t xml:space="preserve"> 勢理客　～　牧　港</t>
  </si>
  <si>
    <t xml:space="preserve"> おもろまち～具志川</t>
  </si>
  <si>
    <t>屋慶名おもろまち線</t>
  </si>
  <si>
    <t xml:space="preserve"> おもろまち～読　谷</t>
  </si>
  <si>
    <t>謝苅おもろまち線</t>
  </si>
  <si>
    <t>20～60</t>
  </si>
  <si>
    <t>10～15</t>
  </si>
  <si>
    <t>15～20</t>
  </si>
  <si>
    <t>与勝線</t>
  </si>
  <si>
    <t xml:space="preserve"> 空港  ～  名　護</t>
  </si>
  <si>
    <t>与那城線</t>
  </si>
  <si>
    <t>コンベンションセンター線</t>
  </si>
  <si>
    <t xml:space="preserve"> 那覇  ～  真志喜</t>
  </si>
  <si>
    <t>10～55</t>
  </si>
  <si>
    <t>てだこ線</t>
  </si>
  <si>
    <t xml:space="preserve"> 勢理客  ～  経　塚</t>
  </si>
  <si>
    <t xml:space="preserve"> 那覇  ～  経　塚</t>
  </si>
  <si>
    <t>泡瀬西線</t>
  </si>
  <si>
    <t xml:space="preserve"> 那覇  ～  泡瀬営業所</t>
  </si>
  <si>
    <t>城間線（南風原）</t>
  </si>
  <si>
    <t>第一経塚　～　屋富祖</t>
  </si>
  <si>
    <t xml:space="preserve"> 馬天　～　屋富祖</t>
  </si>
  <si>
    <t>城間線（一日橋）</t>
  </si>
  <si>
    <t>普天間空港線</t>
  </si>
  <si>
    <t>広栄団地入口～幸地入口</t>
  </si>
  <si>
    <t xml:space="preserve"> 空港　～　普天間</t>
  </si>
  <si>
    <t>10～60</t>
  </si>
  <si>
    <t>幸地入口　～　西原入口</t>
  </si>
  <si>
    <t>糸満西原線</t>
  </si>
  <si>
    <t xml:space="preserve"> 糸満　～　西　原</t>
  </si>
  <si>
    <t xml:space="preserve">自　動　車  </t>
  </si>
  <si>
    <t>（単位：台）</t>
  </si>
  <si>
    <t>登　録</t>
  </si>
  <si>
    <t>特種(殊)用途用</t>
  </si>
  <si>
    <t>業　態</t>
  </si>
  <si>
    <t>自動車</t>
  </si>
  <si>
    <t>普通車</t>
  </si>
  <si>
    <t>小型車</t>
  </si>
  <si>
    <t>被けん</t>
  </si>
  <si>
    <t>特　種</t>
  </si>
  <si>
    <t>大　型</t>
  </si>
  <si>
    <t>年　度</t>
  </si>
  <si>
    <t>総　数</t>
  </si>
  <si>
    <t>引　車</t>
  </si>
  <si>
    <t>用途車</t>
  </si>
  <si>
    <t>特殊車</t>
  </si>
  <si>
    <t>自家用</t>
  </si>
  <si>
    <t>事業用</t>
  </si>
  <si>
    <t>合　計</t>
  </si>
  <si>
    <t>資料：沖縄総合事務局陸運事務所「業務概況」</t>
  </si>
  <si>
    <t xml:space="preserve">     区 分</t>
  </si>
  <si>
    <t>総　  数</t>
  </si>
  <si>
    <t>軽自動車（660㏄以下）</t>
  </si>
  <si>
    <t>原動機付自転車</t>
  </si>
  <si>
    <t>二輪車</t>
  </si>
  <si>
    <t>貨物車</t>
  </si>
  <si>
    <t>乗用車</t>
  </si>
  <si>
    <t xml:space="preserve">  50㏄</t>
  </si>
  <si>
    <t xml:space="preserve">  90㏄</t>
  </si>
  <si>
    <t xml:space="preserve"> 125㏄</t>
  </si>
  <si>
    <t xml:space="preserve"> 年 度</t>
  </si>
  <si>
    <t xml:space="preserve"> 250㏄以下</t>
  </si>
  <si>
    <t>　以下</t>
  </si>
  <si>
    <t xml:space="preserve"> 以下</t>
  </si>
  <si>
    <t>（注）50㏄以下には、ミニカーを含む。</t>
  </si>
  <si>
    <t xml:space="preserve">電　　話  </t>
  </si>
  <si>
    <t xml:space="preserve">郵　　便  </t>
  </si>
  <si>
    <t>（単位：戸、回線数）</t>
  </si>
  <si>
    <t>人　　口</t>
  </si>
  <si>
    <t>窓口機関</t>
  </si>
  <si>
    <t>郵便切手類</t>
  </si>
  <si>
    <t>郵便ポスト</t>
  </si>
  <si>
    <t xml:space="preserve"> 世  帯  数</t>
  </si>
  <si>
    <t xml:space="preserve">  総　　数</t>
  </si>
  <si>
    <t>加　　　入　　　電      話</t>
  </si>
  <si>
    <t>公 衆 電 話</t>
  </si>
  <si>
    <t xml:space="preserve">  普 及 率</t>
  </si>
  <si>
    <t>販  売  所</t>
  </si>
  <si>
    <t xml:space="preserve">  Ｂ</t>
  </si>
  <si>
    <t>人口一万人
当り所数</t>
  </si>
  <si>
    <t>箱　  数</t>
  </si>
  <si>
    <t>人口一万人
当り箱数</t>
  </si>
  <si>
    <t xml:space="preserve">   （Ａ）</t>
  </si>
  <si>
    <t xml:space="preserve">    (Ｂ)</t>
  </si>
  <si>
    <t>総 　数</t>
  </si>
  <si>
    <t>住 宅 用</t>
  </si>
  <si>
    <t>事 務 用</t>
  </si>
  <si>
    <t>街 頭 公 衆</t>
  </si>
  <si>
    <t xml:space="preserve">  ― ×100</t>
  </si>
  <si>
    <t>市　別</t>
  </si>
  <si>
    <t xml:space="preserve">  Ａ</t>
  </si>
  <si>
    <t>(万人)</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</si>
  <si>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</si>
  <si>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</si>
  <si>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</si>
  <si>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</si>
  <si>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</si>
  <si>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</si>
  <si>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</si>
  <si>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</si>
  <si>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</si>
  <si>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</si>
  <si>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</si>
  <si>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</si>
  <si>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</si>
  <si>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</si>
  <si>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</si>
  <si>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</si>
  <si>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</si>
  <si>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</si>
  <si>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</si>
  <si>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</si>
  <si>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6"/>
  </si>
  <si>
    <t>浦添線（真栄原折返）</t>
    <rPh sb="4" eb="5">
      <t>マ</t>
    </rPh>
    <rPh sb="5" eb="6">
      <t>エイ</t>
    </rPh>
    <rPh sb="6" eb="7">
      <t>ハラ</t>
    </rPh>
    <phoneticPr fontId="6"/>
  </si>
  <si>
    <t xml:space="preserve"> 道の駅豊崎 ～ 真栄原</t>
    <rPh sb="9" eb="10">
      <t>マ</t>
    </rPh>
    <rPh sb="10" eb="11">
      <t>エイ</t>
    </rPh>
    <rPh sb="11" eb="12">
      <t>ハラ</t>
    </rPh>
    <phoneticPr fontId="6"/>
  </si>
  <si>
    <t>新都心具志川線</t>
    <rPh sb="0" eb="3">
      <t>シントシン</t>
    </rPh>
    <rPh sb="3" eb="6">
      <t>グシカワ</t>
    </rPh>
    <rPh sb="6" eb="7">
      <t>セン</t>
    </rPh>
    <phoneticPr fontId="6"/>
  </si>
  <si>
    <t>宜野湾空港線</t>
    <rPh sb="3" eb="5">
      <t>クウコウ</t>
    </rPh>
    <rPh sb="5" eb="6">
      <t>セン</t>
    </rPh>
    <phoneticPr fontId="6"/>
  </si>
  <si>
    <t>年  度</t>
    <phoneticPr fontId="6"/>
  </si>
  <si>
    <t>路線数</t>
    <phoneticPr fontId="6"/>
  </si>
  <si>
    <t>総延長（ｍ)</t>
    <phoneticPr fontId="6"/>
  </si>
  <si>
    <t xml:space="preserve"> 内　間  ～  広　栄</t>
    <rPh sb="9" eb="10">
      <t>コウ</t>
    </rPh>
    <rPh sb="11" eb="12">
      <t>エイ</t>
    </rPh>
    <phoneticPr fontId="6"/>
  </si>
  <si>
    <t xml:space="preserve">    区 分</t>
    <rPh sb="4" eb="5">
      <t>ク</t>
    </rPh>
    <phoneticPr fontId="6"/>
  </si>
  <si>
    <t>市道実延長距離</t>
    <rPh sb="0" eb="2">
      <t>シドウ</t>
    </rPh>
    <rPh sb="2" eb="3">
      <t>ジツ</t>
    </rPh>
    <rPh sb="3" eb="5">
      <t>エンチョウ</t>
    </rPh>
    <rPh sb="5" eb="7">
      <t>キョリ</t>
    </rPh>
    <phoneticPr fontId="6"/>
  </si>
  <si>
    <t>砂利道延長（ｍ)</t>
    <phoneticPr fontId="6"/>
  </si>
  <si>
    <t>簡易舗装延長(ｍ)</t>
    <phoneticPr fontId="6"/>
  </si>
  <si>
    <t>高級舗装延長（ｍ)</t>
    <phoneticPr fontId="6"/>
  </si>
  <si>
    <t>延長舗装率（％)</t>
    <phoneticPr fontId="6"/>
  </si>
  <si>
    <t>実延長（ｍ)</t>
    <rPh sb="0" eb="1">
      <t>ジツ</t>
    </rPh>
    <phoneticPr fontId="6"/>
  </si>
  <si>
    <t>資料:日本郵便株式会社沖縄支社</t>
    <rPh sb="3" eb="5">
      <t>ニホン</t>
    </rPh>
    <phoneticPr fontId="6"/>
  </si>
  <si>
    <t>渋滞を緩和するために造られたバイパスである。その他に仲間、安波茶を軸として県道153号線が那覇市首里～</t>
    <phoneticPr fontId="6"/>
  </si>
  <si>
    <t>（113）  交通安全施設の設置状況（各年共３月末現在）</t>
    <phoneticPr fontId="6"/>
  </si>
  <si>
    <t>（114）  バスの運行状況（各年共４月１日現在）</t>
    <phoneticPr fontId="6"/>
  </si>
  <si>
    <t>（116）  登録自動車台数（各年度共３月末現在）</t>
    <phoneticPr fontId="6"/>
  </si>
  <si>
    <t>（Ｐ105参照）</t>
    <phoneticPr fontId="6"/>
  </si>
  <si>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6"/>
  </si>
  <si>
    <t>分　 　室</t>
    <phoneticPr fontId="6"/>
  </si>
  <si>
    <t>所　　 数</t>
    <phoneticPr fontId="6"/>
  </si>
  <si>
    <t>窓　　口　　機　　関</t>
    <phoneticPr fontId="6"/>
  </si>
  <si>
    <t>郵 便 局</t>
    <phoneticPr fontId="6"/>
  </si>
  <si>
    <t>乗合用</t>
    <phoneticPr fontId="6"/>
  </si>
  <si>
    <t>乗用</t>
    <phoneticPr fontId="6"/>
  </si>
  <si>
    <t xml:space="preserve"> 年 度</t>
    <phoneticPr fontId="6"/>
  </si>
  <si>
    <r>
      <t xml:space="preserve">小型特殊車
</t>
    </r>
    <r>
      <rPr>
        <sz val="9"/>
        <color theme="1"/>
        <rFont val="ＭＳ 明朝"/>
        <family val="1"/>
        <charset val="128"/>
      </rPr>
      <t xml:space="preserve">（農耕用・
 その他のもの）  </t>
    </r>
    <phoneticPr fontId="6"/>
  </si>
  <si>
    <t>総数</t>
    <rPh sb="0" eb="2">
      <t>ソウスウ</t>
    </rPh>
    <phoneticPr fontId="6"/>
  </si>
  <si>
    <t>（118)   電話施設の概況（各年度共３月末現在）</t>
    <rPh sb="16" eb="17">
      <t>カク</t>
    </rPh>
    <rPh sb="17" eb="19">
      <t>ネンド</t>
    </rPh>
    <rPh sb="19" eb="20">
      <t>トモ</t>
    </rPh>
    <phoneticPr fontId="6"/>
  </si>
  <si>
    <t>20～50</t>
    <phoneticPr fontId="6"/>
  </si>
  <si>
    <t>簡 易 局</t>
    <phoneticPr fontId="6"/>
  </si>
  <si>
    <r>
      <t>（単位：ｍ</t>
    </r>
    <r>
      <rPr>
        <vertAlign val="superscript"/>
        <sz val="10"/>
        <rFont val="ＭＳ 明朝"/>
        <family val="1"/>
        <charset val="128"/>
      </rPr>
      <t>2</t>
    </r>
    <r>
      <rPr>
        <sz val="10"/>
        <rFont val="ＭＳ 明朝"/>
        <family val="1"/>
        <charset val="128"/>
      </rPr>
      <t>、ｍ，％)</t>
    </r>
  </si>
  <si>
    <t>総面積（㎡)</t>
    <phoneticPr fontId="6"/>
  </si>
  <si>
    <t>セメント系舗装延長(ｍ)</t>
    <phoneticPr fontId="6"/>
  </si>
  <si>
    <t>10～40</t>
    <phoneticPr fontId="6"/>
  </si>
  <si>
    <t>60～80</t>
    <phoneticPr fontId="6"/>
  </si>
  <si>
    <t>15～40</t>
    <phoneticPr fontId="6"/>
  </si>
  <si>
    <t>（52）本市の登録自動車台数の推移</t>
    <phoneticPr fontId="6"/>
  </si>
  <si>
    <t>（53）本市の届出自動車（小型）保有台数</t>
    <phoneticPr fontId="6"/>
  </si>
  <si>
    <t>（54）種類別、電話の構成（Ｐ106参照）</t>
    <phoneticPr fontId="6"/>
  </si>
  <si>
    <t>（55）市別郵便機関数（Ｐ107参照）</t>
    <phoneticPr fontId="6"/>
  </si>
  <si>
    <t>貨物用</t>
    <rPh sb="0" eb="3">
      <t>カモツヨウ</t>
    </rPh>
    <phoneticPr fontId="6"/>
  </si>
  <si>
    <t>資料:市民税課</t>
    <rPh sb="3" eb="6">
      <t>シミンゼイ</t>
    </rPh>
    <rPh sb="6" eb="7">
      <t>カ</t>
    </rPh>
    <phoneticPr fontId="6"/>
  </si>
  <si>
    <t>10～20</t>
    <phoneticPr fontId="6"/>
  </si>
  <si>
    <r>
      <t xml:space="preserve"> 内　間　～　</t>
    </r>
    <r>
      <rPr>
        <sz val="9"/>
        <rFont val="ＭＳ 明朝"/>
        <family val="1"/>
        <charset val="128"/>
      </rPr>
      <t>西原四丁目</t>
    </r>
    <rPh sb="7" eb="9">
      <t>ニシハラ</t>
    </rPh>
    <rPh sb="9" eb="12">
      <t>ヨンチョウメ</t>
    </rPh>
    <phoneticPr fontId="6"/>
  </si>
  <si>
    <r>
      <t xml:space="preserve"> 道の駅豊崎～</t>
    </r>
    <r>
      <rPr>
        <sz val="9"/>
        <rFont val="ＭＳ 明朝"/>
        <family val="1"/>
        <charset val="128"/>
      </rPr>
      <t>西原四丁目</t>
    </r>
    <rPh sb="7" eb="9">
      <t>ニシハラ</t>
    </rPh>
    <rPh sb="9" eb="12">
      <t>ヨンチョウメ</t>
    </rPh>
    <phoneticPr fontId="6"/>
  </si>
  <si>
    <t>※読谷線 （喜名）</t>
    <rPh sb="1" eb="3">
      <t>ヨミタン</t>
    </rPh>
    <phoneticPr fontId="6"/>
  </si>
  <si>
    <t>名護東線</t>
    <rPh sb="3" eb="4">
      <t>セン</t>
    </rPh>
    <phoneticPr fontId="6"/>
  </si>
  <si>
    <t>※読谷線 （楚辺）</t>
    <phoneticPr fontId="6"/>
  </si>
  <si>
    <t>※読谷線(喜名）</t>
    <phoneticPr fontId="6"/>
  </si>
  <si>
    <t>※読谷おもろまち線</t>
    <phoneticPr fontId="6"/>
  </si>
  <si>
    <t>※名護西線</t>
    <phoneticPr fontId="6"/>
  </si>
  <si>
    <t>※名護西空港線</t>
    <phoneticPr fontId="6"/>
  </si>
  <si>
    <t>※読谷線（楚辺）</t>
    <phoneticPr fontId="6"/>
  </si>
  <si>
    <t>※名護西線</t>
    <phoneticPr fontId="6"/>
  </si>
  <si>
    <t>※名護西空港線</t>
    <phoneticPr fontId="6"/>
  </si>
  <si>
    <t>※読谷おもろまち線</t>
    <phoneticPr fontId="6"/>
  </si>
  <si>
    <t>のまま国道 330号と連結している。また、本市の中央を縦断する国道330号は、国道58号、県道241号線等の交通</t>
    <phoneticPr fontId="6"/>
  </si>
  <si>
    <t xml:space="preserve"> 那覇BT～　琉大北口</t>
    <phoneticPr fontId="6"/>
  </si>
  <si>
    <t>20～40</t>
    <phoneticPr fontId="6"/>
  </si>
  <si>
    <t>（注）人口は、沖縄県市町村課の住民基本台帳人口による。</t>
    <phoneticPr fontId="6"/>
  </si>
  <si>
    <t>（52）</t>
    <phoneticPr fontId="6"/>
  </si>
  <si>
    <t>OK</t>
    <phoneticPr fontId="6"/>
  </si>
  <si>
    <t>（54）</t>
    <phoneticPr fontId="6"/>
  </si>
  <si>
    <t>（55）</t>
    <phoneticPr fontId="6"/>
  </si>
  <si>
    <t xml:space="preserve">（注）１.ずい道は西原トンネル、伊祖トンネルを計上した。             </t>
    <phoneticPr fontId="6"/>
  </si>
  <si>
    <t>　　　２.市道の延長舗装率は、セメント系・簡易・高級舗装延長を実延長距離で除して得た数値である。</t>
    <phoneticPr fontId="6"/>
  </si>
  <si>
    <t>　　　３.平成24年より実延長欄を追加。</t>
    <rPh sb="5" eb="7">
      <t>ヘイセイ</t>
    </rPh>
    <rPh sb="9" eb="10">
      <t>ネン</t>
    </rPh>
    <rPh sb="12" eb="13">
      <t>ジツ</t>
    </rPh>
    <rPh sb="13" eb="15">
      <t>エンチョウ</t>
    </rPh>
    <rPh sb="15" eb="16">
      <t>ラン</t>
    </rPh>
    <rPh sb="17" eb="19">
      <t>ツイカ</t>
    </rPh>
    <phoneticPr fontId="6"/>
  </si>
  <si>
    <t>道路課　　　　　　　　　　</t>
    <phoneticPr fontId="6"/>
  </si>
  <si>
    <t>資料：琉球バス交通、沖縄バス</t>
    <phoneticPr fontId="6"/>
  </si>
  <si>
    <t>東陽バス、那覇バス</t>
    <rPh sb="0" eb="1">
      <t>ヒガシ</t>
    </rPh>
    <rPh sb="1" eb="2">
      <t>ヨウ</t>
    </rPh>
    <rPh sb="5" eb="7">
      <t>ナハ</t>
    </rPh>
    <phoneticPr fontId="6"/>
  </si>
  <si>
    <t>平　　　成　　　26　　　年</t>
    <phoneticPr fontId="6"/>
  </si>
  <si>
    <t>バス停留所</t>
    <rPh sb="2" eb="5">
      <t>テイリュウジョ</t>
    </rPh>
    <phoneticPr fontId="6"/>
  </si>
  <si>
    <t xml:space="preserve">     (１月１日時点・千の位を四捨五入) </t>
    <phoneticPr fontId="6"/>
  </si>
  <si>
    <t>道路反射鏡 　市管理　（基）</t>
    <rPh sb="8" eb="10">
      <t>カンリ</t>
    </rPh>
    <phoneticPr fontId="6"/>
  </si>
  <si>
    <t xml:space="preserve">     各社１日の運行回数となります。</t>
    <rPh sb="5" eb="7">
      <t>カクシャ</t>
    </rPh>
    <rPh sb="8" eb="9">
      <t>ニチ</t>
    </rPh>
    <rPh sb="10" eb="12">
      <t>ウンコウ</t>
    </rPh>
    <rPh sb="12" eb="14">
      <t>カイスウ</t>
    </rPh>
    <phoneticPr fontId="6"/>
  </si>
  <si>
    <t>沖縄県警察本部「交通白書」</t>
    <phoneticPr fontId="6"/>
  </si>
  <si>
    <t>東陽バス　</t>
    <rPh sb="0" eb="2">
      <t>トウヨウ</t>
    </rPh>
    <phoneticPr fontId="6"/>
  </si>
  <si>
    <t>琉球バス</t>
    <rPh sb="0" eb="2">
      <t>リュウキュウ</t>
    </rPh>
    <phoneticPr fontId="6"/>
  </si>
  <si>
    <t>那覇バス</t>
    <rPh sb="0" eb="2">
      <t>ナハ</t>
    </rPh>
    <phoneticPr fontId="6"/>
  </si>
  <si>
    <t>沖縄バス</t>
    <rPh sb="0" eb="2">
      <t>オキナワ</t>
    </rPh>
    <phoneticPr fontId="6"/>
  </si>
  <si>
    <t>増減なし</t>
    <rPh sb="0" eb="2">
      <t>ゾウゲン</t>
    </rPh>
    <phoneticPr fontId="6"/>
  </si>
  <si>
    <t xml:space="preserve">（112）  道路及び橋りょう現況（国道及び県道は各年４月１日現在、市道は各年３月末現在）                                                                    </t>
    <rPh sb="18" eb="20">
      <t>コクドウ</t>
    </rPh>
    <rPh sb="20" eb="21">
      <t>オヨ</t>
    </rPh>
    <rPh sb="22" eb="24">
      <t>ケンドウ</t>
    </rPh>
    <rPh sb="25" eb="27">
      <t>カクネン</t>
    </rPh>
    <rPh sb="28" eb="29">
      <t>ガツ</t>
    </rPh>
    <rPh sb="30" eb="31">
      <t>ニチ</t>
    </rPh>
    <rPh sb="31" eb="33">
      <t>ゲンザイ</t>
    </rPh>
    <rPh sb="34" eb="36">
      <t>シドウ</t>
    </rPh>
    <rPh sb="37" eb="39">
      <t>カクネン</t>
    </rPh>
    <rPh sb="40" eb="42">
      <t>ガツマツ</t>
    </rPh>
    <rPh sb="42" eb="44">
      <t>ゲンザイ</t>
    </rPh>
    <phoneticPr fontId="6"/>
  </si>
  <si>
    <t>（市）1（県）3
（国）12</t>
    <rPh sb="5" eb="6">
      <t>ケン</t>
    </rPh>
    <phoneticPr fontId="6"/>
  </si>
  <si>
    <t>琉球バス</t>
    <rPh sb="0" eb="2">
      <t>リュウキュウ</t>
    </rPh>
    <phoneticPr fontId="6"/>
  </si>
  <si>
    <t xml:space="preserve"> 勢理客  ～  牧　港</t>
    <phoneticPr fontId="6"/>
  </si>
  <si>
    <t>20～60</t>
    <phoneticPr fontId="6"/>
  </si>
  <si>
    <t>那覇大謝名線</t>
    <rPh sb="0" eb="2">
      <t>ナハ</t>
    </rPh>
    <rPh sb="2" eb="5">
      <t>オオジャナ</t>
    </rPh>
    <rPh sb="5" eb="6">
      <t>セン</t>
    </rPh>
    <phoneticPr fontId="6"/>
  </si>
  <si>
    <t xml:space="preserve"> 勢理客　～　牧　港</t>
    <rPh sb="1" eb="4">
      <t>ジッチャク</t>
    </rPh>
    <rPh sb="7" eb="8">
      <t>マキ</t>
    </rPh>
    <rPh sb="9" eb="10">
      <t>ミナト</t>
    </rPh>
    <phoneticPr fontId="6"/>
  </si>
  <si>
    <t xml:space="preserve"> 那覇　～　具志川</t>
    <rPh sb="1" eb="3">
      <t>ナハ</t>
    </rPh>
    <rPh sb="6" eb="9">
      <t>グシカワ</t>
    </rPh>
    <phoneticPr fontId="6"/>
  </si>
  <si>
    <t>赤嶺てだこ線</t>
    <rPh sb="0" eb="2">
      <t>アカミネ</t>
    </rPh>
    <rPh sb="5" eb="6">
      <t>セン</t>
    </rPh>
    <phoneticPr fontId="6"/>
  </si>
  <si>
    <t>〃</t>
    <phoneticPr fontId="6"/>
  </si>
  <si>
    <t>国立劇場おきなわ線</t>
    <rPh sb="0" eb="2">
      <t>コクリツ</t>
    </rPh>
    <rPh sb="2" eb="4">
      <t>ゲキジョウ</t>
    </rPh>
    <rPh sb="8" eb="9">
      <t>セン</t>
    </rPh>
    <phoneticPr fontId="6"/>
  </si>
  <si>
    <t>勢　理　客</t>
    <rPh sb="0" eb="1">
      <t>ゼイ</t>
    </rPh>
    <rPh sb="2" eb="3">
      <t>リ</t>
    </rPh>
    <rPh sb="4" eb="5">
      <t>キャク</t>
    </rPh>
    <phoneticPr fontId="6"/>
  </si>
  <si>
    <t>-</t>
    <phoneticPr fontId="6"/>
  </si>
  <si>
    <t xml:space="preserve"> 赤嶺駅 ～  経　塚</t>
    <rPh sb="1" eb="3">
      <t>アカミネ</t>
    </rPh>
    <rPh sb="3" eb="4">
      <t>エキ</t>
    </rPh>
    <rPh sb="8" eb="9">
      <t>キョウ</t>
    </rPh>
    <rPh sb="10" eb="11">
      <t>ツカ</t>
    </rPh>
    <phoneticPr fontId="6"/>
  </si>
  <si>
    <t xml:space="preserve"> 国立劇場おきなわ～糸満</t>
    <rPh sb="1" eb="3">
      <t>コクリツ</t>
    </rPh>
    <rPh sb="3" eb="5">
      <t>ゲキジョウ</t>
    </rPh>
    <rPh sb="10" eb="12">
      <t>イトマン</t>
    </rPh>
    <phoneticPr fontId="6"/>
  </si>
  <si>
    <t>(注) 琉球バス交通と沖縄バスとの共同運行（※５路線）は</t>
    <rPh sb="1" eb="2">
      <t>チュウ</t>
    </rPh>
    <rPh sb="4" eb="6">
      <t>リュウキュウ</t>
    </rPh>
    <rPh sb="8" eb="10">
      <t>コウツウ</t>
    </rPh>
    <rPh sb="11" eb="13">
      <t>オキナワ</t>
    </rPh>
    <rPh sb="17" eb="19">
      <t>キョウドウ</t>
    </rPh>
    <rPh sb="19" eb="21">
      <t>ウンコウ</t>
    </rPh>
    <rPh sb="24" eb="26">
      <t>ロセン</t>
    </rPh>
    <phoneticPr fontId="6"/>
  </si>
  <si>
    <r>
      <t xml:space="preserve"> 沢　岻  ～  </t>
    </r>
    <r>
      <rPr>
        <sz val="10"/>
        <rFont val="ＭＳ 明朝"/>
        <family val="1"/>
        <charset val="128"/>
      </rPr>
      <t>浅野浦</t>
    </r>
    <phoneticPr fontId="6"/>
  </si>
  <si>
    <r>
      <t>平 成</t>
    </r>
    <r>
      <rPr>
        <sz val="10"/>
        <rFont val="ＭＳ 明朝"/>
        <family val="1"/>
        <charset val="128"/>
      </rPr>
      <t xml:space="preserve"> 27 </t>
    </r>
    <r>
      <rPr>
        <sz val="10"/>
        <color theme="0"/>
        <rFont val="ＭＳ 明朝"/>
        <family val="1"/>
        <charset val="128"/>
      </rPr>
      <t>年</t>
    </r>
    <phoneticPr fontId="6"/>
  </si>
  <si>
    <t>資料：道路施設現況調書　　　　　</t>
    <phoneticPr fontId="6"/>
  </si>
  <si>
    <t xml:space="preserve">（117）  届出自動車保有台数（各年度共３月末現在） </t>
    <phoneticPr fontId="6"/>
  </si>
  <si>
    <t>251㏄ 
以上</t>
    <phoneticPr fontId="6"/>
  </si>
  <si>
    <t>小  型
二輪車</t>
    <phoneticPr fontId="6"/>
  </si>
  <si>
    <r>
      <t>　本県では、自動車が唯一の陸上交通手段であり、近年における生活水準の向上や生活圏の拡大、モータリーゼーションの進展等によって</t>
    </r>
    <r>
      <rPr>
        <sz val="10"/>
        <color rgb="FFFF0000"/>
        <rFont val="ＭＳ 明朝"/>
        <family val="1"/>
        <charset val="128"/>
      </rPr>
      <t>登録自動車総数は年々増加傾向にある</t>
    </r>
    <r>
      <rPr>
        <sz val="10"/>
        <color theme="1"/>
        <rFont val="ＭＳ 明朝"/>
        <family val="1"/>
        <charset val="128"/>
      </rPr>
      <t>。</t>
    </r>
    <rPh sb="62" eb="64">
      <t>トウロク</t>
    </rPh>
    <rPh sb="64" eb="67">
      <t>ジドウシャ</t>
    </rPh>
    <rPh sb="67" eb="69">
      <t>ソウスウ</t>
    </rPh>
    <rPh sb="70" eb="72">
      <t>ネンネン</t>
    </rPh>
    <rPh sb="72" eb="74">
      <t>ゾウカ</t>
    </rPh>
    <rPh sb="74" eb="76">
      <t>ケイコウ</t>
    </rPh>
    <phoneticPr fontId="6"/>
  </si>
  <si>
    <t>単位：人、世帯</t>
    <rPh sb="0" eb="2">
      <t>タンイ</t>
    </rPh>
    <rPh sb="3" eb="4">
      <t>ヒト</t>
    </rPh>
    <rPh sb="5" eb="7">
      <t>セタイ</t>
    </rPh>
    <phoneticPr fontId="27"/>
  </si>
  <si>
    <t>市町村名</t>
    <rPh sb="0" eb="4">
      <t>シチョウソンメイ</t>
    </rPh>
    <phoneticPr fontId="27"/>
  </si>
  <si>
    <t>人　　　　　　　　　　　　　　口</t>
    <rPh sb="0" eb="1">
      <t>ヒト</t>
    </rPh>
    <rPh sb="15" eb="16">
      <t>クチ</t>
    </rPh>
    <phoneticPr fontId="27"/>
  </si>
  <si>
    <t>世帯数</t>
    <rPh sb="0" eb="3">
      <t>セタイスウ</t>
    </rPh>
    <phoneticPr fontId="27"/>
  </si>
  <si>
    <t>男</t>
    <rPh sb="0" eb="1">
      <t>オトコ</t>
    </rPh>
    <phoneticPr fontId="27"/>
  </si>
  <si>
    <t>女</t>
    <rPh sb="0" eb="1">
      <t>オンナ</t>
    </rPh>
    <phoneticPr fontId="27"/>
  </si>
  <si>
    <t>合計</t>
    <rPh sb="0" eb="2">
      <t>ゴウケイ</t>
    </rPh>
    <phoneticPr fontId="27"/>
  </si>
  <si>
    <t>日本人</t>
    <rPh sb="0" eb="3">
      <t>ニホンジン</t>
    </rPh>
    <phoneticPr fontId="27"/>
  </si>
  <si>
    <t>外国人</t>
    <rPh sb="0" eb="3">
      <t>ガイコクジン</t>
    </rPh>
    <phoneticPr fontId="27"/>
  </si>
  <si>
    <t>計</t>
    <rPh sb="0" eb="1">
      <t>ケイ</t>
    </rPh>
    <phoneticPr fontId="27"/>
  </si>
  <si>
    <t>複数国籍</t>
    <rPh sb="0" eb="2">
      <t>フクスウ</t>
    </rPh>
    <rPh sb="2" eb="4">
      <t>コクセキ</t>
    </rPh>
    <phoneticPr fontId="27"/>
  </si>
  <si>
    <t>沖縄県計</t>
    <rPh sb="0" eb="3">
      <t>オキナワケン</t>
    </rPh>
    <rPh sb="3" eb="4">
      <t>ケイ</t>
    </rPh>
    <phoneticPr fontId="27"/>
  </si>
  <si>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</si>
  <si>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</si>
  <si>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</si>
  <si>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</si>
  <si>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</si>
  <si>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</si>
  <si>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</si>
  <si>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</si>
  <si>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</si>
  <si>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</si>
  <si>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</si>
  <si>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</si>
  <si>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</si>
  <si>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</si>
  <si>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</si>
  <si>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</si>
  <si>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</si>
  <si>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</si>
  <si>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</si>
  <si>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</si>
  <si>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</si>
  <si>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</si>
  <si>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</si>
  <si>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</si>
  <si>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</si>
  <si>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</si>
  <si>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</si>
  <si>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</si>
  <si>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</si>
  <si>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</si>
  <si>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一局当り
　利用人口</t>
    <phoneticPr fontId="6"/>
  </si>
  <si>
    <r>
      <t>　延長舗装率は</t>
    </r>
    <r>
      <rPr>
        <sz val="10"/>
        <color rgb="FFFF0000"/>
        <rFont val="ＭＳ 明朝"/>
        <family val="1"/>
        <charset val="128"/>
      </rPr>
      <t>99.9</t>
    </r>
    <r>
      <rPr>
        <sz val="10"/>
        <rFont val="ＭＳ 明朝"/>
        <family val="1"/>
        <charset val="128"/>
      </rPr>
      <t>％となっている。</t>
    </r>
    <phoneticPr fontId="6"/>
  </si>
  <si>
    <t>※横断歩道橋は県道分を除く。</t>
    <rPh sb="1" eb="3">
      <t>オウダン</t>
    </rPh>
    <rPh sb="3" eb="6">
      <t>ホドウキョウ</t>
    </rPh>
    <rPh sb="7" eb="8">
      <t>ケン</t>
    </rPh>
    <rPh sb="8" eb="9">
      <t>ドウ</t>
    </rPh>
    <rPh sb="9" eb="10">
      <t>フン</t>
    </rPh>
    <rPh sb="11" eb="12">
      <t>ノゾ</t>
    </rPh>
    <phoneticPr fontId="6"/>
  </si>
  <si>
    <t xml:space="preserve">資料：道路施設現況調書　　　　   </t>
    <phoneticPr fontId="6"/>
  </si>
  <si>
    <t>（国）11（県）3（市）1</t>
    <rPh sb="1" eb="2">
      <t>クニ</t>
    </rPh>
    <rPh sb="6" eb="7">
      <t>ケン</t>
    </rPh>
    <phoneticPr fontId="6"/>
  </si>
  <si>
    <t>平成25年度</t>
    <rPh sb="0" eb="2">
      <t>ヘイセイ</t>
    </rPh>
    <rPh sb="4" eb="6">
      <t>ネンド</t>
    </rPh>
    <phoneticPr fontId="6"/>
  </si>
  <si>
    <t>平成23年度</t>
    <rPh sb="0" eb="2">
      <t>ヘイセイ</t>
    </rPh>
    <rPh sb="4" eb="6">
      <t>ネンド</t>
    </rPh>
    <phoneticPr fontId="6"/>
  </si>
  <si>
    <t>平 成 26 年</t>
    <phoneticPr fontId="6"/>
  </si>
  <si>
    <r>
      <t>平 成</t>
    </r>
    <r>
      <rPr>
        <sz val="10"/>
        <rFont val="ＭＳ 明朝"/>
        <family val="1"/>
        <charset val="128"/>
      </rPr>
      <t xml:space="preserve"> 28 </t>
    </r>
    <r>
      <rPr>
        <sz val="10"/>
        <color theme="0"/>
        <rFont val="ＭＳ 明朝"/>
        <family val="1"/>
        <charset val="128"/>
      </rPr>
      <t>年</t>
    </r>
    <phoneticPr fontId="6"/>
  </si>
  <si>
    <r>
      <t>平 　　　成</t>
    </r>
    <r>
      <rPr>
        <sz val="10"/>
        <rFont val="ＭＳ 明朝"/>
        <family val="1"/>
        <charset val="128"/>
      </rPr>
      <t xml:space="preserve"> 29 　</t>
    </r>
    <phoneticPr fontId="6"/>
  </si>
  <si>
    <r>
      <t>（115）  バス路線別、運行間隔及び１日運行回数（平成</t>
    </r>
    <r>
      <rPr>
        <sz val="10"/>
        <color rgb="FFFF0000"/>
        <rFont val="ＭＳ 明朝"/>
        <family val="1"/>
        <charset val="128"/>
      </rPr>
      <t>30</t>
    </r>
    <r>
      <rPr>
        <sz val="10"/>
        <rFont val="ＭＳ 明朝"/>
        <family val="1"/>
        <charset val="128"/>
      </rPr>
      <t>年４月１日現在）</t>
    </r>
    <phoneticPr fontId="6"/>
  </si>
  <si>
    <t>平成24年度</t>
    <rPh sb="0" eb="2">
      <t>ヘイセイ</t>
    </rPh>
    <rPh sb="4" eb="6">
      <t>ネンド</t>
    </rPh>
    <phoneticPr fontId="6"/>
  </si>
  <si>
    <r>
      <t>平　　　成　　　</t>
    </r>
    <r>
      <rPr>
        <b/>
        <sz val="10"/>
        <color rgb="FFFF0000"/>
        <rFont val="ＭＳ 明朝"/>
        <family val="1"/>
        <charset val="128"/>
      </rPr>
      <t>28</t>
    </r>
    <r>
      <rPr>
        <b/>
        <sz val="10"/>
        <rFont val="ＭＳ 明朝"/>
        <family val="1"/>
        <charset val="128"/>
      </rPr>
      <t>　　　年</t>
    </r>
    <phoneticPr fontId="6"/>
  </si>
  <si>
    <t>平　　　成　　　27　　　年</t>
    <phoneticPr fontId="6"/>
  </si>
  <si>
    <t>-</t>
    <phoneticPr fontId="6"/>
  </si>
  <si>
    <r>
      <t>　</t>
    </r>
    <r>
      <rPr>
        <sz val="10"/>
        <color rgb="FFFF0000"/>
        <rFont val="ＭＳ 明朝"/>
        <family val="1"/>
        <charset val="128"/>
      </rPr>
      <t>平成28年4月1日</t>
    </r>
    <r>
      <rPr>
        <sz val="10"/>
        <rFont val="ＭＳ 明朝"/>
        <family val="1"/>
        <charset val="128"/>
      </rPr>
      <t>現在の道路数は、国道が</t>
    </r>
    <r>
      <rPr>
        <sz val="10"/>
        <color rgb="FFFF0000"/>
        <rFont val="ＭＳ 明朝"/>
        <family val="1"/>
        <charset val="128"/>
      </rPr>
      <t>２</t>
    </r>
    <r>
      <rPr>
        <sz val="10"/>
        <rFont val="ＭＳ 明朝"/>
        <family val="1"/>
        <charset val="128"/>
      </rPr>
      <t>、県道が</t>
    </r>
    <r>
      <rPr>
        <sz val="10"/>
        <color rgb="FFFF0000"/>
        <rFont val="ＭＳ 明朝"/>
        <family val="1"/>
        <charset val="128"/>
      </rPr>
      <t>４</t>
    </r>
    <r>
      <rPr>
        <sz val="10"/>
        <rFont val="ＭＳ 明朝"/>
        <family val="1"/>
        <charset val="128"/>
      </rPr>
      <t>、市道が</t>
    </r>
    <r>
      <rPr>
        <sz val="10"/>
        <color rgb="FFFF0000"/>
        <rFont val="ＭＳ 明朝"/>
        <family val="1"/>
        <charset val="128"/>
      </rPr>
      <t>565</t>
    </r>
    <r>
      <rPr>
        <sz val="10"/>
        <rFont val="ＭＳ 明朝"/>
        <family val="1"/>
        <charset val="128"/>
      </rPr>
      <t>の計</t>
    </r>
    <r>
      <rPr>
        <sz val="10"/>
        <color rgb="FFFF0000"/>
        <rFont val="ＭＳ 明朝"/>
        <family val="1"/>
        <charset val="128"/>
      </rPr>
      <t>571</t>
    </r>
    <r>
      <rPr>
        <sz val="10"/>
        <rFont val="ＭＳ 明朝"/>
        <family val="1"/>
        <charset val="128"/>
      </rPr>
      <t>となっている。</t>
    </r>
    <rPh sb="23" eb="25">
      <t>ケンドウ</t>
    </rPh>
    <rPh sb="28" eb="30">
      <t>シドウ</t>
    </rPh>
    <phoneticPr fontId="6"/>
  </si>
  <si>
    <r>
      <t>　また、道路総延長は約</t>
    </r>
    <r>
      <rPr>
        <sz val="10"/>
        <color rgb="FFFF0000"/>
        <rFont val="ＭＳ 明朝"/>
        <family val="1"/>
        <charset val="128"/>
      </rPr>
      <t>190</t>
    </r>
    <r>
      <rPr>
        <sz val="10"/>
        <rFont val="ＭＳ 明朝"/>
        <family val="1"/>
        <charset val="128"/>
      </rPr>
      <t>キロメートルで、その総面積が約</t>
    </r>
    <r>
      <rPr>
        <sz val="10"/>
        <color rgb="FFFF0000"/>
        <rFont val="ＭＳ 明朝"/>
        <family val="1"/>
        <charset val="128"/>
      </rPr>
      <t>210.6</t>
    </r>
    <r>
      <rPr>
        <sz val="10"/>
        <rFont val="ＭＳ 明朝"/>
        <family val="1"/>
        <charset val="128"/>
      </rPr>
      <t>万平方メートルである。</t>
    </r>
    <phoneticPr fontId="6"/>
  </si>
  <si>
    <r>
      <t>　</t>
    </r>
    <r>
      <rPr>
        <sz val="10"/>
        <color rgb="FFFF0000"/>
        <rFont val="ＭＳ 明朝"/>
        <family val="1"/>
        <charset val="128"/>
      </rPr>
      <t>平成28年4月1日</t>
    </r>
    <r>
      <rPr>
        <sz val="10"/>
        <rFont val="ＭＳ 明朝"/>
        <family val="1"/>
        <charset val="128"/>
      </rPr>
      <t>現在の橋りょう数は、国道</t>
    </r>
    <r>
      <rPr>
        <sz val="10"/>
        <color rgb="FFFF0000"/>
        <rFont val="ＭＳ 明朝"/>
        <family val="1"/>
        <charset val="128"/>
      </rPr>
      <t>10</t>
    </r>
    <r>
      <rPr>
        <sz val="10"/>
        <rFont val="ＭＳ 明朝"/>
        <family val="1"/>
        <charset val="128"/>
      </rPr>
      <t>、県道</t>
    </r>
    <r>
      <rPr>
        <sz val="10"/>
        <color rgb="FFFF0000"/>
        <rFont val="ＭＳ 明朝"/>
        <family val="1"/>
        <charset val="128"/>
      </rPr>
      <t>11</t>
    </r>
    <r>
      <rPr>
        <sz val="10"/>
        <rFont val="ＭＳ 明朝"/>
        <family val="1"/>
        <charset val="128"/>
      </rPr>
      <t>、市道</t>
    </r>
    <r>
      <rPr>
        <sz val="10"/>
        <color rgb="FFFF0000"/>
        <rFont val="ＭＳ 明朝"/>
        <family val="1"/>
        <charset val="128"/>
      </rPr>
      <t>30</t>
    </r>
    <r>
      <rPr>
        <sz val="10"/>
        <rFont val="ＭＳ 明朝"/>
        <family val="1"/>
        <charset val="128"/>
      </rPr>
      <t>の計</t>
    </r>
    <r>
      <rPr>
        <sz val="10"/>
        <color rgb="FFFF0000"/>
        <rFont val="ＭＳ 明朝"/>
        <family val="1"/>
        <charset val="128"/>
      </rPr>
      <t>51</t>
    </r>
    <r>
      <rPr>
        <sz val="10"/>
        <rFont val="ＭＳ 明朝"/>
        <family val="1"/>
        <charset val="128"/>
      </rPr>
      <t>橋で、その総延長が</t>
    </r>
    <r>
      <rPr>
        <sz val="10"/>
        <color rgb="FFFF0000"/>
        <rFont val="ＭＳ 明朝"/>
        <family val="1"/>
        <charset val="128"/>
      </rPr>
      <t>2,145</t>
    </r>
    <r>
      <rPr>
        <sz val="10"/>
        <rFont val="ＭＳ 明朝"/>
        <family val="1"/>
        <charset val="128"/>
      </rPr>
      <t>メートルと</t>
    </r>
    <rPh sb="25" eb="27">
      <t>ケンドウ</t>
    </rPh>
    <phoneticPr fontId="6"/>
  </si>
  <si>
    <r>
      <t xml:space="preserve">  なっている。この内訳は、国道</t>
    </r>
    <r>
      <rPr>
        <sz val="10"/>
        <color rgb="FFFF0000"/>
        <rFont val="ＭＳ 明朝"/>
        <family val="1"/>
        <charset val="128"/>
      </rPr>
      <t>669</t>
    </r>
    <r>
      <rPr>
        <sz val="10"/>
        <rFont val="ＭＳ 明朝"/>
        <family val="1"/>
        <charset val="128"/>
      </rPr>
      <t>メートル、県道</t>
    </r>
    <r>
      <rPr>
        <sz val="10"/>
        <color rgb="FFFF0000"/>
        <rFont val="ＭＳ 明朝"/>
        <family val="1"/>
        <charset val="128"/>
      </rPr>
      <t>839</t>
    </r>
    <r>
      <rPr>
        <sz val="10"/>
        <rFont val="ＭＳ 明朝"/>
        <family val="1"/>
        <charset val="128"/>
      </rPr>
      <t>メートル、市道</t>
    </r>
    <r>
      <rPr>
        <sz val="10"/>
        <color rgb="FFFF0000"/>
        <rFont val="ＭＳ 明朝"/>
        <family val="1"/>
        <charset val="128"/>
      </rPr>
      <t>637</t>
    </r>
    <r>
      <rPr>
        <sz val="10"/>
        <rFont val="ＭＳ 明朝"/>
        <family val="1"/>
        <charset val="128"/>
      </rPr>
      <t>メートルである。</t>
    </r>
    <phoneticPr fontId="6"/>
  </si>
  <si>
    <r>
      <t>※道路概況・橋りょうにおける市道の数値は、平成</t>
    </r>
    <r>
      <rPr>
        <sz val="10"/>
        <color rgb="FFFF0000"/>
        <rFont val="ＭＳ 明朝"/>
        <family val="1"/>
        <charset val="128"/>
      </rPr>
      <t>28年3月31日</t>
    </r>
    <r>
      <rPr>
        <sz val="10"/>
        <rFont val="ＭＳ 明朝"/>
        <family val="1"/>
        <charset val="128"/>
      </rPr>
      <t>現在のものである。</t>
    </r>
    <rPh sb="1" eb="3">
      <t>ドウロ</t>
    </rPh>
    <rPh sb="3" eb="5">
      <t>ガイキョウ</t>
    </rPh>
    <rPh sb="6" eb="7">
      <t>キョウ</t>
    </rPh>
    <rPh sb="14" eb="16">
      <t>シドウ</t>
    </rPh>
    <rPh sb="17" eb="19">
      <t>スウチ</t>
    </rPh>
    <rPh sb="21" eb="23">
      <t>ヘイセイ</t>
    </rPh>
    <rPh sb="25" eb="26">
      <t>ネン</t>
    </rPh>
    <rPh sb="27" eb="28">
      <t>ガツ</t>
    </rPh>
    <rPh sb="30" eb="31">
      <t>ニチ</t>
    </rPh>
    <rPh sb="31" eb="33">
      <t>ゲンザイ</t>
    </rPh>
    <phoneticPr fontId="6"/>
  </si>
  <si>
    <t>（119）  市別郵便利用普及状況（平成30年3月末現在）</t>
    <phoneticPr fontId="6"/>
  </si>
  <si>
    <t>１　平成29年住民基本台帳人口・世帯数（平成30年１月１日現在）</t>
    <phoneticPr fontId="27"/>
  </si>
  <si>
    <r>
      <t>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(※平成</t>
    </r>
    <r>
      <rPr>
        <sz val="10"/>
        <color rgb="FFFF0000"/>
        <rFont val="ＭＳ 明朝"/>
        <family val="1"/>
        <charset val="128"/>
      </rPr>
      <t>28</t>
    </r>
    <r>
      <rPr>
        <sz val="10"/>
        <rFont val="ＭＳ 明朝"/>
        <family val="1"/>
        <charset val="128"/>
      </rPr>
      <t>年度の県内の携帯電話契約数は</t>
    </r>
    <r>
      <rPr>
        <sz val="10"/>
        <color rgb="FFFF0000"/>
        <rFont val="ＭＳ 明朝"/>
        <family val="1"/>
        <charset val="128"/>
      </rPr>
      <t>1,378,449</t>
    </r>
    <r>
      <rPr>
        <sz val="10"/>
        <rFont val="ＭＳ 明朝"/>
        <family val="1"/>
        <charset val="128"/>
      </rPr>
      <t>件、</t>
    </r>
    <r>
      <rPr>
        <sz val="10"/>
        <color rgb="FFFF0000"/>
        <rFont val="ＭＳ 明朝"/>
        <family val="1"/>
        <charset val="128"/>
      </rPr>
      <t>高速インターネット接続サービス契約数</t>
    </r>
    <r>
      <rPr>
        <sz val="10"/>
        <rFont val="ＭＳ 明朝"/>
        <family val="1"/>
        <charset val="128"/>
      </rPr>
      <t>は</t>
    </r>
    <r>
      <rPr>
        <sz val="10"/>
        <color rgb="FFFF0000"/>
        <rFont val="ＭＳ 明朝"/>
        <family val="1"/>
        <charset val="128"/>
      </rPr>
      <t>886,925</t>
    </r>
    <r>
      <rPr>
        <sz val="10"/>
        <rFont val="ＭＳ 明朝"/>
        <family val="1"/>
        <charset val="128"/>
      </rPr>
      <t>件で、加入電話数</t>
    </r>
    <r>
      <rPr>
        <sz val="10"/>
        <color rgb="FFFF0000"/>
        <rFont val="ＭＳ 明朝"/>
        <family val="1"/>
        <charset val="128"/>
      </rPr>
      <t>181,943</t>
    </r>
    <r>
      <rPr>
        <sz val="10"/>
        <rFont val="ＭＳ 明朝"/>
        <family val="1"/>
        <charset val="128"/>
      </rPr>
      <t>件を大幅に 上回っている。資料：平成</t>
    </r>
    <r>
      <rPr>
        <sz val="10"/>
        <color rgb="FFFF0000"/>
        <rFont val="ＭＳ 明朝"/>
        <family val="1"/>
        <charset val="128"/>
      </rPr>
      <t>29</t>
    </r>
    <r>
      <rPr>
        <sz val="10"/>
        <rFont val="ＭＳ 明朝"/>
        <family val="1"/>
        <charset val="128"/>
      </rPr>
      <t>年版沖縄県統計年鑑）</t>
    </r>
    <rPh sb="62" eb="64">
      <t>デンワ</t>
    </rPh>
    <rPh sb="181" eb="183">
      <t>コウソク</t>
    </rPh>
    <rPh sb="190" eb="192">
      <t>セツゾク</t>
    </rPh>
    <rPh sb="196" eb="198">
      <t>ケイヤク</t>
    </rPh>
    <rPh sb="198" eb="199">
      <t>スウ</t>
    </rPh>
    <phoneticPr fontId="6"/>
  </si>
  <si>
    <r>
      <rPr>
        <sz val="10"/>
        <color theme="0"/>
        <rFont val="ＭＳ 明朝"/>
        <family val="1"/>
        <charset val="128"/>
      </rPr>
      <t>平 成</t>
    </r>
    <r>
      <rPr>
        <sz val="10"/>
        <rFont val="ＭＳ 明朝"/>
        <family val="1"/>
        <charset val="128"/>
      </rPr>
      <t>　　　</t>
    </r>
    <r>
      <rPr>
        <sz val="10"/>
        <rFont val="ＭＳ 明朝"/>
        <family val="1"/>
        <charset val="128"/>
      </rPr>
      <t xml:space="preserve"> 30 </t>
    </r>
    <r>
      <rPr>
        <sz val="10"/>
        <color theme="0"/>
        <rFont val="ＭＳ 明朝"/>
        <family val="1"/>
        <charset val="128"/>
      </rPr>
      <t/>
    </r>
    <phoneticPr fontId="6"/>
  </si>
  <si>
    <r>
      <t>　本市には、平成30年3月31日現在で12局の郵便局がある。なお、1局当りの利用人口は</t>
    </r>
    <r>
      <rPr>
        <sz val="10"/>
        <color rgb="FFFF0000"/>
        <rFont val="ＭＳ 明朝"/>
        <family val="1"/>
        <charset val="128"/>
      </rPr>
      <t>1.0</t>
    </r>
    <r>
      <rPr>
        <sz val="10"/>
        <rFont val="ＭＳ 明朝"/>
        <family val="1"/>
        <charset val="128"/>
      </rPr>
      <t>万人、人口1万人当たりの切手・印紙類販売所は</t>
    </r>
    <r>
      <rPr>
        <sz val="10"/>
        <color rgb="FFFF0000"/>
        <rFont val="ＭＳ 明朝"/>
        <family val="1"/>
        <charset val="128"/>
      </rPr>
      <t>6.6</t>
    </r>
    <r>
      <rPr>
        <sz val="10"/>
        <rFont val="ＭＳ 明朝"/>
        <family val="1"/>
        <charset val="128"/>
      </rPr>
      <t>ヶ所、同ポスト数は</t>
    </r>
    <r>
      <rPr>
        <sz val="10"/>
        <color rgb="FFFF0000"/>
        <rFont val="ＭＳ 明朝"/>
        <family val="1"/>
        <charset val="128"/>
      </rPr>
      <t>8.6</t>
    </r>
    <r>
      <rPr>
        <sz val="10"/>
        <rFont val="ＭＳ 明朝"/>
        <family val="1"/>
        <charset val="128"/>
      </rPr>
      <t xml:space="preserve">箱となっている。               </t>
    </r>
    <rPh sb="72" eb="73">
      <t>ショ</t>
    </rPh>
    <phoneticPr fontId="6"/>
  </si>
  <si>
    <t>20～60</t>
    <phoneticPr fontId="6"/>
  </si>
  <si>
    <t>（53）　H30.3月末</t>
    <rPh sb="10" eb="11">
      <t>ガツ</t>
    </rPh>
    <phoneticPr fontId="6"/>
  </si>
  <si>
    <t>〃</t>
    <phoneticPr fontId="6"/>
  </si>
  <si>
    <t>北谷線</t>
    <rPh sb="0" eb="2">
      <t>チャタン</t>
    </rPh>
    <rPh sb="2" eb="3">
      <t>セン</t>
    </rPh>
    <phoneticPr fontId="6"/>
  </si>
  <si>
    <t xml:space="preserve"> 那覇  ～  北谷</t>
    <rPh sb="8" eb="10">
      <t>チャタン</t>
    </rPh>
    <phoneticPr fontId="6"/>
  </si>
  <si>
    <t>30～60</t>
    <phoneticPr fontId="6"/>
  </si>
  <si>
    <t>那覇～イオンモール線</t>
    <rPh sb="0" eb="2">
      <t>ナハ</t>
    </rPh>
    <rPh sb="9" eb="10">
      <t>セン</t>
    </rPh>
    <phoneticPr fontId="6"/>
  </si>
  <si>
    <t xml:space="preserve"> 勢理客  ～  牧　港</t>
    <rPh sb="9" eb="10">
      <t>マキ</t>
    </rPh>
    <rPh sb="11" eb="12">
      <t>ミナト</t>
    </rPh>
    <phoneticPr fontId="6"/>
  </si>
  <si>
    <t xml:space="preserve"> 那覇  ～  </t>
    <phoneticPr fontId="6"/>
  </si>
  <si>
    <t>イオンモール沖縄ライカム</t>
    <phoneticPr fontId="6"/>
  </si>
  <si>
    <t>-</t>
    <phoneticPr fontId="6"/>
  </si>
  <si>
    <r>
      <t>　　　</t>
    </r>
    <r>
      <rPr>
        <sz val="10"/>
        <rFont val="ＭＳ 明朝"/>
        <family val="1"/>
        <charset val="128"/>
      </rPr>
      <t>保有台数には、軍人軍属の所有台数を含まない。</t>
    </r>
    <rPh sb="3" eb="5">
      <t>ホユウ</t>
    </rPh>
    <rPh sb="5" eb="7">
      <t>ダイスウ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</si>
</sst>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_ * #,##0_ ;_ * \-#,##0_ ;_ * \-_ ;_ @_ "/>
    <numFmt numFmtId="177" formatCode="#,##0_ "/>
    <numFmt numFmtId="178" formatCode="_ * #,##0.0_ ;_ * \-#,##0.0_ ;_ * \-?_ ;_ @_ "/>
    <numFmt numFmtId="179" formatCode="#,##0_);[Red]\(#,##0\)"/>
    <numFmt numFmtId="180" formatCode="0_);[Red]\(0\)"/>
    <numFmt numFmtId="181" formatCode="0.0_);[Red]\(0.0\)"/>
    <numFmt numFmtId="182" formatCode="#,##0.0_);[Red]\(#,##0.0\)"/>
    <numFmt numFmtId="183" formatCode="#,##0;[Red]#,##0"/>
    <numFmt numFmtId="184" formatCode="_ * #,##0.00_ ;_ * \-#,##0.00_ ;_ * \-??_ ;_ @_ "/>
    <numFmt numFmtId="185" formatCode="#,##0_);\(#,##0\)"/>
    <numFmt numFmtId="186" formatCode="#,##0.0_);\(#,##0.0\)"/>
    <numFmt numFmtId="187" formatCode="#,##0.0_ "/>
    <numFmt numFmtId="188" formatCode="0.0_ "/>
    <numFmt numFmtId="189" formatCode="#,##0;&quot;△&quot;#,##0"/>
    <numFmt numFmtId="190" formatCode="0;[Red]0"/>
    <numFmt numFmtId="191" formatCode="0.0%"/>
    <numFmt numFmtId="192" formatCode="0.0;[Red]0.0"/>
    <numFmt numFmtId="193" formatCode="#&quot;年度&quot;"/>
    <numFmt numFmtId="194" formatCode="#,###.0_ "/>
  </numFmts>
  <fonts count="31">
    <font>
      <sz val="10"/>
      <name val="ＭＳ 明朝"/>
      <family val="1"/>
      <charset val="128"/>
    </font>
    <font>
      <sz val="14"/>
      <name val="ＭＳ 明朝"/>
      <family val="1"/>
      <charset val="128"/>
    </font>
    <font>
      <b/>
      <sz val="10"/>
      <name val="ＭＳ 明朝"/>
      <family val="1"/>
      <charset val="128"/>
    </font>
    <font>
      <sz val="10"/>
      <color indexed="9"/>
      <name val="ＭＳ 明朝"/>
      <family val="1"/>
      <charset val="128"/>
    </font>
    <font>
      <vertAlign val="superscript"/>
      <sz val="10"/>
      <name val="ＭＳ 明朝"/>
      <family val="1"/>
      <charset val="128"/>
    </font>
    <font>
      <sz val="9"/>
      <name val="ＭＳ 明朝"/>
      <family val="1"/>
      <charset val="128"/>
    </font>
    <font>
      <sz val="6"/>
      <name val="ＭＳ 明朝"/>
      <family val="1"/>
      <charset val="128"/>
    </font>
    <font>
      <sz val="9.5"/>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i/>
      <sz val="10"/>
      <name val="ＭＳ 明朝"/>
      <family val="1"/>
      <charset val="128"/>
    </font>
    <font>
      <b/>
      <sz val="10"/>
      <color indexed="8"/>
      <name val="ＭＳ 明朝"/>
      <family val="1"/>
      <charset val="128"/>
    </font>
    <font>
      <sz val="16"/>
      <color indexed="8"/>
      <name val="ＭＳ 明朝"/>
      <family val="1"/>
      <charset val="128"/>
    </font>
    <font>
      <sz val="10"/>
      <color theme="1"/>
      <name val="ＭＳ 明朝"/>
      <family val="1"/>
      <charset val="128"/>
    </font>
    <font>
      <b/>
      <sz val="10"/>
      <color theme="1"/>
      <name val="ＭＳ 明朝"/>
      <family val="1"/>
      <charset val="128"/>
    </font>
    <font>
      <sz val="16"/>
      <color theme="1"/>
      <name val="ＭＳ 明朝"/>
      <family val="1"/>
      <charset val="128"/>
    </font>
    <font>
      <sz val="9"/>
      <color theme="1"/>
      <name val="ＭＳ 明朝"/>
      <family val="1"/>
      <charset val="128"/>
    </font>
    <font>
      <sz val="10"/>
      <color rgb="FFFF0000"/>
      <name val="ＭＳ 明朝"/>
      <family val="1"/>
      <charset val="128"/>
    </font>
    <font>
      <sz val="11"/>
      <name val="ＭＳ Ｐゴシック"/>
      <family val="3"/>
      <charset val="128"/>
    </font>
    <font>
      <sz val="10"/>
      <color theme="0"/>
      <name val="ＭＳ 明朝"/>
      <family val="1"/>
      <charset val="128"/>
    </font>
    <font>
      <b/>
      <sz val="9"/>
      <color indexed="10"/>
      <name val="ＭＳ Ｐゴシック"/>
      <family val="3"/>
      <charset val="128"/>
    </font>
    <font>
      <b/>
      <sz val="16"/>
      <name val="ＭＳ 明朝"/>
      <family val="1"/>
      <charset val="128"/>
    </font>
    <font>
      <b/>
      <sz val="10"/>
      <color rgb="FFFF0000"/>
      <name val="ＭＳ 明朝"/>
      <family val="1"/>
      <charset val="128"/>
    </font>
    <font>
      <sz val="10"/>
      <name val="ＭＳ Ｐゴシック"/>
      <family val="3"/>
      <charset val="128"/>
    </font>
    <font>
      <sz val="12"/>
      <name val="ＭＳ 明朝"/>
      <family val="1"/>
      <charset val="128"/>
    </font>
    <font>
      <sz val="6"/>
      <name val="ＭＳ Ｐゴシック"/>
      <family val="3"/>
      <charset val="128"/>
    </font>
    <font>
      <sz val="10"/>
      <color rgb="FF9F9F9F"/>
      <name val="ＭＳ 明朝"/>
      <family val="1"/>
      <charset val="128"/>
    </font>
    <font>
      <b/>
      <sz val="10"/>
      <color rgb="FF9F9F9F"/>
      <name val="ＭＳ 明朝"/>
      <family val="1"/>
      <charset val="128"/>
    </font>
    <font>
      <sz val="8"/>
      <color rgb="FF9F9F9F"/>
      <name val="ＭＳ 明朝"/>
      <family val="1"/>
      <charset val="128"/>
    </font>
  </fonts>
  <fills count="5">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0" tint="-4.9836725974303414E-2"/>
        <bgColor indexed="64"/>
      </patternFill>
    </fill>
  </fills>
  <borders count="89">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top style="medium">
        <color indexed="64"/>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8"/>
      </bottom>
      <diagonal/>
    </border>
    <border>
      <left style="thin">
        <color indexed="8"/>
      </left>
      <right style="thin">
        <color indexed="8"/>
      </right>
      <top/>
      <bottom style="medium">
        <color indexed="8"/>
      </bottom>
      <diagonal/>
    </border>
    <border>
      <left style="thin">
        <color indexed="64"/>
      </left>
      <right style="thin">
        <color indexed="8"/>
      </right>
      <top style="thin">
        <color indexed="8"/>
      </top>
      <bottom style="thin">
        <color indexed="8"/>
      </bottom>
      <diagonal/>
    </border>
    <border>
      <left/>
      <right style="thin">
        <color indexed="64"/>
      </right>
      <top/>
      <bottom/>
      <diagonal/>
    </border>
    <border>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bottom style="medium">
        <color indexed="8"/>
      </bottom>
      <diagonal/>
    </border>
    <border>
      <left/>
      <right/>
      <top/>
      <bottom style="medium">
        <color indexed="8"/>
      </bottom>
      <diagonal/>
    </border>
    <border>
      <left style="medium">
        <color indexed="64"/>
      </left>
      <right style="thin">
        <color indexed="64"/>
      </right>
      <top style="thin">
        <color indexed="64"/>
      </top>
      <bottom/>
      <diagonal/>
    </border>
  </borders>
  <cellStyleXfs count="6">
    <xf numFmtId="0" fontId="0" fillId="0" borderId="0">
      <alignment vertical="center"/>
    </xf>
    <xf numFmtId="38" fontId="9" fillId="0" borderId="0" applyFill="0" applyBorder="0" applyProtection="0">
      <alignment vertical="center"/>
    </xf>
    <xf numFmtId="0" fontId="1" fillId="0" borderId="0"/>
    <xf numFmtId="9" fontId="9" fillId="0" borderId="0" applyFont="0" applyFill="0" applyBorder="0" applyAlignment="0" applyProtection="0">
      <alignment vertical="center"/>
    </xf>
    <xf numFmtId="38" fontId="20" fillId="0" borderId="0" applyFont="0" applyFill="0" applyBorder="0" applyAlignment="0" applyProtection="0"/>
    <xf numFmtId="0" fontId="25" fillId="0" borderId="0"/>
  </cellStyleXfs>
  <cellXfs count="596">
    <xf numFmtId="0" fontId="0" fillId="0" borderId="0" xfId="0">
      <alignment vertical="center"/>
    </xf>
    <xf numFmtId="0" fontId="0" fillId="0" borderId="0" xfId="0" applyAlignment="1">
      <alignment vertical="center"/>
    </xf>
    <xf numFmtId="0" fontId="0" fillId="0" borderId="0" xfId="0" applyFont="1" applyFill="1" applyAlignment="1">
      <alignment vertic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Border="1" applyAlignment="1">
      <alignment horizontal="center" vertical="center"/>
    </xf>
    <xf numFmtId="176" fontId="2" fillId="0" borderId="0" xfId="0" applyNumberFormat="1" applyFont="1" applyFill="1" applyBorder="1" applyAlignment="1">
      <alignment horizontal="right" vertical="center"/>
    </xf>
    <xf numFmtId="183" fontId="0" fillId="0" borderId="0" xfId="0" applyNumberFormat="1" applyFill="1" applyBorder="1" applyAlignment="1">
      <alignment horizontal="right" vertical="center"/>
    </xf>
    <xf numFmtId="38" fontId="0" fillId="0" borderId="0" xfId="1" applyFont="1" applyFill="1" applyBorder="1" applyAlignment="1" applyProtection="1">
      <alignment horizontal="right" vertical="center"/>
    </xf>
    <xf numFmtId="183" fontId="2" fillId="0" borderId="0" xfId="0" applyNumberFormat="1" applyFont="1" applyFill="1" applyBorder="1" applyAlignment="1">
      <alignment horizontal="right" vertical="center"/>
    </xf>
    <xf numFmtId="38" fontId="2" fillId="0" borderId="0" xfId="1" applyFont="1" applyFill="1" applyBorder="1" applyAlignment="1" applyProtection="1">
      <alignment horizontal="right"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183"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3" fontId="0" fillId="0" borderId="0" xfId="0" applyNumberFormat="1" applyFill="1" applyBorder="1" applyAlignment="1">
      <alignment vertical="center"/>
    </xf>
    <xf numFmtId="176" fontId="2"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8" fontId="0" fillId="0" borderId="0" xfId="0" applyNumberFormat="1" applyFont="1" applyFill="1" applyBorder="1" applyAlignment="1">
      <alignment horizontal="right" vertical="center"/>
    </xf>
    <xf numFmtId="0" fontId="2" fillId="0" borderId="0" xfId="0" applyFont="1" applyFill="1" applyAlignment="1">
      <alignment vertical="center"/>
    </xf>
    <xf numFmtId="0" fontId="12" fillId="0" borderId="0" xfId="0" applyFont="1" applyFill="1" applyAlignment="1">
      <alignment vertical="center"/>
    </xf>
    <xf numFmtId="0" fontId="10" fillId="0" borderId="0" xfId="0" applyFont="1" applyFill="1" applyAlignment="1">
      <alignment vertical="center"/>
    </xf>
    <xf numFmtId="0" fontId="14" fillId="0" borderId="0" xfId="2" applyNumberFormat="1" applyFont="1" applyFill="1" applyBorder="1" applyAlignment="1" applyProtection="1">
      <alignment horizontal="center" vertical="center"/>
      <protection locked="0"/>
    </xf>
    <xf numFmtId="0" fontId="14" fillId="0" borderId="0" xfId="2" applyNumberFormat="1" applyFont="1" applyFill="1" applyBorder="1"/>
    <xf numFmtId="0" fontId="14" fillId="0" borderId="0" xfId="2" applyNumberFormat="1" applyFont="1" applyFill="1" applyBorder="1" applyAlignment="1">
      <alignment horizontal="left"/>
    </xf>
    <xf numFmtId="0" fontId="14" fillId="0" borderId="0" xfId="2" applyNumberFormat="1" applyFont="1" applyFill="1" applyBorder="1" applyAlignment="1">
      <alignment horizontal="center" vertical="center"/>
    </xf>
    <xf numFmtId="0" fontId="14" fillId="0" borderId="0" xfId="2" applyNumberFormat="1" applyFont="1" applyFill="1" applyBorder="1" applyProtection="1">
      <protection locked="0"/>
    </xf>
    <xf numFmtId="189" fontId="14" fillId="0" borderId="0" xfId="2" applyNumberFormat="1" applyFont="1" applyFill="1" applyBorder="1" applyAlignment="1" applyProtection="1">
      <alignment horizontal="right"/>
      <protection locked="0"/>
    </xf>
    <xf numFmtId="0" fontId="14" fillId="0" borderId="0" xfId="2" applyNumberFormat="1" applyFont="1" applyFill="1" applyBorder="1" applyAlignment="1">
      <alignment horizontal="right"/>
    </xf>
    <xf numFmtId="189" fontId="14" fillId="0" borderId="0" xfId="2" applyNumberFormat="1" applyFont="1" applyFill="1" applyBorder="1" applyAlignment="1"/>
    <xf numFmtId="0" fontId="14" fillId="0" borderId="0" xfId="2" applyNumberFormat="1" applyFont="1" applyFill="1" applyBorder="1" applyAlignment="1">
      <alignment horizontal="center"/>
    </xf>
    <xf numFmtId="176" fontId="2" fillId="0" borderId="0" xfId="0" applyNumberFormat="1" applyFont="1" applyFill="1" applyBorder="1" applyAlignment="1">
      <alignment horizontal="center" vertical="center"/>
    </xf>
    <xf numFmtId="178" fontId="0" fillId="0" borderId="0" xfId="0" applyNumberFormat="1" applyFont="1" applyFill="1" applyBorder="1" applyAlignment="1">
      <alignment horizontal="center" vertical="center"/>
    </xf>
    <xf numFmtId="0" fontId="0" fillId="0" borderId="0" xfId="0" applyAlignment="1">
      <alignment horizontal="center" vertical="center"/>
    </xf>
    <xf numFmtId="0" fontId="0" fillId="0" borderId="0" xfId="0" applyFont="1" applyBorder="1" applyAlignment="1">
      <alignment vertical="center"/>
    </xf>
    <xf numFmtId="0" fontId="0" fillId="0" borderId="42" xfId="0" applyFont="1" applyFill="1" applyBorder="1" applyAlignment="1">
      <alignment horizontal="center" vertical="center"/>
    </xf>
    <xf numFmtId="187" fontId="10" fillId="0" borderId="0"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shrinkToFit="1"/>
    </xf>
    <xf numFmtId="176" fontId="10" fillId="0" borderId="0" xfId="0" applyNumberFormat="1" applyFont="1" applyFill="1" applyBorder="1">
      <alignment vertical="center"/>
    </xf>
    <xf numFmtId="0" fontId="10" fillId="0" borderId="0" xfId="0" applyFont="1" applyFill="1" applyAlignment="1">
      <alignment horizontal="right" vertical="center"/>
    </xf>
    <xf numFmtId="179" fontId="10" fillId="0" borderId="0" xfId="0" applyNumberFormat="1" applyFont="1" applyFill="1" applyBorder="1">
      <alignment vertical="center"/>
    </xf>
    <xf numFmtId="0" fontId="10" fillId="0" borderId="0" xfId="0" applyFont="1" applyFill="1">
      <alignment vertical="center"/>
    </xf>
    <xf numFmtId="0" fontId="15" fillId="0" borderId="0" xfId="0" applyFont="1" applyFill="1" applyBorder="1" applyAlignment="1">
      <alignment vertical="center"/>
    </xf>
    <xf numFmtId="0" fontId="16" fillId="0" borderId="0" xfId="0" applyFont="1" applyFill="1" applyAlignment="1">
      <alignment horizontal="left" vertical="center"/>
    </xf>
    <xf numFmtId="0" fontId="15" fillId="0" borderId="0" xfId="0" applyFont="1" applyFill="1" applyAlignment="1">
      <alignment vertical="center"/>
    </xf>
    <xf numFmtId="0" fontId="15" fillId="0" borderId="0" xfId="0" applyFont="1" applyFill="1">
      <alignment vertical="center"/>
    </xf>
    <xf numFmtId="0" fontId="16" fillId="0" borderId="0" xfId="0" applyFont="1" applyFill="1" applyBorder="1" applyAlignment="1">
      <alignment vertical="center"/>
    </xf>
    <xf numFmtId="184" fontId="15" fillId="0" borderId="0" xfId="0" applyNumberFormat="1" applyFont="1" applyFill="1" applyAlignment="1">
      <alignment vertical="center"/>
    </xf>
    <xf numFmtId="0" fontId="15" fillId="0" borderId="7" xfId="0" applyFont="1" applyFill="1" applyBorder="1" applyAlignment="1">
      <alignment vertical="center"/>
    </xf>
    <xf numFmtId="0" fontId="15" fillId="0" borderId="13" xfId="0" applyFont="1" applyFill="1" applyBorder="1" applyAlignment="1">
      <alignment vertical="center"/>
    </xf>
    <xf numFmtId="0" fontId="15" fillId="0" borderId="5" xfId="0" applyFont="1" applyFill="1" applyBorder="1" applyAlignment="1">
      <alignment vertical="center"/>
    </xf>
    <xf numFmtId="186" fontId="15" fillId="0" borderId="7" xfId="0" applyNumberFormat="1" applyFont="1" applyFill="1" applyBorder="1" applyAlignment="1">
      <alignment vertical="center"/>
    </xf>
    <xf numFmtId="0" fontId="15" fillId="0" borderId="17" xfId="0" applyFont="1" applyFill="1" applyBorder="1" applyAlignment="1">
      <alignment vertical="center"/>
    </xf>
    <xf numFmtId="0" fontId="15" fillId="0" borderId="25" xfId="0" applyFont="1" applyFill="1" applyBorder="1" applyAlignment="1">
      <alignment textRotation="255" indent="1"/>
    </xf>
    <xf numFmtId="0" fontId="15" fillId="0" borderId="29" xfId="0" applyFont="1" applyFill="1" applyBorder="1" applyAlignment="1">
      <alignment horizontal="center" vertical="center" shrinkToFit="1"/>
    </xf>
    <xf numFmtId="0" fontId="16" fillId="0" borderId="5" xfId="0" applyFont="1" applyFill="1" applyBorder="1" applyAlignment="1">
      <alignment horizontal="distributed" vertical="center"/>
    </xf>
    <xf numFmtId="0" fontId="17" fillId="0" borderId="0" xfId="2" applyNumberFormat="1" applyFont="1" applyFill="1" applyBorder="1" applyAlignment="1" applyProtection="1">
      <alignment horizontal="center" vertical="center"/>
      <protection locked="0"/>
    </xf>
    <xf numFmtId="0" fontId="15" fillId="0" borderId="5" xfId="0" applyFont="1" applyFill="1" applyBorder="1" applyAlignment="1">
      <alignment horizontal="distributed" vertical="center"/>
    </xf>
    <xf numFmtId="176" fontId="15" fillId="0" borderId="0" xfId="0" applyNumberFormat="1" applyFont="1" applyFill="1" applyBorder="1" applyAlignment="1">
      <alignment horizontal="right" vertical="center"/>
    </xf>
    <xf numFmtId="0" fontId="17" fillId="0" borderId="0" xfId="2" applyNumberFormat="1" applyFont="1" applyFill="1" applyBorder="1" applyAlignment="1">
      <alignment horizontal="left"/>
    </xf>
    <xf numFmtId="0" fontId="17" fillId="0" borderId="0" xfId="2" applyNumberFormat="1" applyFont="1" applyFill="1" applyBorder="1" applyAlignment="1">
      <alignment horizontal="right"/>
    </xf>
    <xf numFmtId="182" fontId="15" fillId="0" borderId="7" xfId="0" applyNumberFormat="1" applyFont="1" applyFill="1" applyBorder="1">
      <alignment vertical="center"/>
    </xf>
    <xf numFmtId="0" fontId="17" fillId="0" borderId="0" xfId="2" applyNumberFormat="1" applyFont="1" applyFill="1" applyBorder="1" applyAlignment="1">
      <alignment horizontal="center"/>
    </xf>
    <xf numFmtId="194" fontId="15" fillId="0" borderId="7" xfId="0" applyNumberFormat="1" applyFont="1" applyFill="1" applyBorder="1">
      <alignment vertical="center"/>
    </xf>
    <xf numFmtId="182" fontId="16" fillId="0" borderId="7" xfId="0" applyNumberFormat="1" applyFont="1" applyFill="1" applyBorder="1">
      <alignment vertical="center"/>
    </xf>
    <xf numFmtId="0" fontId="15" fillId="0" borderId="7" xfId="0" applyFont="1" applyFill="1" applyBorder="1" applyAlignment="1">
      <alignment horizontal="right" vertical="center"/>
    </xf>
    <xf numFmtId="0" fontId="15" fillId="0" borderId="11" xfId="0" applyFont="1" applyFill="1" applyBorder="1" applyAlignment="1">
      <alignment horizontal="distributed" vertical="center"/>
    </xf>
    <xf numFmtId="0" fontId="15" fillId="0" borderId="0" xfId="0" applyFont="1" applyFill="1" applyAlignment="1">
      <alignment horizontal="right" vertical="center"/>
    </xf>
    <xf numFmtId="0" fontId="15" fillId="0" borderId="0" xfId="0" applyFont="1" applyFill="1" applyBorder="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shrinkToFit="1"/>
    </xf>
    <xf numFmtId="176" fontId="15" fillId="0" borderId="0" xfId="0" applyNumberFormat="1" applyFont="1" applyFill="1" applyBorder="1" applyAlignment="1">
      <alignment vertical="center"/>
    </xf>
    <xf numFmtId="176" fontId="15" fillId="0" borderId="0" xfId="0" applyNumberFormat="1" applyFont="1" applyFill="1" applyBorder="1" applyAlignment="1">
      <alignment horizontal="right" vertical="center" shrinkToFit="1"/>
    </xf>
    <xf numFmtId="176" fontId="15" fillId="0" borderId="0" xfId="0" applyNumberFormat="1" applyFont="1" applyFill="1" applyBorder="1" applyAlignment="1">
      <alignment vertical="center" shrinkToFit="1"/>
    </xf>
    <xf numFmtId="183" fontId="15" fillId="0" borderId="0" xfId="0" applyNumberFormat="1" applyFont="1" applyFill="1" applyBorder="1" applyAlignment="1">
      <alignment horizontal="right" vertical="center"/>
    </xf>
    <xf numFmtId="183" fontId="15" fillId="0" borderId="0" xfId="0" applyNumberFormat="1" applyFont="1" applyFill="1" applyBorder="1" applyAlignment="1">
      <alignment vertical="center"/>
    </xf>
    <xf numFmtId="177" fontId="15" fillId="0" borderId="0" xfId="0" applyNumberFormat="1" applyFont="1" applyFill="1" applyBorder="1" applyAlignment="1">
      <alignment horizontal="right" vertical="center"/>
    </xf>
    <xf numFmtId="179" fontId="15" fillId="0" borderId="0" xfId="0" applyNumberFormat="1" applyFont="1" applyFill="1" applyBorder="1" applyAlignment="1">
      <alignment vertical="center"/>
    </xf>
    <xf numFmtId="179" fontId="15" fillId="0" borderId="0" xfId="0" applyNumberFormat="1" applyFont="1" applyFill="1" applyBorder="1">
      <alignment vertical="center"/>
    </xf>
    <xf numFmtId="179" fontId="15" fillId="0" borderId="0" xfId="0" applyNumberFormat="1" applyFont="1" applyFill="1">
      <alignment vertical="center"/>
    </xf>
    <xf numFmtId="176" fontId="16" fillId="0" borderId="0" xfId="0" applyNumberFormat="1" applyFont="1" applyFill="1" applyBorder="1">
      <alignment vertical="center"/>
    </xf>
    <xf numFmtId="176" fontId="16" fillId="0" borderId="0" xfId="0" applyNumberFormat="1" applyFont="1" applyFill="1" applyBorder="1" applyAlignment="1">
      <alignment vertical="center"/>
    </xf>
    <xf numFmtId="0" fontId="16" fillId="0" borderId="0" xfId="0" applyFont="1" applyFill="1" applyAlignment="1">
      <alignment vertical="center"/>
    </xf>
    <xf numFmtId="0" fontId="15" fillId="0" borderId="23" xfId="0" applyFont="1" applyFill="1" applyBorder="1" applyAlignment="1">
      <alignment vertical="center"/>
    </xf>
    <xf numFmtId="0" fontId="15" fillId="0" borderId="24" xfId="0" applyFont="1" applyFill="1" applyBorder="1" applyAlignment="1">
      <alignment vertical="center"/>
    </xf>
    <xf numFmtId="0" fontId="15" fillId="0" borderId="12" xfId="0" applyFont="1" applyFill="1" applyBorder="1" applyAlignment="1">
      <alignment vertical="center"/>
    </xf>
    <xf numFmtId="0" fontId="15" fillId="0" borderId="4" xfId="0" applyFont="1" applyFill="1" applyBorder="1" applyAlignment="1">
      <alignment vertical="center"/>
    </xf>
    <xf numFmtId="0" fontId="15" fillId="0" borderId="0" xfId="0" applyFont="1" applyFill="1" applyAlignment="1">
      <alignment vertical="center" wrapText="1"/>
    </xf>
    <xf numFmtId="0" fontId="15" fillId="0" borderId="23" xfId="0" applyFont="1" applyFill="1" applyBorder="1" applyAlignment="1">
      <alignment horizontal="center" vertical="center"/>
    </xf>
    <xf numFmtId="0" fontId="15" fillId="0" borderId="14" xfId="0" applyFont="1" applyFill="1" applyBorder="1" applyAlignment="1">
      <alignment vertical="center"/>
    </xf>
    <xf numFmtId="0" fontId="15" fillId="0" borderId="1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24" xfId="0" applyFont="1" applyFill="1" applyBorder="1" applyAlignment="1">
      <alignment horizontal="left"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1" xfId="0" applyFont="1" applyFill="1" applyBorder="1" applyAlignment="1">
      <alignment horizontal="center" vertical="center"/>
    </xf>
    <xf numFmtId="176" fontId="15" fillId="0" borderId="7" xfId="0" applyNumberFormat="1" applyFont="1" applyFill="1" applyBorder="1" applyAlignment="1">
      <alignment horizontal="right" vertical="center"/>
    </xf>
    <xf numFmtId="0" fontId="15" fillId="0" borderId="19" xfId="0" applyFont="1" applyFill="1" applyBorder="1" applyAlignment="1">
      <alignment vertical="center"/>
    </xf>
    <xf numFmtId="0" fontId="15" fillId="0" borderId="15" xfId="0" applyFont="1" applyFill="1" applyBorder="1" applyAlignment="1">
      <alignment vertical="center"/>
    </xf>
    <xf numFmtId="0" fontId="15" fillId="0" borderId="16" xfId="0" applyFont="1" applyFill="1" applyBorder="1" applyAlignment="1">
      <alignment vertical="center"/>
    </xf>
    <xf numFmtId="0" fontId="15" fillId="0" borderId="17" xfId="0" applyFont="1" applyFill="1" applyBorder="1" applyAlignment="1">
      <alignment vertical="center" shrinkToFit="1"/>
    </xf>
    <xf numFmtId="0" fontId="15" fillId="0" borderId="18" xfId="0" applyFont="1" applyFill="1" applyBorder="1" applyAlignment="1">
      <alignment vertical="center"/>
    </xf>
    <xf numFmtId="177" fontId="15" fillId="0" borderId="7" xfId="0" applyNumberFormat="1" applyFont="1" applyFill="1" applyBorder="1" applyAlignment="1">
      <alignment horizontal="right" vertical="center"/>
    </xf>
    <xf numFmtId="179" fontId="21" fillId="0" borderId="0" xfId="0" applyNumberFormat="1" applyFont="1" applyFill="1" applyAlignment="1">
      <alignment vertical="center"/>
    </xf>
    <xf numFmtId="0" fontId="21" fillId="0" borderId="0" xfId="0" applyFont="1" applyFill="1" applyAlignment="1">
      <alignment vertical="center"/>
    </xf>
    <xf numFmtId="0" fontId="13" fillId="0" borderId="0" xfId="0" applyFont="1" applyFill="1">
      <alignment vertical="center"/>
    </xf>
    <xf numFmtId="0" fontId="13" fillId="0" borderId="0" xfId="0" applyFont="1" applyFill="1" applyAlignment="1">
      <alignment horizontal="left" vertical="center"/>
    </xf>
    <xf numFmtId="0" fontId="13" fillId="0" borderId="0" xfId="0" applyFont="1" applyFill="1" applyBorder="1" applyAlignment="1">
      <alignment horizontal="left" vertical="center"/>
    </xf>
    <xf numFmtId="0" fontId="10" fillId="0" borderId="0" xfId="0" applyFont="1" applyFill="1" applyBorder="1">
      <alignment vertical="center"/>
    </xf>
    <xf numFmtId="0" fontId="10" fillId="0" borderId="0" xfId="0" applyFont="1" applyFill="1" applyBorder="1" applyAlignment="1">
      <alignment vertical="top" wrapText="1"/>
    </xf>
    <xf numFmtId="184" fontId="10" fillId="0" borderId="0" xfId="0" applyNumberFormat="1" applyFont="1" applyFill="1" applyBorder="1" applyAlignment="1">
      <alignment vertical="center"/>
    </xf>
    <xf numFmtId="0" fontId="10" fillId="0" borderId="0" xfId="0" applyFont="1" applyFill="1" applyBorder="1" applyAlignment="1">
      <alignment vertical="center" textRotation="255"/>
    </xf>
    <xf numFmtId="0" fontId="10" fillId="0" borderId="0" xfId="0" applyFont="1" applyFill="1" applyBorder="1" applyAlignment="1">
      <alignment vertical="center" textRotation="255" wrapText="1"/>
    </xf>
    <xf numFmtId="0" fontId="10" fillId="0" borderId="0" xfId="0" applyFont="1" applyFill="1" applyBorder="1" applyAlignment="1">
      <alignment textRotation="255" indent="1"/>
    </xf>
    <xf numFmtId="0" fontId="10" fillId="0" borderId="0" xfId="0" applyFont="1" applyFill="1" applyBorder="1" applyAlignment="1">
      <alignment horizontal="center" vertical="center" shrinkToFit="1"/>
    </xf>
    <xf numFmtId="0" fontId="13" fillId="0" borderId="0" xfId="0" applyFont="1" applyFill="1" applyBorder="1" applyAlignment="1">
      <alignment horizontal="distributed" vertical="center"/>
    </xf>
    <xf numFmtId="177" fontId="13" fillId="0" borderId="0" xfId="0" applyNumberFormat="1" applyFont="1" applyFill="1" applyBorder="1" applyAlignment="1">
      <alignment vertical="center"/>
    </xf>
    <xf numFmtId="180" fontId="13" fillId="0" borderId="0" xfId="0" applyNumberFormat="1" applyFont="1" applyFill="1" applyBorder="1" applyAlignment="1">
      <alignment vertical="center"/>
    </xf>
    <xf numFmtId="176" fontId="13" fillId="0" borderId="0" xfId="0" applyNumberFormat="1" applyFont="1" applyFill="1" applyBorder="1" applyAlignment="1">
      <alignment horizontal="right" vertical="center"/>
    </xf>
    <xf numFmtId="187" fontId="13" fillId="0" borderId="0" xfId="0" applyNumberFormat="1" applyFont="1" applyFill="1" applyBorder="1" applyAlignment="1">
      <alignment horizontal="right" vertical="center"/>
    </xf>
    <xf numFmtId="179" fontId="13" fillId="0" borderId="0" xfId="0" applyNumberFormat="1" applyFont="1" applyFill="1" applyBorder="1" applyAlignment="1">
      <alignment horizontal="right" vertical="center"/>
    </xf>
    <xf numFmtId="188" fontId="13" fillId="0" borderId="0" xfId="0" applyNumberFormat="1" applyFont="1" applyFill="1" applyBorder="1" applyAlignment="1">
      <alignment horizontal="right" vertical="center"/>
    </xf>
    <xf numFmtId="179" fontId="13" fillId="0" borderId="0" xfId="1" applyNumberFormat="1" applyFont="1" applyFill="1" applyBorder="1" applyAlignment="1" applyProtection="1">
      <alignment horizontal="right" vertical="center"/>
    </xf>
    <xf numFmtId="0" fontId="10" fillId="0" borderId="0" xfId="0" applyFont="1" applyFill="1" applyBorder="1" applyAlignment="1">
      <alignment horizontal="distributed" vertical="center"/>
    </xf>
    <xf numFmtId="177" fontId="10" fillId="0" borderId="0" xfId="0" applyNumberFormat="1" applyFont="1" applyFill="1" applyBorder="1" applyAlignment="1">
      <alignment vertical="center"/>
    </xf>
    <xf numFmtId="180" fontId="10" fillId="0" borderId="0" xfId="0" applyNumberFormat="1" applyFont="1" applyFill="1" applyBorder="1" applyAlignment="1">
      <alignment vertical="center"/>
    </xf>
    <xf numFmtId="176" fontId="10"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xf>
    <xf numFmtId="188" fontId="10" fillId="0" borderId="0" xfId="0" applyNumberFormat="1" applyFont="1" applyFill="1" applyBorder="1" applyAlignment="1">
      <alignment horizontal="right" vertical="center"/>
    </xf>
    <xf numFmtId="179" fontId="10" fillId="0" borderId="0" xfId="1" applyNumberFormat="1" applyFont="1" applyFill="1" applyBorder="1" applyAlignment="1" applyProtection="1">
      <alignment horizontal="right" vertical="center"/>
    </xf>
    <xf numFmtId="0" fontId="10" fillId="0" borderId="0" xfId="0" applyFont="1" applyFill="1" applyBorder="1" applyAlignment="1">
      <alignment horizontal="right" vertical="center"/>
    </xf>
    <xf numFmtId="0" fontId="10" fillId="2" borderId="0" xfId="0" applyFont="1" applyFill="1" applyBorder="1">
      <alignment vertical="center"/>
    </xf>
    <xf numFmtId="0" fontId="10" fillId="2" borderId="0" xfId="0" applyFont="1" applyFill="1" applyBorder="1" applyAlignment="1">
      <alignment vertical="center"/>
    </xf>
    <xf numFmtId="0" fontId="10" fillId="2" borderId="0" xfId="0" applyFont="1" applyFill="1" applyBorder="1" applyAlignment="1">
      <alignment horizontal="right"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shrinkToFit="1"/>
    </xf>
    <xf numFmtId="176" fontId="10" fillId="2" borderId="0" xfId="0" applyNumberFormat="1" applyFont="1" applyFill="1" applyBorder="1" applyAlignment="1">
      <alignment horizontal="right" vertical="center"/>
    </xf>
    <xf numFmtId="176" fontId="10" fillId="2" borderId="0" xfId="0" applyNumberFormat="1" applyFont="1" applyFill="1" applyBorder="1" applyAlignment="1">
      <alignment vertical="center"/>
    </xf>
    <xf numFmtId="176" fontId="10" fillId="2" borderId="0" xfId="0" applyNumberFormat="1" applyFont="1" applyFill="1" applyBorder="1" applyAlignment="1">
      <alignment horizontal="right" vertical="center" shrinkToFit="1"/>
    </xf>
    <xf numFmtId="176" fontId="10" fillId="2" borderId="0" xfId="0" applyNumberFormat="1" applyFont="1" applyFill="1" applyBorder="1" applyAlignment="1">
      <alignment vertical="center" shrinkToFit="1"/>
    </xf>
    <xf numFmtId="183" fontId="10" fillId="2" borderId="0" xfId="0" applyNumberFormat="1" applyFont="1" applyFill="1" applyBorder="1" applyAlignment="1">
      <alignment horizontal="right" vertical="center"/>
    </xf>
    <xf numFmtId="183" fontId="10" fillId="2" borderId="0" xfId="0" applyNumberFormat="1" applyFont="1" applyFill="1" applyBorder="1" applyAlignment="1">
      <alignment vertical="center"/>
    </xf>
    <xf numFmtId="177" fontId="10" fillId="2" borderId="0" xfId="0" applyNumberFormat="1" applyFont="1" applyFill="1" applyBorder="1" applyAlignment="1">
      <alignment horizontal="right" vertical="center"/>
    </xf>
    <xf numFmtId="179" fontId="10" fillId="0" borderId="0" xfId="0" applyNumberFormat="1" applyFont="1" applyFill="1" applyBorder="1" applyAlignment="1">
      <alignment horizontal="center" vertical="center"/>
    </xf>
    <xf numFmtId="179" fontId="10" fillId="2" borderId="0" xfId="0" applyNumberFormat="1" applyFont="1" applyFill="1" applyBorder="1" applyAlignment="1">
      <alignment horizontal="right" vertical="center"/>
    </xf>
    <xf numFmtId="179" fontId="10" fillId="2" borderId="0" xfId="0" applyNumberFormat="1" applyFont="1" applyFill="1" applyBorder="1" applyAlignment="1">
      <alignment vertical="center"/>
    </xf>
    <xf numFmtId="179" fontId="10" fillId="0" borderId="0" xfId="0" applyNumberFormat="1" applyFont="1" applyFill="1">
      <alignment vertical="center"/>
    </xf>
    <xf numFmtId="176" fontId="13" fillId="2" borderId="0" xfId="0" applyNumberFormat="1" applyFont="1" applyFill="1" applyBorder="1">
      <alignment vertical="center"/>
    </xf>
    <xf numFmtId="0" fontId="13" fillId="0" borderId="0" xfId="0" applyFont="1" applyFill="1" applyBorder="1" applyAlignment="1">
      <alignment horizontal="center" vertical="center"/>
    </xf>
    <xf numFmtId="176" fontId="13" fillId="0" borderId="0" xfId="0" applyNumberFormat="1" applyFont="1" applyFill="1" applyBorder="1" applyAlignment="1">
      <alignment horizontal="right" vertical="center" shrinkToFit="1"/>
    </xf>
    <xf numFmtId="176" fontId="13" fillId="0" borderId="0" xfId="0" applyNumberFormat="1" applyFont="1" applyFill="1" applyBorder="1">
      <alignment vertical="center"/>
    </xf>
    <xf numFmtId="176" fontId="13" fillId="2" borderId="0" xfId="0" applyNumberFormat="1" applyFont="1" applyFill="1" applyBorder="1" applyAlignment="1">
      <alignment vertical="center"/>
    </xf>
    <xf numFmtId="0" fontId="10" fillId="0" borderId="0" xfId="0" applyFont="1" applyFill="1" applyBorder="1" applyAlignment="1">
      <alignment horizontal="left" vertical="center"/>
    </xf>
    <xf numFmtId="0" fontId="15" fillId="0" borderId="0" xfId="0" applyFont="1" applyFill="1" applyBorder="1" applyAlignment="1">
      <alignment vertical="top" wrapText="1"/>
    </xf>
    <xf numFmtId="179" fontId="15" fillId="0" borderId="0" xfId="0" applyNumberFormat="1" applyFont="1" applyFill="1" applyBorder="1" applyAlignment="1">
      <alignment horizontal="right" vertical="center"/>
    </xf>
    <xf numFmtId="0" fontId="10" fillId="0" borderId="0" xfId="0" applyFont="1" applyFill="1" applyBorder="1" applyAlignment="1">
      <alignment vertical="center"/>
    </xf>
    <xf numFmtId="0" fontId="13" fillId="0" borderId="0" xfId="0" applyFont="1" applyFill="1" applyBorder="1" applyAlignment="1">
      <alignment vertical="center"/>
    </xf>
    <xf numFmtId="0" fontId="10"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25" xfId="0" applyFont="1" applyFill="1" applyBorder="1" applyAlignment="1">
      <alignment horizontal="center" vertical="center"/>
    </xf>
    <xf numFmtId="0" fontId="0" fillId="0" borderId="0" xfId="0" applyFont="1" applyFill="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4" xfId="0" applyFont="1" applyFill="1" applyBorder="1" applyAlignment="1">
      <alignment vertical="center"/>
    </xf>
    <xf numFmtId="0" fontId="0" fillId="0" borderId="26" xfId="0" applyFont="1" applyFill="1" applyBorder="1" applyAlignment="1">
      <alignment vertical="center"/>
    </xf>
    <xf numFmtId="176"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indent="1"/>
    </xf>
    <xf numFmtId="176" fontId="0" fillId="0" borderId="0" xfId="0" applyNumberFormat="1" applyFont="1" applyFill="1" applyBorder="1" applyAlignment="1">
      <alignment vertical="center"/>
    </xf>
    <xf numFmtId="0" fontId="0" fillId="0" borderId="0" xfId="0" applyFont="1" applyFill="1" applyAlignment="1">
      <alignment horizontal="left" vertical="center"/>
    </xf>
    <xf numFmtId="176" fontId="0" fillId="0" borderId="3" xfId="0" applyNumberFormat="1" applyFont="1" applyFill="1" applyBorder="1" applyAlignment="1">
      <alignment vertical="center"/>
    </xf>
    <xf numFmtId="0" fontId="0" fillId="0" borderId="5" xfId="0" applyFont="1" applyFill="1" applyBorder="1" applyAlignment="1">
      <alignment horizontal="justify" vertical="center"/>
    </xf>
    <xf numFmtId="0" fontId="0" fillId="0" borderId="5" xfId="0" applyFont="1" applyFill="1" applyBorder="1" applyAlignment="1">
      <alignment vertical="center"/>
    </xf>
    <xf numFmtId="176" fontId="0" fillId="0" borderId="8" xfId="0" applyNumberFormat="1" applyFont="1" applyFill="1" applyBorder="1" applyAlignment="1">
      <alignment horizontal="center" vertical="center"/>
    </xf>
    <xf numFmtId="0" fontId="7" fillId="0" borderId="0" xfId="0" applyFont="1" applyFill="1" applyBorder="1" applyAlignment="1">
      <alignment vertical="center"/>
    </xf>
    <xf numFmtId="0" fontId="0" fillId="0" borderId="8" xfId="0" applyFont="1" applyFill="1" applyBorder="1" applyAlignment="1">
      <alignment horizontal="center" vertical="center"/>
    </xf>
    <xf numFmtId="0" fontId="0" fillId="0" borderId="1" xfId="0" applyFont="1" applyFill="1" applyBorder="1" applyAlignment="1">
      <alignment vertical="center"/>
    </xf>
    <xf numFmtId="0" fontId="0" fillId="0" borderId="0" xfId="0" applyFill="1" applyAlignment="1">
      <alignment vertical="center"/>
    </xf>
    <xf numFmtId="190" fontId="0" fillId="0" borderId="8" xfId="0" applyNumberFormat="1" applyFont="1" applyFill="1" applyBorder="1" applyAlignment="1">
      <alignment horizontal="center" vertical="center"/>
    </xf>
    <xf numFmtId="178" fontId="2"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7" fontId="2" fillId="0" borderId="3" xfId="0" applyNumberFormat="1" applyFont="1" applyFill="1" applyBorder="1" applyAlignment="1">
      <alignment vertical="center"/>
    </xf>
    <xf numFmtId="0" fontId="15" fillId="0" borderId="1" xfId="0" applyFont="1" applyFill="1" applyBorder="1" applyAlignment="1">
      <alignment horizontal="center" vertical="center"/>
    </xf>
    <xf numFmtId="187" fontId="2" fillId="0" borderId="22"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88" fontId="2" fillId="0" borderId="45"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7" xfId="0" applyNumberFormat="1" applyFont="1" applyFill="1" applyBorder="1" applyAlignment="1">
      <alignment horizontal="right" vertical="center"/>
    </xf>
    <xf numFmtId="187" fontId="2" fillId="0" borderId="0" xfId="0" applyNumberFormat="1" applyFont="1" applyFill="1" applyBorder="1" applyAlignment="1">
      <alignment horizontal="right" vertical="center"/>
    </xf>
    <xf numFmtId="188" fontId="2" fillId="0" borderId="7" xfId="0" applyNumberFormat="1" applyFont="1" applyFill="1" applyBorder="1" applyAlignment="1">
      <alignment horizontal="right" vertical="center"/>
    </xf>
    <xf numFmtId="187" fontId="0" fillId="0" borderId="3" xfId="0" applyNumberFormat="1" applyFont="1" applyFill="1" applyBorder="1" applyAlignment="1">
      <alignment horizontal="right" vertical="center"/>
    </xf>
    <xf numFmtId="188" fontId="0" fillId="0" borderId="3" xfId="0" applyNumberFormat="1" applyFont="1" applyFill="1" applyBorder="1" applyAlignment="1">
      <alignment horizontal="right" vertical="center"/>
    </xf>
    <xf numFmtId="188" fontId="0" fillId="0" borderId="44" xfId="0" applyNumberFormat="1" applyFont="1" applyFill="1" applyBorder="1" applyAlignment="1">
      <alignment horizontal="right" vertical="center"/>
    </xf>
    <xf numFmtId="0" fontId="16" fillId="0" borderId="27" xfId="0" applyFont="1" applyFill="1" applyBorder="1" applyAlignment="1">
      <alignment horizontal="center" vertical="center"/>
    </xf>
    <xf numFmtId="0" fontId="7" fillId="0" borderId="1" xfId="0" applyFont="1" applyFill="1" applyBorder="1" applyAlignment="1">
      <alignment vertical="center"/>
    </xf>
    <xf numFmtId="0" fontId="0" fillId="0" borderId="9" xfId="0" applyFont="1" applyFill="1" applyBorder="1" applyAlignment="1">
      <alignment horizontal="center" vertical="center"/>
    </xf>
    <xf numFmtId="0" fontId="0" fillId="0" borderId="3"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176" fontId="0" fillId="0" borderId="9" xfId="0" applyNumberFormat="1" applyFont="1" applyFill="1" applyBorder="1" applyAlignment="1">
      <alignment horizontal="center" vertical="center"/>
    </xf>
    <xf numFmtId="176" fontId="0" fillId="0" borderId="0" xfId="0" applyNumberFormat="1" applyFill="1" applyBorder="1" applyAlignment="1">
      <alignment horizontal="right" vertical="center"/>
    </xf>
    <xf numFmtId="0" fontId="0" fillId="0" borderId="0" xfId="0" applyFont="1" applyFill="1" applyBorder="1" applyAlignment="1">
      <alignment vertical="center"/>
    </xf>
    <xf numFmtId="181" fontId="0" fillId="0" borderId="0" xfId="0" applyNumberFormat="1" applyFont="1" applyFill="1" applyBorder="1" applyAlignment="1">
      <alignment vertical="center"/>
    </xf>
    <xf numFmtId="176" fontId="0" fillId="0" borderId="7" xfId="0" applyNumberFormat="1" applyFont="1" applyFill="1" applyBorder="1" applyAlignment="1">
      <alignment horizontal="right" vertical="center"/>
    </xf>
    <xf numFmtId="185" fontId="0" fillId="0" borderId="0" xfId="0" applyNumberFormat="1" applyFont="1" applyFill="1" applyBorder="1" applyAlignment="1">
      <alignment vertical="center"/>
    </xf>
    <xf numFmtId="179" fontId="0" fillId="0" borderId="0" xfId="0" applyNumberFormat="1" applyFont="1" applyFill="1" applyBorder="1">
      <alignment vertical="center"/>
    </xf>
    <xf numFmtId="177" fontId="0" fillId="0" borderId="0" xfId="0" applyNumberFormat="1" applyFont="1" applyFill="1" applyBorder="1">
      <alignment vertical="center"/>
    </xf>
    <xf numFmtId="177" fontId="2" fillId="0" borderId="0" xfId="0" applyNumberFormat="1" applyFont="1" applyFill="1" applyBorder="1" applyAlignment="1">
      <alignment horizontal="right" vertical="center"/>
    </xf>
    <xf numFmtId="0" fontId="0" fillId="0" borderId="0" xfId="0" applyFill="1" applyBorder="1" applyAlignment="1">
      <alignment horizontal="righ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23" fillId="0" borderId="0" xfId="0" applyFont="1" applyFill="1" applyAlignment="1">
      <alignment horizontal="center" vertical="center"/>
    </xf>
    <xf numFmtId="0" fontId="0" fillId="0" borderId="3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6" xfId="0" applyFont="1" applyFill="1" applyBorder="1" applyAlignment="1">
      <alignment horizontal="center" vertical="center"/>
    </xf>
    <xf numFmtId="176" fontId="0" fillId="0" borderId="7" xfId="0" applyNumberFormat="1" applyFont="1" applyFill="1" applyBorder="1" applyAlignment="1">
      <alignment vertical="center"/>
    </xf>
    <xf numFmtId="0" fontId="0" fillId="0" borderId="12" xfId="0" applyFill="1" applyBorder="1" applyAlignment="1">
      <alignment horizontal="right" vertical="center"/>
    </xf>
    <xf numFmtId="0" fontId="2" fillId="0" borderId="0" xfId="0" applyFont="1" applyFill="1">
      <alignment vertical="center"/>
    </xf>
    <xf numFmtId="0" fontId="0" fillId="0" borderId="14" xfId="0" applyFont="1" applyFill="1" applyBorder="1" applyAlignment="1">
      <alignment vertical="center"/>
    </xf>
    <xf numFmtId="0" fontId="0" fillId="0" borderId="12" xfId="0" applyFont="1" applyFill="1" applyBorder="1">
      <alignment vertical="center"/>
    </xf>
    <xf numFmtId="0" fontId="0" fillId="0" borderId="34" xfId="0" applyFont="1" applyFill="1" applyBorder="1" applyAlignment="1">
      <alignment vertical="center"/>
    </xf>
    <xf numFmtId="0" fontId="0" fillId="0" borderId="1" xfId="0" applyFont="1" applyFill="1" applyBorder="1" applyAlignment="1">
      <alignment horizontal="center" vertical="center"/>
    </xf>
    <xf numFmtId="0" fontId="0" fillId="0" borderId="35" xfId="0" applyFont="1" applyFill="1" applyBorder="1" applyAlignment="1">
      <alignment vertical="center"/>
    </xf>
    <xf numFmtId="0" fontId="0" fillId="0" borderId="17" xfId="0" applyFont="1" applyFill="1" applyBorder="1" applyAlignment="1">
      <alignment vertical="center"/>
    </xf>
    <xf numFmtId="0" fontId="0" fillId="0" borderId="28" xfId="0" applyFont="1" applyFill="1" applyBorder="1" applyAlignment="1">
      <alignment vertical="center"/>
    </xf>
    <xf numFmtId="0" fontId="0" fillId="0" borderId="28" xfId="0" applyFont="1" applyFill="1" applyBorder="1">
      <alignment vertical="center"/>
    </xf>
    <xf numFmtId="0" fontId="0" fillId="0" borderId="18" xfId="0" applyFont="1" applyFill="1" applyBorder="1" applyAlignment="1">
      <alignment vertical="center"/>
    </xf>
    <xf numFmtId="185" fontId="0" fillId="0" borderId="1" xfId="0" applyNumberFormat="1" applyFont="1" applyFill="1" applyBorder="1" applyAlignment="1">
      <alignment vertical="center"/>
    </xf>
    <xf numFmtId="186" fontId="0" fillId="0" borderId="7" xfId="0" applyNumberFormat="1" applyFont="1" applyFill="1" applyBorder="1" applyAlignment="1">
      <alignment vertical="center"/>
    </xf>
    <xf numFmtId="177" fontId="0" fillId="0" borderId="1" xfId="0" applyNumberFormat="1" applyFont="1" applyFill="1" applyBorder="1">
      <alignment vertical="center"/>
    </xf>
    <xf numFmtId="182" fontId="0" fillId="0" borderId="7" xfId="0" applyNumberFormat="1" applyFont="1" applyFill="1" applyBorder="1">
      <alignment vertical="center"/>
    </xf>
    <xf numFmtId="194" fontId="0" fillId="0" borderId="7" xfId="0" applyNumberFormat="1" applyFont="1" applyFill="1" applyBorder="1">
      <alignment vertical="center"/>
    </xf>
    <xf numFmtId="179" fontId="0" fillId="0" borderId="1" xfId="4" applyNumberFormat="1" applyFont="1" applyFill="1" applyBorder="1" applyAlignment="1">
      <alignment vertical="center"/>
    </xf>
    <xf numFmtId="0" fontId="0" fillId="0" borderId="21" xfId="0" applyFont="1" applyFill="1" applyBorder="1" applyAlignment="1">
      <alignment horizontal="center" vertical="center"/>
    </xf>
    <xf numFmtId="0" fontId="0" fillId="0" borderId="0" xfId="0" applyFont="1" applyFill="1">
      <alignment vertical="center"/>
    </xf>
    <xf numFmtId="177" fontId="0" fillId="0" borderId="0" xfId="0" applyNumberFormat="1" applyFont="1" applyFill="1" applyBorder="1" applyAlignment="1">
      <alignment horizontal="right" vertical="center"/>
    </xf>
    <xf numFmtId="0" fontId="19" fillId="0" borderId="0" xfId="0" applyFont="1" applyFill="1" applyAlignment="1">
      <alignment vertical="center"/>
    </xf>
    <xf numFmtId="0" fontId="16" fillId="0" borderId="66" xfId="0" applyFont="1" applyFill="1" applyBorder="1" applyAlignment="1">
      <alignment vertical="center"/>
    </xf>
    <xf numFmtId="0" fontId="0" fillId="0" borderId="0" xfId="0" applyFont="1" applyFill="1" applyBorder="1" applyAlignment="1">
      <alignment vertical="center"/>
    </xf>
    <xf numFmtId="0" fontId="19" fillId="0" borderId="4" xfId="0" applyFont="1" applyFill="1" applyBorder="1" applyAlignment="1">
      <alignment vertical="center"/>
    </xf>
    <xf numFmtId="0" fontId="0" fillId="0" borderId="0" xfId="0" applyFont="1" applyFill="1" applyBorder="1" applyAlignment="1">
      <alignment vertical="center"/>
    </xf>
    <xf numFmtId="0" fontId="0" fillId="0" borderId="25" xfId="0" applyFont="1" applyFill="1" applyBorder="1" applyAlignment="1">
      <alignment horizontal="center" vertical="center"/>
    </xf>
    <xf numFmtId="0" fontId="0" fillId="0" borderId="0" xfId="0" applyFont="1" applyFill="1" applyBorder="1" applyAlignment="1">
      <alignment horizontal="justify" vertical="center"/>
    </xf>
    <xf numFmtId="0" fontId="0" fillId="0" borderId="0" xfId="0" applyFont="1" applyFill="1" applyBorder="1" applyAlignment="1">
      <alignment horizontal="left" vertical="center"/>
    </xf>
    <xf numFmtId="0" fontId="0" fillId="0" borderId="3" xfId="0" applyFont="1" applyFill="1" applyBorder="1" applyAlignment="1">
      <alignment horizontal="justify" vertical="center"/>
    </xf>
    <xf numFmtId="0" fontId="0" fillId="0" borderId="5" xfId="0" applyFont="1" applyFill="1" applyBorder="1" applyAlignment="1">
      <alignment horizontal="center" vertical="center"/>
    </xf>
    <xf numFmtId="176" fontId="2" fillId="0" borderId="22" xfId="0" applyNumberFormat="1" applyFont="1" applyFill="1" applyBorder="1" applyAlignment="1">
      <alignment horizontal="right" vertical="center"/>
    </xf>
    <xf numFmtId="176" fontId="0" fillId="0" borderId="3" xfId="0" applyNumberFormat="1" applyFont="1" applyFill="1" applyBorder="1" applyAlignment="1">
      <alignment horizontal="right" vertical="center"/>
    </xf>
    <xf numFmtId="0" fontId="5" fillId="0" borderId="0" xfId="0" applyFont="1" applyFill="1" applyBorder="1" applyAlignment="1">
      <alignment vertical="center"/>
    </xf>
    <xf numFmtId="0" fontId="0" fillId="0" borderId="72" xfId="0" applyFont="1" applyFill="1" applyBorder="1" applyAlignment="1">
      <alignment horizontal="center" vertical="center"/>
    </xf>
    <xf numFmtId="177" fontId="0" fillId="0" borderId="0" xfId="0" applyNumberFormat="1" applyFont="1" applyFill="1" applyBorder="1" applyAlignment="1">
      <alignment vertical="center"/>
    </xf>
    <xf numFmtId="177" fontId="0" fillId="0" borderId="7" xfId="0" applyNumberFormat="1" applyFont="1" applyFill="1" applyBorder="1" applyAlignment="1">
      <alignment horizontal="right" vertical="center"/>
    </xf>
    <xf numFmtId="0" fontId="24" fillId="0" borderId="30" xfId="0" applyFont="1" applyFill="1" applyBorder="1" applyAlignment="1">
      <alignment horizontal="center" vertical="center"/>
    </xf>
    <xf numFmtId="177" fontId="24" fillId="0" borderId="3" xfId="0" applyNumberFormat="1" applyFont="1" applyFill="1" applyBorder="1" applyAlignment="1">
      <alignment horizontal="right" vertical="center"/>
    </xf>
    <xf numFmtId="177" fontId="24" fillId="0" borderId="44" xfId="0" applyNumberFormat="1" applyFont="1" applyFill="1" applyBorder="1" applyAlignment="1">
      <alignment horizontal="right" vertical="center"/>
    </xf>
    <xf numFmtId="176" fontId="15" fillId="0" borderId="1" xfId="0" applyNumberFormat="1" applyFont="1" applyFill="1" applyBorder="1" applyAlignment="1">
      <alignment horizontal="right" vertical="center"/>
    </xf>
    <xf numFmtId="176" fontId="15" fillId="0" borderId="7" xfId="0" applyNumberFormat="1" applyFont="1" applyFill="1" applyBorder="1" applyAlignment="1">
      <alignment vertical="center"/>
    </xf>
    <xf numFmtId="176" fontId="0" fillId="0" borderId="1" xfId="0" applyNumberFormat="1" applyFont="1" applyFill="1" applyBorder="1" applyAlignment="1">
      <alignment horizontal="right" vertical="center"/>
    </xf>
    <xf numFmtId="177" fontId="24" fillId="0" borderId="3" xfId="0" applyNumberFormat="1" applyFont="1" applyFill="1" applyBorder="1" applyAlignment="1">
      <alignment horizontal="right" vertical="center" shrinkToFit="1"/>
    </xf>
    <xf numFmtId="0" fontId="16" fillId="3" borderId="21" xfId="0" applyFont="1" applyFill="1" applyBorder="1" applyAlignment="1">
      <alignment horizontal="center" vertical="center"/>
    </xf>
    <xf numFmtId="0" fontId="16" fillId="3" borderId="15" xfId="0" applyFont="1" applyFill="1" applyBorder="1" applyAlignment="1">
      <alignment horizontal="center" vertical="center"/>
    </xf>
    <xf numFmtId="176" fontId="2" fillId="3" borderId="1" xfId="0" applyNumberFormat="1" applyFont="1" applyFill="1" applyBorder="1" applyAlignment="1">
      <alignment horizontal="right" vertical="center" shrinkToFit="1"/>
    </xf>
    <xf numFmtId="176" fontId="24" fillId="3" borderId="0" xfId="0" applyNumberFormat="1" applyFont="1" applyFill="1" applyBorder="1" applyAlignment="1">
      <alignment vertical="center" shrinkToFit="1"/>
    </xf>
    <xf numFmtId="176" fontId="24" fillId="3" borderId="0" xfId="0" applyNumberFormat="1" applyFont="1" applyFill="1" applyBorder="1" applyAlignment="1">
      <alignment horizontal="right" vertical="center" shrinkToFit="1"/>
    </xf>
    <xf numFmtId="176" fontId="24" fillId="3" borderId="7" xfId="0" applyNumberFormat="1" applyFont="1" applyFill="1" applyBorder="1" applyAlignment="1">
      <alignment vertical="center" shrinkToFit="1"/>
    </xf>
    <xf numFmtId="0" fontId="16" fillId="3" borderId="4" xfId="0" applyFont="1" applyFill="1" applyBorder="1" applyAlignment="1">
      <alignment horizontal="center" vertical="center"/>
    </xf>
    <xf numFmtId="0" fontId="16" fillId="3" borderId="1" xfId="0" applyFont="1" applyFill="1" applyBorder="1" applyAlignment="1">
      <alignment horizontal="center" vertical="center"/>
    </xf>
    <xf numFmtId="176" fontId="24" fillId="3" borderId="7" xfId="0" applyNumberFormat="1" applyFont="1" applyFill="1" applyBorder="1" applyAlignment="1">
      <alignment horizontal="right" vertical="center" shrinkToFit="1"/>
    </xf>
    <xf numFmtId="0" fontId="16" fillId="3" borderId="26" xfId="0" applyFont="1" applyFill="1" applyBorder="1" applyAlignment="1">
      <alignment vertical="center"/>
    </xf>
    <xf numFmtId="0" fontId="16" fillId="3" borderId="10" xfId="0" applyFont="1" applyFill="1" applyBorder="1" applyAlignment="1">
      <alignment horizontal="center" vertical="center"/>
    </xf>
    <xf numFmtId="176" fontId="2" fillId="3" borderId="10" xfId="0" applyNumberFormat="1" applyFont="1" applyFill="1" applyBorder="1" applyAlignment="1">
      <alignment horizontal="right" vertical="center" shrinkToFit="1"/>
    </xf>
    <xf numFmtId="176" fontId="2" fillId="3" borderId="3" xfId="0" applyNumberFormat="1" applyFont="1" applyFill="1" applyBorder="1" applyAlignment="1">
      <alignment vertical="center" shrinkToFit="1"/>
    </xf>
    <xf numFmtId="176" fontId="2" fillId="3" borderId="44" xfId="0" applyNumberFormat="1" applyFont="1" applyFill="1" applyBorder="1" applyAlignment="1">
      <alignment vertical="center" shrinkToFit="1"/>
    </xf>
    <xf numFmtId="0" fontId="2" fillId="0" borderId="41" xfId="0" applyFont="1" applyFill="1" applyBorder="1" applyAlignment="1">
      <alignment horizontal="center" vertical="center"/>
    </xf>
    <xf numFmtId="0" fontId="5" fillId="0" borderId="0" xfId="5" applyFont="1" applyBorder="1" applyAlignment="1">
      <alignment horizontal="distributed" vertical="center" indent="1" shrinkToFit="1"/>
    </xf>
    <xf numFmtId="0" fontId="26" fillId="0" borderId="0" xfId="5" applyFont="1" applyBorder="1" applyAlignment="1">
      <alignment horizontal="center" vertical="center"/>
    </xf>
    <xf numFmtId="0" fontId="5" fillId="4" borderId="77" xfId="0" applyFont="1" applyFill="1" applyBorder="1" applyAlignment="1">
      <alignment horizontal="center" vertical="center"/>
    </xf>
    <xf numFmtId="0" fontId="5" fillId="4" borderId="77" xfId="5" applyFont="1" applyFill="1" applyBorder="1" applyAlignment="1">
      <alignment horizontal="center" vertical="center"/>
    </xf>
    <xf numFmtId="0" fontId="5" fillId="4" borderId="78" xfId="5" applyFont="1" applyFill="1" applyBorder="1" applyAlignment="1">
      <alignment horizontal="center" vertical="center"/>
    </xf>
    <xf numFmtId="0" fontId="5" fillId="0" borderId="79" xfId="0" applyFont="1" applyBorder="1" applyAlignment="1">
      <alignment horizontal="distributed" vertical="center" indent="1" shrinkToFit="1"/>
    </xf>
    <xf numFmtId="3" fontId="5" fillId="0" borderId="80" xfId="0" applyNumberFormat="1" applyFont="1" applyBorder="1" applyAlignment="1">
      <alignment horizontal="right" vertical="center"/>
    </xf>
    <xf numFmtId="0" fontId="5" fillId="0" borderId="81" xfId="5" quotePrefix="1" applyNumberFormat="1" applyFont="1" applyBorder="1" applyAlignment="1">
      <alignment horizontal="distributed" vertical="center" indent="1" shrinkToFit="1"/>
    </xf>
    <xf numFmtId="3" fontId="5" fillId="0" borderId="82" xfId="5" quotePrefix="1" applyNumberFormat="1" applyFont="1" applyBorder="1" applyAlignment="1">
      <alignment horizontal="right" vertical="center"/>
    </xf>
    <xf numFmtId="3" fontId="5" fillId="0" borderId="83" xfId="5" quotePrefix="1" applyNumberFormat="1" applyFont="1" applyBorder="1" applyAlignment="1">
      <alignment horizontal="right" vertical="center"/>
    </xf>
    <xf numFmtId="0" fontId="5" fillId="0" borderId="37" xfId="5" quotePrefix="1" applyNumberFormat="1" applyFont="1" applyBorder="1" applyAlignment="1">
      <alignment horizontal="distributed" vertical="center" indent="1" shrinkToFit="1"/>
    </xf>
    <xf numFmtId="3" fontId="5" fillId="0" borderId="38" xfId="5" quotePrefix="1" applyNumberFormat="1" applyFont="1" applyBorder="1" applyAlignment="1">
      <alignment horizontal="right" vertical="center"/>
    </xf>
    <xf numFmtId="3" fontId="5" fillId="0" borderId="39" xfId="5" quotePrefix="1" applyNumberFormat="1" applyFont="1" applyBorder="1" applyAlignment="1">
      <alignment horizontal="right" vertical="center"/>
    </xf>
    <xf numFmtId="0" fontId="5" fillId="0" borderId="37" xfId="5" applyNumberFormat="1" applyFont="1" applyBorder="1" applyAlignment="1">
      <alignment horizontal="distributed" vertical="center" indent="1" shrinkToFit="1"/>
    </xf>
    <xf numFmtId="0" fontId="5" fillId="0" borderId="37" xfId="5" applyFont="1" applyBorder="1" applyAlignment="1">
      <alignment horizontal="distributed" vertical="center" indent="1" shrinkToFit="1"/>
    </xf>
    <xf numFmtId="3" fontId="5" fillId="0" borderId="38" xfId="5" applyNumberFormat="1" applyFont="1" applyBorder="1" applyAlignment="1">
      <alignment vertical="center"/>
    </xf>
    <xf numFmtId="3" fontId="5" fillId="0" borderId="39" xfId="5" applyNumberFormat="1" applyFont="1" applyBorder="1" applyAlignment="1">
      <alignment vertical="center"/>
    </xf>
    <xf numFmtId="0" fontId="5" fillId="0" borderId="40" xfId="5" applyNumberFormat="1" applyFont="1" applyBorder="1" applyAlignment="1">
      <alignment horizontal="distributed" vertical="center" indent="1" shrinkToFit="1"/>
    </xf>
    <xf numFmtId="3" fontId="5" fillId="0" borderId="84" xfId="5" quotePrefix="1" applyNumberFormat="1" applyFont="1" applyBorder="1" applyAlignment="1">
      <alignment horizontal="right" vertical="center"/>
    </xf>
    <xf numFmtId="3" fontId="5" fillId="0" borderId="85" xfId="5" quotePrefix="1" applyNumberFormat="1" applyFont="1" applyBorder="1" applyAlignment="1">
      <alignment horizontal="right" vertical="center"/>
    </xf>
    <xf numFmtId="176" fontId="24"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6" fontId="19" fillId="0" borderId="3" xfId="0" applyNumberFormat="1" applyFont="1" applyFill="1" applyBorder="1" applyAlignment="1">
      <alignment horizontal="right" vertical="center"/>
    </xf>
    <xf numFmtId="176" fontId="24" fillId="0" borderId="22" xfId="0" applyNumberFormat="1" applyFont="1" applyFill="1" applyBorder="1" applyAlignment="1">
      <alignment horizontal="right" vertical="center"/>
    </xf>
    <xf numFmtId="179" fontId="24" fillId="0" borderId="22" xfId="0" applyNumberFormat="1" applyFont="1" applyFill="1" applyBorder="1" applyAlignment="1">
      <alignment horizontal="right" vertical="center"/>
    </xf>
    <xf numFmtId="179" fontId="19" fillId="0" borderId="0" xfId="0" applyNumberFormat="1" applyFont="1" applyFill="1" applyBorder="1" applyAlignment="1">
      <alignment horizontal="right" vertical="center"/>
    </xf>
    <xf numFmtId="179" fontId="24" fillId="0" borderId="0" xfId="0" applyNumberFormat="1" applyFont="1" applyFill="1" applyBorder="1" applyAlignment="1">
      <alignment horizontal="right" vertical="center"/>
    </xf>
    <xf numFmtId="179" fontId="19" fillId="0" borderId="3" xfId="0" applyNumberFormat="1" applyFont="1" applyFill="1" applyBorder="1" applyAlignment="1">
      <alignment horizontal="right" vertical="center"/>
    </xf>
    <xf numFmtId="179" fontId="24" fillId="0" borderId="22" xfId="1" applyNumberFormat="1" applyFont="1" applyFill="1" applyBorder="1" applyAlignment="1" applyProtection="1">
      <alignment horizontal="right" vertical="center"/>
    </xf>
    <xf numFmtId="179" fontId="19" fillId="0" borderId="0" xfId="1" applyNumberFormat="1" applyFont="1" applyFill="1" applyBorder="1" applyAlignment="1" applyProtection="1">
      <alignment horizontal="right" vertical="center"/>
    </xf>
    <xf numFmtId="179" fontId="24" fillId="0" borderId="0" xfId="1" applyNumberFormat="1" applyFont="1" applyFill="1" applyBorder="1" applyAlignment="1" applyProtection="1">
      <alignment horizontal="right" vertical="center"/>
    </xf>
    <xf numFmtId="179" fontId="19" fillId="0" borderId="3" xfId="1" applyNumberFormat="1" applyFont="1" applyFill="1" applyBorder="1" applyAlignment="1" applyProtection="1">
      <alignment horizontal="right" vertical="center"/>
    </xf>
    <xf numFmtId="0" fontId="24" fillId="0" borderId="26" xfId="0" applyFont="1" applyFill="1" applyBorder="1" applyAlignment="1">
      <alignment horizontal="center" vertical="center"/>
    </xf>
    <xf numFmtId="185" fontId="24" fillId="0" borderId="3" xfId="0" applyNumberFormat="1" applyFont="1" applyFill="1" applyBorder="1" applyAlignment="1">
      <alignment vertical="center"/>
    </xf>
    <xf numFmtId="179" fontId="24" fillId="0" borderId="3" xfId="0" applyNumberFormat="1" applyFont="1" applyFill="1" applyBorder="1">
      <alignment vertical="center"/>
    </xf>
    <xf numFmtId="177" fontId="24" fillId="0" borderId="3" xfId="0" applyNumberFormat="1" applyFont="1" applyFill="1" applyBorder="1">
      <alignment vertical="center"/>
    </xf>
    <xf numFmtId="182" fontId="24" fillId="0" borderId="44" xfId="0" applyNumberFormat="1" applyFont="1" applyFill="1" applyBorder="1">
      <alignment vertical="center"/>
    </xf>
    <xf numFmtId="179" fontId="24" fillId="0" borderId="63" xfId="4" applyNumberFormat="1" applyFont="1" applyFill="1" applyBorder="1" applyAlignment="1">
      <alignment vertical="center"/>
    </xf>
    <xf numFmtId="0" fontId="2" fillId="0" borderId="6" xfId="0" applyFont="1" applyFill="1" applyBorder="1" applyAlignment="1">
      <alignment horizontal="center" vertical="center"/>
    </xf>
    <xf numFmtId="0" fontId="2" fillId="0" borderId="32" xfId="0" applyFont="1" applyFill="1" applyBorder="1" applyAlignment="1">
      <alignment horizontal="center" vertical="center"/>
    </xf>
    <xf numFmtId="177" fontId="24" fillId="0" borderId="0" xfId="0" applyNumberFormat="1" applyFont="1" applyFill="1" applyBorder="1" applyAlignment="1">
      <alignment vertical="center"/>
    </xf>
    <xf numFmtId="177" fontId="24" fillId="0" borderId="0" xfId="0" applyNumberFormat="1" applyFont="1" applyFill="1" applyBorder="1" applyAlignment="1">
      <alignment horizontal="right" vertical="center"/>
    </xf>
    <xf numFmtId="177" fontId="24" fillId="0" borderId="7" xfId="0" applyNumberFormat="1" applyFont="1" applyFill="1" applyBorder="1" applyAlignment="1">
      <alignment vertical="center"/>
    </xf>
    <xf numFmtId="176" fontId="19" fillId="0" borderId="0" xfId="0" applyNumberFormat="1" applyFont="1" applyFill="1" applyBorder="1" applyAlignment="1">
      <alignment vertical="center"/>
    </xf>
    <xf numFmtId="177" fontId="19" fillId="0" borderId="7" xfId="0" applyNumberFormat="1" applyFont="1" applyFill="1" applyBorder="1" applyAlignment="1">
      <alignment vertical="center"/>
    </xf>
    <xf numFmtId="177" fontId="19" fillId="0" borderId="0" xfId="0" applyNumberFormat="1" applyFont="1" applyFill="1" applyBorder="1" applyAlignment="1">
      <alignment vertical="center"/>
    </xf>
    <xf numFmtId="177" fontId="19" fillId="0" borderId="0" xfId="0" applyNumberFormat="1" applyFont="1" applyFill="1" applyBorder="1" applyAlignment="1">
      <alignment horizontal="right" vertical="center"/>
    </xf>
    <xf numFmtId="178" fontId="19" fillId="0" borderId="0" xfId="0" applyNumberFormat="1" applyFont="1" applyFill="1" applyBorder="1" applyAlignment="1">
      <alignment horizontal="right" vertical="center"/>
    </xf>
    <xf numFmtId="178" fontId="19" fillId="0" borderId="7" xfId="0" applyNumberFormat="1" applyFont="1" applyFill="1" applyBorder="1" applyAlignment="1">
      <alignment horizontal="right" vertical="center"/>
    </xf>
    <xf numFmtId="176" fontId="19" fillId="0" borderId="7" xfId="0" applyNumberFormat="1" applyFont="1" applyFill="1" applyBorder="1" applyAlignment="1">
      <alignment vertical="center"/>
    </xf>
    <xf numFmtId="176" fontId="19" fillId="0" borderId="3" xfId="0" applyNumberFormat="1" applyFont="1" applyFill="1" applyBorder="1" applyAlignment="1">
      <alignment vertical="center"/>
    </xf>
    <xf numFmtId="176" fontId="19" fillId="0" borderId="44"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0" fillId="0" borderId="0" xfId="0" applyFont="1" applyFill="1" applyBorder="1" applyAlignment="1">
      <alignment horizontal="center" vertical="center"/>
    </xf>
    <xf numFmtId="177" fontId="2" fillId="0" borderId="22" xfId="0" applyNumberFormat="1" applyFont="1" applyFill="1" applyBorder="1" applyAlignment="1">
      <alignment vertical="center"/>
    </xf>
    <xf numFmtId="177" fontId="2"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6" xfId="0" applyFont="1" applyFill="1" applyBorder="1" applyAlignment="1">
      <alignment horizontal="center" vertical="center"/>
    </xf>
    <xf numFmtId="0" fontId="2" fillId="0" borderId="0" xfId="0" applyFont="1" applyFill="1" applyBorder="1" applyAlignment="1">
      <alignment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177" fontId="2" fillId="0" borderId="0" xfId="0" applyNumberFormat="1" applyFont="1" applyFill="1" applyBorder="1" applyAlignment="1">
      <alignment vertical="center"/>
    </xf>
    <xf numFmtId="177" fontId="2" fillId="0" borderId="22" xfId="0" applyNumberFormat="1" applyFont="1" applyFill="1" applyBorder="1" applyAlignment="1">
      <alignment vertical="center"/>
    </xf>
    <xf numFmtId="3" fontId="5" fillId="0" borderId="38" xfId="5" quotePrefix="1" applyNumberFormat="1" applyFont="1" applyFill="1" applyBorder="1" applyAlignment="1">
      <alignment horizontal="right" vertical="center"/>
    </xf>
    <xf numFmtId="3" fontId="5" fillId="0" borderId="39" xfId="5" quotePrefix="1" applyNumberFormat="1" applyFont="1" applyFill="1" applyBorder="1" applyAlignment="1">
      <alignment horizontal="right" vertical="center"/>
    </xf>
    <xf numFmtId="180" fontId="2" fillId="0" borderId="3"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5" xfId="0" applyFont="1" applyFill="1" applyBorder="1" applyAlignment="1">
      <alignment horizontal="center" vertical="center"/>
    </xf>
    <xf numFmtId="0" fontId="0" fillId="0" borderId="2" xfId="0" applyFont="1" applyFill="1" applyBorder="1" applyAlignment="1">
      <alignment horizontal="center"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2" fillId="0" borderId="3" xfId="0" applyNumberFormat="1" applyFont="1" applyFill="1" applyBorder="1" applyAlignment="1">
      <alignment vertical="center"/>
    </xf>
    <xf numFmtId="0" fontId="6" fillId="0" borderId="5" xfId="0" applyFont="1" applyFill="1" applyBorder="1" applyAlignment="1">
      <alignment vertical="center" wrapText="1"/>
    </xf>
    <xf numFmtId="179" fontId="0" fillId="0" borderId="56" xfId="0" applyNumberFormat="1" applyFont="1" applyFill="1" applyBorder="1" applyAlignment="1">
      <alignment horizontal="right" vertical="center"/>
    </xf>
    <xf numFmtId="179" fontId="0" fillId="0" borderId="45" xfId="0" applyNumberFormat="1" applyFont="1" applyFill="1" applyBorder="1" applyAlignment="1">
      <alignment horizontal="right" vertical="center"/>
    </xf>
    <xf numFmtId="179" fontId="0" fillId="0" borderId="48"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0" fontId="0" fillId="0" borderId="0" xfId="0" applyFont="1" applyFill="1" applyBorder="1" applyAlignment="1">
      <alignment horizontal="right" vertical="center" shrinkToFit="1"/>
    </xf>
    <xf numFmtId="0" fontId="0" fillId="0" borderId="57"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53" xfId="0" applyFont="1" applyFill="1" applyBorder="1" applyAlignment="1">
      <alignment vertical="center"/>
    </xf>
    <xf numFmtId="0" fontId="0" fillId="0" borderId="2" xfId="0" applyFont="1" applyFill="1" applyBorder="1" applyAlignment="1">
      <alignment vertical="center"/>
    </xf>
    <xf numFmtId="0" fontId="0" fillId="0" borderId="5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0" xfId="0" applyFont="1" applyFill="1" applyBorder="1" applyAlignment="1">
      <alignment vertical="center"/>
    </xf>
    <xf numFmtId="0" fontId="0" fillId="0" borderId="88" xfId="0" applyFill="1" applyBorder="1" applyAlignment="1">
      <alignment horizontal="center" vertical="center"/>
    </xf>
    <xf numFmtId="0" fontId="0" fillId="0" borderId="47" xfId="0" applyFill="1" applyBorder="1" applyAlignment="1">
      <alignment horizontal="center" vertical="center"/>
    </xf>
    <xf numFmtId="179" fontId="0" fillId="0" borderId="73" xfId="0" applyNumberFormat="1" applyFont="1" applyFill="1" applyBorder="1" applyAlignment="1">
      <alignment horizontal="right" vertical="center"/>
    </xf>
    <xf numFmtId="177" fontId="0" fillId="0" borderId="48" xfId="0" applyNumberFormat="1" applyFont="1" applyFill="1" applyBorder="1" applyAlignment="1">
      <alignment horizontal="right" vertical="center"/>
    </xf>
    <xf numFmtId="177" fontId="0" fillId="0" borderId="73" xfId="0" applyNumberFormat="1" applyFont="1" applyFill="1" applyBorder="1" applyAlignment="1">
      <alignment horizontal="right" vertical="center"/>
    </xf>
    <xf numFmtId="179" fontId="0" fillId="0" borderId="74" xfId="0" applyNumberFormat="1" applyFont="1" applyFill="1" applyBorder="1" applyAlignment="1">
      <alignment horizontal="right"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177" fontId="0" fillId="0" borderId="7" xfId="0" applyNumberFormat="1" applyFont="1" applyFill="1" applyBorder="1" applyAlignment="1">
      <alignment horizontal="right" vertical="center"/>
    </xf>
    <xf numFmtId="0" fontId="24" fillId="0" borderId="47" xfId="0" applyFont="1" applyFill="1" applyBorder="1" applyAlignment="1">
      <alignment horizontal="center" vertical="center"/>
    </xf>
    <xf numFmtId="0" fontId="24" fillId="0" borderId="64" xfId="0" applyFont="1" applyFill="1" applyBorder="1" applyAlignment="1">
      <alignment horizontal="center" vertical="center"/>
    </xf>
    <xf numFmtId="179" fontId="24" fillId="0" borderId="65" xfId="0" applyNumberFormat="1" applyFont="1" applyFill="1" applyBorder="1" applyAlignment="1">
      <alignment horizontal="right" vertical="center"/>
    </xf>
    <xf numFmtId="179" fontId="24" fillId="0" borderId="67" xfId="0" applyNumberFormat="1" applyFont="1" applyFill="1" applyBorder="1" applyAlignment="1">
      <alignment horizontal="right" vertical="center"/>
    </xf>
    <xf numFmtId="179" fontId="24" fillId="0" borderId="68" xfId="0" applyNumberFormat="1" applyFont="1" applyFill="1" applyBorder="1" applyAlignment="1">
      <alignment horizontal="right" vertical="center"/>
    </xf>
    <xf numFmtId="179" fontId="24" fillId="0" borderId="69" xfId="0" applyNumberFormat="1" applyFont="1" applyFill="1" applyBorder="1" applyAlignment="1">
      <alignment horizontal="right" vertical="center"/>
    </xf>
    <xf numFmtId="179" fontId="24" fillId="0" borderId="5" xfId="0" applyNumberFormat="1" applyFont="1" applyFill="1" applyBorder="1" applyAlignment="1">
      <alignment horizontal="right" vertical="center"/>
    </xf>
    <xf numFmtId="179" fontId="24" fillId="0" borderId="35" xfId="0" applyNumberFormat="1" applyFont="1" applyFill="1" applyBorder="1" applyAlignment="1">
      <alignment horizontal="right" vertical="center"/>
    </xf>
    <xf numFmtId="179" fontId="24" fillId="0" borderId="11" xfId="0" applyNumberFormat="1" applyFont="1" applyFill="1" applyBorder="1" applyAlignment="1">
      <alignment horizontal="right" vertical="center"/>
    </xf>
    <xf numFmtId="179" fontId="24" fillId="0" borderId="46" xfId="0" applyNumberFormat="1" applyFont="1" applyFill="1" applyBorder="1" applyAlignment="1">
      <alignment horizontal="right" vertical="center"/>
    </xf>
    <xf numFmtId="179" fontId="10" fillId="0" borderId="48" xfId="0" applyNumberFormat="1" applyFont="1" applyFill="1" applyBorder="1" applyAlignment="1">
      <alignment horizontal="right" vertical="center"/>
    </xf>
    <xf numFmtId="179" fontId="10" fillId="0" borderId="73" xfId="0" applyNumberFormat="1" applyFont="1" applyFill="1" applyBorder="1" applyAlignment="1">
      <alignment horizontal="right" vertical="center"/>
    </xf>
    <xf numFmtId="180" fontId="10" fillId="0" borderId="48" xfId="0" applyNumberFormat="1" applyFont="1" applyFill="1" applyBorder="1" applyAlignment="1">
      <alignment horizontal="right" vertical="center"/>
    </xf>
    <xf numFmtId="180" fontId="10" fillId="0" borderId="7" xfId="0" applyNumberFormat="1" applyFont="1" applyFill="1" applyBorder="1" applyAlignment="1">
      <alignment horizontal="right" vertical="center"/>
    </xf>
    <xf numFmtId="0" fontId="2" fillId="0" borderId="21" xfId="0" applyFont="1" applyFill="1" applyBorder="1" applyAlignment="1">
      <alignment horizontal="distributed" vertical="center"/>
    </xf>
    <xf numFmtId="0" fontId="2" fillId="0" borderId="8" xfId="0" applyFont="1" applyFill="1" applyBorder="1" applyAlignment="1">
      <alignment horizontal="distributed" vertical="center"/>
    </xf>
    <xf numFmtId="0" fontId="0" fillId="0" borderId="4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5" xfId="0" applyFont="1" applyFill="1" applyBorder="1" applyAlignment="1">
      <alignment horizontal="center" vertical="center"/>
    </xf>
    <xf numFmtId="0" fontId="2" fillId="0" borderId="27" xfId="0" applyFont="1" applyFill="1" applyBorder="1" applyAlignment="1">
      <alignment horizontal="distributed" vertical="center"/>
    </xf>
    <xf numFmtId="0" fontId="2" fillId="0" borderId="20"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12" xfId="0" applyFill="1" applyBorder="1" applyAlignment="1">
      <alignment horizontal="left" vertical="center"/>
    </xf>
    <xf numFmtId="0" fontId="0" fillId="0" borderId="12" xfId="0" applyFont="1" applyFill="1" applyBorder="1" applyAlignment="1">
      <alignment horizontal="left" vertical="center"/>
    </xf>
    <xf numFmtId="0" fontId="0" fillId="0" borderId="21" xfId="0" applyFont="1" applyFill="1" applyBorder="1" applyAlignment="1">
      <alignment horizontal="distributed" vertical="center"/>
    </xf>
    <xf numFmtId="0" fontId="0" fillId="0" borderId="8" xfId="0" applyFont="1" applyFill="1" applyBorder="1" applyAlignment="1">
      <alignment horizontal="distributed" vertical="center"/>
    </xf>
    <xf numFmtId="0" fontId="5" fillId="0" borderId="21" xfId="0" applyFont="1" applyFill="1" applyBorder="1" applyAlignment="1">
      <alignment horizontal="distributed" vertical="center"/>
    </xf>
    <xf numFmtId="0" fontId="5" fillId="0" borderId="8" xfId="0" applyFont="1" applyFill="1" applyBorder="1" applyAlignment="1">
      <alignment horizontal="distributed" vertical="center"/>
    </xf>
    <xf numFmtId="0" fontId="0" fillId="0" borderId="49"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0" borderId="0" xfId="0"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ont="1" applyFill="1" applyBorder="1" applyAlignment="1">
      <alignment vertical="top" wrapText="1"/>
    </xf>
    <xf numFmtId="0" fontId="0" fillId="0" borderId="54"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180" fontId="0" fillId="0" borderId="1"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0" fontId="0" fillId="0" borderId="33" xfId="0" applyFill="1" applyBorder="1" applyAlignment="1">
      <alignment horizontal="center" vertical="center"/>
    </xf>
    <xf numFmtId="0" fontId="0" fillId="0" borderId="22" xfId="0" applyFill="1" applyBorder="1" applyAlignment="1">
      <alignment horizontal="center" vertical="center"/>
    </xf>
    <xf numFmtId="0" fontId="0" fillId="0" borderId="61" xfId="0"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26" xfId="0" applyFont="1" applyFill="1" applyBorder="1" applyAlignment="1">
      <alignment vertical="center"/>
    </xf>
    <xf numFmtId="0" fontId="0" fillId="0" borderId="3" xfId="0" applyFont="1" applyFill="1" applyBorder="1" applyAlignment="1">
      <alignment vertical="center"/>
    </xf>
    <xf numFmtId="0" fontId="0" fillId="0" borderId="11" xfId="0" applyFont="1" applyFill="1" applyBorder="1" applyAlignment="1">
      <alignment vertical="center"/>
    </xf>
    <xf numFmtId="180" fontId="2" fillId="0" borderId="10" xfId="0" applyNumberFormat="1" applyFont="1" applyFill="1" applyBorder="1" applyAlignment="1">
      <alignment horizontal="right" vertical="center"/>
    </xf>
    <xf numFmtId="181" fontId="2" fillId="0" borderId="3" xfId="0" applyNumberFormat="1" applyFont="1" applyFill="1" applyBorder="1" applyAlignment="1">
      <alignment vertical="center"/>
    </xf>
    <xf numFmtId="181" fontId="2" fillId="0" borderId="44" xfId="0" applyNumberFormat="1" applyFont="1" applyFill="1" applyBorder="1" applyAlignment="1">
      <alignment vertical="center"/>
    </xf>
    <xf numFmtId="0" fontId="0" fillId="0" borderId="41" xfId="0" applyFont="1" applyFill="1" applyBorder="1" applyAlignment="1">
      <alignment horizontal="center" vertical="center"/>
    </xf>
    <xf numFmtId="0" fontId="0" fillId="0" borderId="51"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0" xfId="0" applyFont="1" applyFill="1" applyBorder="1" applyAlignment="1">
      <alignment horizontal="justify" vertical="center"/>
    </xf>
    <xf numFmtId="190" fontId="19" fillId="0" borderId="8" xfId="0" applyNumberFormat="1" applyFont="1" applyFill="1" applyBorder="1" applyAlignment="1">
      <alignment horizontal="center" vertical="center"/>
    </xf>
    <xf numFmtId="190" fontId="19" fillId="0" borderId="35" xfId="0" applyNumberFormat="1" applyFont="1" applyFill="1" applyBorder="1" applyAlignment="1">
      <alignment horizontal="center" vertical="center"/>
    </xf>
    <xf numFmtId="192" fontId="19" fillId="0" borderId="8" xfId="0" applyNumberFormat="1" applyFont="1" applyFill="1" applyBorder="1" applyAlignment="1">
      <alignment horizontal="center" vertical="center"/>
    </xf>
    <xf numFmtId="192" fontId="19" fillId="0" borderId="35" xfId="0" applyNumberFormat="1" applyFont="1" applyFill="1" applyBorder="1" applyAlignment="1">
      <alignment horizontal="center" vertical="center"/>
    </xf>
    <xf numFmtId="0" fontId="0" fillId="0" borderId="0" xfId="0" applyFont="1" applyFill="1" applyBorder="1" applyAlignment="1">
      <alignment horizontal="left" vertical="center"/>
    </xf>
    <xf numFmtId="190" fontId="19" fillId="0" borderId="1" xfId="0" applyNumberFormat="1" applyFont="1" applyFill="1" applyBorder="1" applyAlignment="1">
      <alignment horizontal="center" vertical="center"/>
    </xf>
    <xf numFmtId="190" fontId="19" fillId="0" borderId="7"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5" fillId="0" borderId="0" xfId="0" applyFont="1" applyFill="1" applyBorder="1" applyAlignment="1">
      <alignment horizontal="justify" vertical="center"/>
    </xf>
    <xf numFmtId="192" fontId="19" fillId="0" borderId="1" xfId="0" applyNumberFormat="1" applyFont="1" applyFill="1" applyBorder="1" applyAlignment="1">
      <alignment horizontal="center" vertical="center"/>
    </xf>
    <xf numFmtId="192" fontId="19" fillId="0" borderId="7" xfId="0" applyNumberFormat="1" applyFont="1" applyFill="1" applyBorder="1" applyAlignment="1">
      <alignment horizontal="center" vertical="center"/>
    </xf>
    <xf numFmtId="0" fontId="0" fillId="0" borderId="3" xfId="0" applyFont="1" applyFill="1" applyBorder="1" applyAlignment="1">
      <alignment horizontal="justify" vertical="center"/>
    </xf>
    <xf numFmtId="190" fontId="19" fillId="0" borderId="71" xfId="0" applyNumberFormat="1" applyFont="1" applyFill="1" applyBorder="1" applyAlignment="1">
      <alignment horizontal="center" vertical="center"/>
    </xf>
    <xf numFmtId="190" fontId="19" fillId="0" borderId="70" xfId="0" applyNumberFormat="1" applyFont="1" applyFill="1" applyBorder="1" applyAlignment="1">
      <alignment horizontal="center" vertical="center"/>
    </xf>
    <xf numFmtId="0" fontId="15" fillId="0" borderId="0" xfId="0" applyFont="1" applyFill="1" applyBorder="1" applyAlignment="1">
      <alignment vertical="top" wrapText="1"/>
    </xf>
    <xf numFmtId="0" fontId="15" fillId="0" borderId="31" xfId="0" applyFont="1" applyFill="1" applyBorder="1" applyAlignment="1">
      <alignment horizontal="distributed" vertical="center" justifyLastLine="1"/>
    </xf>
    <xf numFmtId="0" fontId="15" fillId="0" borderId="51" xfId="0" applyFont="1" applyFill="1" applyBorder="1" applyAlignment="1">
      <alignment horizontal="distributed" vertical="center" justifyLastLine="1"/>
    </xf>
    <xf numFmtId="0" fontId="15" fillId="0" borderId="52" xfId="0" applyFont="1" applyFill="1" applyBorder="1" applyAlignment="1">
      <alignment horizontal="distributed" vertical="center" justifyLastLine="1"/>
    </xf>
    <xf numFmtId="0" fontId="15" fillId="0" borderId="53" xfId="0" applyFont="1" applyFill="1" applyBorder="1" applyAlignment="1">
      <alignment horizontal="distributed" vertical="center" justifyLastLine="1"/>
    </xf>
    <xf numFmtId="0" fontId="15"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2" xfId="0" applyFont="1" applyFill="1" applyBorder="1" applyAlignment="1">
      <alignment horizontal="center" vertical="center"/>
    </xf>
    <xf numFmtId="0" fontId="15" fillId="0" borderId="20"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15"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25" xfId="0" applyFont="1" applyFill="1" applyBorder="1" applyAlignment="1">
      <alignment horizontal="center" vertical="center" wrapText="1"/>
    </xf>
    <xf numFmtId="179" fontId="24" fillId="0" borderId="86" xfId="0" applyNumberFormat="1" applyFont="1" applyFill="1" applyBorder="1" applyAlignment="1">
      <alignment horizontal="right" vertical="center"/>
    </xf>
    <xf numFmtId="179" fontId="24" fillId="0" borderId="87" xfId="0" applyNumberFormat="1" applyFont="1" applyFill="1" applyBorder="1" applyAlignment="1">
      <alignment horizontal="right" vertical="center"/>
    </xf>
    <xf numFmtId="179" fontId="24" fillId="0" borderId="3"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3" fontId="15" fillId="0" borderId="1"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179" fontId="15" fillId="0" borderId="1" xfId="0" applyNumberFormat="1" applyFont="1" applyFill="1" applyBorder="1" applyAlignment="1">
      <alignment horizontal="right" vertical="center"/>
    </xf>
    <xf numFmtId="179" fontId="15" fillId="0" borderId="0" xfId="0" applyNumberFormat="1" applyFont="1" applyFill="1" applyBorder="1" applyAlignment="1">
      <alignment horizontal="right" vertical="center"/>
    </xf>
    <xf numFmtId="179" fontId="15" fillId="0" borderId="15" xfId="0" applyNumberFormat="1" applyFont="1" applyFill="1" applyBorder="1" applyAlignment="1">
      <alignment horizontal="right" vertical="center"/>
    </xf>
    <xf numFmtId="179" fontId="15" fillId="0" borderId="22" xfId="0" applyNumberFormat="1" applyFont="1" applyFill="1" applyBorder="1" applyAlignment="1">
      <alignment horizontal="right" vertical="center"/>
    </xf>
    <xf numFmtId="0" fontId="15" fillId="0" borderId="29" xfId="0" applyFont="1" applyFill="1" applyBorder="1" applyAlignment="1">
      <alignment horizontal="center" vertical="center" wrapText="1" shrinkToFit="1"/>
    </xf>
    <xf numFmtId="179" fontId="0" fillId="0" borderId="1" xfId="0" applyNumberFormat="1" applyFont="1" applyFill="1" applyBorder="1" applyAlignment="1">
      <alignment horizontal="right" vertical="center"/>
    </xf>
    <xf numFmtId="0" fontId="15" fillId="0" borderId="31" xfId="0" applyFont="1" applyFill="1" applyBorder="1" applyAlignment="1">
      <alignment horizontal="center" vertical="center"/>
    </xf>
    <xf numFmtId="0" fontId="15" fillId="0" borderId="6" xfId="0" applyFont="1" applyFill="1" applyBorder="1" applyAlignment="1">
      <alignment horizontal="center" vertical="center"/>
    </xf>
    <xf numFmtId="0" fontId="10" fillId="0" borderId="0" xfId="0" applyFont="1" applyFill="1" applyBorder="1" applyAlignment="1">
      <alignment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0" fontId="26" fillId="0" borderId="0" xfId="5" applyFont="1" applyBorder="1" applyAlignment="1">
      <alignment horizontal="center" vertical="center"/>
    </xf>
    <xf numFmtId="0" fontId="5" fillId="0" borderId="3" xfId="5" applyFont="1" applyBorder="1" applyAlignment="1">
      <alignment horizontal="right" vertical="center"/>
    </xf>
    <xf numFmtId="0" fontId="5" fillId="4" borderId="75" xfId="5" applyFont="1" applyFill="1" applyBorder="1" applyAlignment="1">
      <alignment horizontal="center" vertical="center" shrinkToFit="1"/>
    </xf>
    <xf numFmtId="0" fontId="5" fillId="4" borderId="47" xfId="5" applyFont="1" applyFill="1" applyBorder="1" applyAlignment="1">
      <alignment horizontal="center" vertical="center" shrinkToFit="1"/>
    </xf>
    <xf numFmtId="0" fontId="5" fillId="4" borderId="47" xfId="0" applyFont="1" applyFill="1" applyBorder="1" applyAlignment="1">
      <alignment horizontal="center" vertical="center" shrinkToFit="1"/>
    </xf>
    <xf numFmtId="0" fontId="5" fillId="4" borderId="36" xfId="5" applyFont="1" applyFill="1" applyBorder="1" applyAlignment="1">
      <alignment horizontal="center" vertical="center"/>
    </xf>
    <xf numFmtId="0" fontId="5" fillId="4" borderId="76" xfId="5" applyFont="1" applyFill="1" applyBorder="1" applyAlignment="1">
      <alignment horizontal="center" vertical="center"/>
    </xf>
    <xf numFmtId="0" fontId="5" fillId="4" borderId="12" xfId="5" applyFont="1" applyFill="1" applyBorder="1" applyAlignment="1">
      <alignment horizontal="center" vertical="center"/>
    </xf>
    <xf numFmtId="0" fontId="5" fillId="4" borderId="19" xfId="5" applyFont="1" applyFill="1" applyBorder="1" applyAlignment="1">
      <alignment horizontal="center" vertical="center"/>
    </xf>
    <xf numFmtId="0" fontId="5" fillId="4" borderId="48" xfId="5" applyFont="1" applyFill="1" applyBorder="1" applyAlignment="1">
      <alignment horizontal="center" vertical="center"/>
    </xf>
    <xf numFmtId="0" fontId="5" fillId="4" borderId="0" xfId="5" applyFont="1" applyFill="1" applyBorder="1" applyAlignment="1">
      <alignment horizontal="center" vertical="center"/>
    </xf>
    <xf numFmtId="0" fontId="5" fillId="4" borderId="7" xfId="5" applyFont="1" applyFill="1" applyBorder="1" applyAlignment="1">
      <alignment horizontal="center" vertical="center"/>
    </xf>
    <xf numFmtId="0" fontId="5" fillId="4" borderId="38" xfId="0" applyFont="1" applyFill="1" applyBorder="1" applyAlignment="1">
      <alignment horizontal="center" vertical="center"/>
    </xf>
    <xf numFmtId="0" fontId="5" fillId="4" borderId="38" xfId="5" applyFont="1" applyFill="1" applyBorder="1" applyAlignment="1">
      <alignment horizontal="center" vertical="center"/>
    </xf>
    <xf numFmtId="0" fontId="15" fillId="0" borderId="0" xfId="0" applyFont="1" applyFill="1" applyBorder="1" applyAlignment="1">
      <alignment horizontal="right" vertical="center"/>
    </xf>
    <xf numFmtId="177" fontId="2" fillId="0" borderId="1" xfId="0" applyNumberFormat="1" applyFont="1" applyFill="1" applyBorder="1" applyAlignment="1">
      <alignment vertical="center"/>
    </xf>
    <xf numFmtId="177" fontId="2" fillId="0" borderId="0" xfId="0" applyNumberFormat="1" applyFont="1" applyFill="1" applyBorder="1" applyAlignment="1">
      <alignment vertical="center"/>
    </xf>
    <xf numFmtId="180" fontId="2" fillId="0" borderId="0" xfId="0" applyNumberFormat="1" applyFont="1" applyFill="1" applyBorder="1" applyAlignment="1">
      <alignment vertical="center"/>
    </xf>
    <xf numFmtId="180" fontId="0" fillId="0" borderId="0" xfId="0" applyNumberFormat="1" applyFont="1" applyFill="1" applyBorder="1" applyAlignment="1">
      <alignment vertical="center"/>
    </xf>
    <xf numFmtId="177" fontId="2" fillId="0" borderId="86" xfId="0" applyNumberFormat="1" applyFont="1" applyFill="1" applyBorder="1" applyAlignment="1">
      <alignment vertical="center"/>
    </xf>
    <xf numFmtId="177" fontId="2" fillId="0" borderId="87" xfId="0" applyNumberFormat="1" applyFont="1" applyFill="1" applyBorder="1" applyAlignment="1">
      <alignment vertical="center"/>
    </xf>
    <xf numFmtId="180" fontId="0" fillId="0" borderId="3" xfId="0" applyNumberFormat="1" applyFont="1" applyFill="1" applyBorder="1" applyAlignment="1">
      <alignment vertical="center"/>
    </xf>
    <xf numFmtId="177" fontId="2" fillId="0" borderId="15" xfId="0" applyNumberFormat="1" applyFont="1" applyFill="1" applyBorder="1" applyAlignment="1">
      <alignment vertical="center"/>
    </xf>
    <xf numFmtId="177" fontId="2" fillId="0" borderId="22" xfId="0" applyNumberFormat="1" applyFont="1" applyFill="1" applyBorder="1" applyAlignment="1">
      <alignment vertical="center"/>
    </xf>
    <xf numFmtId="180" fontId="2" fillId="0" borderId="22" xfId="0" applyNumberFormat="1" applyFont="1" applyFill="1" applyBorder="1" applyAlignment="1">
      <alignment vertical="center"/>
    </xf>
    <xf numFmtId="0" fontId="15" fillId="0" borderId="5"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0" xfId="0" applyFont="1" applyFill="1" applyBorder="1" applyAlignment="1">
      <alignment horizontal="center" vertical="center" textRotation="255" wrapText="1"/>
    </xf>
    <xf numFmtId="0" fontId="15" fillId="0" borderId="8" xfId="0" applyFont="1" applyFill="1" applyBorder="1" applyAlignment="1">
      <alignment horizontal="center" vertical="center" textRotation="255" wrapText="1"/>
    </xf>
    <xf numFmtId="0" fontId="15" fillId="0" borderId="29" xfId="0" applyFont="1" applyFill="1" applyBorder="1" applyAlignment="1">
      <alignment horizontal="center" vertical="center" textRotation="255" wrapText="1"/>
    </xf>
    <xf numFmtId="0" fontId="15" fillId="0" borderId="20"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15" fillId="0" borderId="29" xfId="0" applyFont="1" applyFill="1" applyBorder="1" applyAlignment="1">
      <alignment horizontal="center" vertical="center" textRotation="255"/>
    </xf>
    <xf numFmtId="0" fontId="15" fillId="0" borderId="14" xfId="0" applyFont="1" applyFill="1" applyBorder="1" applyAlignment="1">
      <alignment vertical="center" textRotation="255"/>
    </xf>
    <xf numFmtId="0" fontId="15" fillId="0" borderId="13" xfId="0" applyFont="1" applyFill="1" applyBorder="1" applyAlignment="1">
      <alignment vertical="center" textRotation="255"/>
    </xf>
    <xf numFmtId="0" fontId="15" fillId="0" borderId="1" xfId="0" applyFont="1" applyFill="1" applyBorder="1" applyAlignment="1">
      <alignment vertical="center" textRotation="255"/>
    </xf>
    <xf numFmtId="0" fontId="15" fillId="0" borderId="5" xfId="0" applyFont="1" applyFill="1" applyBorder="1" applyAlignment="1">
      <alignment vertical="center" textRotation="255"/>
    </xf>
    <xf numFmtId="0" fontId="15" fillId="0" borderId="15" xfId="0" applyFont="1" applyFill="1" applyBorder="1" applyAlignment="1">
      <alignment horizontal="center" vertical="center" textRotation="255"/>
    </xf>
    <xf numFmtId="0" fontId="15" fillId="0" borderId="61" xfId="0" applyFont="1" applyFill="1" applyBorder="1" applyAlignment="1">
      <alignment horizontal="center" vertical="center" textRotation="255"/>
    </xf>
    <xf numFmtId="0" fontId="15" fillId="0" borderId="1" xfId="0" applyFont="1" applyFill="1" applyBorder="1" applyAlignment="1">
      <alignment horizontal="center" vertical="center" textRotation="255"/>
    </xf>
    <xf numFmtId="0" fontId="15" fillId="0" borderId="5" xfId="0" applyFont="1" applyFill="1" applyBorder="1" applyAlignment="1">
      <alignment horizontal="center" vertical="center" textRotation="255"/>
    </xf>
    <xf numFmtId="0" fontId="15" fillId="0" borderId="17" xfId="0" applyFont="1" applyFill="1" applyBorder="1" applyAlignment="1">
      <alignment horizontal="center" vertical="center" textRotation="255"/>
    </xf>
    <xf numFmtId="0" fontId="15" fillId="0" borderId="25" xfId="0" applyFont="1" applyFill="1" applyBorder="1" applyAlignment="1">
      <alignment horizontal="center" vertical="center" textRotation="255"/>
    </xf>
    <xf numFmtId="0" fontId="0" fillId="0" borderId="3" xfId="0" applyFont="1" applyFill="1" applyBorder="1" applyAlignment="1">
      <alignment horizontal="left" vertical="center"/>
    </xf>
    <xf numFmtId="0" fontId="16"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15" fillId="0" borderId="20" xfId="0" applyFont="1" applyFill="1" applyBorder="1" applyAlignment="1">
      <alignment vertical="center" textRotation="255" wrapText="1"/>
    </xf>
    <xf numFmtId="0" fontId="15" fillId="0" borderId="8" xfId="0" applyFont="1" applyFill="1" applyBorder="1" applyAlignment="1">
      <alignment vertical="center" textRotation="255" wrapText="1"/>
    </xf>
    <xf numFmtId="0" fontId="15" fillId="0" borderId="29" xfId="0" applyFont="1" applyFill="1" applyBorder="1" applyAlignment="1">
      <alignment vertical="center" textRotation="255" wrapText="1"/>
    </xf>
    <xf numFmtId="0" fontId="15" fillId="0" borderId="19" xfId="0" applyFont="1" applyFill="1" applyBorder="1" applyAlignment="1">
      <alignment horizontal="center" vertical="center"/>
    </xf>
    <xf numFmtId="0" fontId="15" fillId="0" borderId="62" xfId="0" applyFont="1" applyFill="1" applyBorder="1" applyAlignment="1">
      <alignment horizontal="center" vertical="center"/>
    </xf>
    <xf numFmtId="0" fontId="15" fillId="0" borderId="16" xfId="0" applyFont="1" applyFill="1" applyBorder="1" applyAlignment="1">
      <alignment vertical="center" textRotation="255" wrapText="1"/>
    </xf>
    <xf numFmtId="0" fontId="15" fillId="0" borderId="35" xfId="0" applyFont="1" applyFill="1" applyBorder="1" applyAlignment="1">
      <alignment vertical="center" textRotation="255" wrapText="1"/>
    </xf>
    <xf numFmtId="0" fontId="15" fillId="0" borderId="18" xfId="0" applyFont="1" applyFill="1" applyBorder="1" applyAlignment="1">
      <alignment vertical="center" textRotation="255" wrapText="1"/>
    </xf>
    <xf numFmtId="0" fontId="8" fillId="0" borderId="0"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183" fontId="29" fillId="0" borderId="0" xfId="0" applyNumberFormat="1" applyFont="1" applyBorder="1" applyAlignment="1">
      <alignment horizontal="left" vertical="center"/>
    </xf>
    <xf numFmtId="183" fontId="29" fillId="0" borderId="0" xfId="0" applyNumberFormat="1" applyFont="1" applyBorder="1" applyAlignment="1">
      <alignment horizontal="right" vertical="center"/>
    </xf>
    <xf numFmtId="0" fontId="28" fillId="0" borderId="0" xfId="0" applyFont="1" applyBorder="1">
      <alignment vertical="center"/>
    </xf>
    <xf numFmtId="0" fontId="28" fillId="0" borderId="0" xfId="0" applyFont="1" applyBorder="1" applyAlignment="1">
      <alignment horizontal="left" vertical="center"/>
    </xf>
    <xf numFmtId="0" fontId="28" fillId="0" borderId="0" xfId="0" applyFont="1" applyBorder="1" applyAlignment="1">
      <alignment vertical="center"/>
    </xf>
    <xf numFmtId="0" fontId="28" fillId="0" borderId="0" xfId="0" applyFont="1" applyFill="1" applyBorder="1">
      <alignment vertical="center"/>
    </xf>
    <xf numFmtId="176" fontId="29" fillId="0" borderId="0" xfId="0" applyNumberFormat="1" applyFont="1" applyFill="1" applyBorder="1" applyAlignment="1">
      <alignment horizontal="right" vertical="center" shrinkToFit="1"/>
    </xf>
    <xf numFmtId="179" fontId="29" fillId="0" borderId="0" xfId="0" applyNumberFormat="1" applyFont="1" applyFill="1" applyBorder="1" applyAlignment="1">
      <alignment vertical="center"/>
    </xf>
    <xf numFmtId="0" fontId="28" fillId="0" borderId="0" xfId="0" applyFont="1" applyFill="1" applyBorder="1" applyAlignment="1">
      <alignment horizontal="left" vertical="center" shrinkToFit="1"/>
    </xf>
    <xf numFmtId="183" fontId="29" fillId="0" borderId="0" xfId="0" applyNumberFormat="1" applyFont="1" applyFill="1" applyBorder="1" applyAlignment="1">
      <alignment vertical="center"/>
    </xf>
    <xf numFmtId="183" fontId="29" fillId="0" borderId="0" xfId="0" applyNumberFormat="1" applyFont="1" applyBorder="1" applyAlignment="1">
      <alignment vertical="center"/>
    </xf>
    <xf numFmtId="0" fontId="29" fillId="0" borderId="0" xfId="0" applyFont="1" applyBorder="1">
      <alignment vertical="center"/>
    </xf>
    <xf numFmtId="49" fontId="28" fillId="0" borderId="0" xfId="0" applyNumberFormat="1" applyFont="1" applyBorder="1">
      <alignment vertical="center"/>
    </xf>
    <xf numFmtId="0" fontId="28" fillId="0" borderId="0" xfId="0" applyFont="1" applyBorder="1" applyAlignment="1">
      <alignment vertical="center" shrinkToFit="1"/>
    </xf>
    <xf numFmtId="0" fontId="30" fillId="0" borderId="0" xfId="0" applyFont="1" applyBorder="1" applyAlignment="1">
      <alignment horizontal="right" vertical="center" shrinkToFit="1"/>
    </xf>
    <xf numFmtId="38" fontId="28" fillId="0" borderId="0" xfId="1" applyFont="1" applyFill="1" applyBorder="1" applyAlignment="1" applyProtection="1">
      <alignment horizontal="right" vertical="center" shrinkToFit="1"/>
    </xf>
    <xf numFmtId="193" fontId="28" fillId="0" borderId="0" xfId="0" applyNumberFormat="1" applyFont="1" applyBorder="1" applyAlignment="1">
      <alignment vertical="center" shrinkToFit="1"/>
    </xf>
    <xf numFmtId="193" fontId="28" fillId="0" borderId="0" xfId="0" applyNumberFormat="1" applyFont="1" applyFill="1" applyBorder="1">
      <alignment vertical="center"/>
    </xf>
    <xf numFmtId="177" fontId="28" fillId="0" borderId="0" xfId="0" applyNumberFormat="1" applyFont="1" applyFill="1" applyBorder="1" applyAlignment="1">
      <alignment horizontal="right" vertical="center"/>
    </xf>
    <xf numFmtId="183" fontId="28" fillId="0" borderId="0" xfId="0" applyNumberFormat="1" applyFont="1" applyFill="1" applyBorder="1" applyAlignment="1">
      <alignment vertical="center"/>
    </xf>
    <xf numFmtId="183" fontId="28" fillId="0" borderId="0" xfId="0" applyNumberFormat="1" applyFont="1" applyFill="1" applyBorder="1">
      <alignment vertical="center"/>
    </xf>
    <xf numFmtId="183" fontId="28" fillId="0" borderId="0" xfId="0" applyNumberFormat="1" applyFont="1" applyBorder="1">
      <alignment vertical="center"/>
    </xf>
    <xf numFmtId="0" fontId="28" fillId="0" borderId="0" xfId="0" applyFont="1" applyBorder="1" applyAlignment="1">
      <alignment horizontal="left" vertical="center" shrinkToFit="1"/>
    </xf>
    <xf numFmtId="185" fontId="28" fillId="0" borderId="0" xfId="0" applyNumberFormat="1" applyFont="1" applyFill="1" applyBorder="1" applyAlignment="1">
      <alignment vertical="center" shrinkToFit="1"/>
    </xf>
    <xf numFmtId="185" fontId="28" fillId="0" borderId="0" xfId="0" applyNumberFormat="1" applyFont="1" applyFill="1" applyBorder="1" applyAlignment="1">
      <alignment horizontal="left" vertical="center"/>
    </xf>
    <xf numFmtId="191" fontId="28" fillId="0" borderId="0" xfId="0" applyNumberFormat="1" applyFont="1" applyBorder="1" applyAlignment="1">
      <alignment horizontal="right" vertical="center"/>
    </xf>
    <xf numFmtId="9" fontId="28" fillId="0" borderId="0" xfId="3" applyFont="1" applyFill="1" applyBorder="1" applyAlignment="1">
      <alignment horizontal="left" vertical="center"/>
    </xf>
    <xf numFmtId="0" fontId="28" fillId="0" borderId="0" xfId="0" applyFont="1" applyBorder="1" applyAlignment="1">
      <alignment horizontal="right" vertical="center"/>
    </xf>
    <xf numFmtId="183" fontId="28" fillId="0" borderId="0" xfId="0" applyNumberFormat="1" applyFont="1" applyFill="1" applyBorder="1" applyAlignment="1">
      <alignment horizontal="center" vertical="center"/>
    </xf>
    <xf numFmtId="38" fontId="28" fillId="0" borderId="0" xfId="1" applyFont="1" applyFill="1" applyBorder="1" applyAlignment="1" applyProtection="1">
      <alignment horizontal="center" vertical="center"/>
    </xf>
  </cellXfs>
  <cellStyles count="6">
    <cellStyle name="パーセント" xfId="3" builtinId="5"/>
    <cellStyle name="桁区切り" xfId="1" builtinId="6"/>
    <cellStyle name="桁区切り 2" xfId="4"/>
    <cellStyle name="標準" xfId="0" builtinId="0"/>
    <cellStyle name="標準_H25人口要覧レイアウトサンプル" xfId="5"/>
    <cellStyle name="標準_人口まとめ" xfId="2"/>
  </cellStyles>
  <dxfs count="0"/>
  <tableStyles count="0" defaultTableStyle="TableStyleMedium9" defaultPivotStyle="PivotStyleLight16"/>
  <colors>
    <mruColors>
      <color rgb="FF9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26"/>
          <c:y val="1.351338716248256E-2"/>
        </c:manualLayout>
      </c:layout>
      <c:overlay val="0"/>
      <c:spPr>
        <a:noFill/>
        <a:ln w="12700">
          <a:solidFill>
            <a:srgbClr val="000000"/>
          </a:solidFill>
          <a:prstDash val="solid"/>
        </a:ln>
      </c:spPr>
    </c:title>
    <c:autoTitleDeleted val="0"/>
    <c:plotArea>
      <c:layout>
        <c:manualLayout>
          <c:layoutTarget val="inner"/>
          <c:xMode val="edge"/>
          <c:yMode val="edge"/>
          <c:x val="0.14394230437088087"/>
          <c:y val="0.11959317249416672"/>
          <c:w val="0.81725191825652665"/>
          <c:h val="0.70992542821006543"/>
        </c:manualLayout>
      </c:layout>
      <c:barChart>
        <c:barDir val="col"/>
        <c:grouping val="stacked"/>
        <c:varyColors val="0"/>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平成25年度</c:v>
                </c:pt>
                <c:pt idx="1">
                  <c:v>26年度</c:v>
                </c:pt>
                <c:pt idx="2">
                  <c:v>27年度</c:v>
                </c:pt>
                <c:pt idx="3">
                  <c:v>28年度</c:v>
                </c:pt>
                <c:pt idx="4">
                  <c:v>29年度</c:v>
                </c:pt>
              </c:strCache>
            </c:strRef>
          </c:cat>
          <c:val>
            <c:numRef>
              <c:f>グラフ!$I$6:$I$10</c:f>
              <c:numCache>
                <c:formatCode>#,##0_);[Red]\(#,##0\)</c:formatCode>
                <c:ptCount val="5"/>
                <c:pt idx="0">
                  <c:v>6890</c:v>
                </c:pt>
                <c:pt idx="1">
                  <c:v>7066</c:v>
                </c:pt>
                <c:pt idx="2" formatCode="#,##0_ ">
                  <c:v>7086</c:v>
                </c:pt>
                <c:pt idx="3" formatCode="#,##0_ ">
                  <c:v>7031</c:v>
                </c:pt>
                <c:pt idx="4" formatCode="#,##0_ ">
                  <c:v>7018</c:v>
                </c:pt>
              </c:numCache>
            </c:numRef>
          </c:val>
        </c:ser>
        <c:ser>
          <c:idx val="1"/>
          <c:order val="1"/>
          <c:tx>
            <c:strRef>
              <c:f>グラフ!$J$5</c:f>
              <c:strCache>
                <c:ptCount val="1"/>
                <c:pt idx="0">
                  <c:v>乗合用</c:v>
                </c:pt>
              </c:strCache>
            </c:strRef>
          </c:tx>
          <c:spPr>
            <a:solidFill>
              <a:srgbClr val="000000"/>
            </a:solid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平成25年度</c:v>
                </c:pt>
                <c:pt idx="1">
                  <c:v>26年度</c:v>
                </c:pt>
                <c:pt idx="2">
                  <c:v>27年度</c:v>
                </c:pt>
                <c:pt idx="3">
                  <c:v>28年度</c:v>
                </c:pt>
                <c:pt idx="4">
                  <c:v>29年度</c:v>
                </c:pt>
              </c:strCache>
            </c:strRef>
          </c:cat>
          <c:val>
            <c:numRef>
              <c:f>グラフ!$J$6:$J$10</c:f>
              <c:numCache>
                <c:formatCode>#,##0_);[Red]\(#,##0\)</c:formatCode>
                <c:ptCount val="5"/>
                <c:pt idx="0">
                  <c:v>123</c:v>
                </c:pt>
                <c:pt idx="1">
                  <c:v>124</c:v>
                </c:pt>
                <c:pt idx="2" formatCode="#,##0_ ">
                  <c:v>117</c:v>
                </c:pt>
                <c:pt idx="3" formatCode="#,##0_ ">
                  <c:v>122</c:v>
                </c:pt>
                <c:pt idx="4" formatCode="#,##0_ ">
                  <c:v>119</c:v>
                </c:pt>
              </c:numCache>
            </c:numRef>
          </c:val>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平成25年度</c:v>
                </c:pt>
                <c:pt idx="1">
                  <c:v>26年度</c:v>
                </c:pt>
                <c:pt idx="2">
                  <c:v>27年度</c:v>
                </c:pt>
                <c:pt idx="3">
                  <c:v>28年度</c:v>
                </c:pt>
                <c:pt idx="4">
                  <c:v>29年度</c:v>
                </c:pt>
              </c:strCache>
            </c:strRef>
          </c:cat>
          <c:val>
            <c:numRef>
              <c:f>グラフ!$K$6:$K$10</c:f>
              <c:numCache>
                <c:formatCode>#,##0_);[Red]\(#,##0\)</c:formatCode>
                <c:ptCount val="5"/>
                <c:pt idx="0">
                  <c:v>27837</c:v>
                </c:pt>
                <c:pt idx="1">
                  <c:v>28015</c:v>
                </c:pt>
                <c:pt idx="2" formatCode="#,##0_ ">
                  <c:v>28362</c:v>
                </c:pt>
                <c:pt idx="3" formatCode="#,##0_ ">
                  <c:v>29267</c:v>
                </c:pt>
                <c:pt idx="4" formatCode="#,##0_ ">
                  <c:v>29840</c:v>
                </c:pt>
              </c:numCache>
            </c:numRef>
          </c:val>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平成25年度</c:v>
                </c:pt>
                <c:pt idx="1">
                  <c:v>26年度</c:v>
                </c:pt>
                <c:pt idx="2">
                  <c:v>27年度</c:v>
                </c:pt>
                <c:pt idx="3">
                  <c:v>28年度</c:v>
                </c:pt>
                <c:pt idx="4">
                  <c:v>29年度</c:v>
                </c:pt>
              </c:strCache>
            </c:strRef>
          </c:cat>
          <c:val>
            <c:numRef>
              <c:f>グラフ!$L$6:$L$10</c:f>
              <c:numCache>
                <c:formatCode>#,##0_);[Red]\(#,##0\)</c:formatCode>
                <c:ptCount val="5"/>
                <c:pt idx="0">
                  <c:v>1685</c:v>
                </c:pt>
                <c:pt idx="1">
                  <c:v>1661</c:v>
                </c:pt>
                <c:pt idx="2" formatCode="#,##0_ ">
                  <c:v>1733</c:v>
                </c:pt>
                <c:pt idx="3" formatCode="#,##0_ ">
                  <c:v>1750</c:v>
                </c:pt>
                <c:pt idx="4" formatCode="#,##0_ ">
                  <c:v>1764</c:v>
                </c:pt>
              </c:numCache>
            </c:numRef>
          </c:val>
        </c:ser>
        <c:dLbls>
          <c:showLegendKey val="0"/>
          <c:showVal val="1"/>
          <c:showCatName val="0"/>
          <c:showSerName val="0"/>
          <c:showPercent val="0"/>
          <c:showBubbleSize val="0"/>
        </c:dLbls>
        <c:gapWidth val="30"/>
        <c:overlap val="100"/>
        <c:axId val="242722048"/>
        <c:axId val="242716168"/>
      </c:barChart>
      <c:catAx>
        <c:axId val="242722048"/>
        <c:scaling>
          <c:orientation val="minMax"/>
        </c:scaling>
        <c:delete val="0"/>
        <c:axPos val="b"/>
        <c:numFmt formatCode="General" sourceLinked="1"/>
        <c:majorTickMark val="in"/>
        <c:minorTickMark val="none"/>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242716168"/>
        <c:crossesAt val="0"/>
        <c:auto val="1"/>
        <c:lblAlgn val="ctr"/>
        <c:lblOffset val="100"/>
        <c:tickLblSkip val="1"/>
        <c:tickMarkSkip val="1"/>
        <c:noMultiLvlLbl val="0"/>
      </c:catAx>
      <c:valAx>
        <c:axId val="242716168"/>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4328368953880771"/>
              <c:y val="5.852444017016944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2722048"/>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7.3273509251183436E-2"/>
          <c:y val="0.88920199131320621"/>
          <c:w val="0.88342911316882256"/>
          <c:h val="0.10964133578509377"/>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30</a:t>
            </a:r>
            <a:r>
              <a:rPr lang="ja-JP" altLang="en-US"/>
              <a:t>年３月末現在</a:t>
            </a:r>
          </a:p>
        </c:rich>
      </c:tx>
      <c:layout>
        <c:manualLayout>
          <c:xMode val="edge"/>
          <c:yMode val="edge"/>
          <c:x val="0.3128972948733168"/>
          <c:y val="1.6788334260039901E-2"/>
        </c:manualLayout>
      </c:layout>
      <c:overlay val="0"/>
      <c:spPr>
        <a:noFill/>
        <a:ln w="12700">
          <a:solidFill>
            <a:srgbClr val="000000"/>
          </a:solidFill>
          <a:prstDash val="solid"/>
        </a:ln>
      </c:spPr>
    </c:title>
    <c:autoTitleDeleted val="0"/>
    <c:plotArea>
      <c:layout>
        <c:manualLayout>
          <c:layoutTarget val="inner"/>
          <c:xMode val="edge"/>
          <c:yMode val="edge"/>
          <c:x val="0.18298339921115644"/>
          <c:y val="0.10931442177009792"/>
          <c:w val="0.61489242681538325"/>
          <c:h val="0.61682701642161253"/>
        </c:manualLayout>
      </c:layout>
      <c:barChart>
        <c:barDir val="col"/>
        <c:grouping val="clustered"/>
        <c:varyColors val="0"/>
        <c:ser>
          <c:idx val="0"/>
          <c:order val="0"/>
          <c:spPr>
            <a:solidFill>
              <a:schemeClr val="bg1">
                <a:lumMod val="50000"/>
              </a:schemeClr>
            </a:solidFill>
            <a:ln w="12700">
              <a:solidFill>
                <a:srgbClr val="000000"/>
              </a:solidFill>
              <a:prstDash val="solid"/>
            </a:ln>
          </c:spPr>
          <c:invertIfNegative val="0"/>
          <c:dLbls>
            <c:dLbl>
              <c:idx val="0"/>
              <c:layout>
                <c:manualLayout>
                  <c:x val="4.2376059203424101E-3"/>
                  <c:y val="7.691167904842878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4065017291609775E-3"/>
                  <c:y val="2.643854934139939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6612830647870434E-3"/>
                  <c:y val="1.421010886321330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9467583252174832E-3"/>
                  <c:y val="3.930655330628819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1356</c:v>
                </c:pt>
                <c:pt idx="1">
                  <c:v>44923</c:v>
                </c:pt>
                <c:pt idx="2">
                  <c:v>95</c:v>
                </c:pt>
                <c:pt idx="3">
                  <c:v>11320</c:v>
                </c:pt>
              </c:numCache>
            </c:numRef>
          </c:val>
        </c:ser>
        <c:dLbls>
          <c:showLegendKey val="0"/>
          <c:showVal val="0"/>
          <c:showCatName val="0"/>
          <c:showSerName val="0"/>
          <c:showPercent val="0"/>
          <c:showBubbleSize val="0"/>
        </c:dLbls>
        <c:gapWidth val="30"/>
        <c:axId val="242720088"/>
        <c:axId val="242721656"/>
      </c:barChart>
      <c:catAx>
        <c:axId val="2427200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242721656"/>
        <c:crossesAt val="0"/>
        <c:auto val="1"/>
        <c:lblAlgn val="ctr"/>
        <c:lblOffset val="100"/>
        <c:tickLblSkip val="1"/>
        <c:tickMarkSkip val="1"/>
        <c:noMultiLvlLbl val="0"/>
      </c:catAx>
      <c:valAx>
        <c:axId val="242721656"/>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7504583283873748"/>
              <c:y val="5.6681912483035286E-2"/>
            </c:manualLayout>
          </c:layout>
          <c:overlay val="0"/>
          <c:spPr>
            <a:noFill/>
            <a:ln w="25400">
              <a:noFill/>
            </a:ln>
          </c:spPr>
        </c:title>
        <c:numFmt formatCode="#,##0;[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2720088"/>
        <c:crossesAt val="1"/>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30</a:t>
            </a:r>
            <a:r>
              <a:rPr lang="ja-JP" altLang="en-US"/>
              <a:t>年３月末現在</a:t>
            </a:r>
          </a:p>
        </c:rich>
      </c:tx>
      <c:layout>
        <c:manualLayout>
          <c:xMode val="edge"/>
          <c:yMode val="edge"/>
          <c:x val="0.32948037564669685"/>
          <c:y val="5.78313253012048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49895897721989"/>
          <c:y val="0.2893768851951638"/>
          <c:w val="0.73636969289143261"/>
          <c:h val="0.5538829297237702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dotDmnd">
                <a:fgClr>
                  <a:srgbClr val="000000"/>
                </a:fgClr>
                <a:bgClr>
                  <a:srgbClr val="FFFFFF"/>
                </a:bgClr>
              </a:pattFill>
              <a:ln w="12700">
                <a:solidFill>
                  <a:srgbClr val="000000"/>
                </a:solidFill>
                <a:prstDash val="solid"/>
              </a:ln>
            </c:spPr>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グラフ!$H$42:$J$42</c:f>
              <c:strCache>
                <c:ptCount val="3"/>
                <c:pt idx="0">
                  <c:v>住 宅 用</c:v>
                </c:pt>
                <c:pt idx="1">
                  <c:v>事 務 用</c:v>
                </c:pt>
                <c:pt idx="2">
                  <c:v>公衆電話</c:v>
                </c:pt>
              </c:strCache>
            </c:strRef>
          </c:cat>
          <c:val>
            <c:numRef>
              <c:f>グラフ!$H$43:$J$43</c:f>
              <c:numCache>
                <c:formatCode>#,##0_);\(#,##0\)</c:formatCode>
                <c:ptCount val="3"/>
                <c:pt idx="0">
                  <c:v>7918</c:v>
                </c:pt>
                <c:pt idx="1">
                  <c:v>2752</c:v>
                </c:pt>
                <c:pt idx="2">
                  <c:v>135</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.30</a:t>
            </a:r>
            <a:r>
              <a:rPr lang="ja-JP" altLang="en-US"/>
              <a:t>年３月末現在</a:t>
            </a:r>
          </a:p>
        </c:rich>
      </c:tx>
      <c:layout>
        <c:manualLayout>
          <c:xMode val="edge"/>
          <c:yMode val="edge"/>
          <c:x val="0.34319526995565264"/>
          <c:y val="2.95289186497033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4674556213017763E-2"/>
          <c:y val="0.14285744482515941"/>
          <c:w val="0.81952662721893488"/>
          <c:h val="0.56060724560176034"/>
        </c:manualLayout>
      </c:layout>
      <c:barChart>
        <c:barDir val="col"/>
        <c:grouping val="clustered"/>
        <c:varyColors val="0"/>
        <c:ser>
          <c:idx val="0"/>
          <c:order val="0"/>
          <c:tx>
            <c:strRef>
              <c:f>グラフ!$I$47</c:f>
              <c:strCache>
                <c:ptCount val="1"/>
                <c:pt idx="0">
                  <c:v>窓口機関</c:v>
                </c:pt>
              </c:strCache>
            </c:strRef>
          </c:tx>
          <c:spPr>
            <a:solidFill>
              <a:srgbClr val="000000"/>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38</c:v>
                </c:pt>
                <c:pt idx="1">
                  <c:v>17</c:v>
                </c:pt>
                <c:pt idx="2">
                  <c:v>9</c:v>
                </c:pt>
                <c:pt idx="3">
                  <c:v>13</c:v>
                </c:pt>
                <c:pt idx="4">
                  <c:v>8</c:v>
                </c:pt>
                <c:pt idx="5">
                  <c:v>12</c:v>
                </c:pt>
                <c:pt idx="6">
                  <c:v>9</c:v>
                </c:pt>
                <c:pt idx="7">
                  <c:v>9</c:v>
                </c:pt>
                <c:pt idx="8">
                  <c:v>11</c:v>
                </c:pt>
                <c:pt idx="9">
                  <c:v>4</c:v>
                </c:pt>
                <c:pt idx="10">
                  <c:v>9</c:v>
                </c:pt>
              </c:numCache>
            </c:numRef>
          </c:val>
        </c:ser>
        <c:ser>
          <c:idx val="1"/>
          <c:order val="1"/>
          <c:tx>
            <c:strRef>
              <c:f>グラフ!$J$47</c:f>
              <c:strCache>
                <c:ptCount val="1"/>
                <c:pt idx="0">
                  <c:v>郵便切手販売所</c:v>
                </c:pt>
              </c:strCache>
            </c:strRef>
          </c:tx>
          <c:spPr>
            <a:solidFill>
              <a:srgbClr val="FFFFFF"/>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286</c:v>
                </c:pt>
                <c:pt idx="1">
                  <c:v>87</c:v>
                </c:pt>
                <c:pt idx="2">
                  <c:v>57</c:v>
                </c:pt>
                <c:pt idx="3">
                  <c:v>82</c:v>
                </c:pt>
                <c:pt idx="4">
                  <c:v>75</c:v>
                </c:pt>
                <c:pt idx="5">
                  <c:v>75</c:v>
                </c:pt>
                <c:pt idx="6">
                  <c:v>77</c:v>
                </c:pt>
                <c:pt idx="7">
                  <c:v>44</c:v>
                </c:pt>
                <c:pt idx="8">
                  <c:v>103</c:v>
                </c:pt>
                <c:pt idx="9">
                  <c:v>32</c:v>
                </c:pt>
                <c:pt idx="10">
                  <c:v>39</c:v>
                </c:pt>
              </c:numCache>
            </c:numRef>
          </c:val>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#,##0_);[Red]\(#,##0\)</c:formatCode>
                <c:ptCount val="11"/>
                <c:pt idx="0">
                  <c:v>332</c:v>
                </c:pt>
                <c:pt idx="1">
                  <c:v>110</c:v>
                </c:pt>
                <c:pt idx="2">
                  <c:v>73</c:v>
                </c:pt>
                <c:pt idx="3">
                  <c:v>66</c:v>
                </c:pt>
                <c:pt idx="4">
                  <c:v>77</c:v>
                </c:pt>
                <c:pt idx="5">
                  <c:v>98</c:v>
                </c:pt>
                <c:pt idx="6">
                  <c:v>92</c:v>
                </c:pt>
                <c:pt idx="7">
                  <c:v>50</c:v>
                </c:pt>
                <c:pt idx="8">
                  <c:v>101</c:v>
                </c:pt>
                <c:pt idx="9">
                  <c:v>39</c:v>
                </c:pt>
                <c:pt idx="10">
                  <c:v>56</c:v>
                </c:pt>
              </c:numCache>
            </c:numRef>
          </c:val>
        </c:ser>
        <c:dLbls>
          <c:showLegendKey val="0"/>
          <c:showVal val="0"/>
          <c:showCatName val="0"/>
          <c:showSerName val="0"/>
          <c:showPercent val="0"/>
          <c:showBubbleSize val="0"/>
        </c:dLbls>
        <c:gapWidth val="150"/>
        <c:axId val="428399392"/>
        <c:axId val="428394688"/>
      </c:barChart>
      <c:catAx>
        <c:axId val="4283993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428394688"/>
        <c:crossesAt val="0"/>
        <c:auto val="1"/>
        <c:lblAlgn val="ctr"/>
        <c:lblOffset val="100"/>
        <c:tickLblSkip val="1"/>
        <c:tickMarkSkip val="1"/>
        <c:noMultiLvlLbl val="0"/>
      </c:catAx>
      <c:valAx>
        <c:axId val="42839468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428399392"/>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9525</xdr:colOff>
      <xdr:row>9</xdr:row>
      <xdr:rowOff>9525</xdr:rowOff>
    </xdr:to>
    <xdr:sp macro="" textlink="">
      <xdr:nvSpPr>
        <xdr:cNvPr id="106497" name="Line 1"/>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106498" name="Line 2"/>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4" name="Line 2"/>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b="0" i="0" u="none" strike="noStrike" baseline="0"/>
            <a:t>総数</a:t>
          </a:r>
          <a:endParaRPr lang="en-US" altLang="ja-JP" b="0" i="0" u="none" strike="noStrike" baseline="0"/>
        </a:p>
        <a:p>
          <a:pPr algn="ctr" rtl="0">
            <a:defRPr sz="1000"/>
          </a:pPr>
          <a:r>
            <a:rPr lang="en-US" altLang="ja-JP" b="0" i="0" u="none" strike="noStrike" baseline="0"/>
            <a:t>10,805</a:t>
          </a:r>
          <a:r>
            <a:rPr lang="ja-JP" altLang="en-US" b="0" i="0" u="none" strike="noStrike" baseline="0"/>
            <a:t>台</a:t>
          </a:r>
          <a:endParaRPr lang="en-US" altLang="en-US" b="0" i="0" u="none" strike="noStrike" baseline="0"/>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3.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Q46"/>
  <sheetViews>
    <sheetView view="pageBreakPreview" zoomScale="90" zoomScaleNormal="100" zoomScaleSheetLayoutView="90" workbookViewId="0">
      <selection activeCell="H17" sqref="H1:R1048576"/>
    </sheetView>
  </sheetViews>
  <sheetFormatPr defaultRowHeight="15.95" customHeight="1"/>
  <cols>
    <col min="1" max="1" width="15.7109375" style="2" customWidth="1"/>
    <col min="2" max="2" width="16.28515625" style="2" customWidth="1"/>
    <col min="3" max="7" width="13.7109375" style="2" customWidth="1"/>
    <col min="8" max="14" width="13.7109375" style="2" hidden="1" customWidth="1"/>
    <col min="15" max="15" width="1.5703125" style="2" hidden="1" customWidth="1"/>
    <col min="16" max="18" width="0" style="2" hidden="1" customWidth="1"/>
    <col min="19" max="16384" width="9.140625" style="2"/>
  </cols>
  <sheetData>
    <row r="1" spans="1:16" ht="20.25" customHeight="1" thickBot="1">
      <c r="D1" s="219" t="s">
        <v>0</v>
      </c>
      <c r="H1" s="2" t="s">
        <v>204</v>
      </c>
      <c r="M1" s="364" t="s">
        <v>1</v>
      </c>
      <c r="N1" s="364"/>
      <c r="O1" s="164"/>
    </row>
    <row r="2" spans="1:16" ht="15" customHeight="1">
      <c r="H2" s="365" t="s">
        <v>191</v>
      </c>
      <c r="I2" s="367" t="s">
        <v>264</v>
      </c>
      <c r="J2" s="367"/>
      <c r="K2" s="369" t="s">
        <v>2</v>
      </c>
      <c r="L2" s="369"/>
      <c r="M2" s="371" t="s">
        <v>3</v>
      </c>
      <c r="N2" s="372"/>
      <c r="O2" s="12"/>
      <c r="P2" s="4"/>
    </row>
    <row r="3" spans="1:16" ht="15" customHeight="1">
      <c r="A3" s="19" t="s">
        <v>4</v>
      </c>
      <c r="H3" s="366"/>
      <c r="I3" s="368"/>
      <c r="J3" s="368"/>
      <c r="K3" s="370"/>
      <c r="L3" s="370"/>
      <c r="M3" s="373"/>
      <c r="N3" s="374"/>
      <c r="O3" s="12"/>
      <c r="P3" s="4"/>
    </row>
    <row r="4" spans="1:16" ht="15" customHeight="1">
      <c r="A4" s="375" t="s">
        <v>5</v>
      </c>
      <c r="B4" s="375"/>
      <c r="C4" s="375"/>
      <c r="D4" s="375"/>
      <c r="E4" s="375"/>
      <c r="F4" s="375"/>
      <c r="G4" s="375"/>
      <c r="H4" s="376" t="s">
        <v>348</v>
      </c>
      <c r="I4" s="360">
        <v>888</v>
      </c>
      <c r="J4" s="381"/>
      <c r="K4" s="360">
        <v>118</v>
      </c>
      <c r="L4" s="381"/>
      <c r="M4" s="360">
        <v>15</v>
      </c>
      <c r="N4" s="361"/>
      <c r="O4" s="12"/>
      <c r="P4" s="4"/>
    </row>
    <row r="5" spans="1:16" ht="15" customHeight="1">
      <c r="A5" s="375" t="s">
        <v>6</v>
      </c>
      <c r="B5" s="375"/>
      <c r="C5" s="375"/>
      <c r="D5" s="375"/>
      <c r="E5" s="375"/>
      <c r="F5" s="375"/>
      <c r="G5" s="375"/>
      <c r="H5" s="377"/>
      <c r="I5" s="362"/>
      <c r="J5" s="378"/>
      <c r="K5" s="362"/>
      <c r="L5" s="378"/>
      <c r="M5" s="362"/>
      <c r="N5" s="363"/>
      <c r="O5" s="12"/>
      <c r="P5" s="4"/>
    </row>
    <row r="6" spans="1:16" ht="15" customHeight="1">
      <c r="A6" s="375" t="s">
        <v>247</v>
      </c>
      <c r="B6" s="375"/>
      <c r="C6" s="375"/>
      <c r="D6" s="375"/>
      <c r="E6" s="375"/>
      <c r="F6" s="375"/>
      <c r="G6" s="375"/>
      <c r="H6" s="377">
        <v>25</v>
      </c>
      <c r="I6" s="362">
        <v>888</v>
      </c>
      <c r="J6" s="378"/>
      <c r="K6" s="362">
        <v>120</v>
      </c>
      <c r="L6" s="378"/>
      <c r="M6" s="362">
        <v>15</v>
      </c>
      <c r="N6" s="363"/>
      <c r="O6" s="6"/>
      <c r="P6" s="4"/>
    </row>
    <row r="7" spans="1:16" ht="15" customHeight="1">
      <c r="A7" s="375" t="s">
        <v>203</v>
      </c>
      <c r="B7" s="375"/>
      <c r="C7" s="375"/>
      <c r="D7" s="375"/>
      <c r="E7" s="375"/>
      <c r="F7" s="375"/>
      <c r="G7" s="375"/>
      <c r="H7" s="377"/>
      <c r="I7" s="362"/>
      <c r="J7" s="378"/>
      <c r="K7" s="362"/>
      <c r="L7" s="378"/>
      <c r="M7" s="362"/>
      <c r="N7" s="363"/>
      <c r="O7" s="6"/>
      <c r="P7" s="4"/>
    </row>
    <row r="8" spans="1:16" ht="15" customHeight="1">
      <c r="A8" s="375" t="s">
        <v>7</v>
      </c>
      <c r="B8" s="375"/>
      <c r="C8" s="375"/>
      <c r="D8" s="375"/>
      <c r="E8" s="375"/>
      <c r="F8" s="375"/>
      <c r="G8" s="375"/>
      <c r="H8" s="377">
        <v>26</v>
      </c>
      <c r="I8" s="379">
        <v>905</v>
      </c>
      <c r="J8" s="380"/>
      <c r="K8" s="379">
        <v>119</v>
      </c>
      <c r="L8" s="380"/>
      <c r="M8" s="379">
        <v>15</v>
      </c>
      <c r="N8" s="385"/>
      <c r="O8" s="6"/>
      <c r="P8" s="4"/>
    </row>
    <row r="9" spans="1:16" ht="15" customHeight="1">
      <c r="A9" s="375" t="s">
        <v>8</v>
      </c>
      <c r="B9" s="375"/>
      <c r="C9" s="375"/>
      <c r="D9" s="375"/>
      <c r="E9" s="375"/>
      <c r="F9" s="375"/>
      <c r="G9" s="375"/>
      <c r="H9" s="377"/>
      <c r="I9" s="379"/>
      <c r="J9" s="380"/>
      <c r="K9" s="379"/>
      <c r="L9" s="380"/>
      <c r="M9" s="379"/>
      <c r="N9" s="385"/>
      <c r="O9" s="6"/>
      <c r="P9" s="4"/>
    </row>
    <row r="10" spans="1:16" ht="15" customHeight="1">
      <c r="A10" s="375" t="s">
        <v>9</v>
      </c>
      <c r="B10" s="375"/>
      <c r="C10" s="375"/>
      <c r="D10" s="375"/>
      <c r="E10" s="375"/>
      <c r="F10" s="375"/>
      <c r="G10" s="375"/>
      <c r="H10" s="377">
        <v>27</v>
      </c>
      <c r="I10" s="396">
        <v>978</v>
      </c>
      <c r="J10" s="397"/>
      <c r="K10" s="396">
        <v>119</v>
      </c>
      <c r="L10" s="397"/>
      <c r="M10" s="398">
        <v>12</v>
      </c>
      <c r="N10" s="399"/>
      <c r="O10" s="6"/>
      <c r="P10" s="4"/>
    </row>
    <row r="11" spans="1:16" ht="15" customHeight="1">
      <c r="A11" s="217"/>
      <c r="B11" s="217"/>
      <c r="C11" s="217"/>
      <c r="D11" s="217"/>
      <c r="E11" s="217"/>
      <c r="F11" s="217"/>
      <c r="G11" s="217"/>
      <c r="H11" s="377"/>
      <c r="I11" s="396"/>
      <c r="J11" s="397"/>
      <c r="K11" s="396"/>
      <c r="L11" s="397"/>
      <c r="M11" s="398"/>
      <c r="N11" s="399"/>
      <c r="O11" s="6"/>
      <c r="P11" s="4"/>
    </row>
    <row r="12" spans="1:16" ht="15" customHeight="1">
      <c r="A12" s="218" t="s">
        <v>10</v>
      </c>
      <c r="B12" s="217"/>
      <c r="C12" s="217"/>
      <c r="D12" s="217"/>
      <c r="E12" s="217"/>
      <c r="F12" s="217"/>
      <c r="G12" s="217"/>
      <c r="H12" s="377">
        <v>28</v>
      </c>
      <c r="I12" s="362">
        <v>989</v>
      </c>
      <c r="J12" s="378"/>
      <c r="K12" s="362">
        <v>120</v>
      </c>
      <c r="L12" s="378"/>
      <c r="M12" s="362">
        <v>15</v>
      </c>
      <c r="N12" s="363"/>
      <c r="O12" s="6"/>
      <c r="P12" s="4"/>
    </row>
    <row r="13" spans="1:16" ht="15" customHeight="1">
      <c r="A13" s="375" t="s">
        <v>352</v>
      </c>
      <c r="B13" s="375"/>
      <c r="C13" s="375"/>
      <c r="D13" s="375"/>
      <c r="E13" s="375"/>
      <c r="F13" s="375"/>
      <c r="G13" s="375"/>
      <c r="H13" s="377"/>
      <c r="I13" s="362"/>
      <c r="J13" s="378"/>
      <c r="K13" s="362"/>
      <c r="L13" s="378"/>
      <c r="M13" s="362"/>
      <c r="N13" s="363"/>
      <c r="O13" s="6"/>
      <c r="P13" s="4"/>
    </row>
    <row r="14" spans="1:16" ht="15" customHeight="1">
      <c r="A14" s="375" t="s">
        <v>353</v>
      </c>
      <c r="B14" s="375"/>
      <c r="C14" s="375"/>
      <c r="D14" s="375"/>
      <c r="E14" s="375"/>
      <c r="F14" s="375"/>
      <c r="G14" s="375"/>
      <c r="H14" s="386">
        <v>29</v>
      </c>
      <c r="I14" s="388">
        <v>990</v>
      </c>
      <c r="J14" s="389"/>
      <c r="K14" s="388">
        <v>123</v>
      </c>
      <c r="L14" s="389"/>
      <c r="M14" s="392">
        <v>15</v>
      </c>
      <c r="N14" s="393"/>
      <c r="O14" s="6"/>
      <c r="P14" s="4"/>
    </row>
    <row r="15" spans="1:16" ht="15" customHeight="1" thickBot="1">
      <c r="A15" s="375" t="s">
        <v>338</v>
      </c>
      <c r="B15" s="375"/>
      <c r="C15" s="375"/>
      <c r="D15" s="375"/>
      <c r="E15" s="375"/>
      <c r="F15" s="375"/>
      <c r="G15" s="375"/>
      <c r="H15" s="387"/>
      <c r="I15" s="390"/>
      <c r="J15" s="391"/>
      <c r="K15" s="390"/>
      <c r="L15" s="391"/>
      <c r="M15" s="394"/>
      <c r="N15" s="395"/>
      <c r="O15" s="6"/>
      <c r="P15" s="4"/>
    </row>
    <row r="16" spans="1:16" ht="15" customHeight="1">
      <c r="H16" s="411" t="s">
        <v>339</v>
      </c>
      <c r="I16" s="412"/>
      <c r="J16" s="412"/>
      <c r="K16" s="412"/>
      <c r="N16" s="227" t="s">
        <v>340</v>
      </c>
      <c r="O16" s="6"/>
      <c r="P16" s="4"/>
    </row>
    <row r="17" spans="1:16" ht="15" customHeight="1">
      <c r="A17" s="19" t="s">
        <v>11</v>
      </c>
      <c r="H17" s="338"/>
      <c r="I17" s="174"/>
      <c r="J17" s="173"/>
      <c r="K17" s="173"/>
      <c r="N17" s="208" t="s">
        <v>266</v>
      </c>
      <c r="O17" s="6"/>
      <c r="P17" s="4"/>
    </row>
    <row r="18" spans="1:16" ht="15" customHeight="1">
      <c r="A18" s="375" t="s">
        <v>354</v>
      </c>
      <c r="B18" s="375"/>
      <c r="C18" s="375"/>
      <c r="D18" s="375"/>
      <c r="E18" s="375"/>
      <c r="F18" s="375"/>
      <c r="G18" s="375"/>
      <c r="H18" s="338"/>
      <c r="I18" s="174"/>
      <c r="J18" s="173"/>
      <c r="K18" s="173"/>
      <c r="L18" s="173"/>
      <c r="M18" s="208"/>
      <c r="N18" s="173" t="s">
        <v>258</v>
      </c>
      <c r="O18" s="6"/>
      <c r="P18" s="4"/>
    </row>
    <row r="19" spans="1:16" ht="15" customHeight="1">
      <c r="A19" s="375" t="s">
        <v>355</v>
      </c>
      <c r="B19" s="375"/>
      <c r="C19" s="375"/>
      <c r="D19" s="375"/>
      <c r="E19" s="375"/>
      <c r="F19" s="375"/>
      <c r="G19" s="375"/>
      <c r="H19" s="338"/>
      <c r="I19" s="174"/>
      <c r="J19" s="173"/>
      <c r="K19" s="173"/>
      <c r="L19" s="173"/>
      <c r="M19" s="173"/>
      <c r="O19" s="6"/>
      <c r="P19" s="4"/>
    </row>
    <row r="20" spans="1:16" ht="15" customHeight="1">
      <c r="A20" s="2" t="s">
        <v>356</v>
      </c>
      <c r="M20" s="176"/>
    </row>
    <row r="21" spans="1:16" ht="15" customHeight="1">
      <c r="M21" s="176"/>
    </row>
    <row r="22" spans="1:16" ht="15" customHeight="1" thickBot="1">
      <c r="A22" s="2" t="s">
        <v>272</v>
      </c>
      <c r="M22" s="410" t="s">
        <v>221</v>
      </c>
      <c r="N22" s="410"/>
      <c r="O22" s="164"/>
    </row>
    <row r="23" spans="1:16" ht="30" customHeight="1">
      <c r="A23" s="402" t="s">
        <v>12</v>
      </c>
      <c r="B23" s="403"/>
      <c r="C23" s="403" t="s">
        <v>261</v>
      </c>
      <c r="D23" s="406"/>
      <c r="E23" s="406"/>
      <c r="F23" s="407"/>
      <c r="G23" s="382" t="s">
        <v>350</v>
      </c>
      <c r="H23" s="383"/>
      <c r="I23" s="383"/>
      <c r="J23" s="384"/>
      <c r="K23" s="382" t="s">
        <v>349</v>
      </c>
      <c r="L23" s="383"/>
      <c r="M23" s="383"/>
      <c r="N23" s="384"/>
      <c r="O23" s="12"/>
    </row>
    <row r="24" spans="1:16" ht="30" customHeight="1">
      <c r="A24" s="404"/>
      <c r="B24" s="405"/>
      <c r="C24" s="35" t="s">
        <v>13</v>
      </c>
      <c r="D24" s="260" t="s">
        <v>15</v>
      </c>
      <c r="E24" s="342" t="s">
        <v>16</v>
      </c>
      <c r="F24" s="35" t="s">
        <v>14</v>
      </c>
      <c r="G24" s="284" t="s">
        <v>13</v>
      </c>
      <c r="H24" s="323" t="s">
        <v>15</v>
      </c>
      <c r="I24" s="323" t="s">
        <v>16</v>
      </c>
      <c r="J24" s="324" t="s">
        <v>14</v>
      </c>
      <c r="K24" s="284" t="s">
        <v>13</v>
      </c>
      <c r="L24" s="323" t="s">
        <v>15</v>
      </c>
      <c r="M24" s="323" t="s">
        <v>16</v>
      </c>
      <c r="N24" s="324" t="s">
        <v>14</v>
      </c>
      <c r="O24" s="12"/>
    </row>
    <row r="25" spans="1:16" ht="20.100000000000001" customHeight="1">
      <c r="A25" s="408" t="s">
        <v>192</v>
      </c>
      <c r="B25" s="409"/>
      <c r="C25" s="348">
        <f>SUM(D25:F25)</f>
        <v>597</v>
      </c>
      <c r="D25" s="347">
        <v>2</v>
      </c>
      <c r="E25" s="215">
        <v>4</v>
      </c>
      <c r="F25" s="347">
        <v>591</v>
      </c>
      <c r="G25" s="348">
        <f>SUM(H25:J25)</f>
        <v>569</v>
      </c>
      <c r="H25" s="325">
        <v>2</v>
      </c>
      <c r="I25" s="326">
        <v>4</v>
      </c>
      <c r="J25" s="327">
        <v>563</v>
      </c>
      <c r="K25" s="339">
        <f>SUM(L25:N25)</f>
        <v>571</v>
      </c>
      <c r="L25" s="325">
        <v>2</v>
      </c>
      <c r="M25" s="326">
        <v>4</v>
      </c>
      <c r="N25" s="327">
        <v>565</v>
      </c>
      <c r="O25" s="31"/>
    </row>
    <row r="26" spans="1:16" ht="20.100000000000001" customHeight="1">
      <c r="A26" s="400" t="s">
        <v>222</v>
      </c>
      <c r="B26" s="401"/>
      <c r="C26" s="347">
        <f t="shared" ref="C26:C27" si="0">SUM(D26:F26)</f>
        <v>2195474</v>
      </c>
      <c r="D26" s="347">
        <v>486763</v>
      </c>
      <c r="E26" s="215">
        <v>347273</v>
      </c>
      <c r="F26" s="347">
        <v>1361438</v>
      </c>
      <c r="G26" s="347">
        <f t="shared" ref="G26:G32" si="1">SUM(H26:J26)</f>
        <v>2174157</v>
      </c>
      <c r="H26" s="325">
        <v>486763</v>
      </c>
      <c r="I26" s="326">
        <v>347273</v>
      </c>
      <c r="J26" s="327">
        <v>1340121</v>
      </c>
      <c r="K26" s="340">
        <f t="shared" ref="K26:K41" si="2">SUM(L26:N26)</f>
        <v>2106760</v>
      </c>
      <c r="L26" s="325">
        <v>486763</v>
      </c>
      <c r="M26" s="326">
        <v>347273</v>
      </c>
      <c r="N26" s="327">
        <v>1272724</v>
      </c>
      <c r="O26" s="4"/>
    </row>
    <row r="27" spans="1:16" ht="20.100000000000001" customHeight="1">
      <c r="A27" s="400" t="s">
        <v>193</v>
      </c>
      <c r="B27" s="401"/>
      <c r="C27" s="347">
        <f t="shared" si="0"/>
        <v>190160</v>
      </c>
      <c r="D27" s="347">
        <v>11986</v>
      </c>
      <c r="E27" s="215">
        <v>20374</v>
      </c>
      <c r="F27" s="347">
        <v>157800</v>
      </c>
      <c r="G27" s="347">
        <f t="shared" si="1"/>
        <v>190144</v>
      </c>
      <c r="H27" s="325">
        <v>11986</v>
      </c>
      <c r="I27" s="326">
        <v>20374</v>
      </c>
      <c r="J27" s="327">
        <v>157784</v>
      </c>
      <c r="K27" s="340">
        <f t="shared" si="2"/>
        <v>190673</v>
      </c>
      <c r="L27" s="325">
        <v>11986</v>
      </c>
      <c r="M27" s="326">
        <v>20374</v>
      </c>
      <c r="N27" s="327">
        <v>158313</v>
      </c>
      <c r="O27" s="4"/>
    </row>
    <row r="28" spans="1:16" ht="20.100000000000001" customHeight="1">
      <c r="A28" s="400" t="s">
        <v>201</v>
      </c>
      <c r="B28" s="401"/>
      <c r="C28" s="347">
        <f>SUM(D28:F28)</f>
        <v>179416</v>
      </c>
      <c r="D28" s="347">
        <v>11986</v>
      </c>
      <c r="E28" s="215">
        <v>17376</v>
      </c>
      <c r="F28" s="347">
        <v>150054</v>
      </c>
      <c r="G28" s="347">
        <f t="shared" si="1"/>
        <v>180125</v>
      </c>
      <c r="H28" s="325">
        <v>11986</v>
      </c>
      <c r="I28" s="326">
        <v>17376</v>
      </c>
      <c r="J28" s="327">
        <v>150763</v>
      </c>
      <c r="K28" s="340">
        <f t="shared" si="2"/>
        <v>180812</v>
      </c>
      <c r="L28" s="325">
        <v>11986</v>
      </c>
      <c r="M28" s="326">
        <v>17376</v>
      </c>
      <c r="N28" s="327">
        <v>151450</v>
      </c>
      <c r="O28" s="4"/>
    </row>
    <row r="29" spans="1:16" ht="20.100000000000001" customHeight="1">
      <c r="A29" s="413" t="s">
        <v>197</v>
      </c>
      <c r="B29" s="414"/>
      <c r="C29" s="347">
        <f t="shared" ref="C29:C32" si="3">SUM(D29:F29)</f>
        <v>603</v>
      </c>
      <c r="D29" s="175">
        <v>0</v>
      </c>
      <c r="E29" s="175">
        <v>0</v>
      </c>
      <c r="F29" s="261">
        <v>603</v>
      </c>
      <c r="G29" s="347">
        <f t="shared" si="1"/>
        <v>603</v>
      </c>
      <c r="H29" s="328">
        <v>0</v>
      </c>
      <c r="I29" s="328">
        <v>0</v>
      </c>
      <c r="J29" s="329">
        <v>603</v>
      </c>
      <c r="K29" s="340">
        <f t="shared" si="2"/>
        <v>603</v>
      </c>
      <c r="L29" s="328">
        <v>0</v>
      </c>
      <c r="M29" s="306" t="s">
        <v>351</v>
      </c>
      <c r="N29" s="329">
        <v>603</v>
      </c>
      <c r="O29" s="4"/>
    </row>
    <row r="30" spans="1:16" ht="20.100000000000001" customHeight="1">
      <c r="A30" s="415" t="s">
        <v>223</v>
      </c>
      <c r="B30" s="416"/>
      <c r="C30" s="347">
        <f t="shared" si="3"/>
        <v>1128</v>
      </c>
      <c r="D30" s="261">
        <v>128</v>
      </c>
      <c r="E30" s="175">
        <v>0</v>
      </c>
      <c r="F30" s="261">
        <v>1000</v>
      </c>
      <c r="G30" s="347">
        <f t="shared" si="1"/>
        <v>1128</v>
      </c>
      <c r="H30" s="330">
        <v>128</v>
      </c>
      <c r="I30" s="328">
        <v>0</v>
      </c>
      <c r="J30" s="329">
        <v>1000</v>
      </c>
      <c r="K30" s="340">
        <f t="shared" si="2"/>
        <v>1130</v>
      </c>
      <c r="L30" s="330">
        <v>128</v>
      </c>
      <c r="M30" s="306" t="s">
        <v>351</v>
      </c>
      <c r="N30" s="329">
        <v>1002</v>
      </c>
      <c r="O30" s="4"/>
    </row>
    <row r="31" spans="1:16" ht="20.100000000000001" customHeight="1">
      <c r="A31" s="413" t="s">
        <v>198</v>
      </c>
      <c r="B31" s="414"/>
      <c r="C31" s="347">
        <f t="shared" si="3"/>
        <v>42098</v>
      </c>
      <c r="D31" s="175">
        <v>0</v>
      </c>
      <c r="E31" s="246">
        <v>294</v>
      </c>
      <c r="F31" s="261">
        <v>41804</v>
      </c>
      <c r="G31" s="347">
        <f t="shared" si="1"/>
        <v>41424</v>
      </c>
      <c r="H31" s="328">
        <v>0</v>
      </c>
      <c r="I31" s="331">
        <v>294</v>
      </c>
      <c r="J31" s="329">
        <v>41130</v>
      </c>
      <c r="K31" s="340">
        <f t="shared" si="2"/>
        <v>41424</v>
      </c>
      <c r="L31" s="328">
        <v>0</v>
      </c>
      <c r="M31" s="331">
        <v>294</v>
      </c>
      <c r="N31" s="329">
        <v>41130</v>
      </c>
      <c r="O31" s="4"/>
    </row>
    <row r="32" spans="1:16" ht="20.100000000000001" customHeight="1">
      <c r="A32" s="413" t="s">
        <v>199</v>
      </c>
      <c r="B32" s="414"/>
      <c r="C32" s="347">
        <f t="shared" si="3"/>
        <v>135587</v>
      </c>
      <c r="D32" s="261">
        <v>11858</v>
      </c>
      <c r="E32" s="246">
        <v>17082</v>
      </c>
      <c r="F32" s="261">
        <v>106647</v>
      </c>
      <c r="G32" s="347">
        <f t="shared" si="1"/>
        <v>136970</v>
      </c>
      <c r="H32" s="330">
        <v>11858</v>
      </c>
      <c r="I32" s="331">
        <v>17082</v>
      </c>
      <c r="J32" s="329">
        <v>108030</v>
      </c>
      <c r="K32" s="340">
        <f t="shared" si="2"/>
        <v>137655</v>
      </c>
      <c r="L32" s="330">
        <v>11858</v>
      </c>
      <c r="M32" s="331">
        <v>17082</v>
      </c>
      <c r="N32" s="329">
        <v>108715</v>
      </c>
      <c r="O32" s="4"/>
    </row>
    <row r="33" spans="1:17" ht="20.100000000000001" customHeight="1">
      <c r="A33" s="417" t="s">
        <v>200</v>
      </c>
      <c r="B33" s="418"/>
      <c r="C33" s="186">
        <f>ROUND(SUM(D33:F33)/3,2)</f>
        <v>99.87</v>
      </c>
      <c r="D33" s="18">
        <v>100</v>
      </c>
      <c r="E33" s="18">
        <v>100</v>
      </c>
      <c r="F33" s="18">
        <v>99.6</v>
      </c>
      <c r="G33" s="186">
        <f>AVERAGE(H33:J33)</f>
        <v>99.866666666666674</v>
      </c>
      <c r="H33" s="332">
        <v>100</v>
      </c>
      <c r="I33" s="332">
        <v>100</v>
      </c>
      <c r="J33" s="333">
        <v>99.6</v>
      </c>
      <c r="K33" s="186">
        <f>AVERAGE(L33:N33)</f>
        <v>99.866666666666674</v>
      </c>
      <c r="L33" s="332">
        <v>100</v>
      </c>
      <c r="M33" s="332">
        <v>100</v>
      </c>
      <c r="N33" s="333">
        <v>99.6</v>
      </c>
      <c r="O33" s="32"/>
    </row>
    <row r="34" spans="1:17" ht="20.100000000000001" customHeight="1">
      <c r="A34" s="220" t="s">
        <v>17</v>
      </c>
      <c r="B34" s="221" t="s">
        <v>18</v>
      </c>
      <c r="C34" s="347">
        <f>SUM(D34:F34)</f>
        <v>51</v>
      </c>
      <c r="D34" s="261">
        <v>10</v>
      </c>
      <c r="E34" s="246">
        <v>11</v>
      </c>
      <c r="F34" s="261">
        <v>30</v>
      </c>
      <c r="G34" s="347">
        <f t="shared" ref="G34:G41" si="4">SUM(H34:J34)</f>
        <v>51</v>
      </c>
      <c r="H34" s="330">
        <v>10</v>
      </c>
      <c r="I34" s="331">
        <v>11</v>
      </c>
      <c r="J34" s="329">
        <v>30</v>
      </c>
      <c r="K34" s="340">
        <f t="shared" si="2"/>
        <v>51</v>
      </c>
      <c r="L34" s="330">
        <v>10</v>
      </c>
      <c r="M34" s="331">
        <v>11</v>
      </c>
      <c r="N34" s="329">
        <v>30</v>
      </c>
      <c r="O34" s="4"/>
    </row>
    <row r="35" spans="1:17" ht="20.100000000000001" customHeight="1">
      <c r="A35" s="222"/>
      <c r="B35" s="223" t="s">
        <v>19</v>
      </c>
      <c r="C35" s="347">
        <f t="shared" ref="C35:C41" si="5">SUM(D35:F35)</f>
        <v>2110</v>
      </c>
      <c r="D35" s="261">
        <v>669</v>
      </c>
      <c r="E35" s="246">
        <v>836</v>
      </c>
      <c r="F35" s="261">
        <v>605</v>
      </c>
      <c r="G35" s="347">
        <f t="shared" si="4"/>
        <v>2142</v>
      </c>
      <c r="H35" s="330">
        <v>669</v>
      </c>
      <c r="I35" s="331">
        <v>836</v>
      </c>
      <c r="J35" s="329">
        <v>637</v>
      </c>
      <c r="K35" s="340">
        <f t="shared" si="2"/>
        <v>2145</v>
      </c>
      <c r="L35" s="330">
        <v>669</v>
      </c>
      <c r="M35" s="331">
        <v>839</v>
      </c>
      <c r="N35" s="329">
        <v>637</v>
      </c>
      <c r="O35" s="4"/>
      <c r="Q35" s="2" t="s">
        <v>196</v>
      </c>
    </row>
    <row r="36" spans="1:17" ht="20.100000000000001" customHeight="1">
      <c r="A36" s="224" t="s">
        <v>20</v>
      </c>
      <c r="B36" s="221" t="s">
        <v>18</v>
      </c>
      <c r="C36" s="347">
        <f t="shared" si="5"/>
        <v>51</v>
      </c>
      <c r="D36" s="261">
        <v>10</v>
      </c>
      <c r="E36" s="175">
        <v>11</v>
      </c>
      <c r="F36" s="261">
        <v>30</v>
      </c>
      <c r="G36" s="347">
        <f t="shared" si="4"/>
        <v>51</v>
      </c>
      <c r="H36" s="330">
        <v>10</v>
      </c>
      <c r="I36" s="331">
        <v>11</v>
      </c>
      <c r="J36" s="329">
        <v>30</v>
      </c>
      <c r="K36" s="340">
        <f t="shared" si="2"/>
        <v>51</v>
      </c>
      <c r="L36" s="330">
        <v>10</v>
      </c>
      <c r="M36" s="331">
        <v>11</v>
      </c>
      <c r="N36" s="329">
        <v>30</v>
      </c>
      <c r="O36" s="4"/>
      <c r="Q36" s="2">
        <v>149051</v>
      </c>
    </row>
    <row r="37" spans="1:17" ht="20.100000000000001" customHeight="1">
      <c r="A37" s="222"/>
      <c r="B37" s="223" t="s">
        <v>19</v>
      </c>
      <c r="C37" s="347">
        <f t="shared" si="5"/>
        <v>2110</v>
      </c>
      <c r="D37" s="261">
        <v>669</v>
      </c>
      <c r="E37" s="175">
        <v>836</v>
      </c>
      <c r="F37" s="261">
        <v>605</v>
      </c>
      <c r="G37" s="347">
        <f t="shared" si="4"/>
        <v>2142</v>
      </c>
      <c r="H37" s="330">
        <v>669</v>
      </c>
      <c r="I37" s="331">
        <v>836</v>
      </c>
      <c r="J37" s="329">
        <v>637</v>
      </c>
      <c r="K37" s="340">
        <f t="shared" si="2"/>
        <v>2145</v>
      </c>
      <c r="L37" s="330">
        <v>669</v>
      </c>
      <c r="M37" s="331">
        <v>839</v>
      </c>
      <c r="N37" s="329">
        <v>637</v>
      </c>
      <c r="O37" s="4"/>
    </row>
    <row r="38" spans="1:17" ht="20.100000000000001" customHeight="1">
      <c r="A38" s="224" t="s">
        <v>21</v>
      </c>
      <c r="B38" s="221" t="s">
        <v>18</v>
      </c>
      <c r="C38" s="187">
        <f t="shared" si="5"/>
        <v>0</v>
      </c>
      <c r="D38" s="175">
        <v>0</v>
      </c>
      <c r="E38" s="175">
        <v>0</v>
      </c>
      <c r="F38" s="175">
        <v>0</v>
      </c>
      <c r="G38" s="187">
        <f t="shared" si="4"/>
        <v>0</v>
      </c>
      <c r="H38" s="328">
        <v>0</v>
      </c>
      <c r="I38" s="328">
        <v>0</v>
      </c>
      <c r="J38" s="334">
        <v>0</v>
      </c>
      <c r="K38" s="187">
        <f t="shared" si="2"/>
        <v>0</v>
      </c>
      <c r="L38" s="328">
        <v>0</v>
      </c>
      <c r="M38" s="328">
        <v>0</v>
      </c>
      <c r="N38" s="334">
        <v>0</v>
      </c>
      <c r="O38" s="173"/>
    </row>
    <row r="39" spans="1:17" ht="20.100000000000001" customHeight="1">
      <c r="A39" s="222"/>
      <c r="B39" s="223" t="s">
        <v>19</v>
      </c>
      <c r="C39" s="187">
        <f t="shared" si="5"/>
        <v>0</v>
      </c>
      <c r="D39" s="175">
        <v>0</v>
      </c>
      <c r="E39" s="175">
        <v>0</v>
      </c>
      <c r="F39" s="175">
        <v>0</v>
      </c>
      <c r="G39" s="187">
        <f t="shared" si="4"/>
        <v>0</v>
      </c>
      <c r="H39" s="328">
        <v>0</v>
      </c>
      <c r="I39" s="328">
        <v>0</v>
      </c>
      <c r="J39" s="334">
        <v>0</v>
      </c>
      <c r="K39" s="187">
        <f t="shared" si="2"/>
        <v>0</v>
      </c>
      <c r="L39" s="328">
        <v>0</v>
      </c>
      <c r="M39" s="328">
        <v>0</v>
      </c>
      <c r="N39" s="334">
        <v>0</v>
      </c>
      <c r="O39" s="173"/>
    </row>
    <row r="40" spans="1:17" ht="20.100000000000001" customHeight="1">
      <c r="A40" s="224" t="s">
        <v>22</v>
      </c>
      <c r="B40" s="221" t="s">
        <v>18</v>
      </c>
      <c r="C40" s="347">
        <f t="shared" si="5"/>
        <v>2</v>
      </c>
      <c r="D40" s="175">
        <v>2</v>
      </c>
      <c r="E40" s="175">
        <v>0</v>
      </c>
      <c r="F40" s="175">
        <v>0</v>
      </c>
      <c r="G40" s="347">
        <f t="shared" si="4"/>
        <v>2</v>
      </c>
      <c r="H40" s="328">
        <v>2</v>
      </c>
      <c r="I40" s="328">
        <v>0</v>
      </c>
      <c r="J40" s="334">
        <v>0</v>
      </c>
      <c r="K40" s="340">
        <f t="shared" si="2"/>
        <v>2</v>
      </c>
      <c r="L40" s="328">
        <v>2</v>
      </c>
      <c r="M40" s="328">
        <v>0</v>
      </c>
      <c r="N40" s="334">
        <v>0</v>
      </c>
      <c r="O40" s="173"/>
    </row>
    <row r="41" spans="1:17" ht="20.100000000000001" customHeight="1" thickBot="1">
      <c r="A41" s="225" t="s">
        <v>23</v>
      </c>
      <c r="B41" s="203" t="s">
        <v>19</v>
      </c>
      <c r="C41" s="188">
        <f t="shared" si="5"/>
        <v>228</v>
      </c>
      <c r="D41" s="177">
        <v>228</v>
      </c>
      <c r="E41" s="177">
        <v>0</v>
      </c>
      <c r="F41" s="177">
        <v>0</v>
      </c>
      <c r="G41" s="188">
        <f t="shared" si="4"/>
        <v>228</v>
      </c>
      <c r="H41" s="335">
        <v>228</v>
      </c>
      <c r="I41" s="335">
        <v>0</v>
      </c>
      <c r="J41" s="336">
        <v>0</v>
      </c>
      <c r="K41" s="188">
        <f t="shared" si="2"/>
        <v>228</v>
      </c>
      <c r="L41" s="335">
        <v>228</v>
      </c>
      <c r="M41" s="335">
        <v>0</v>
      </c>
      <c r="N41" s="336">
        <v>0</v>
      </c>
      <c r="O41" s="173"/>
    </row>
    <row r="42" spans="1:17" ht="15" customHeight="1">
      <c r="A42" s="2" t="s">
        <v>255</v>
      </c>
      <c r="H42" s="184"/>
      <c r="N42" s="227" t="s">
        <v>290</v>
      </c>
      <c r="O42" s="164"/>
    </row>
    <row r="43" spans="1:17" ht="15" customHeight="1">
      <c r="A43" s="2" t="s">
        <v>256</v>
      </c>
      <c r="H43" s="184"/>
      <c r="I43" s="20"/>
      <c r="J43" s="20"/>
      <c r="K43" s="20"/>
      <c r="N43" s="216" t="s">
        <v>258</v>
      </c>
      <c r="O43" s="164"/>
    </row>
    <row r="44" spans="1:17" ht="15" customHeight="1">
      <c r="A44" s="2" t="s">
        <v>257</v>
      </c>
      <c r="H44" s="184"/>
      <c r="O44" s="164"/>
    </row>
    <row r="45" spans="1:17" ht="15.95" customHeight="1">
      <c r="H45" s="184"/>
    </row>
    <row r="46" spans="1:17" ht="15.95" customHeight="1">
      <c r="A46" s="184"/>
    </row>
  </sheetData>
  <sheetProtection sheet="1" objects="1" scenarios="1"/>
  <mergeCells count="56">
    <mergeCell ref="A29:B29"/>
    <mergeCell ref="A32:B32"/>
    <mergeCell ref="A30:B30"/>
    <mergeCell ref="A31:B31"/>
    <mergeCell ref="A33:B33"/>
    <mergeCell ref="M10:N11"/>
    <mergeCell ref="M12:N13"/>
    <mergeCell ref="A28:B28"/>
    <mergeCell ref="A18:G18"/>
    <mergeCell ref="A19:G19"/>
    <mergeCell ref="A23:B24"/>
    <mergeCell ref="C23:F23"/>
    <mergeCell ref="A25:B25"/>
    <mergeCell ref="A26:B26"/>
    <mergeCell ref="A27:B27"/>
    <mergeCell ref="M22:N22"/>
    <mergeCell ref="H16:K16"/>
    <mergeCell ref="G23:J23"/>
    <mergeCell ref="A9:G9"/>
    <mergeCell ref="K6:L7"/>
    <mergeCell ref="K23:N23"/>
    <mergeCell ref="A14:G14"/>
    <mergeCell ref="H12:H13"/>
    <mergeCell ref="M8:N9"/>
    <mergeCell ref="H14:H15"/>
    <mergeCell ref="I14:J15"/>
    <mergeCell ref="K14:L15"/>
    <mergeCell ref="K8:L9"/>
    <mergeCell ref="I12:J13"/>
    <mergeCell ref="M6:N7"/>
    <mergeCell ref="M14:N15"/>
    <mergeCell ref="A15:G15"/>
    <mergeCell ref="I10:J11"/>
    <mergeCell ref="K10:L11"/>
    <mergeCell ref="A4:G4"/>
    <mergeCell ref="H4:H5"/>
    <mergeCell ref="A5:G5"/>
    <mergeCell ref="K12:L13"/>
    <mergeCell ref="A13:G13"/>
    <mergeCell ref="A8:G8"/>
    <mergeCell ref="H8:H9"/>
    <mergeCell ref="I8:J9"/>
    <mergeCell ref="H6:H7"/>
    <mergeCell ref="I6:J7"/>
    <mergeCell ref="A7:G7"/>
    <mergeCell ref="A6:G6"/>
    <mergeCell ref="I4:J5"/>
    <mergeCell ref="K4:L5"/>
    <mergeCell ref="A10:G10"/>
    <mergeCell ref="H10:H11"/>
    <mergeCell ref="M4:N5"/>
    <mergeCell ref="M1:N1"/>
    <mergeCell ref="H2:H3"/>
    <mergeCell ref="I2:J3"/>
    <mergeCell ref="K2:L3"/>
    <mergeCell ref="M2:N3"/>
  </mergeCells>
  <phoneticPr fontId="6"/>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scaleWithDoc="0" alignWithMargins="0">
    <oddHeader>&amp;L道路、交通及び通信</oddHeader>
    <oddFooter>&amp;C&amp;12&amp;A</oddFooter>
  </headerFooter>
  <colBreaks count="1" manualBreakCount="1">
    <brk id="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Q46"/>
  <sheetViews>
    <sheetView view="pageBreakPreview" zoomScaleNormal="100" zoomScaleSheetLayoutView="100" workbookViewId="0">
      <pane xSplit="2" topLeftCell="H1" activePane="topRight" state="frozen"/>
      <selection activeCell="A28" sqref="A28"/>
      <selection pane="topRight" activeCell="P1" sqref="P1:R1048576"/>
    </sheetView>
  </sheetViews>
  <sheetFormatPr defaultRowHeight="15.95" customHeight="1"/>
  <cols>
    <col min="1" max="1" width="15.7109375" style="2" hidden="1" customWidth="1"/>
    <col min="2" max="2" width="16.28515625" style="2" hidden="1" customWidth="1"/>
    <col min="3" max="7" width="13.7109375" style="2" hidden="1" customWidth="1"/>
    <col min="8" max="14" width="13.7109375" style="2" customWidth="1"/>
    <col min="15" max="15" width="1.5703125" style="2" customWidth="1"/>
    <col min="16" max="18" width="0" style="2" hidden="1" customWidth="1"/>
    <col min="19" max="16384" width="9.140625" style="2"/>
  </cols>
  <sheetData>
    <row r="1" spans="1:16" ht="20.25" customHeight="1" thickBot="1">
      <c r="D1" s="219" t="s">
        <v>0</v>
      </c>
      <c r="H1" s="2" t="s">
        <v>204</v>
      </c>
      <c r="M1" s="364" t="s">
        <v>1</v>
      </c>
      <c r="N1" s="364"/>
      <c r="O1" s="164"/>
    </row>
    <row r="2" spans="1:16" ht="15" customHeight="1">
      <c r="H2" s="365" t="s">
        <v>191</v>
      </c>
      <c r="I2" s="367" t="s">
        <v>264</v>
      </c>
      <c r="J2" s="367"/>
      <c r="K2" s="369" t="s">
        <v>2</v>
      </c>
      <c r="L2" s="369"/>
      <c r="M2" s="371" t="s">
        <v>3</v>
      </c>
      <c r="N2" s="372"/>
      <c r="O2" s="12"/>
      <c r="P2" s="209"/>
    </row>
    <row r="3" spans="1:16" ht="15" customHeight="1">
      <c r="A3" s="19" t="s">
        <v>4</v>
      </c>
      <c r="H3" s="366"/>
      <c r="I3" s="368"/>
      <c r="J3" s="368"/>
      <c r="K3" s="370"/>
      <c r="L3" s="370"/>
      <c r="M3" s="373"/>
      <c r="N3" s="374"/>
      <c r="O3" s="12"/>
      <c r="P3" s="209"/>
    </row>
    <row r="4" spans="1:16" ht="15" customHeight="1">
      <c r="A4" s="375" t="s">
        <v>5</v>
      </c>
      <c r="B4" s="375"/>
      <c r="C4" s="375"/>
      <c r="D4" s="375"/>
      <c r="E4" s="375"/>
      <c r="F4" s="375"/>
      <c r="G4" s="375"/>
      <c r="H4" s="376" t="s">
        <v>348</v>
      </c>
      <c r="I4" s="360">
        <v>888</v>
      </c>
      <c r="J4" s="381"/>
      <c r="K4" s="360">
        <v>118</v>
      </c>
      <c r="L4" s="381"/>
      <c r="M4" s="360">
        <v>15</v>
      </c>
      <c r="N4" s="361"/>
      <c r="O4" s="12"/>
      <c r="P4" s="209"/>
    </row>
    <row r="5" spans="1:16" ht="15" customHeight="1">
      <c r="A5" s="375" t="s">
        <v>6</v>
      </c>
      <c r="B5" s="375"/>
      <c r="C5" s="375"/>
      <c r="D5" s="375"/>
      <c r="E5" s="375"/>
      <c r="F5" s="375"/>
      <c r="G5" s="375"/>
      <c r="H5" s="377"/>
      <c r="I5" s="362"/>
      <c r="J5" s="378"/>
      <c r="K5" s="362"/>
      <c r="L5" s="378"/>
      <c r="M5" s="362"/>
      <c r="N5" s="363"/>
      <c r="O5" s="12"/>
      <c r="P5" s="209"/>
    </row>
    <row r="6" spans="1:16" ht="15" customHeight="1">
      <c r="A6" s="375" t="s">
        <v>247</v>
      </c>
      <c r="B6" s="375"/>
      <c r="C6" s="375"/>
      <c r="D6" s="375"/>
      <c r="E6" s="375"/>
      <c r="F6" s="375"/>
      <c r="G6" s="375"/>
      <c r="H6" s="377">
        <v>25</v>
      </c>
      <c r="I6" s="362">
        <v>888</v>
      </c>
      <c r="J6" s="378"/>
      <c r="K6" s="362">
        <v>120</v>
      </c>
      <c r="L6" s="378"/>
      <c r="M6" s="362">
        <v>15</v>
      </c>
      <c r="N6" s="363"/>
      <c r="O6" s="6"/>
      <c r="P6" s="209"/>
    </row>
    <row r="7" spans="1:16" ht="15" customHeight="1">
      <c r="A7" s="375" t="s">
        <v>203</v>
      </c>
      <c r="B7" s="375"/>
      <c r="C7" s="375"/>
      <c r="D7" s="375"/>
      <c r="E7" s="375"/>
      <c r="F7" s="375"/>
      <c r="G7" s="375"/>
      <c r="H7" s="377"/>
      <c r="I7" s="362"/>
      <c r="J7" s="378"/>
      <c r="K7" s="362"/>
      <c r="L7" s="378"/>
      <c r="M7" s="362"/>
      <c r="N7" s="363"/>
      <c r="O7" s="6"/>
      <c r="P7" s="209"/>
    </row>
    <row r="8" spans="1:16" ht="15" customHeight="1">
      <c r="A8" s="375" t="s">
        <v>7</v>
      </c>
      <c r="B8" s="375"/>
      <c r="C8" s="375"/>
      <c r="D8" s="375"/>
      <c r="E8" s="375"/>
      <c r="F8" s="375"/>
      <c r="G8" s="375"/>
      <c r="H8" s="377">
        <v>26</v>
      </c>
      <c r="I8" s="379">
        <v>905</v>
      </c>
      <c r="J8" s="380"/>
      <c r="K8" s="379">
        <v>119</v>
      </c>
      <c r="L8" s="380"/>
      <c r="M8" s="379">
        <v>15</v>
      </c>
      <c r="N8" s="385"/>
      <c r="O8" s="6"/>
      <c r="P8" s="209"/>
    </row>
    <row r="9" spans="1:16" ht="15" customHeight="1">
      <c r="A9" s="375" t="s">
        <v>8</v>
      </c>
      <c r="B9" s="375"/>
      <c r="C9" s="375"/>
      <c r="D9" s="375"/>
      <c r="E9" s="375"/>
      <c r="F9" s="375"/>
      <c r="G9" s="375"/>
      <c r="H9" s="377"/>
      <c r="I9" s="379"/>
      <c r="J9" s="380"/>
      <c r="K9" s="379"/>
      <c r="L9" s="380"/>
      <c r="M9" s="379"/>
      <c r="N9" s="385"/>
      <c r="O9" s="6"/>
      <c r="P9" s="209"/>
    </row>
    <row r="10" spans="1:16" ht="15" customHeight="1">
      <c r="A10" s="375" t="s">
        <v>9</v>
      </c>
      <c r="B10" s="375"/>
      <c r="C10" s="375"/>
      <c r="D10" s="375"/>
      <c r="E10" s="375"/>
      <c r="F10" s="375"/>
      <c r="G10" s="375"/>
      <c r="H10" s="377">
        <v>27</v>
      </c>
      <c r="I10" s="396">
        <v>978</v>
      </c>
      <c r="J10" s="397"/>
      <c r="K10" s="396">
        <v>119</v>
      </c>
      <c r="L10" s="397"/>
      <c r="M10" s="398">
        <v>12</v>
      </c>
      <c r="N10" s="399"/>
      <c r="O10" s="6"/>
      <c r="P10" s="209"/>
    </row>
    <row r="11" spans="1:16" ht="15" customHeight="1">
      <c r="A11" s="341"/>
      <c r="B11" s="341"/>
      <c r="C11" s="341"/>
      <c r="D11" s="341"/>
      <c r="E11" s="341"/>
      <c r="F11" s="341"/>
      <c r="G11" s="341"/>
      <c r="H11" s="377"/>
      <c r="I11" s="396"/>
      <c r="J11" s="397"/>
      <c r="K11" s="396"/>
      <c r="L11" s="397"/>
      <c r="M11" s="398"/>
      <c r="N11" s="399"/>
      <c r="O11" s="6"/>
      <c r="P11" s="209"/>
    </row>
    <row r="12" spans="1:16" ht="15" customHeight="1">
      <c r="A12" s="343" t="s">
        <v>10</v>
      </c>
      <c r="B12" s="341"/>
      <c r="C12" s="341"/>
      <c r="D12" s="341"/>
      <c r="E12" s="341"/>
      <c r="F12" s="341"/>
      <c r="G12" s="341"/>
      <c r="H12" s="377">
        <v>28</v>
      </c>
      <c r="I12" s="362">
        <v>989</v>
      </c>
      <c r="J12" s="378"/>
      <c r="K12" s="362">
        <v>120</v>
      </c>
      <c r="L12" s="378"/>
      <c r="M12" s="362">
        <v>15</v>
      </c>
      <c r="N12" s="363"/>
      <c r="O12" s="6"/>
      <c r="P12" s="249" t="s">
        <v>273</v>
      </c>
    </row>
    <row r="13" spans="1:16" ht="15" customHeight="1">
      <c r="A13" s="375" t="s">
        <v>352</v>
      </c>
      <c r="B13" s="375"/>
      <c r="C13" s="375"/>
      <c r="D13" s="375"/>
      <c r="E13" s="375"/>
      <c r="F13" s="375"/>
      <c r="G13" s="375"/>
      <c r="H13" s="377"/>
      <c r="I13" s="362"/>
      <c r="J13" s="378"/>
      <c r="K13" s="362"/>
      <c r="L13" s="378"/>
      <c r="M13" s="362"/>
      <c r="N13" s="363"/>
      <c r="O13" s="6"/>
      <c r="P13" s="249"/>
    </row>
    <row r="14" spans="1:16" ht="15" customHeight="1">
      <c r="A14" s="375" t="s">
        <v>353</v>
      </c>
      <c r="B14" s="375"/>
      <c r="C14" s="375"/>
      <c r="D14" s="375"/>
      <c r="E14" s="375"/>
      <c r="F14" s="375"/>
      <c r="G14" s="375"/>
      <c r="H14" s="386">
        <v>29</v>
      </c>
      <c r="I14" s="388">
        <v>990</v>
      </c>
      <c r="J14" s="389"/>
      <c r="K14" s="388">
        <v>123</v>
      </c>
      <c r="L14" s="389"/>
      <c r="M14" s="392">
        <v>15</v>
      </c>
      <c r="N14" s="393"/>
      <c r="O14" s="6"/>
      <c r="P14" s="419" t="s">
        <v>341</v>
      </c>
    </row>
    <row r="15" spans="1:16" ht="15" customHeight="1" thickBot="1">
      <c r="A15" s="375" t="s">
        <v>338</v>
      </c>
      <c r="B15" s="375"/>
      <c r="C15" s="375"/>
      <c r="D15" s="375"/>
      <c r="E15" s="375"/>
      <c r="F15" s="375"/>
      <c r="G15" s="375"/>
      <c r="H15" s="387"/>
      <c r="I15" s="390"/>
      <c r="J15" s="391"/>
      <c r="K15" s="390"/>
      <c r="L15" s="391"/>
      <c r="M15" s="394"/>
      <c r="N15" s="395"/>
      <c r="O15" s="6"/>
      <c r="P15" s="419"/>
    </row>
    <row r="16" spans="1:16" ht="15" customHeight="1">
      <c r="H16" s="411"/>
      <c r="I16" s="412"/>
      <c r="J16" s="412"/>
      <c r="K16" s="412"/>
      <c r="N16" s="227" t="s">
        <v>340</v>
      </c>
      <c r="O16" s="6"/>
      <c r="P16" s="209"/>
    </row>
    <row r="17" spans="1:16" ht="15" customHeight="1">
      <c r="A17" s="19" t="s">
        <v>11</v>
      </c>
      <c r="H17" s="346"/>
      <c r="I17" s="174"/>
      <c r="J17" s="173"/>
      <c r="K17" s="173"/>
      <c r="N17" s="208" t="s">
        <v>266</v>
      </c>
      <c r="O17" s="6"/>
      <c r="P17" s="209"/>
    </row>
    <row r="18" spans="1:16" ht="15" customHeight="1">
      <c r="A18" s="375" t="s">
        <v>354</v>
      </c>
      <c r="B18" s="375"/>
      <c r="C18" s="375"/>
      <c r="D18" s="375"/>
      <c r="E18" s="375"/>
      <c r="F18" s="375"/>
      <c r="G18" s="375"/>
      <c r="H18" s="346"/>
      <c r="I18" s="174"/>
      <c r="J18" s="173"/>
      <c r="K18" s="173"/>
      <c r="L18" s="173"/>
      <c r="M18" s="208"/>
      <c r="N18" s="173" t="s">
        <v>258</v>
      </c>
      <c r="O18" s="6"/>
      <c r="P18" s="209"/>
    </row>
    <row r="19" spans="1:16" ht="15" customHeight="1">
      <c r="A19" s="375" t="s">
        <v>355</v>
      </c>
      <c r="B19" s="375"/>
      <c r="C19" s="375"/>
      <c r="D19" s="375"/>
      <c r="E19" s="375"/>
      <c r="F19" s="375"/>
      <c r="G19" s="375"/>
      <c r="H19" s="346"/>
      <c r="I19" s="174"/>
      <c r="J19" s="173"/>
      <c r="K19" s="173"/>
      <c r="L19" s="173"/>
      <c r="M19" s="173"/>
      <c r="O19" s="6"/>
      <c r="P19" s="209"/>
    </row>
    <row r="20" spans="1:16" ht="15" customHeight="1">
      <c r="A20" s="2" t="s">
        <v>356</v>
      </c>
      <c r="M20" s="176"/>
    </row>
    <row r="21" spans="1:16" ht="15" customHeight="1">
      <c r="M21" s="176"/>
    </row>
    <row r="22" spans="1:16" ht="15" customHeight="1" thickBot="1">
      <c r="A22" s="2" t="s">
        <v>272</v>
      </c>
      <c r="M22" s="410" t="s">
        <v>221</v>
      </c>
      <c r="N22" s="410"/>
      <c r="O22" s="164"/>
    </row>
    <row r="23" spans="1:16" ht="30" customHeight="1">
      <c r="A23" s="402" t="s">
        <v>12</v>
      </c>
      <c r="B23" s="403"/>
      <c r="C23" s="403" t="s">
        <v>261</v>
      </c>
      <c r="D23" s="406"/>
      <c r="E23" s="406"/>
      <c r="F23" s="407"/>
      <c r="G23" s="382" t="s">
        <v>350</v>
      </c>
      <c r="H23" s="383"/>
      <c r="I23" s="383"/>
      <c r="J23" s="384"/>
      <c r="K23" s="382" t="s">
        <v>349</v>
      </c>
      <c r="L23" s="383"/>
      <c r="M23" s="383"/>
      <c r="N23" s="384"/>
      <c r="O23" s="12"/>
    </row>
    <row r="24" spans="1:16" ht="30" customHeight="1">
      <c r="A24" s="404"/>
      <c r="B24" s="405"/>
      <c r="C24" s="35" t="s">
        <v>13</v>
      </c>
      <c r="D24" s="260" t="s">
        <v>15</v>
      </c>
      <c r="E24" s="342" t="s">
        <v>16</v>
      </c>
      <c r="F24" s="35" t="s">
        <v>14</v>
      </c>
      <c r="G24" s="284" t="s">
        <v>13</v>
      </c>
      <c r="H24" s="323" t="s">
        <v>15</v>
      </c>
      <c r="I24" s="323" t="s">
        <v>16</v>
      </c>
      <c r="J24" s="324" t="s">
        <v>14</v>
      </c>
      <c r="K24" s="284" t="s">
        <v>13</v>
      </c>
      <c r="L24" s="323" t="s">
        <v>15</v>
      </c>
      <c r="M24" s="323" t="s">
        <v>16</v>
      </c>
      <c r="N24" s="324" t="s">
        <v>14</v>
      </c>
      <c r="O24" s="12"/>
    </row>
    <row r="25" spans="1:16" ht="20.100000000000001" customHeight="1">
      <c r="A25" s="408" t="s">
        <v>192</v>
      </c>
      <c r="B25" s="409"/>
      <c r="C25" s="348">
        <f>SUM(D25:F25)</f>
        <v>597</v>
      </c>
      <c r="D25" s="347">
        <v>2</v>
      </c>
      <c r="E25" s="215">
        <v>4</v>
      </c>
      <c r="F25" s="347">
        <v>591</v>
      </c>
      <c r="G25" s="348">
        <f>SUM(H25:J25)</f>
        <v>569</v>
      </c>
      <c r="H25" s="325">
        <v>2</v>
      </c>
      <c r="I25" s="326">
        <v>4</v>
      </c>
      <c r="J25" s="327">
        <v>563</v>
      </c>
      <c r="K25" s="348">
        <f>SUM(L25:N25)</f>
        <v>571</v>
      </c>
      <c r="L25" s="325">
        <v>2</v>
      </c>
      <c r="M25" s="326">
        <v>4</v>
      </c>
      <c r="N25" s="327">
        <v>565</v>
      </c>
      <c r="O25" s="31"/>
    </row>
    <row r="26" spans="1:16" ht="20.100000000000001" customHeight="1">
      <c r="A26" s="400" t="s">
        <v>222</v>
      </c>
      <c r="B26" s="401"/>
      <c r="C26" s="347">
        <f t="shared" ref="C26:C27" si="0">SUM(D26:F26)</f>
        <v>2195474</v>
      </c>
      <c r="D26" s="347">
        <v>486763</v>
      </c>
      <c r="E26" s="215">
        <v>347273</v>
      </c>
      <c r="F26" s="347">
        <v>1361438</v>
      </c>
      <c r="G26" s="347">
        <f t="shared" ref="G26:G32" si="1">SUM(H26:J26)</f>
        <v>2174157</v>
      </c>
      <c r="H26" s="325">
        <v>486763</v>
      </c>
      <c r="I26" s="326">
        <v>347273</v>
      </c>
      <c r="J26" s="327">
        <v>1340121</v>
      </c>
      <c r="K26" s="347">
        <f t="shared" ref="K26:K41" si="2">SUM(L26:N26)</f>
        <v>2106760</v>
      </c>
      <c r="L26" s="325">
        <v>486763</v>
      </c>
      <c r="M26" s="326">
        <v>347273</v>
      </c>
      <c r="N26" s="327">
        <v>1272724</v>
      </c>
      <c r="O26" s="209"/>
    </row>
    <row r="27" spans="1:16" ht="20.100000000000001" customHeight="1">
      <c r="A27" s="400" t="s">
        <v>193</v>
      </c>
      <c r="B27" s="401"/>
      <c r="C27" s="347">
        <f t="shared" si="0"/>
        <v>190160</v>
      </c>
      <c r="D27" s="347">
        <v>11986</v>
      </c>
      <c r="E27" s="215">
        <v>20374</v>
      </c>
      <c r="F27" s="347">
        <v>157800</v>
      </c>
      <c r="G27" s="347">
        <f t="shared" si="1"/>
        <v>190144</v>
      </c>
      <c r="H27" s="325">
        <v>11986</v>
      </c>
      <c r="I27" s="326">
        <v>20374</v>
      </c>
      <c r="J27" s="327">
        <v>157784</v>
      </c>
      <c r="K27" s="347">
        <f t="shared" si="2"/>
        <v>190673</v>
      </c>
      <c r="L27" s="325">
        <v>11986</v>
      </c>
      <c r="M27" s="326">
        <v>20374</v>
      </c>
      <c r="N27" s="327">
        <v>158313</v>
      </c>
      <c r="O27" s="209"/>
    </row>
    <row r="28" spans="1:16" ht="20.100000000000001" customHeight="1">
      <c r="A28" s="400" t="s">
        <v>201</v>
      </c>
      <c r="B28" s="401"/>
      <c r="C28" s="347">
        <f>SUM(D28:F28)</f>
        <v>179416</v>
      </c>
      <c r="D28" s="347">
        <v>11986</v>
      </c>
      <c r="E28" s="215">
        <v>17376</v>
      </c>
      <c r="F28" s="347">
        <v>150054</v>
      </c>
      <c r="G28" s="347">
        <f t="shared" si="1"/>
        <v>180125</v>
      </c>
      <c r="H28" s="325">
        <v>11986</v>
      </c>
      <c r="I28" s="326">
        <v>17376</v>
      </c>
      <c r="J28" s="327">
        <v>150763</v>
      </c>
      <c r="K28" s="347">
        <f t="shared" si="2"/>
        <v>180812</v>
      </c>
      <c r="L28" s="325">
        <v>11986</v>
      </c>
      <c r="M28" s="326">
        <v>17376</v>
      </c>
      <c r="N28" s="327">
        <v>151450</v>
      </c>
      <c r="O28" s="209"/>
    </row>
    <row r="29" spans="1:16" ht="20.100000000000001" customHeight="1">
      <c r="A29" s="413" t="s">
        <v>197</v>
      </c>
      <c r="B29" s="414"/>
      <c r="C29" s="347">
        <f t="shared" ref="C29:C32" si="3">SUM(D29:F29)</f>
        <v>603</v>
      </c>
      <c r="D29" s="175">
        <v>0</v>
      </c>
      <c r="E29" s="175">
        <v>0</v>
      </c>
      <c r="F29" s="261">
        <v>603</v>
      </c>
      <c r="G29" s="347">
        <f t="shared" si="1"/>
        <v>603</v>
      </c>
      <c r="H29" s="328">
        <v>0</v>
      </c>
      <c r="I29" s="328">
        <v>0</v>
      </c>
      <c r="J29" s="329">
        <v>603</v>
      </c>
      <c r="K29" s="347">
        <f t="shared" si="2"/>
        <v>603</v>
      </c>
      <c r="L29" s="328">
        <v>0</v>
      </c>
      <c r="M29" s="306" t="s">
        <v>351</v>
      </c>
      <c r="N29" s="329">
        <v>603</v>
      </c>
      <c r="O29" s="209"/>
    </row>
    <row r="30" spans="1:16" ht="20.100000000000001" customHeight="1">
      <c r="A30" s="415" t="s">
        <v>223</v>
      </c>
      <c r="B30" s="416"/>
      <c r="C30" s="347">
        <f t="shared" si="3"/>
        <v>1128</v>
      </c>
      <c r="D30" s="261">
        <v>128</v>
      </c>
      <c r="E30" s="175">
        <v>0</v>
      </c>
      <c r="F30" s="261">
        <v>1000</v>
      </c>
      <c r="G30" s="347">
        <f t="shared" si="1"/>
        <v>1128</v>
      </c>
      <c r="H30" s="330">
        <v>128</v>
      </c>
      <c r="I30" s="328">
        <v>0</v>
      </c>
      <c r="J30" s="329">
        <v>1000</v>
      </c>
      <c r="K30" s="347">
        <f t="shared" si="2"/>
        <v>1130</v>
      </c>
      <c r="L30" s="330">
        <v>128</v>
      </c>
      <c r="M30" s="306" t="s">
        <v>351</v>
      </c>
      <c r="N30" s="329">
        <v>1002</v>
      </c>
      <c r="O30" s="209"/>
    </row>
    <row r="31" spans="1:16" ht="20.100000000000001" customHeight="1">
      <c r="A31" s="413" t="s">
        <v>198</v>
      </c>
      <c r="B31" s="414"/>
      <c r="C31" s="347">
        <f t="shared" si="3"/>
        <v>42098</v>
      </c>
      <c r="D31" s="175">
        <v>0</v>
      </c>
      <c r="E31" s="246">
        <v>294</v>
      </c>
      <c r="F31" s="261">
        <v>41804</v>
      </c>
      <c r="G31" s="347">
        <f t="shared" si="1"/>
        <v>41424</v>
      </c>
      <c r="H31" s="328">
        <v>0</v>
      </c>
      <c r="I31" s="331">
        <v>294</v>
      </c>
      <c r="J31" s="329">
        <v>41130</v>
      </c>
      <c r="K31" s="347">
        <f t="shared" si="2"/>
        <v>41424</v>
      </c>
      <c r="L31" s="328">
        <v>0</v>
      </c>
      <c r="M31" s="331">
        <v>294</v>
      </c>
      <c r="N31" s="329">
        <v>41130</v>
      </c>
      <c r="O31" s="209"/>
    </row>
    <row r="32" spans="1:16" ht="20.100000000000001" customHeight="1">
      <c r="A32" s="413" t="s">
        <v>199</v>
      </c>
      <c r="B32" s="414"/>
      <c r="C32" s="347">
        <f t="shared" si="3"/>
        <v>135587</v>
      </c>
      <c r="D32" s="261">
        <v>11858</v>
      </c>
      <c r="E32" s="246">
        <v>17082</v>
      </c>
      <c r="F32" s="261">
        <v>106647</v>
      </c>
      <c r="G32" s="347">
        <f t="shared" si="1"/>
        <v>136970</v>
      </c>
      <c r="H32" s="330">
        <v>11858</v>
      </c>
      <c r="I32" s="331">
        <v>17082</v>
      </c>
      <c r="J32" s="329">
        <v>108030</v>
      </c>
      <c r="K32" s="347">
        <f t="shared" si="2"/>
        <v>137655</v>
      </c>
      <c r="L32" s="330">
        <v>11858</v>
      </c>
      <c r="M32" s="331">
        <v>17082</v>
      </c>
      <c r="N32" s="329">
        <v>108715</v>
      </c>
      <c r="O32" s="209"/>
    </row>
    <row r="33" spans="1:17" ht="20.100000000000001" customHeight="1">
      <c r="A33" s="417" t="s">
        <v>200</v>
      </c>
      <c r="B33" s="418"/>
      <c r="C33" s="186">
        <f>ROUND(SUM(D33:F33)/3,2)</f>
        <v>99.87</v>
      </c>
      <c r="D33" s="18">
        <v>100</v>
      </c>
      <c r="E33" s="18">
        <v>100</v>
      </c>
      <c r="F33" s="18">
        <v>99.6</v>
      </c>
      <c r="G33" s="186">
        <f>AVERAGE(H33:J33)</f>
        <v>99.866666666666674</v>
      </c>
      <c r="H33" s="332">
        <v>100</v>
      </c>
      <c r="I33" s="332">
        <v>100</v>
      </c>
      <c r="J33" s="333">
        <v>99.6</v>
      </c>
      <c r="K33" s="186">
        <f>AVERAGE(L33:N33)</f>
        <v>99.866666666666674</v>
      </c>
      <c r="L33" s="332">
        <v>100</v>
      </c>
      <c r="M33" s="332">
        <v>100</v>
      </c>
      <c r="N33" s="333">
        <v>99.6</v>
      </c>
      <c r="O33" s="32"/>
    </row>
    <row r="34" spans="1:17" ht="20.100000000000001" customHeight="1">
      <c r="A34" s="220" t="s">
        <v>17</v>
      </c>
      <c r="B34" s="344" t="s">
        <v>18</v>
      </c>
      <c r="C34" s="347">
        <f>SUM(D34:F34)</f>
        <v>51</v>
      </c>
      <c r="D34" s="261">
        <v>10</v>
      </c>
      <c r="E34" s="246">
        <v>11</v>
      </c>
      <c r="F34" s="261">
        <v>30</v>
      </c>
      <c r="G34" s="347">
        <f t="shared" ref="G34:G41" si="4">SUM(H34:J34)</f>
        <v>51</v>
      </c>
      <c r="H34" s="330">
        <v>10</v>
      </c>
      <c r="I34" s="331">
        <v>11</v>
      </c>
      <c r="J34" s="329">
        <v>30</v>
      </c>
      <c r="K34" s="347">
        <f t="shared" si="2"/>
        <v>51</v>
      </c>
      <c r="L34" s="330">
        <v>10</v>
      </c>
      <c r="M34" s="331">
        <v>11</v>
      </c>
      <c r="N34" s="329">
        <v>30</v>
      </c>
      <c r="O34" s="209"/>
    </row>
    <row r="35" spans="1:17" ht="20.100000000000001" customHeight="1">
      <c r="A35" s="222"/>
      <c r="B35" s="345" t="s">
        <v>19</v>
      </c>
      <c r="C35" s="347">
        <f t="shared" ref="C35:C41" si="5">SUM(D35:F35)</f>
        <v>2110</v>
      </c>
      <c r="D35" s="261">
        <v>669</v>
      </c>
      <c r="E35" s="246">
        <v>836</v>
      </c>
      <c r="F35" s="261">
        <v>605</v>
      </c>
      <c r="G35" s="347">
        <f t="shared" si="4"/>
        <v>2142</v>
      </c>
      <c r="H35" s="330">
        <v>669</v>
      </c>
      <c r="I35" s="331">
        <v>836</v>
      </c>
      <c r="J35" s="329">
        <v>637</v>
      </c>
      <c r="K35" s="347">
        <f t="shared" si="2"/>
        <v>2145</v>
      </c>
      <c r="L35" s="330">
        <v>669</v>
      </c>
      <c r="M35" s="331">
        <v>839</v>
      </c>
      <c r="N35" s="329">
        <v>637</v>
      </c>
      <c r="O35" s="209"/>
      <c r="Q35" s="2" t="s">
        <v>196</v>
      </c>
    </row>
    <row r="36" spans="1:17" ht="20.100000000000001" customHeight="1">
      <c r="A36" s="224" t="s">
        <v>20</v>
      </c>
      <c r="B36" s="344" t="s">
        <v>18</v>
      </c>
      <c r="C36" s="347">
        <f t="shared" si="5"/>
        <v>51</v>
      </c>
      <c r="D36" s="261">
        <v>10</v>
      </c>
      <c r="E36" s="175">
        <v>11</v>
      </c>
      <c r="F36" s="261">
        <v>30</v>
      </c>
      <c r="G36" s="347">
        <f t="shared" si="4"/>
        <v>51</v>
      </c>
      <c r="H36" s="330">
        <v>10</v>
      </c>
      <c r="I36" s="331">
        <v>11</v>
      </c>
      <c r="J36" s="329">
        <v>30</v>
      </c>
      <c r="K36" s="347">
        <f t="shared" si="2"/>
        <v>51</v>
      </c>
      <c r="L36" s="330">
        <v>10</v>
      </c>
      <c r="M36" s="331">
        <v>11</v>
      </c>
      <c r="N36" s="329">
        <v>30</v>
      </c>
      <c r="O36" s="209"/>
      <c r="Q36" s="2">
        <v>149051</v>
      </c>
    </row>
    <row r="37" spans="1:17" ht="20.100000000000001" customHeight="1">
      <c r="A37" s="222"/>
      <c r="B37" s="345" t="s">
        <v>19</v>
      </c>
      <c r="C37" s="347">
        <f t="shared" si="5"/>
        <v>2110</v>
      </c>
      <c r="D37" s="261">
        <v>669</v>
      </c>
      <c r="E37" s="175">
        <v>836</v>
      </c>
      <c r="F37" s="261">
        <v>605</v>
      </c>
      <c r="G37" s="347">
        <f t="shared" si="4"/>
        <v>2142</v>
      </c>
      <c r="H37" s="330">
        <v>669</v>
      </c>
      <c r="I37" s="331">
        <v>836</v>
      </c>
      <c r="J37" s="329">
        <v>637</v>
      </c>
      <c r="K37" s="347">
        <f t="shared" si="2"/>
        <v>2145</v>
      </c>
      <c r="L37" s="330">
        <v>669</v>
      </c>
      <c r="M37" s="331">
        <v>839</v>
      </c>
      <c r="N37" s="329">
        <v>637</v>
      </c>
      <c r="O37" s="209"/>
    </row>
    <row r="38" spans="1:17" ht="20.100000000000001" customHeight="1">
      <c r="A38" s="224" t="s">
        <v>21</v>
      </c>
      <c r="B38" s="344" t="s">
        <v>18</v>
      </c>
      <c r="C38" s="187">
        <f t="shared" si="5"/>
        <v>0</v>
      </c>
      <c r="D38" s="175">
        <v>0</v>
      </c>
      <c r="E38" s="175">
        <v>0</v>
      </c>
      <c r="F38" s="175">
        <v>0</v>
      </c>
      <c r="G38" s="187">
        <f t="shared" si="4"/>
        <v>0</v>
      </c>
      <c r="H38" s="328">
        <v>0</v>
      </c>
      <c r="I38" s="328">
        <v>0</v>
      </c>
      <c r="J38" s="334">
        <v>0</v>
      </c>
      <c r="K38" s="187">
        <f t="shared" si="2"/>
        <v>0</v>
      </c>
      <c r="L38" s="328">
        <v>0</v>
      </c>
      <c r="M38" s="328">
        <v>0</v>
      </c>
      <c r="N38" s="334">
        <v>0</v>
      </c>
      <c r="O38" s="173"/>
    </row>
    <row r="39" spans="1:17" ht="20.100000000000001" customHeight="1">
      <c r="A39" s="222"/>
      <c r="B39" s="345" t="s">
        <v>19</v>
      </c>
      <c r="C39" s="187">
        <f t="shared" si="5"/>
        <v>0</v>
      </c>
      <c r="D39" s="175">
        <v>0</v>
      </c>
      <c r="E39" s="175">
        <v>0</v>
      </c>
      <c r="F39" s="175">
        <v>0</v>
      </c>
      <c r="G39" s="187">
        <f t="shared" si="4"/>
        <v>0</v>
      </c>
      <c r="H39" s="328">
        <v>0</v>
      </c>
      <c r="I39" s="328">
        <v>0</v>
      </c>
      <c r="J39" s="334">
        <v>0</v>
      </c>
      <c r="K39" s="187">
        <f t="shared" si="2"/>
        <v>0</v>
      </c>
      <c r="L39" s="328">
        <v>0</v>
      </c>
      <c r="M39" s="328">
        <v>0</v>
      </c>
      <c r="N39" s="334">
        <v>0</v>
      </c>
      <c r="O39" s="173"/>
    </row>
    <row r="40" spans="1:17" ht="20.100000000000001" customHeight="1">
      <c r="A40" s="224" t="s">
        <v>22</v>
      </c>
      <c r="B40" s="344" t="s">
        <v>18</v>
      </c>
      <c r="C40" s="347">
        <f t="shared" si="5"/>
        <v>2</v>
      </c>
      <c r="D40" s="175">
        <v>2</v>
      </c>
      <c r="E40" s="175">
        <v>0</v>
      </c>
      <c r="F40" s="175">
        <v>0</v>
      </c>
      <c r="G40" s="347">
        <f t="shared" si="4"/>
        <v>2</v>
      </c>
      <c r="H40" s="328">
        <v>2</v>
      </c>
      <c r="I40" s="328">
        <v>0</v>
      </c>
      <c r="J40" s="334">
        <v>0</v>
      </c>
      <c r="K40" s="347">
        <f t="shared" si="2"/>
        <v>2</v>
      </c>
      <c r="L40" s="328">
        <v>2</v>
      </c>
      <c r="M40" s="328">
        <v>0</v>
      </c>
      <c r="N40" s="334">
        <v>0</v>
      </c>
      <c r="O40" s="173"/>
    </row>
    <row r="41" spans="1:17" ht="20.100000000000001" customHeight="1" thickBot="1">
      <c r="A41" s="225" t="s">
        <v>23</v>
      </c>
      <c r="B41" s="203" t="s">
        <v>19</v>
      </c>
      <c r="C41" s="188">
        <f t="shared" si="5"/>
        <v>228</v>
      </c>
      <c r="D41" s="177">
        <v>228</v>
      </c>
      <c r="E41" s="177">
        <v>0</v>
      </c>
      <c r="F41" s="177">
        <v>0</v>
      </c>
      <c r="G41" s="188">
        <f t="shared" si="4"/>
        <v>228</v>
      </c>
      <c r="H41" s="335">
        <v>228</v>
      </c>
      <c r="I41" s="335">
        <v>0</v>
      </c>
      <c r="J41" s="336">
        <v>0</v>
      </c>
      <c r="K41" s="188">
        <f t="shared" si="2"/>
        <v>228</v>
      </c>
      <c r="L41" s="335">
        <v>228</v>
      </c>
      <c r="M41" s="335">
        <v>0</v>
      </c>
      <c r="N41" s="336">
        <v>0</v>
      </c>
      <c r="O41" s="173"/>
    </row>
    <row r="42" spans="1:17" ht="15" customHeight="1">
      <c r="A42" s="2" t="s">
        <v>255</v>
      </c>
      <c r="H42" s="184"/>
      <c r="N42" s="227" t="s">
        <v>290</v>
      </c>
      <c r="O42" s="164"/>
    </row>
    <row r="43" spans="1:17" ht="15" customHeight="1">
      <c r="A43" s="2" t="s">
        <v>256</v>
      </c>
      <c r="H43" s="184"/>
      <c r="I43" s="20"/>
      <c r="J43" s="20"/>
      <c r="K43" s="20"/>
      <c r="N43" s="216" t="s">
        <v>258</v>
      </c>
      <c r="O43" s="164"/>
    </row>
    <row r="44" spans="1:17" ht="15" customHeight="1">
      <c r="A44" s="2" t="s">
        <v>257</v>
      </c>
      <c r="H44" s="184"/>
      <c r="O44" s="164"/>
    </row>
    <row r="45" spans="1:17" ht="15.95" customHeight="1">
      <c r="H45" s="184"/>
    </row>
    <row r="46" spans="1:17" ht="15.95" customHeight="1">
      <c r="A46" s="184"/>
    </row>
  </sheetData>
  <sheetProtection sheet="1" objects="1" scenarios="1"/>
  <mergeCells count="57">
    <mergeCell ref="P14:P15"/>
    <mergeCell ref="M1:N1"/>
    <mergeCell ref="H2:H3"/>
    <mergeCell ref="I2:J3"/>
    <mergeCell ref="K2:L3"/>
    <mergeCell ref="M2:N3"/>
    <mergeCell ref="M4:N5"/>
    <mergeCell ref="M6:N7"/>
    <mergeCell ref="M8:N9"/>
    <mergeCell ref="K8:L9"/>
    <mergeCell ref="I4:J5"/>
    <mergeCell ref="K4:L5"/>
    <mergeCell ref="K6:L7"/>
    <mergeCell ref="M12:N13"/>
    <mergeCell ref="K14:L15"/>
    <mergeCell ref="M14:N15"/>
    <mergeCell ref="A5:G5"/>
    <mergeCell ref="A4:G4"/>
    <mergeCell ref="A6:G6"/>
    <mergeCell ref="H6:H7"/>
    <mergeCell ref="I6:J7"/>
    <mergeCell ref="A7:G7"/>
    <mergeCell ref="H4:H5"/>
    <mergeCell ref="A8:G8"/>
    <mergeCell ref="H8:H9"/>
    <mergeCell ref="I8:J9"/>
    <mergeCell ref="A9:G9"/>
    <mergeCell ref="A10:G10"/>
    <mergeCell ref="H10:H11"/>
    <mergeCell ref="I10:J11"/>
    <mergeCell ref="K10:L11"/>
    <mergeCell ref="M10:N11"/>
    <mergeCell ref="I14:J15"/>
    <mergeCell ref="H12:H13"/>
    <mergeCell ref="I12:J13"/>
    <mergeCell ref="K23:N23"/>
    <mergeCell ref="A18:G18"/>
    <mergeCell ref="A15:G15"/>
    <mergeCell ref="M22:N22"/>
    <mergeCell ref="A13:G13"/>
    <mergeCell ref="A14:G14"/>
    <mergeCell ref="H14:H15"/>
    <mergeCell ref="H16:K16"/>
    <mergeCell ref="K12:L13"/>
    <mergeCell ref="A32:B32"/>
    <mergeCell ref="A33:B33"/>
    <mergeCell ref="A31:B31"/>
    <mergeCell ref="A28:B28"/>
    <mergeCell ref="A19:G19"/>
    <mergeCell ref="A23:B24"/>
    <mergeCell ref="A25:B25"/>
    <mergeCell ref="A26:B26"/>
    <mergeCell ref="A27:B27"/>
    <mergeCell ref="A29:B29"/>
    <mergeCell ref="A30:B30"/>
    <mergeCell ref="C23:F23"/>
    <mergeCell ref="G23:J23"/>
  </mergeCells>
  <phoneticPr fontId="6"/>
  <printOptions horizontalCentered="1"/>
  <pageMargins left="0.59055118110236227" right="0.59055118110236227" top="0.59055118110236227" bottom="0.59055118110236227" header="0.39370078740157483" footer="0.39370078740157483"/>
  <pageSetup paperSize="9" firstPageNumber="103" orientation="portrait" useFirstPageNumber="1" verticalDpi="300" r:id="rId1"/>
  <headerFooter scaleWithDoc="0" alignWithMargins="0">
    <oddHeader>&amp;R道路、交通及び通信</oddHeader>
    <oddFooter>&amp;C&amp;12&amp;A</oddFooter>
  </headerFooter>
  <colBreaks count="1" manualBreakCount="1">
    <brk id="15" max="43"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3"/>
  <sheetViews>
    <sheetView view="pageBreakPreview" zoomScaleNormal="100" zoomScaleSheetLayoutView="100" workbookViewId="0">
      <selection activeCell="M1" sqref="M1:O1048576"/>
    </sheetView>
  </sheetViews>
  <sheetFormatPr defaultRowHeight="15" customHeight="1"/>
  <cols>
    <col min="1" max="1" width="0.85546875" style="2" customWidth="1"/>
    <col min="2" max="2" width="11.7109375" style="2" customWidth="1"/>
    <col min="3" max="3" width="10.7109375" style="2" customWidth="1"/>
    <col min="4" max="4" width="0.85546875" style="2" customWidth="1"/>
    <col min="5" max="6" width="10.85546875" style="2" customWidth="1"/>
    <col min="7" max="7" width="11.7109375" style="2" customWidth="1"/>
    <col min="8" max="8" width="10.85546875" style="2" customWidth="1"/>
    <col min="9" max="9" width="10.42578125" style="2" customWidth="1"/>
    <col min="10" max="10" width="10.85546875" style="2" customWidth="1"/>
    <col min="11" max="11" width="4" style="2" customWidth="1"/>
    <col min="12" max="12" width="6.85546875" style="2" customWidth="1"/>
    <col min="13" max="15" width="0" style="2" hidden="1" customWidth="1"/>
    <col min="16" max="16384" width="9.140625" style="2"/>
  </cols>
  <sheetData>
    <row r="1" spans="1:15" ht="5.0999999999999996" customHeight="1">
      <c r="B1" s="19"/>
    </row>
    <row r="2" spans="1:15" ht="15" customHeight="1">
      <c r="A2" s="420" t="s">
        <v>24</v>
      </c>
      <c r="B2" s="420"/>
      <c r="C2" s="420"/>
      <c r="D2" s="420"/>
      <c r="E2" s="420"/>
      <c r="F2" s="420"/>
      <c r="G2" s="420"/>
      <c r="H2" s="420"/>
      <c r="I2" s="420"/>
      <c r="J2" s="420"/>
      <c r="K2" s="420"/>
      <c r="L2" s="420"/>
    </row>
    <row r="3" spans="1:15" ht="5.0999999999999996" customHeight="1">
      <c r="A3" s="19"/>
    </row>
    <row r="4" spans="1:15" ht="24.95" customHeight="1">
      <c r="A4" s="421" t="s">
        <v>25</v>
      </c>
      <c r="B4" s="421"/>
      <c r="C4" s="421"/>
      <c r="D4" s="421"/>
      <c r="E4" s="421"/>
      <c r="F4" s="421"/>
      <c r="G4" s="421"/>
      <c r="H4" s="421"/>
      <c r="I4" s="421"/>
      <c r="J4" s="421"/>
      <c r="K4" s="421"/>
      <c r="L4" s="421"/>
    </row>
    <row r="5" spans="1:15" ht="5.25" customHeight="1">
      <c r="B5" s="19"/>
    </row>
    <row r="6" spans="1:15" ht="15" customHeight="1" thickBot="1">
      <c r="A6" s="2" t="s">
        <v>205</v>
      </c>
      <c r="L6" s="164" t="s">
        <v>26</v>
      </c>
    </row>
    <row r="7" spans="1:15" ht="12.95" customHeight="1">
      <c r="A7" s="165"/>
      <c r="B7" s="371" t="s">
        <v>27</v>
      </c>
      <c r="C7" s="371"/>
      <c r="D7" s="369" t="s">
        <v>28</v>
      </c>
      <c r="E7" s="369"/>
      <c r="F7" s="369" t="s">
        <v>29</v>
      </c>
      <c r="G7" s="369" t="s">
        <v>30</v>
      </c>
      <c r="H7" s="369"/>
      <c r="I7" s="369"/>
      <c r="J7" s="369"/>
      <c r="K7" s="369"/>
      <c r="L7" s="422"/>
      <c r="N7" s="2" t="s">
        <v>262</v>
      </c>
    </row>
    <row r="8" spans="1:15" ht="12.95" customHeight="1">
      <c r="A8" s="166"/>
      <c r="B8" s="373"/>
      <c r="C8" s="373"/>
      <c r="D8" s="370"/>
      <c r="E8" s="370"/>
      <c r="F8" s="370"/>
      <c r="G8" s="355" t="s">
        <v>31</v>
      </c>
      <c r="H8" s="167" t="s">
        <v>32</v>
      </c>
      <c r="I8" s="355" t="s">
        <v>33</v>
      </c>
      <c r="J8" s="355" t="s">
        <v>34</v>
      </c>
      <c r="K8" s="370" t="s">
        <v>35</v>
      </c>
      <c r="L8" s="423"/>
      <c r="N8" s="2" t="s">
        <v>267</v>
      </c>
      <c r="O8" s="2" t="s">
        <v>271</v>
      </c>
    </row>
    <row r="9" spans="1:15" s="19" customFormat="1" ht="12.95" customHeight="1">
      <c r="A9" s="431" t="s">
        <v>344</v>
      </c>
      <c r="B9" s="432"/>
      <c r="C9" s="433"/>
      <c r="D9" s="427">
        <v>41</v>
      </c>
      <c r="E9" s="428"/>
      <c r="F9" s="356">
        <v>81</v>
      </c>
      <c r="G9" s="357">
        <v>880.5</v>
      </c>
      <c r="H9" s="357">
        <v>441</v>
      </c>
      <c r="I9" s="357">
        <v>215.5</v>
      </c>
      <c r="J9" s="357">
        <v>91</v>
      </c>
      <c r="K9" s="429">
        <v>79</v>
      </c>
      <c r="L9" s="430"/>
      <c r="N9" s="2" t="s">
        <v>268</v>
      </c>
      <c r="O9" s="2" t="s">
        <v>271</v>
      </c>
    </row>
    <row r="10" spans="1:15" s="19" customFormat="1" ht="12.95" customHeight="1">
      <c r="A10" s="434" t="s">
        <v>289</v>
      </c>
      <c r="B10" s="435"/>
      <c r="C10" s="436"/>
      <c r="D10" s="427">
        <v>41</v>
      </c>
      <c r="E10" s="428"/>
      <c r="F10" s="356">
        <v>81</v>
      </c>
      <c r="G10" s="357">
        <f>SUM(H10:L10)</f>
        <v>827.5</v>
      </c>
      <c r="H10" s="210">
        <v>441</v>
      </c>
      <c r="I10" s="210">
        <v>215.5</v>
      </c>
      <c r="J10" s="210">
        <v>92</v>
      </c>
      <c r="K10" s="429">
        <v>79</v>
      </c>
      <c r="L10" s="430"/>
      <c r="N10" s="2" t="s">
        <v>269</v>
      </c>
      <c r="O10" s="2" t="s">
        <v>271</v>
      </c>
    </row>
    <row r="11" spans="1:15" s="19" customFormat="1" ht="12.95" customHeight="1">
      <c r="A11" s="434" t="s">
        <v>345</v>
      </c>
      <c r="B11" s="435"/>
      <c r="C11" s="436"/>
      <c r="D11" s="427">
        <v>41</v>
      </c>
      <c r="E11" s="428"/>
      <c r="F11" s="356">
        <v>81</v>
      </c>
      <c r="G11" s="357">
        <v>827.5</v>
      </c>
      <c r="H11" s="210">
        <v>415</v>
      </c>
      <c r="I11" s="210">
        <v>195</v>
      </c>
      <c r="J11" s="210">
        <v>84</v>
      </c>
      <c r="K11" s="429">
        <v>71</v>
      </c>
      <c r="L11" s="430"/>
      <c r="N11" s="2" t="s">
        <v>270</v>
      </c>
      <c r="O11" s="2" t="s">
        <v>271</v>
      </c>
    </row>
    <row r="12" spans="1:15" ht="12.95" customHeight="1">
      <c r="A12" s="424" t="s">
        <v>346</v>
      </c>
      <c r="B12" s="425"/>
      <c r="C12" s="426"/>
      <c r="D12" s="427">
        <v>41</v>
      </c>
      <c r="E12" s="428"/>
      <c r="F12" s="356">
        <v>81</v>
      </c>
      <c r="G12" s="357">
        <v>765</v>
      </c>
      <c r="H12" s="210">
        <v>422.5</v>
      </c>
      <c r="I12" s="210">
        <v>179</v>
      </c>
      <c r="J12" s="210">
        <v>84</v>
      </c>
      <c r="K12" s="429">
        <v>102</v>
      </c>
      <c r="L12" s="430"/>
    </row>
    <row r="13" spans="1:15" ht="12.95" customHeight="1" thickBot="1">
      <c r="A13" s="437" t="s">
        <v>360</v>
      </c>
      <c r="B13" s="438"/>
      <c r="C13" s="439"/>
      <c r="D13" s="440">
        <v>41</v>
      </c>
      <c r="E13" s="440"/>
      <c r="F13" s="351">
        <v>81</v>
      </c>
      <c r="G13" s="358">
        <f>SUM(H13:L13)</f>
        <v>720.5</v>
      </c>
      <c r="H13" s="358">
        <f>SUM(K19:L39)</f>
        <v>389.5</v>
      </c>
      <c r="I13" s="358">
        <f>SUM(K40:L55)</f>
        <v>188</v>
      </c>
      <c r="J13" s="358">
        <f>SUM(K56:L58)</f>
        <v>50</v>
      </c>
      <c r="K13" s="441">
        <f>SUM(K59:L61)</f>
        <v>93</v>
      </c>
      <c r="L13" s="442"/>
    </row>
    <row r="14" spans="1:15" ht="15" customHeight="1">
      <c r="L14" s="164" t="s">
        <v>36</v>
      </c>
    </row>
    <row r="15" spans="1:15" ht="6.75" customHeight="1"/>
    <row r="16" spans="1:15" ht="15" customHeight="1" thickBot="1">
      <c r="A16" s="2" t="s">
        <v>347</v>
      </c>
      <c r="L16" s="164" t="s">
        <v>37</v>
      </c>
    </row>
    <row r="17" spans="1:14" ht="12.95" customHeight="1">
      <c r="A17" s="165"/>
      <c r="B17" s="406" t="s">
        <v>38</v>
      </c>
      <c r="C17" s="406"/>
      <c r="D17" s="168"/>
      <c r="E17" s="371" t="s">
        <v>39</v>
      </c>
      <c r="F17" s="169" t="s">
        <v>40</v>
      </c>
      <c r="G17" s="170"/>
      <c r="H17" s="371" t="s">
        <v>41</v>
      </c>
      <c r="I17" s="371"/>
      <c r="J17" s="444" t="s">
        <v>42</v>
      </c>
      <c r="K17" s="446" t="s">
        <v>43</v>
      </c>
      <c r="L17" s="447"/>
    </row>
    <row r="18" spans="1:14" ht="12.95" customHeight="1">
      <c r="A18" s="166"/>
      <c r="B18" s="443"/>
      <c r="C18" s="443"/>
      <c r="D18" s="252"/>
      <c r="E18" s="373"/>
      <c r="F18" s="450" t="s">
        <v>44</v>
      </c>
      <c r="G18" s="450"/>
      <c r="H18" s="373"/>
      <c r="I18" s="373"/>
      <c r="J18" s="445"/>
      <c r="K18" s="448"/>
      <c r="L18" s="449"/>
    </row>
    <row r="19" spans="1:14" ht="12.95" customHeight="1">
      <c r="A19" s="171"/>
      <c r="B19" s="451" t="s">
        <v>49</v>
      </c>
      <c r="C19" s="451"/>
      <c r="D19" s="178"/>
      <c r="E19" s="256" t="s">
        <v>274</v>
      </c>
      <c r="F19" s="251" t="s">
        <v>46</v>
      </c>
      <c r="G19" s="179"/>
      <c r="H19" s="251" t="s">
        <v>51</v>
      </c>
      <c r="I19" s="179"/>
      <c r="J19" s="180" t="s">
        <v>52</v>
      </c>
      <c r="K19" s="452">
        <v>21</v>
      </c>
      <c r="L19" s="453"/>
      <c r="M19" s="2">
        <v>1</v>
      </c>
      <c r="N19" s="2">
        <v>1</v>
      </c>
    </row>
    <row r="20" spans="1:14" ht="12.95" customHeight="1">
      <c r="A20" s="171"/>
      <c r="B20" s="456" t="s">
        <v>277</v>
      </c>
      <c r="C20" s="456"/>
      <c r="D20" s="178"/>
      <c r="E20" s="256" t="s">
        <v>50</v>
      </c>
      <c r="F20" s="254" t="s">
        <v>278</v>
      </c>
      <c r="G20" s="179"/>
      <c r="H20" s="251" t="s">
        <v>279</v>
      </c>
      <c r="I20" s="179"/>
      <c r="J20" s="180" t="s">
        <v>276</v>
      </c>
      <c r="K20" s="457">
        <v>25</v>
      </c>
      <c r="L20" s="458"/>
      <c r="M20" s="2">
        <v>2</v>
      </c>
      <c r="N20" s="2">
        <v>2</v>
      </c>
    </row>
    <row r="21" spans="1:14" ht="12.95" customHeight="1">
      <c r="A21" s="171"/>
      <c r="B21" s="456" t="s">
        <v>189</v>
      </c>
      <c r="C21" s="456"/>
      <c r="D21" s="178"/>
      <c r="E21" s="256" t="s">
        <v>50</v>
      </c>
      <c r="F21" s="251" t="s">
        <v>60</v>
      </c>
      <c r="G21" s="179"/>
      <c r="H21" s="251" t="s">
        <v>51</v>
      </c>
      <c r="I21" s="179"/>
      <c r="J21" s="180" t="s">
        <v>219</v>
      </c>
      <c r="K21" s="457">
        <v>27</v>
      </c>
      <c r="L21" s="458"/>
      <c r="M21" s="2">
        <v>3</v>
      </c>
      <c r="N21" s="2">
        <v>3</v>
      </c>
    </row>
    <row r="22" spans="1:14" ht="12.95" customHeight="1">
      <c r="A22" s="171"/>
      <c r="B22" s="451" t="s">
        <v>53</v>
      </c>
      <c r="C22" s="451"/>
      <c r="D22" s="178"/>
      <c r="E22" s="256" t="s">
        <v>50</v>
      </c>
      <c r="F22" s="251" t="s">
        <v>46</v>
      </c>
      <c r="G22" s="179"/>
      <c r="H22" s="251" t="s">
        <v>51</v>
      </c>
      <c r="I22" s="179"/>
      <c r="J22" s="180" t="s">
        <v>362</v>
      </c>
      <c r="K22" s="452">
        <v>16</v>
      </c>
      <c r="L22" s="453"/>
      <c r="M22" s="2">
        <v>4</v>
      </c>
      <c r="N22" s="2">
        <v>4</v>
      </c>
    </row>
    <row r="23" spans="1:14" ht="12.95" customHeight="1">
      <c r="A23" s="171"/>
      <c r="B23" s="451" t="s">
        <v>236</v>
      </c>
      <c r="C23" s="451"/>
      <c r="D23" s="178"/>
      <c r="E23" s="256" t="s">
        <v>50</v>
      </c>
      <c r="F23" s="251" t="s">
        <v>46</v>
      </c>
      <c r="G23" s="179"/>
      <c r="H23" s="251" t="s">
        <v>54</v>
      </c>
      <c r="I23" s="179"/>
      <c r="J23" s="180" t="s">
        <v>55</v>
      </c>
      <c r="K23" s="452">
        <v>2</v>
      </c>
      <c r="L23" s="453"/>
      <c r="M23" s="2">
        <v>5</v>
      </c>
      <c r="N23" s="2">
        <v>5</v>
      </c>
    </row>
    <row r="24" spans="1:14" ht="12.95" customHeight="1">
      <c r="A24" s="171"/>
      <c r="B24" s="451" t="s">
        <v>243</v>
      </c>
      <c r="C24" s="451"/>
      <c r="D24" s="178"/>
      <c r="E24" s="256" t="s">
        <v>50</v>
      </c>
      <c r="F24" s="251" t="s">
        <v>46</v>
      </c>
      <c r="G24" s="179"/>
      <c r="H24" s="251" t="s">
        <v>54</v>
      </c>
      <c r="I24" s="179"/>
      <c r="J24" s="180" t="s">
        <v>56</v>
      </c>
      <c r="K24" s="454">
        <v>28.5</v>
      </c>
      <c r="L24" s="455"/>
      <c r="M24" s="2">
        <v>6</v>
      </c>
      <c r="N24" s="2">
        <v>6</v>
      </c>
    </row>
    <row r="25" spans="1:14" ht="12.95" customHeight="1">
      <c r="A25" s="171"/>
      <c r="B25" s="451" t="s">
        <v>244</v>
      </c>
      <c r="C25" s="451"/>
      <c r="D25" s="178"/>
      <c r="E25" s="256" t="s">
        <v>50</v>
      </c>
      <c r="F25" s="251" t="s">
        <v>46</v>
      </c>
      <c r="G25" s="179"/>
      <c r="H25" s="251" t="s">
        <v>57</v>
      </c>
      <c r="I25" s="179"/>
      <c r="J25" s="180" t="s">
        <v>55</v>
      </c>
      <c r="K25" s="452">
        <v>3</v>
      </c>
      <c r="L25" s="453"/>
      <c r="M25" s="2">
        <v>7</v>
      </c>
      <c r="N25" s="2">
        <v>7</v>
      </c>
    </row>
    <row r="26" spans="1:14" ht="12.95" customHeight="1">
      <c r="A26" s="171"/>
      <c r="B26" s="451" t="s">
        <v>58</v>
      </c>
      <c r="C26" s="451"/>
      <c r="D26" s="178"/>
      <c r="E26" s="256" t="s">
        <v>50</v>
      </c>
      <c r="F26" s="251" t="s">
        <v>46</v>
      </c>
      <c r="G26" s="179"/>
      <c r="H26" s="251" t="s">
        <v>51</v>
      </c>
      <c r="I26" s="179"/>
      <c r="J26" s="180" t="s">
        <v>233</v>
      </c>
      <c r="K26" s="452">
        <v>67</v>
      </c>
      <c r="L26" s="453"/>
      <c r="M26" s="2">
        <v>8</v>
      </c>
      <c r="N26" s="2">
        <v>8</v>
      </c>
    </row>
    <row r="27" spans="1:14" ht="12.95" customHeight="1">
      <c r="A27" s="171"/>
      <c r="B27" s="451" t="s">
        <v>59</v>
      </c>
      <c r="C27" s="451"/>
      <c r="D27" s="178"/>
      <c r="E27" s="256" t="s">
        <v>50</v>
      </c>
      <c r="F27" s="251" t="s">
        <v>60</v>
      </c>
      <c r="G27" s="179"/>
      <c r="H27" s="251" t="s">
        <v>51</v>
      </c>
      <c r="I27" s="179"/>
      <c r="J27" s="180" t="s">
        <v>61</v>
      </c>
      <c r="K27" s="452">
        <v>48</v>
      </c>
      <c r="L27" s="453"/>
      <c r="M27" s="2">
        <v>9</v>
      </c>
      <c r="N27" s="2">
        <v>9</v>
      </c>
    </row>
    <row r="28" spans="1:14" ht="12.95" customHeight="1">
      <c r="A28" s="171"/>
      <c r="B28" s="451" t="s">
        <v>62</v>
      </c>
      <c r="C28" s="451"/>
      <c r="D28" s="178"/>
      <c r="E28" s="256" t="s">
        <v>50</v>
      </c>
      <c r="F28" s="251" t="s">
        <v>60</v>
      </c>
      <c r="G28" s="179"/>
      <c r="H28" s="181" t="s">
        <v>63</v>
      </c>
      <c r="I28" s="179"/>
      <c r="J28" s="180" t="s">
        <v>48</v>
      </c>
      <c r="K28" s="452">
        <v>40</v>
      </c>
      <c r="L28" s="453"/>
      <c r="M28" s="2">
        <v>10</v>
      </c>
      <c r="N28" s="2">
        <v>10</v>
      </c>
    </row>
    <row r="29" spans="1:14" ht="12.95" customHeight="1">
      <c r="A29" s="171"/>
      <c r="B29" s="451" t="s">
        <v>186</v>
      </c>
      <c r="C29" s="451"/>
      <c r="D29" s="178"/>
      <c r="E29" s="256" t="s">
        <v>50</v>
      </c>
      <c r="F29" s="251" t="s">
        <v>234</v>
      </c>
      <c r="G29" s="179"/>
      <c r="H29" s="181" t="s">
        <v>235</v>
      </c>
      <c r="I29" s="179"/>
      <c r="J29" s="180" t="s">
        <v>48</v>
      </c>
      <c r="K29" s="452">
        <v>26</v>
      </c>
      <c r="L29" s="453"/>
      <c r="M29" s="2">
        <v>11</v>
      </c>
      <c r="N29" s="2">
        <v>11</v>
      </c>
    </row>
    <row r="30" spans="1:14" ht="12.95" customHeight="1">
      <c r="A30" s="171"/>
      <c r="B30" s="451" t="s">
        <v>187</v>
      </c>
      <c r="C30" s="451"/>
      <c r="D30" s="178"/>
      <c r="E30" s="256" t="s">
        <v>50</v>
      </c>
      <c r="F30" s="251" t="s">
        <v>194</v>
      </c>
      <c r="G30" s="179"/>
      <c r="H30" s="181" t="s">
        <v>188</v>
      </c>
      <c r="I30" s="179"/>
      <c r="J30" s="180" t="s">
        <v>55</v>
      </c>
      <c r="K30" s="452">
        <v>10</v>
      </c>
      <c r="L30" s="453"/>
      <c r="M30" s="2">
        <v>12</v>
      </c>
      <c r="N30" s="2">
        <v>12</v>
      </c>
    </row>
    <row r="31" spans="1:14" ht="12.95" customHeight="1">
      <c r="A31" s="171"/>
      <c r="B31" s="451" t="s">
        <v>64</v>
      </c>
      <c r="C31" s="451"/>
      <c r="D31" s="178"/>
      <c r="E31" s="256" t="s">
        <v>50</v>
      </c>
      <c r="F31" s="251" t="s">
        <v>65</v>
      </c>
      <c r="G31" s="179"/>
      <c r="H31" s="251" t="s">
        <v>66</v>
      </c>
      <c r="I31" s="179"/>
      <c r="J31" s="180" t="s">
        <v>67</v>
      </c>
      <c r="K31" s="452">
        <v>30</v>
      </c>
      <c r="L31" s="453"/>
      <c r="M31" s="2">
        <v>13</v>
      </c>
      <c r="N31" s="2">
        <v>13</v>
      </c>
    </row>
    <row r="32" spans="1:14" ht="12.95" customHeight="1">
      <c r="A32" s="171"/>
      <c r="B32" s="451" t="s">
        <v>68</v>
      </c>
      <c r="C32" s="451"/>
      <c r="D32" s="178"/>
      <c r="E32" s="256" t="s">
        <v>50</v>
      </c>
      <c r="F32" s="251" t="s">
        <v>288</v>
      </c>
      <c r="G32" s="179"/>
      <c r="H32" s="251" t="s">
        <v>51</v>
      </c>
      <c r="I32" s="179"/>
      <c r="J32" s="180" t="s">
        <v>55</v>
      </c>
      <c r="K32" s="452">
        <v>6</v>
      </c>
      <c r="L32" s="453"/>
      <c r="M32" s="2">
        <v>14</v>
      </c>
      <c r="N32" s="2">
        <v>14</v>
      </c>
    </row>
    <row r="33" spans="1:14" ht="12.95" customHeight="1">
      <c r="A33" s="171"/>
      <c r="B33" s="451" t="s">
        <v>245</v>
      </c>
      <c r="C33" s="451"/>
      <c r="D33" s="178"/>
      <c r="E33" s="256" t="s">
        <v>50</v>
      </c>
      <c r="F33" s="251" t="s">
        <v>46</v>
      </c>
      <c r="G33" s="179"/>
      <c r="H33" s="181" t="s">
        <v>69</v>
      </c>
      <c r="I33" s="179"/>
      <c r="J33" s="180" t="s">
        <v>61</v>
      </c>
      <c r="K33" s="452">
        <v>3</v>
      </c>
      <c r="L33" s="453"/>
      <c r="M33" s="2">
        <v>15</v>
      </c>
      <c r="N33" s="2">
        <v>15</v>
      </c>
    </row>
    <row r="34" spans="1:14" ht="12.95" customHeight="1">
      <c r="A34" s="171"/>
      <c r="B34" s="451" t="s">
        <v>70</v>
      </c>
      <c r="C34" s="451"/>
      <c r="D34" s="178"/>
      <c r="E34" s="256" t="s">
        <v>50</v>
      </c>
      <c r="F34" s="251" t="s">
        <v>46</v>
      </c>
      <c r="G34" s="179"/>
      <c r="H34" s="251" t="s">
        <v>66</v>
      </c>
      <c r="I34" s="179"/>
      <c r="J34" s="180" t="s">
        <v>55</v>
      </c>
      <c r="K34" s="452">
        <v>3</v>
      </c>
      <c r="L34" s="453"/>
      <c r="M34" s="2">
        <v>16</v>
      </c>
      <c r="N34" s="2">
        <v>16</v>
      </c>
    </row>
    <row r="35" spans="1:14" ht="12.95" customHeight="1">
      <c r="A35" s="171"/>
      <c r="B35" s="456" t="s">
        <v>190</v>
      </c>
      <c r="C35" s="456"/>
      <c r="D35" s="178"/>
      <c r="E35" s="256" t="s">
        <v>50</v>
      </c>
      <c r="F35" s="251" t="s">
        <v>46</v>
      </c>
      <c r="G35" s="179"/>
      <c r="H35" s="251" t="s">
        <v>72</v>
      </c>
      <c r="I35" s="179"/>
      <c r="J35" s="180" t="s">
        <v>55</v>
      </c>
      <c r="K35" s="452">
        <v>3</v>
      </c>
      <c r="L35" s="453"/>
      <c r="M35" s="2">
        <v>17</v>
      </c>
      <c r="N35" s="2">
        <v>17</v>
      </c>
    </row>
    <row r="36" spans="1:14" ht="12.95" customHeight="1">
      <c r="A36" s="171"/>
      <c r="B36" s="451" t="s">
        <v>71</v>
      </c>
      <c r="C36" s="451"/>
      <c r="D36" s="178"/>
      <c r="E36" s="256" t="s">
        <v>50</v>
      </c>
      <c r="F36" s="251" t="s">
        <v>46</v>
      </c>
      <c r="G36" s="179"/>
      <c r="H36" s="251" t="s">
        <v>72</v>
      </c>
      <c r="I36" s="179"/>
      <c r="J36" s="180" t="s">
        <v>48</v>
      </c>
      <c r="K36" s="452">
        <v>21</v>
      </c>
      <c r="L36" s="453"/>
      <c r="M36" s="2">
        <v>18</v>
      </c>
      <c r="N36" s="2">
        <v>18</v>
      </c>
    </row>
    <row r="37" spans="1:14" ht="12.95" customHeight="1">
      <c r="A37" s="171"/>
      <c r="B37" s="451" t="s">
        <v>73</v>
      </c>
      <c r="C37" s="451"/>
      <c r="D37" s="178"/>
      <c r="E37" s="256" t="s">
        <v>50</v>
      </c>
      <c r="F37" s="251" t="s">
        <v>74</v>
      </c>
      <c r="G37" s="179"/>
      <c r="H37" s="251" t="s">
        <v>75</v>
      </c>
      <c r="I37" s="179"/>
      <c r="J37" s="180" t="s">
        <v>55</v>
      </c>
      <c r="K37" s="452">
        <v>5</v>
      </c>
      <c r="L37" s="453"/>
      <c r="M37" s="2">
        <v>19</v>
      </c>
      <c r="N37" s="2">
        <v>19</v>
      </c>
    </row>
    <row r="38" spans="1:14" ht="12.95" customHeight="1">
      <c r="A38" s="171"/>
      <c r="B38" s="451" t="s">
        <v>246</v>
      </c>
      <c r="C38" s="451"/>
      <c r="D38" s="178"/>
      <c r="E38" s="256" t="s">
        <v>50</v>
      </c>
      <c r="F38" s="251" t="s">
        <v>46</v>
      </c>
      <c r="G38" s="179"/>
      <c r="H38" s="251" t="s">
        <v>77</v>
      </c>
      <c r="I38" s="179"/>
      <c r="J38" s="180" t="s">
        <v>55</v>
      </c>
      <c r="K38" s="452">
        <v>3</v>
      </c>
      <c r="L38" s="453"/>
      <c r="M38" s="2">
        <v>20</v>
      </c>
      <c r="N38" s="2">
        <v>20</v>
      </c>
    </row>
    <row r="39" spans="1:14" ht="12.95" customHeight="1">
      <c r="A39" s="171"/>
      <c r="B39" s="451" t="s">
        <v>78</v>
      </c>
      <c r="C39" s="451"/>
      <c r="D39" s="178"/>
      <c r="E39" s="256" t="s">
        <v>50</v>
      </c>
      <c r="F39" s="251" t="s">
        <v>46</v>
      </c>
      <c r="G39" s="179"/>
      <c r="H39" s="251" t="s">
        <v>75</v>
      </c>
      <c r="I39" s="179"/>
      <c r="J39" s="180" t="s">
        <v>55</v>
      </c>
      <c r="K39" s="452">
        <v>2</v>
      </c>
      <c r="L39" s="453"/>
      <c r="M39" s="2">
        <v>21</v>
      </c>
      <c r="N39" s="2">
        <v>21</v>
      </c>
    </row>
    <row r="40" spans="1:14" ht="12.95" customHeight="1">
      <c r="A40" s="171"/>
      <c r="B40" s="451" t="s">
        <v>45</v>
      </c>
      <c r="C40" s="451"/>
      <c r="D40" s="178"/>
      <c r="E40" s="256" t="s">
        <v>33</v>
      </c>
      <c r="F40" s="251" t="s">
        <v>275</v>
      </c>
      <c r="G40" s="179"/>
      <c r="H40" s="251" t="s">
        <v>47</v>
      </c>
      <c r="I40" s="179"/>
      <c r="J40" s="180" t="s">
        <v>79</v>
      </c>
      <c r="K40" s="452">
        <v>20</v>
      </c>
      <c r="L40" s="453"/>
      <c r="M40" s="2">
        <v>22</v>
      </c>
      <c r="N40" s="2">
        <v>22</v>
      </c>
    </row>
    <row r="41" spans="1:14" ht="12.95" customHeight="1">
      <c r="A41" s="171"/>
      <c r="B41" s="451" t="s">
        <v>76</v>
      </c>
      <c r="C41" s="451"/>
      <c r="D41" s="178"/>
      <c r="E41" s="256" t="s">
        <v>50</v>
      </c>
      <c r="F41" s="251" t="s">
        <v>46</v>
      </c>
      <c r="G41" s="179"/>
      <c r="H41" s="251" t="s">
        <v>47</v>
      </c>
      <c r="I41" s="179"/>
      <c r="J41" s="180" t="s">
        <v>55</v>
      </c>
      <c r="K41" s="452">
        <v>2</v>
      </c>
      <c r="L41" s="453"/>
      <c r="M41" s="2">
        <v>23</v>
      </c>
      <c r="N41" s="2">
        <v>23</v>
      </c>
    </row>
    <row r="42" spans="1:14" ht="12.95" customHeight="1">
      <c r="A42" s="171"/>
      <c r="B42" s="451" t="s">
        <v>238</v>
      </c>
      <c r="C42" s="451"/>
      <c r="D42" s="178"/>
      <c r="E42" s="256" t="s">
        <v>50</v>
      </c>
      <c r="F42" s="251" t="s">
        <v>46</v>
      </c>
      <c r="G42" s="179"/>
      <c r="H42" s="251" t="s">
        <v>54</v>
      </c>
      <c r="I42" s="179"/>
      <c r="J42" s="180" t="s">
        <v>80</v>
      </c>
      <c r="K42" s="454">
        <v>24.5</v>
      </c>
      <c r="L42" s="455"/>
      <c r="M42" s="2">
        <v>24</v>
      </c>
      <c r="N42" s="2">
        <v>24</v>
      </c>
    </row>
    <row r="43" spans="1:14" ht="12.95" customHeight="1">
      <c r="A43" s="171"/>
      <c r="B43" s="451" t="s">
        <v>239</v>
      </c>
      <c r="C43" s="451"/>
      <c r="D43" s="178"/>
      <c r="E43" s="256" t="s">
        <v>50</v>
      </c>
      <c r="F43" s="251" t="s">
        <v>46</v>
      </c>
      <c r="G43" s="179"/>
      <c r="H43" s="251" t="s">
        <v>54</v>
      </c>
      <c r="I43" s="179"/>
      <c r="J43" s="180" t="s">
        <v>55</v>
      </c>
      <c r="K43" s="454">
        <v>3</v>
      </c>
      <c r="L43" s="455"/>
      <c r="M43" s="2">
        <v>25</v>
      </c>
      <c r="N43" s="2">
        <v>25</v>
      </c>
    </row>
    <row r="44" spans="1:14" ht="12.95" customHeight="1">
      <c r="A44" s="171"/>
      <c r="B44" s="451" t="s">
        <v>240</v>
      </c>
      <c r="C44" s="451"/>
      <c r="D44" s="178"/>
      <c r="E44" s="256" t="s">
        <v>50</v>
      </c>
      <c r="F44" s="251" t="s">
        <v>46</v>
      </c>
      <c r="G44" s="179"/>
      <c r="H44" s="251" t="s">
        <v>54</v>
      </c>
      <c r="I44" s="179"/>
      <c r="J44" s="180" t="s">
        <v>55</v>
      </c>
      <c r="K44" s="452">
        <v>5.5</v>
      </c>
      <c r="L44" s="453"/>
      <c r="M44" s="2">
        <v>26</v>
      </c>
      <c r="N44" s="2">
        <v>26</v>
      </c>
    </row>
    <row r="45" spans="1:14" ht="12.95" customHeight="1">
      <c r="A45" s="171"/>
      <c r="B45" s="451" t="s">
        <v>237</v>
      </c>
      <c r="C45" s="451"/>
      <c r="D45" s="178"/>
      <c r="E45" s="256" t="s">
        <v>50</v>
      </c>
      <c r="F45" s="251" t="s">
        <v>46</v>
      </c>
      <c r="G45" s="179"/>
      <c r="H45" s="251" t="s">
        <v>57</v>
      </c>
      <c r="I45" s="179"/>
      <c r="J45" s="185">
        <v>30</v>
      </c>
      <c r="K45" s="452">
        <v>22</v>
      </c>
      <c r="L45" s="453"/>
      <c r="M45" s="2">
        <v>27</v>
      </c>
      <c r="N45" s="2">
        <v>27</v>
      </c>
    </row>
    <row r="46" spans="1:14" ht="12.95" customHeight="1">
      <c r="A46" s="171"/>
      <c r="B46" s="451" t="s">
        <v>241</v>
      </c>
      <c r="C46" s="451"/>
      <c r="D46" s="178"/>
      <c r="E46" s="256" t="s">
        <v>50</v>
      </c>
      <c r="F46" s="251" t="s">
        <v>46</v>
      </c>
      <c r="G46" s="179"/>
      <c r="H46" s="251" t="s">
        <v>57</v>
      </c>
      <c r="I46" s="179"/>
      <c r="J46" s="180" t="s">
        <v>81</v>
      </c>
      <c r="K46" s="452">
        <v>3</v>
      </c>
      <c r="L46" s="453"/>
      <c r="M46" s="2">
        <v>28</v>
      </c>
      <c r="N46" s="2">
        <v>28</v>
      </c>
    </row>
    <row r="47" spans="1:14" ht="12.95" customHeight="1">
      <c r="A47" s="171"/>
      <c r="B47" s="451" t="s">
        <v>82</v>
      </c>
      <c r="C47" s="451"/>
      <c r="D47" s="178"/>
      <c r="E47" s="256" t="s">
        <v>50</v>
      </c>
      <c r="F47" s="251" t="s">
        <v>46</v>
      </c>
      <c r="G47" s="179"/>
      <c r="H47" s="251" t="s">
        <v>47</v>
      </c>
      <c r="I47" s="179"/>
      <c r="J47" s="180" t="s">
        <v>249</v>
      </c>
      <c r="K47" s="452">
        <v>22</v>
      </c>
      <c r="L47" s="453"/>
      <c r="M47" s="2">
        <v>29</v>
      </c>
      <c r="N47" s="2">
        <v>29</v>
      </c>
    </row>
    <row r="48" spans="1:14" ht="12.95" customHeight="1">
      <c r="A48" s="171"/>
      <c r="B48" s="451" t="s">
        <v>242</v>
      </c>
      <c r="C48" s="451"/>
      <c r="D48" s="178"/>
      <c r="E48" s="256" t="s">
        <v>50</v>
      </c>
      <c r="F48" s="251" t="s">
        <v>46</v>
      </c>
      <c r="G48" s="179"/>
      <c r="H48" s="251" t="s">
        <v>83</v>
      </c>
      <c r="I48" s="179"/>
      <c r="J48" s="180" t="s">
        <v>55</v>
      </c>
      <c r="K48" s="452">
        <v>13</v>
      </c>
      <c r="L48" s="453"/>
      <c r="M48" s="2">
        <v>30</v>
      </c>
      <c r="N48" s="2">
        <v>30</v>
      </c>
    </row>
    <row r="49" spans="1:14" ht="12.95" customHeight="1">
      <c r="A49" s="171"/>
      <c r="B49" s="451" t="s">
        <v>84</v>
      </c>
      <c r="C49" s="451"/>
      <c r="D49" s="178"/>
      <c r="E49" s="256" t="s">
        <v>50</v>
      </c>
      <c r="F49" s="251" t="s">
        <v>46</v>
      </c>
      <c r="G49" s="179"/>
      <c r="H49" s="251" t="s">
        <v>47</v>
      </c>
      <c r="I49" s="179"/>
      <c r="J49" s="180" t="s">
        <v>55</v>
      </c>
      <c r="K49" s="454">
        <v>2.5</v>
      </c>
      <c r="L49" s="455"/>
      <c r="M49" s="2">
        <v>31</v>
      </c>
      <c r="N49" s="2">
        <v>31</v>
      </c>
    </row>
    <row r="50" spans="1:14" ht="12.95" customHeight="1">
      <c r="A50" s="171"/>
      <c r="B50" s="461" t="s">
        <v>85</v>
      </c>
      <c r="C50" s="461"/>
      <c r="D50" s="178"/>
      <c r="E50" s="256" t="s">
        <v>50</v>
      </c>
      <c r="F50" s="251" t="s">
        <v>46</v>
      </c>
      <c r="G50" s="179"/>
      <c r="H50" s="181" t="s">
        <v>86</v>
      </c>
      <c r="I50" s="179"/>
      <c r="J50" s="180" t="s">
        <v>87</v>
      </c>
      <c r="K50" s="452">
        <v>20</v>
      </c>
      <c r="L50" s="453"/>
      <c r="M50" s="2">
        <v>32</v>
      </c>
      <c r="N50" s="2">
        <v>32</v>
      </c>
    </row>
    <row r="51" spans="1:14" ht="12.95" customHeight="1">
      <c r="A51" s="171"/>
      <c r="B51" s="461" t="s">
        <v>365</v>
      </c>
      <c r="C51" s="461"/>
      <c r="D51" s="178"/>
      <c r="E51" s="354" t="s">
        <v>364</v>
      </c>
      <c r="F51" s="352" t="s">
        <v>46</v>
      </c>
      <c r="G51" s="179"/>
      <c r="H51" s="181" t="s">
        <v>366</v>
      </c>
      <c r="I51" s="179"/>
      <c r="J51" s="180" t="s">
        <v>367</v>
      </c>
      <c r="K51" s="454">
        <v>10.5</v>
      </c>
      <c r="L51" s="455"/>
      <c r="M51" s="2">
        <v>33</v>
      </c>
      <c r="N51" s="2">
        <v>33</v>
      </c>
    </row>
    <row r="52" spans="1:14" ht="12.95" customHeight="1">
      <c r="A52" s="171"/>
      <c r="B52" s="451" t="s">
        <v>88</v>
      </c>
      <c r="C52" s="451"/>
      <c r="D52" s="178"/>
      <c r="E52" s="256" t="s">
        <v>50</v>
      </c>
      <c r="F52" s="251" t="s">
        <v>89</v>
      </c>
      <c r="G52" s="179"/>
      <c r="H52" s="181" t="s">
        <v>90</v>
      </c>
      <c r="I52" s="179"/>
      <c r="J52" s="180" t="s">
        <v>55</v>
      </c>
      <c r="K52" s="454">
        <v>15.5</v>
      </c>
      <c r="L52" s="455"/>
      <c r="M52" s="2">
        <v>34</v>
      </c>
      <c r="N52" s="2">
        <v>34</v>
      </c>
    </row>
    <row r="53" spans="1:14" s="247" customFormat="1" ht="12.95" customHeight="1">
      <c r="A53" s="250"/>
      <c r="B53" s="456" t="s">
        <v>280</v>
      </c>
      <c r="C53" s="456"/>
      <c r="D53" s="178"/>
      <c r="E53" s="256" t="s">
        <v>281</v>
      </c>
      <c r="F53" s="251" t="s">
        <v>89</v>
      </c>
      <c r="G53" s="179"/>
      <c r="H53" s="181" t="s">
        <v>285</v>
      </c>
      <c r="I53" s="179"/>
      <c r="J53" s="180" t="s">
        <v>55</v>
      </c>
      <c r="K53" s="462">
        <v>12.5</v>
      </c>
      <c r="L53" s="463"/>
      <c r="M53" s="2">
        <v>35</v>
      </c>
      <c r="N53" s="2">
        <v>35</v>
      </c>
    </row>
    <row r="54" spans="1:14" s="247" customFormat="1" ht="17.25" customHeight="1">
      <c r="A54" s="250"/>
      <c r="B54" s="353" t="s">
        <v>368</v>
      </c>
      <c r="C54" s="353"/>
      <c r="D54" s="178"/>
      <c r="E54" s="354" t="s">
        <v>364</v>
      </c>
      <c r="F54" s="352" t="s">
        <v>369</v>
      </c>
      <c r="G54" s="179"/>
      <c r="H54" s="181" t="s">
        <v>370</v>
      </c>
      <c r="I54" s="359" t="s">
        <v>371</v>
      </c>
      <c r="J54" s="180" t="s">
        <v>372</v>
      </c>
      <c r="K54" s="462">
        <v>4.5</v>
      </c>
      <c r="L54" s="463"/>
      <c r="M54" s="2">
        <v>36</v>
      </c>
      <c r="N54" s="2">
        <v>36</v>
      </c>
    </row>
    <row r="55" spans="1:14" s="247" customFormat="1" ht="12.95" customHeight="1">
      <c r="A55" s="250"/>
      <c r="B55" s="456" t="s">
        <v>282</v>
      </c>
      <c r="C55" s="456"/>
      <c r="D55" s="178"/>
      <c r="E55" s="256" t="s">
        <v>281</v>
      </c>
      <c r="F55" s="459" t="s">
        <v>283</v>
      </c>
      <c r="G55" s="460"/>
      <c r="H55" s="259" t="s">
        <v>286</v>
      </c>
      <c r="I55" s="179"/>
      <c r="J55" s="180" t="s">
        <v>284</v>
      </c>
      <c r="K55" s="454">
        <v>7.5</v>
      </c>
      <c r="L55" s="455"/>
      <c r="M55" s="2">
        <v>37</v>
      </c>
      <c r="N55" s="2">
        <v>37</v>
      </c>
    </row>
    <row r="56" spans="1:14" ht="12.95" customHeight="1">
      <c r="A56" s="171"/>
      <c r="B56" s="451" t="s">
        <v>91</v>
      </c>
      <c r="C56" s="451"/>
      <c r="D56" s="178"/>
      <c r="E56" s="256" t="s">
        <v>34</v>
      </c>
      <c r="F56" s="251" t="s">
        <v>46</v>
      </c>
      <c r="G56" s="179"/>
      <c r="H56" s="181" t="s">
        <v>92</v>
      </c>
      <c r="I56" s="179"/>
      <c r="J56" s="180" t="s">
        <v>224</v>
      </c>
      <c r="K56" s="452">
        <v>29</v>
      </c>
      <c r="L56" s="453"/>
      <c r="M56" s="2">
        <v>38</v>
      </c>
      <c r="N56" s="2">
        <v>38</v>
      </c>
    </row>
    <row r="57" spans="1:14" ht="12.95" customHeight="1">
      <c r="A57" s="171"/>
      <c r="B57" s="451" t="s">
        <v>93</v>
      </c>
      <c r="C57" s="451"/>
      <c r="D57" s="178"/>
      <c r="E57" s="182" t="s">
        <v>50</v>
      </c>
      <c r="F57" s="251" t="s">
        <v>94</v>
      </c>
      <c r="G57" s="179"/>
      <c r="H57" s="251" t="s">
        <v>95</v>
      </c>
      <c r="I57" s="179"/>
      <c r="J57" s="180" t="s">
        <v>225</v>
      </c>
      <c r="K57" s="452">
        <v>2</v>
      </c>
      <c r="L57" s="453"/>
      <c r="M57" s="2">
        <v>39</v>
      </c>
      <c r="N57" s="2">
        <v>39</v>
      </c>
    </row>
    <row r="58" spans="1:14" ht="12.95" customHeight="1">
      <c r="A58" s="171"/>
      <c r="B58" s="451" t="s">
        <v>96</v>
      </c>
      <c r="C58" s="451"/>
      <c r="D58" s="253"/>
      <c r="E58" s="182" t="s">
        <v>50</v>
      </c>
      <c r="F58" s="251" t="s">
        <v>94</v>
      </c>
      <c r="G58" s="251"/>
      <c r="H58" s="183" t="s">
        <v>95</v>
      </c>
      <c r="I58" s="179"/>
      <c r="J58" s="180" t="s">
        <v>226</v>
      </c>
      <c r="K58" s="452">
        <v>19</v>
      </c>
      <c r="L58" s="453"/>
      <c r="M58" s="2">
        <v>40</v>
      </c>
      <c r="N58" s="2">
        <v>40</v>
      </c>
    </row>
    <row r="59" spans="1:14" ht="12.95" customHeight="1">
      <c r="A59" s="171"/>
      <c r="B59" s="451" t="s">
        <v>97</v>
      </c>
      <c r="C59" s="451"/>
      <c r="D59" s="253"/>
      <c r="E59" s="182" t="s">
        <v>35</v>
      </c>
      <c r="F59" s="251" t="s">
        <v>98</v>
      </c>
      <c r="G59" s="251"/>
      <c r="H59" s="183" t="s">
        <v>99</v>
      </c>
      <c r="I59" s="179"/>
      <c r="J59" s="180" t="s">
        <v>100</v>
      </c>
      <c r="K59" s="452">
        <v>20</v>
      </c>
      <c r="L59" s="453"/>
      <c r="M59" s="2">
        <v>41</v>
      </c>
      <c r="N59" s="2">
        <v>41</v>
      </c>
    </row>
    <row r="60" spans="1:14" ht="12.95" customHeight="1">
      <c r="A60" s="171"/>
      <c r="B60" s="451" t="s">
        <v>62</v>
      </c>
      <c r="C60" s="451"/>
      <c r="D60" s="253"/>
      <c r="E60" s="182" t="s">
        <v>50</v>
      </c>
      <c r="F60" s="251" t="s">
        <v>101</v>
      </c>
      <c r="G60" s="251"/>
      <c r="H60" s="202" t="s">
        <v>248</v>
      </c>
      <c r="I60" s="179"/>
      <c r="J60" s="180" t="s">
        <v>61</v>
      </c>
      <c r="K60" s="452">
        <v>35</v>
      </c>
      <c r="L60" s="453"/>
      <c r="M60" s="2">
        <v>42</v>
      </c>
      <c r="N60" s="2">
        <v>42</v>
      </c>
    </row>
    <row r="61" spans="1:14" ht="12.95" customHeight="1" thickBot="1">
      <c r="A61" s="172"/>
      <c r="B61" s="464" t="s">
        <v>102</v>
      </c>
      <c r="C61" s="464"/>
      <c r="D61" s="255"/>
      <c r="E61" s="203" t="s">
        <v>50</v>
      </c>
      <c r="F61" s="204" t="s">
        <v>101</v>
      </c>
      <c r="G61" s="204"/>
      <c r="H61" s="205" t="s">
        <v>103</v>
      </c>
      <c r="I61" s="206"/>
      <c r="J61" s="207" t="s">
        <v>100</v>
      </c>
      <c r="K61" s="465">
        <v>38</v>
      </c>
      <c r="L61" s="466"/>
      <c r="M61" s="2">
        <v>43</v>
      </c>
      <c r="N61" s="2">
        <v>43</v>
      </c>
    </row>
    <row r="62" spans="1:14" ht="15" customHeight="1">
      <c r="B62" s="2" t="s">
        <v>287</v>
      </c>
      <c r="L62" s="164" t="s">
        <v>259</v>
      </c>
    </row>
    <row r="63" spans="1:14" ht="15" customHeight="1">
      <c r="B63" s="2" t="s">
        <v>265</v>
      </c>
      <c r="L63" s="164" t="s">
        <v>260</v>
      </c>
    </row>
  </sheetData>
  <sheetProtection sheet="1" objects="1" scenarios="1"/>
  <mergeCells count="114">
    <mergeCell ref="B61:C61"/>
    <mergeCell ref="K61:L61"/>
    <mergeCell ref="B58:C58"/>
    <mergeCell ref="K58:L58"/>
    <mergeCell ref="B60:C60"/>
    <mergeCell ref="K60:L60"/>
    <mergeCell ref="B49:C49"/>
    <mergeCell ref="K49:L49"/>
    <mergeCell ref="B59:C59"/>
    <mergeCell ref="K59:L59"/>
    <mergeCell ref="B52:C52"/>
    <mergeCell ref="K52:L52"/>
    <mergeCell ref="B56:C56"/>
    <mergeCell ref="K56:L56"/>
    <mergeCell ref="B57:C57"/>
    <mergeCell ref="K57:L57"/>
    <mergeCell ref="B50:C50"/>
    <mergeCell ref="K50:L50"/>
    <mergeCell ref="K53:L53"/>
    <mergeCell ref="K55:L55"/>
    <mergeCell ref="B53:C53"/>
    <mergeCell ref="B55:C55"/>
    <mergeCell ref="F55:G55"/>
    <mergeCell ref="B51:C51"/>
    <mergeCell ref="B45:C45"/>
    <mergeCell ref="K45:L45"/>
    <mergeCell ref="B46:C46"/>
    <mergeCell ref="K46:L46"/>
    <mergeCell ref="B47:C47"/>
    <mergeCell ref="K47:L47"/>
    <mergeCell ref="B48:C48"/>
    <mergeCell ref="K48:L48"/>
    <mergeCell ref="K51:L51"/>
    <mergeCell ref="K54:L54"/>
    <mergeCell ref="B43:C43"/>
    <mergeCell ref="K43:L43"/>
    <mergeCell ref="B38:C38"/>
    <mergeCell ref="K38:L38"/>
    <mergeCell ref="B39:C39"/>
    <mergeCell ref="K39:L39"/>
    <mergeCell ref="B44:C44"/>
    <mergeCell ref="K44:L44"/>
    <mergeCell ref="B40:C40"/>
    <mergeCell ref="K40:L40"/>
    <mergeCell ref="B41:C41"/>
    <mergeCell ref="K41:L41"/>
    <mergeCell ref="B42:C42"/>
    <mergeCell ref="K42:L42"/>
    <mergeCell ref="B34:C34"/>
    <mergeCell ref="K34:L34"/>
    <mergeCell ref="B36:C36"/>
    <mergeCell ref="K36:L36"/>
    <mergeCell ref="B37:C37"/>
    <mergeCell ref="K37:L37"/>
    <mergeCell ref="B35:C35"/>
    <mergeCell ref="K35:L35"/>
    <mergeCell ref="B31:C31"/>
    <mergeCell ref="K31:L31"/>
    <mergeCell ref="B32:C32"/>
    <mergeCell ref="K32:L32"/>
    <mergeCell ref="B26:C26"/>
    <mergeCell ref="K26:L26"/>
    <mergeCell ref="B27:C27"/>
    <mergeCell ref="K27:L27"/>
    <mergeCell ref="B25:C25"/>
    <mergeCell ref="K25:L25"/>
    <mergeCell ref="B33:C33"/>
    <mergeCell ref="K33:L33"/>
    <mergeCell ref="B28:C28"/>
    <mergeCell ref="K28:L28"/>
    <mergeCell ref="B29:C29"/>
    <mergeCell ref="K29:L29"/>
    <mergeCell ref="B30:C30"/>
    <mergeCell ref="K30:L30"/>
    <mergeCell ref="B23:C23"/>
    <mergeCell ref="K23:L23"/>
    <mergeCell ref="B24:C24"/>
    <mergeCell ref="K24:L24"/>
    <mergeCell ref="B19:C19"/>
    <mergeCell ref="K19:L19"/>
    <mergeCell ref="B22:C22"/>
    <mergeCell ref="K22:L22"/>
    <mergeCell ref="B21:C21"/>
    <mergeCell ref="K21:L21"/>
    <mergeCell ref="B20:C20"/>
    <mergeCell ref="K20:L20"/>
    <mergeCell ref="A13:C13"/>
    <mergeCell ref="D13:E13"/>
    <mergeCell ref="K13:L13"/>
    <mergeCell ref="B17:C18"/>
    <mergeCell ref="E17:E18"/>
    <mergeCell ref="H17:I18"/>
    <mergeCell ref="J17:J18"/>
    <mergeCell ref="K17:L18"/>
    <mergeCell ref="F18:G18"/>
    <mergeCell ref="A2:L2"/>
    <mergeCell ref="A4:L4"/>
    <mergeCell ref="B7:C8"/>
    <mergeCell ref="D7:E8"/>
    <mergeCell ref="F7:F8"/>
    <mergeCell ref="G7:L7"/>
    <mergeCell ref="K8:L8"/>
    <mergeCell ref="A12:C12"/>
    <mergeCell ref="D12:E12"/>
    <mergeCell ref="K12:L12"/>
    <mergeCell ref="A9:C9"/>
    <mergeCell ref="D9:E9"/>
    <mergeCell ref="K9:L9"/>
    <mergeCell ref="A10:C10"/>
    <mergeCell ref="D10:E10"/>
    <mergeCell ref="K10:L10"/>
    <mergeCell ref="A11:C11"/>
    <mergeCell ref="D11:E11"/>
    <mergeCell ref="K11:L11"/>
  </mergeCells>
  <phoneticPr fontId="6"/>
  <printOptions horizontalCentered="1"/>
  <pageMargins left="0.59055118110236227" right="0.59055118110236227" top="0.59055118110236227" bottom="0.59055118110236227" header="0.39370078740157483" footer="0.39370078740157483"/>
  <pageSetup paperSize="9" firstPageNumber="104" orientation="portrait" useFirstPageNumber="1" verticalDpi="300" r:id="rId1"/>
  <headerFooter scaleWithDoc="0" alignWithMargins="0">
    <oddHeader>&amp;L道路、交通及び通信</oddHeader>
    <oddFooter>&amp;C&amp;12&amp;A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42"/>
  <sheetViews>
    <sheetView view="pageBreakPreview" zoomScale="115" zoomScaleNormal="115" zoomScaleSheetLayoutView="115" workbookViewId="0">
      <selection activeCell="G44" sqref="G44"/>
    </sheetView>
  </sheetViews>
  <sheetFormatPr defaultRowHeight="18.95" customHeight="1"/>
  <cols>
    <col min="1" max="1" width="10.85546875" style="44" customWidth="1"/>
    <col min="2" max="2" width="7.28515625" style="44" customWidth="1"/>
    <col min="3" max="3" width="9" style="44" customWidth="1"/>
    <col min="4" max="6" width="8.7109375" style="44" customWidth="1"/>
    <col min="7" max="8" width="9.28515625" style="44" customWidth="1"/>
    <col min="9" max="10" width="11" style="44" bestFit="1" customWidth="1"/>
    <col min="11" max="12" width="8.5703125" style="44" customWidth="1"/>
    <col min="13" max="16384" width="9.140625" style="44"/>
  </cols>
  <sheetData>
    <row r="1" spans="1:12" ht="5.0999999999999996" customHeight="1">
      <c r="A1" s="82"/>
    </row>
    <row r="2" spans="1:12" ht="18.95" customHeight="1">
      <c r="A2" s="82" t="s">
        <v>104</v>
      </c>
    </row>
    <row r="3" spans="1:12" ht="5.0999999999999996" customHeight="1">
      <c r="A3" s="82"/>
    </row>
    <row r="4" spans="1:12" s="87" customFormat="1" ht="30" customHeight="1">
      <c r="A4" s="467" t="s">
        <v>294</v>
      </c>
      <c r="B4" s="467"/>
      <c r="C4" s="467"/>
      <c r="D4" s="467"/>
      <c r="E4" s="467"/>
      <c r="F4" s="467"/>
      <c r="G4" s="467"/>
      <c r="H4" s="467"/>
      <c r="I4" s="467"/>
      <c r="J4" s="467"/>
      <c r="K4" s="467"/>
      <c r="L4" s="467"/>
    </row>
    <row r="5" spans="1:12" ht="15" customHeight="1"/>
    <row r="6" spans="1:12" ht="15" customHeight="1" thickBot="1">
      <c r="A6" s="44" t="s">
        <v>206</v>
      </c>
      <c r="L6" s="67" t="s">
        <v>105</v>
      </c>
    </row>
    <row r="7" spans="1:12" ht="24.95" customHeight="1">
      <c r="A7" s="88" t="s">
        <v>195</v>
      </c>
      <c r="B7" s="89"/>
      <c r="C7" s="90" t="s">
        <v>106</v>
      </c>
      <c r="D7" s="468" t="s">
        <v>231</v>
      </c>
      <c r="E7" s="469"/>
      <c r="F7" s="470"/>
      <c r="G7" s="471" t="s">
        <v>213</v>
      </c>
      <c r="H7" s="471"/>
      <c r="I7" s="471" t="s">
        <v>214</v>
      </c>
      <c r="J7" s="471"/>
      <c r="K7" s="472" t="s">
        <v>107</v>
      </c>
      <c r="L7" s="473"/>
    </row>
    <row r="8" spans="1:12" ht="24.95" customHeight="1">
      <c r="A8" s="86"/>
      <c r="B8" s="91" t="s">
        <v>108</v>
      </c>
      <c r="C8" s="91" t="s">
        <v>109</v>
      </c>
      <c r="D8" s="474" t="s">
        <v>110</v>
      </c>
      <c r="E8" s="474" t="s">
        <v>111</v>
      </c>
      <c r="F8" s="92" t="s">
        <v>112</v>
      </c>
      <c r="G8" s="474" t="s">
        <v>110</v>
      </c>
      <c r="H8" s="474" t="s">
        <v>111</v>
      </c>
      <c r="I8" s="474" t="s">
        <v>110</v>
      </c>
      <c r="J8" s="474" t="s">
        <v>111</v>
      </c>
      <c r="K8" s="92" t="s">
        <v>113</v>
      </c>
      <c r="L8" s="93" t="s">
        <v>114</v>
      </c>
    </row>
    <row r="9" spans="1:12" ht="24.95" customHeight="1">
      <c r="A9" s="94" t="s">
        <v>215</v>
      </c>
      <c r="B9" s="95"/>
      <c r="C9" s="95" t="s">
        <v>116</v>
      </c>
      <c r="D9" s="474"/>
      <c r="E9" s="474"/>
      <c r="F9" s="95" t="s">
        <v>117</v>
      </c>
      <c r="G9" s="474"/>
      <c r="H9" s="474"/>
      <c r="I9" s="474"/>
      <c r="J9" s="474"/>
      <c r="K9" s="95" t="s">
        <v>118</v>
      </c>
      <c r="L9" s="96" t="s">
        <v>119</v>
      </c>
    </row>
    <row r="10" spans="1:12" ht="21.95" customHeight="1">
      <c r="A10" s="98"/>
      <c r="B10" s="92" t="s">
        <v>120</v>
      </c>
      <c r="C10" s="266">
        <v>34266</v>
      </c>
      <c r="D10" s="71">
        <v>1828</v>
      </c>
      <c r="E10" s="71">
        <v>3600</v>
      </c>
      <c r="F10" s="71">
        <v>7</v>
      </c>
      <c r="G10" s="71">
        <v>25</v>
      </c>
      <c r="H10" s="58">
        <v>91</v>
      </c>
      <c r="I10" s="71">
        <v>8967</v>
      </c>
      <c r="J10" s="71">
        <v>18362</v>
      </c>
      <c r="K10" s="71">
        <v>1281</v>
      </c>
      <c r="L10" s="267">
        <v>105</v>
      </c>
    </row>
    <row r="11" spans="1:12" ht="21.95" customHeight="1">
      <c r="A11" s="97" t="s">
        <v>342</v>
      </c>
      <c r="B11" s="91" t="s">
        <v>121</v>
      </c>
      <c r="C11" s="266">
        <v>2269</v>
      </c>
      <c r="D11" s="71">
        <v>685</v>
      </c>
      <c r="E11" s="71">
        <v>79</v>
      </c>
      <c r="F11" s="71">
        <v>691</v>
      </c>
      <c r="G11" s="71">
        <v>3</v>
      </c>
      <c r="H11" s="71">
        <v>4</v>
      </c>
      <c r="I11" s="71">
        <v>37</v>
      </c>
      <c r="J11" s="71">
        <v>471</v>
      </c>
      <c r="K11" s="71">
        <v>299</v>
      </c>
      <c r="L11" s="99">
        <v>0</v>
      </c>
    </row>
    <row r="12" spans="1:12" ht="21.95" customHeight="1">
      <c r="A12" s="84"/>
      <c r="B12" s="95" t="s">
        <v>122</v>
      </c>
      <c r="C12" s="266">
        <v>36535</v>
      </c>
      <c r="D12" s="71">
        <v>2513</v>
      </c>
      <c r="E12" s="71">
        <v>3679</v>
      </c>
      <c r="F12" s="71">
        <v>698</v>
      </c>
      <c r="G12" s="71">
        <v>28</v>
      </c>
      <c r="H12" s="71">
        <v>95</v>
      </c>
      <c r="I12" s="71">
        <v>9004</v>
      </c>
      <c r="J12" s="71">
        <v>18833</v>
      </c>
      <c r="K12" s="71">
        <v>1580</v>
      </c>
      <c r="L12" s="267">
        <v>105</v>
      </c>
    </row>
    <row r="13" spans="1:12" ht="21.95" customHeight="1">
      <c r="A13" s="98"/>
      <c r="B13" s="91" t="s">
        <v>120</v>
      </c>
      <c r="C13" s="268">
        <v>34454</v>
      </c>
      <c r="D13" s="175">
        <v>1841</v>
      </c>
      <c r="E13" s="175">
        <v>3576</v>
      </c>
      <c r="F13" s="175">
        <v>10</v>
      </c>
      <c r="G13" s="175">
        <v>22</v>
      </c>
      <c r="H13" s="173">
        <v>94</v>
      </c>
      <c r="I13" s="175">
        <v>9248</v>
      </c>
      <c r="J13" s="175">
        <v>18296</v>
      </c>
      <c r="K13" s="175">
        <v>1261</v>
      </c>
      <c r="L13" s="226">
        <v>106</v>
      </c>
    </row>
    <row r="14" spans="1:12" ht="21.95" customHeight="1">
      <c r="A14" s="97">
        <v>26</v>
      </c>
      <c r="B14" s="91" t="s">
        <v>121</v>
      </c>
      <c r="C14" s="268">
        <v>2412</v>
      </c>
      <c r="D14" s="175">
        <v>702</v>
      </c>
      <c r="E14" s="175">
        <v>80</v>
      </c>
      <c r="F14" s="175">
        <v>857</v>
      </c>
      <c r="G14" s="175">
        <v>4</v>
      </c>
      <c r="H14" s="175">
        <v>4</v>
      </c>
      <c r="I14" s="175">
        <v>60</v>
      </c>
      <c r="J14" s="175">
        <v>411</v>
      </c>
      <c r="K14" s="175">
        <v>294</v>
      </c>
      <c r="L14" s="211">
        <v>0</v>
      </c>
    </row>
    <row r="15" spans="1:12" ht="21.95" customHeight="1">
      <c r="A15" s="84"/>
      <c r="B15" s="95" t="s">
        <v>122</v>
      </c>
      <c r="C15" s="266">
        <v>36866</v>
      </c>
      <c r="D15" s="71">
        <v>2543</v>
      </c>
      <c r="E15" s="71">
        <v>3656</v>
      </c>
      <c r="F15" s="71">
        <v>867</v>
      </c>
      <c r="G15" s="71">
        <v>26</v>
      </c>
      <c r="H15" s="71">
        <v>98</v>
      </c>
      <c r="I15" s="71">
        <v>9308</v>
      </c>
      <c r="J15" s="71">
        <v>18707</v>
      </c>
      <c r="K15" s="71">
        <v>1555</v>
      </c>
      <c r="L15" s="267">
        <v>106</v>
      </c>
    </row>
    <row r="16" spans="1:12" ht="21.95" customHeight="1">
      <c r="A16" s="98"/>
      <c r="B16" s="91" t="s">
        <v>120</v>
      </c>
      <c r="C16" s="268">
        <v>34823</v>
      </c>
      <c r="D16" s="175">
        <v>1861</v>
      </c>
      <c r="E16" s="175">
        <v>3551</v>
      </c>
      <c r="F16" s="175">
        <v>14</v>
      </c>
      <c r="G16" s="175">
        <v>21</v>
      </c>
      <c r="H16" s="173">
        <v>96</v>
      </c>
      <c r="I16" s="175">
        <v>9670</v>
      </c>
      <c r="J16" s="175">
        <v>18217</v>
      </c>
      <c r="K16" s="175">
        <v>1283</v>
      </c>
      <c r="L16" s="226">
        <v>110</v>
      </c>
    </row>
    <row r="17" spans="1:15" ht="21.95" customHeight="1">
      <c r="A17" s="97">
        <v>27</v>
      </c>
      <c r="B17" s="91" t="s">
        <v>121</v>
      </c>
      <c r="C17" s="268">
        <v>2475</v>
      </c>
      <c r="D17" s="175">
        <v>696</v>
      </c>
      <c r="E17" s="175">
        <v>75</v>
      </c>
      <c r="F17" s="175">
        <v>889</v>
      </c>
      <c r="G17" s="175">
        <v>0</v>
      </c>
      <c r="H17" s="175">
        <v>0</v>
      </c>
      <c r="I17" s="175">
        <v>78</v>
      </c>
      <c r="J17" s="175">
        <v>397</v>
      </c>
      <c r="K17" s="175">
        <v>340</v>
      </c>
      <c r="L17" s="211">
        <v>0</v>
      </c>
    </row>
    <row r="18" spans="1:15" ht="21.95" customHeight="1">
      <c r="A18" s="86"/>
      <c r="B18" s="95" t="s">
        <v>122</v>
      </c>
      <c r="C18" s="268">
        <v>37298</v>
      </c>
      <c r="D18" s="175">
        <v>2557</v>
      </c>
      <c r="E18" s="175">
        <v>3626</v>
      </c>
      <c r="F18" s="175">
        <v>903</v>
      </c>
      <c r="G18" s="175">
        <v>21</v>
      </c>
      <c r="H18" s="175">
        <v>96</v>
      </c>
      <c r="I18" s="175">
        <v>9748</v>
      </c>
      <c r="J18" s="175">
        <v>18614</v>
      </c>
      <c r="K18" s="175">
        <v>1623</v>
      </c>
      <c r="L18" s="226">
        <v>110</v>
      </c>
    </row>
    <row r="19" spans="1:15" ht="21.95" customHeight="1">
      <c r="A19" s="201"/>
      <c r="B19" s="91" t="s">
        <v>120</v>
      </c>
      <c r="C19" s="268">
        <v>35706</v>
      </c>
      <c r="D19" s="175">
        <v>1873</v>
      </c>
      <c r="E19" s="175">
        <v>3482</v>
      </c>
      <c r="F19" s="175">
        <v>12</v>
      </c>
      <c r="G19" s="175">
        <v>21</v>
      </c>
      <c r="H19" s="173">
        <v>101</v>
      </c>
      <c r="I19" s="175">
        <v>10334</v>
      </c>
      <c r="J19" s="175">
        <v>18461</v>
      </c>
      <c r="K19" s="175">
        <v>1307</v>
      </c>
      <c r="L19" s="226">
        <v>115</v>
      </c>
    </row>
    <row r="20" spans="1:15" ht="21.95" customHeight="1">
      <c r="A20" s="97">
        <v>28</v>
      </c>
      <c r="B20" s="91" t="s">
        <v>121</v>
      </c>
      <c r="C20" s="268">
        <v>2464</v>
      </c>
      <c r="D20" s="175">
        <v>677</v>
      </c>
      <c r="E20" s="175">
        <v>69</v>
      </c>
      <c r="F20" s="175">
        <v>918</v>
      </c>
      <c r="G20" s="175">
        <v>0</v>
      </c>
      <c r="H20" s="175">
        <v>0</v>
      </c>
      <c r="I20" s="175">
        <v>89</v>
      </c>
      <c r="J20" s="175">
        <v>383</v>
      </c>
      <c r="K20" s="175">
        <v>327</v>
      </c>
      <c r="L20" s="211">
        <v>1</v>
      </c>
    </row>
    <row r="21" spans="1:15" ht="21.95" customHeight="1">
      <c r="A21" s="248"/>
      <c r="B21" s="189" t="s">
        <v>122</v>
      </c>
      <c r="C21" s="268">
        <v>38170</v>
      </c>
      <c r="D21" s="175">
        <v>2550</v>
      </c>
      <c r="E21" s="175">
        <v>3551</v>
      </c>
      <c r="F21" s="175">
        <v>930</v>
      </c>
      <c r="G21" s="175">
        <v>21</v>
      </c>
      <c r="H21" s="175">
        <v>101</v>
      </c>
      <c r="I21" s="175">
        <v>10423</v>
      </c>
      <c r="J21" s="175">
        <v>18844</v>
      </c>
      <c r="K21" s="175">
        <v>1634</v>
      </c>
      <c r="L21" s="226">
        <v>116</v>
      </c>
    </row>
    <row r="22" spans="1:15" ht="21.95" customHeight="1">
      <c r="A22" s="270"/>
      <c r="B22" s="271" t="s">
        <v>120</v>
      </c>
      <c r="C22" s="272">
        <f>SUM(D22:L22)</f>
        <v>36240</v>
      </c>
      <c r="D22" s="273">
        <v>1861</v>
      </c>
      <c r="E22" s="273">
        <v>3453</v>
      </c>
      <c r="F22" s="273">
        <v>12</v>
      </c>
      <c r="G22" s="273">
        <v>20</v>
      </c>
      <c r="H22" s="274">
        <v>99</v>
      </c>
      <c r="I22" s="273">
        <v>11001</v>
      </c>
      <c r="J22" s="273">
        <v>18371</v>
      </c>
      <c r="K22" s="273">
        <v>1299</v>
      </c>
      <c r="L22" s="275">
        <v>124</v>
      </c>
    </row>
    <row r="23" spans="1:15" ht="21.95" customHeight="1">
      <c r="A23" s="276">
        <v>29</v>
      </c>
      <c r="B23" s="277" t="s">
        <v>121</v>
      </c>
      <c r="C23" s="272">
        <f>SUM(D23:L23)</f>
        <v>2501</v>
      </c>
      <c r="D23" s="273">
        <v>650</v>
      </c>
      <c r="E23" s="273">
        <v>63</v>
      </c>
      <c r="F23" s="273">
        <v>979</v>
      </c>
      <c r="G23" s="273">
        <v>0</v>
      </c>
      <c r="H23" s="273">
        <v>0</v>
      </c>
      <c r="I23" s="273">
        <v>98</v>
      </c>
      <c r="J23" s="273">
        <v>370</v>
      </c>
      <c r="K23" s="273">
        <v>340</v>
      </c>
      <c r="L23" s="278">
        <v>1</v>
      </c>
    </row>
    <row r="24" spans="1:15" ht="21.95" customHeight="1" thickBot="1">
      <c r="A24" s="279"/>
      <c r="B24" s="280" t="s">
        <v>122</v>
      </c>
      <c r="C24" s="281">
        <f>SUM(D24:L24)</f>
        <v>38741</v>
      </c>
      <c r="D24" s="282">
        <f>SUM(D22:D23)</f>
        <v>2511</v>
      </c>
      <c r="E24" s="282">
        <f t="shared" ref="E24:L24" si="0">SUM(E22:E23)</f>
        <v>3516</v>
      </c>
      <c r="F24" s="282">
        <f t="shared" si="0"/>
        <v>991</v>
      </c>
      <c r="G24" s="282">
        <f t="shared" si="0"/>
        <v>20</v>
      </c>
      <c r="H24" s="282">
        <f t="shared" si="0"/>
        <v>99</v>
      </c>
      <c r="I24" s="282">
        <f t="shared" si="0"/>
        <v>11099</v>
      </c>
      <c r="J24" s="282">
        <f t="shared" si="0"/>
        <v>18741</v>
      </c>
      <c r="K24" s="282">
        <f t="shared" si="0"/>
        <v>1639</v>
      </c>
      <c r="L24" s="283">
        <f t="shared" si="0"/>
        <v>125</v>
      </c>
    </row>
    <row r="25" spans="1:15" ht="15" customHeight="1">
      <c r="L25" s="67" t="s">
        <v>123</v>
      </c>
    </row>
    <row r="26" spans="1:15" ht="15" customHeight="1">
      <c r="D26" s="106">
        <f>SUM(D24:F24)</f>
        <v>7018</v>
      </c>
      <c r="E26" s="107"/>
      <c r="F26" s="107"/>
      <c r="G26" s="106">
        <f>SUM(G24:H24)</f>
        <v>119</v>
      </c>
      <c r="H26" s="107"/>
      <c r="I26" s="106">
        <f>+I24+J24</f>
        <v>29840</v>
      </c>
      <c r="J26" s="107"/>
      <c r="K26" s="106">
        <f>+K24+L24</f>
        <v>1764</v>
      </c>
    </row>
    <row r="27" spans="1:15" ht="15" customHeight="1" thickBot="1">
      <c r="A27" s="44" t="s">
        <v>291</v>
      </c>
      <c r="L27" s="67" t="s">
        <v>105</v>
      </c>
    </row>
    <row r="28" spans="1:15" ht="20.100000000000001" customHeight="1">
      <c r="A28" s="83" t="s">
        <v>124</v>
      </c>
      <c r="B28" s="496" t="s">
        <v>125</v>
      </c>
      <c r="C28" s="496"/>
      <c r="D28" s="85"/>
      <c r="E28" s="85"/>
      <c r="F28" s="85"/>
      <c r="G28" s="85"/>
      <c r="H28" s="85"/>
      <c r="I28" s="85"/>
      <c r="J28" s="85"/>
      <c r="K28" s="85"/>
      <c r="L28" s="100"/>
    </row>
    <row r="29" spans="1:15" ht="20.100000000000001" customHeight="1">
      <c r="A29" s="86"/>
      <c r="B29" s="497"/>
      <c r="C29" s="497"/>
      <c r="D29" s="476" t="s">
        <v>293</v>
      </c>
      <c r="E29" s="474" t="s">
        <v>126</v>
      </c>
      <c r="F29" s="474"/>
      <c r="G29" s="474"/>
      <c r="H29" s="478" t="s">
        <v>216</v>
      </c>
      <c r="I29" s="479"/>
      <c r="J29" s="474" t="s">
        <v>127</v>
      </c>
      <c r="K29" s="474"/>
      <c r="L29" s="475"/>
    </row>
    <row r="30" spans="1:15" ht="20.100000000000001" customHeight="1">
      <c r="A30" s="86"/>
      <c r="B30" s="497"/>
      <c r="C30" s="497"/>
      <c r="D30" s="477"/>
      <c r="E30" s="474"/>
      <c r="F30" s="474"/>
      <c r="G30" s="474"/>
      <c r="H30" s="480"/>
      <c r="I30" s="481"/>
      <c r="J30" s="474"/>
      <c r="K30" s="474"/>
      <c r="L30" s="475"/>
      <c r="O30" s="42"/>
    </row>
    <row r="31" spans="1:15" ht="20.100000000000001" customHeight="1">
      <c r="A31" s="86"/>
      <c r="B31" s="497"/>
      <c r="C31" s="497"/>
      <c r="D31" s="477" t="s">
        <v>292</v>
      </c>
      <c r="E31" s="92" t="s">
        <v>128</v>
      </c>
      <c r="F31" s="474" t="s">
        <v>129</v>
      </c>
      <c r="G31" s="474" t="s">
        <v>130</v>
      </c>
      <c r="H31" s="480"/>
      <c r="I31" s="481"/>
      <c r="J31" s="101" t="s">
        <v>131</v>
      </c>
      <c r="K31" s="101" t="s">
        <v>132</v>
      </c>
      <c r="L31" s="102" t="s">
        <v>133</v>
      </c>
      <c r="O31" s="42"/>
    </row>
    <row r="32" spans="1:15" ht="20.100000000000001" customHeight="1">
      <c r="A32" s="84" t="s">
        <v>134</v>
      </c>
      <c r="B32" s="497"/>
      <c r="C32" s="497"/>
      <c r="D32" s="494"/>
      <c r="E32" s="103" t="s">
        <v>135</v>
      </c>
      <c r="F32" s="474"/>
      <c r="G32" s="474"/>
      <c r="H32" s="482"/>
      <c r="I32" s="483"/>
      <c r="J32" s="52" t="s">
        <v>136</v>
      </c>
      <c r="K32" s="52" t="s">
        <v>136</v>
      </c>
      <c r="L32" s="104" t="s">
        <v>137</v>
      </c>
    </row>
    <row r="33" spans="1:12" ht="21.95" customHeight="1">
      <c r="A33" s="98" t="s">
        <v>342</v>
      </c>
      <c r="B33" s="492">
        <f>SUM(D33:L33)</f>
        <v>55093</v>
      </c>
      <c r="C33" s="493"/>
      <c r="D33" s="76">
        <v>1288</v>
      </c>
      <c r="E33" s="76">
        <v>2683</v>
      </c>
      <c r="F33" s="76">
        <v>8060</v>
      </c>
      <c r="G33" s="76">
        <v>31206</v>
      </c>
      <c r="H33" s="491">
        <v>25</v>
      </c>
      <c r="I33" s="491"/>
      <c r="J33" s="76">
        <v>7902</v>
      </c>
      <c r="K33" s="76">
        <v>671</v>
      </c>
      <c r="L33" s="105">
        <v>3258</v>
      </c>
    </row>
    <row r="34" spans="1:12" ht="21.95" customHeight="1">
      <c r="A34" s="98">
        <v>26</v>
      </c>
      <c r="B34" s="490">
        <f>SUM(D34:L34)</f>
        <v>56369</v>
      </c>
      <c r="C34" s="491"/>
      <c r="D34" s="246">
        <v>1313</v>
      </c>
      <c r="E34" s="246">
        <v>2785</v>
      </c>
      <c r="F34" s="246">
        <v>8033</v>
      </c>
      <c r="G34" s="246">
        <v>32359</v>
      </c>
      <c r="H34" s="487">
        <v>28</v>
      </c>
      <c r="I34" s="487"/>
      <c r="J34" s="246">
        <v>7732</v>
      </c>
      <c r="K34" s="246">
        <v>646</v>
      </c>
      <c r="L34" s="262">
        <v>3473</v>
      </c>
    </row>
    <row r="35" spans="1:12" ht="21.95" customHeight="1">
      <c r="A35" s="98">
        <v>27</v>
      </c>
      <c r="B35" s="490">
        <f>SUM(D35:L35)</f>
        <v>57860</v>
      </c>
      <c r="C35" s="491"/>
      <c r="D35" s="246">
        <v>1366</v>
      </c>
      <c r="E35" s="246">
        <v>2811</v>
      </c>
      <c r="F35" s="246">
        <v>8033</v>
      </c>
      <c r="G35" s="246">
        <v>33859</v>
      </c>
      <c r="H35" s="487">
        <v>37</v>
      </c>
      <c r="I35" s="487"/>
      <c r="J35" s="246">
        <v>7496</v>
      </c>
      <c r="K35" s="246">
        <v>571</v>
      </c>
      <c r="L35" s="262">
        <v>3687</v>
      </c>
    </row>
    <row r="36" spans="1:12" ht="21.95" customHeight="1">
      <c r="A36" s="98">
        <v>28</v>
      </c>
      <c r="B36" s="495">
        <f>SUM(D36:L36)</f>
        <v>58198</v>
      </c>
      <c r="C36" s="487"/>
      <c r="D36" s="246">
        <v>1352</v>
      </c>
      <c r="E36" s="246">
        <v>2785</v>
      </c>
      <c r="F36" s="246">
        <v>7972</v>
      </c>
      <c r="G36" s="337">
        <v>34504</v>
      </c>
      <c r="H36" s="487">
        <v>84</v>
      </c>
      <c r="I36" s="487"/>
      <c r="J36" s="246">
        <v>7139</v>
      </c>
      <c r="K36" s="246">
        <v>529</v>
      </c>
      <c r="L36" s="262">
        <v>3833</v>
      </c>
    </row>
    <row r="37" spans="1:12" ht="21.95" customHeight="1" thickBot="1">
      <c r="A37" s="263">
        <v>29</v>
      </c>
      <c r="B37" s="484">
        <f>SUM(D37:L37)</f>
        <v>57694</v>
      </c>
      <c r="C37" s="485"/>
      <c r="D37" s="264">
        <v>1356</v>
      </c>
      <c r="E37" s="264">
        <v>2789</v>
      </c>
      <c r="F37" s="264">
        <v>7696</v>
      </c>
      <c r="G37" s="269">
        <v>34438</v>
      </c>
      <c r="H37" s="486">
        <v>95</v>
      </c>
      <c r="I37" s="486"/>
      <c r="J37" s="264">
        <v>6853</v>
      </c>
      <c r="K37" s="264">
        <v>479</v>
      </c>
      <c r="L37" s="265">
        <v>3988</v>
      </c>
    </row>
    <row r="38" spans="1:12" ht="15" customHeight="1">
      <c r="A38" s="44" t="s">
        <v>138</v>
      </c>
      <c r="L38" s="67" t="s">
        <v>232</v>
      </c>
    </row>
    <row r="39" spans="1:12" ht="15" customHeight="1">
      <c r="A39" s="2" t="s">
        <v>373</v>
      </c>
    </row>
    <row r="42" spans="1:12" ht="18.95" hidden="1" customHeight="1">
      <c r="A42" s="488"/>
      <c r="B42" s="488"/>
      <c r="C42" s="76"/>
      <c r="D42" s="76"/>
      <c r="E42" s="76"/>
      <c r="F42" s="76">
        <f>SUM(E37:G37)</f>
        <v>44923</v>
      </c>
      <c r="G42" s="489"/>
      <c r="H42" s="489"/>
      <c r="I42" s="76"/>
      <c r="J42" s="76">
        <f>SUM(J37:L37)</f>
        <v>11320</v>
      </c>
      <c r="K42" s="76"/>
      <c r="L42" s="42"/>
    </row>
  </sheetData>
  <sheetProtection sheet="1" objects="1" scenarios="1"/>
  <mergeCells count="31">
    <mergeCell ref="B37:C37"/>
    <mergeCell ref="H37:I37"/>
    <mergeCell ref="H34:I34"/>
    <mergeCell ref="F31:F32"/>
    <mergeCell ref="A42:B42"/>
    <mergeCell ref="G42:H42"/>
    <mergeCell ref="B35:C35"/>
    <mergeCell ref="H36:I36"/>
    <mergeCell ref="B33:C33"/>
    <mergeCell ref="H33:I33"/>
    <mergeCell ref="D31:D32"/>
    <mergeCell ref="B36:C36"/>
    <mergeCell ref="B34:C34"/>
    <mergeCell ref="H35:I35"/>
    <mergeCell ref="G31:G32"/>
    <mergeCell ref="B28:C32"/>
    <mergeCell ref="J29:L30"/>
    <mergeCell ref="H8:H9"/>
    <mergeCell ref="J8:J9"/>
    <mergeCell ref="D29:D30"/>
    <mergeCell ref="E8:E9"/>
    <mergeCell ref="I8:I9"/>
    <mergeCell ref="G8:G9"/>
    <mergeCell ref="D8:D9"/>
    <mergeCell ref="E29:G30"/>
    <mergeCell ref="H29:I32"/>
    <mergeCell ref="A4:L4"/>
    <mergeCell ref="D7:F7"/>
    <mergeCell ref="G7:H7"/>
    <mergeCell ref="I7:J7"/>
    <mergeCell ref="K7:L7"/>
  </mergeCells>
  <phoneticPr fontId="6"/>
  <printOptions horizontalCentered="1"/>
  <pageMargins left="0.59055118110236227" right="0.59055118110236227" top="0.59055118110236227" bottom="0.59055118110236227" header="0.39370078740157483" footer="0.39370078740157483"/>
  <pageSetup paperSize="9" scale="91" firstPageNumber="105" orientation="portrait" useFirstPageNumber="1" verticalDpi="300" r:id="rId1"/>
  <headerFooter scaleWithDoc="0" alignWithMargins="0">
    <oddHeader>&amp;R道路、交通及び通信</oddHeader>
    <oddFooter>&amp;C&amp;12&amp;A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49"/>
  <sheetViews>
    <sheetView view="pageBreakPreview" zoomScaleNormal="100" zoomScaleSheetLayoutView="100" workbookViewId="0">
      <selection activeCell="B25" sqref="B25"/>
    </sheetView>
  </sheetViews>
  <sheetFormatPr defaultRowHeight="17.45" customHeight="1"/>
  <cols>
    <col min="1" max="1" width="11.28515625" style="41" customWidth="1"/>
    <col min="2" max="8" width="12.7109375" style="41" customWidth="1"/>
    <col min="9" max="9" width="10.7109375" style="41" customWidth="1"/>
    <col min="10" max="11" width="6.7109375" style="41" customWidth="1"/>
    <col min="12" max="12" width="8.7109375" style="41" customWidth="1"/>
    <col min="13" max="13" width="6.28515625" style="41" customWidth="1"/>
    <col min="14" max="15" width="6.7109375" style="41" customWidth="1"/>
    <col min="16" max="16" width="6.28515625" style="41" customWidth="1"/>
    <col min="17" max="17" width="5.7109375" style="41" customWidth="1"/>
    <col min="18" max="18" width="8.7109375" style="41" customWidth="1"/>
    <col min="19" max="21" width="9.7109375" style="41" customWidth="1"/>
    <col min="22" max="23" width="9.140625" style="41"/>
    <col min="24" max="24" width="31.5703125" style="41" customWidth="1"/>
    <col min="25" max="16384" width="9.140625" style="41"/>
  </cols>
  <sheetData>
    <row r="1" spans="1:24" ht="5.0999999999999996" customHeight="1">
      <c r="A1" s="108"/>
      <c r="B1" s="498"/>
      <c r="C1" s="498"/>
      <c r="D1" s="498"/>
      <c r="E1" s="498"/>
      <c r="F1" s="498"/>
      <c r="G1" s="498"/>
      <c r="H1" s="498"/>
      <c r="I1" s="109"/>
      <c r="J1" s="21"/>
      <c r="L1" s="21"/>
      <c r="M1" s="21"/>
      <c r="N1" s="21"/>
      <c r="O1" s="21"/>
      <c r="P1" s="21"/>
      <c r="Q1" s="21"/>
      <c r="R1" s="21"/>
      <c r="S1" s="21"/>
      <c r="T1" s="21"/>
      <c r="U1" s="21"/>
    </row>
    <row r="2" spans="1:24" ht="15.75" customHeight="1">
      <c r="A2" s="420" t="s">
        <v>139</v>
      </c>
      <c r="B2" s="420"/>
      <c r="C2" s="420"/>
      <c r="D2" s="420"/>
      <c r="E2" s="420"/>
      <c r="F2" s="420"/>
      <c r="G2" s="420"/>
      <c r="H2" s="420"/>
      <c r="I2" s="159"/>
      <c r="J2" s="159"/>
      <c r="K2" s="159"/>
      <c r="L2" s="159"/>
      <c r="M2" s="159"/>
      <c r="N2" s="159"/>
      <c r="O2" s="159"/>
      <c r="P2" s="159"/>
      <c r="Q2" s="159"/>
      <c r="R2" s="159"/>
      <c r="S2" s="159"/>
      <c r="T2" s="159"/>
      <c r="U2" s="159"/>
    </row>
    <row r="3" spans="1:24" ht="5.0999999999999996" customHeight="1">
      <c r="A3" s="228"/>
      <c r="B3" s="2"/>
      <c r="C3" s="2"/>
      <c r="D3" s="2"/>
      <c r="E3" s="2"/>
      <c r="F3" s="2"/>
      <c r="G3" s="2"/>
      <c r="H3" s="2"/>
      <c r="I3" s="110"/>
      <c r="J3" s="158"/>
      <c r="K3" s="111"/>
      <c r="L3" s="158"/>
      <c r="M3" s="158"/>
      <c r="N3" s="158"/>
      <c r="O3" s="158"/>
      <c r="P3" s="158"/>
      <c r="Q3" s="158"/>
      <c r="R3" s="158"/>
      <c r="S3" s="158"/>
      <c r="T3" s="158"/>
      <c r="U3" s="158"/>
    </row>
    <row r="4" spans="1:24" ht="93.75" customHeight="1">
      <c r="A4" s="421" t="s">
        <v>359</v>
      </c>
      <c r="B4" s="421"/>
      <c r="C4" s="421"/>
      <c r="D4" s="421"/>
      <c r="E4" s="421"/>
      <c r="F4" s="421"/>
      <c r="G4" s="421"/>
      <c r="H4" s="421"/>
      <c r="I4" s="112"/>
      <c r="J4" s="112"/>
      <c r="K4" s="112"/>
      <c r="L4" s="112"/>
      <c r="M4" s="112"/>
      <c r="N4" s="112"/>
      <c r="O4" s="112"/>
      <c r="P4" s="112"/>
      <c r="Q4" s="112"/>
      <c r="R4" s="112"/>
      <c r="S4" s="112"/>
      <c r="T4" s="112"/>
      <c r="U4" s="112"/>
    </row>
    <row r="5" spans="1:24" ht="12" customHeight="1">
      <c r="A5" s="21"/>
      <c r="B5" s="21"/>
      <c r="C5" s="21"/>
      <c r="D5" s="21"/>
      <c r="E5" s="21"/>
      <c r="F5" s="21"/>
      <c r="G5" s="21"/>
      <c r="H5" s="21"/>
      <c r="I5" s="113"/>
      <c r="J5" s="158"/>
      <c r="K5" s="158"/>
      <c r="L5" s="158"/>
      <c r="M5" s="158"/>
      <c r="N5" s="158"/>
      <c r="O5" s="158"/>
      <c r="P5" s="158"/>
      <c r="Q5" s="158"/>
      <c r="R5" s="158"/>
      <c r="S5" s="158"/>
      <c r="T5" s="158"/>
      <c r="U5" s="158"/>
    </row>
    <row r="6" spans="1:24" ht="15" customHeight="1" thickBot="1">
      <c r="A6" s="2" t="s">
        <v>218</v>
      </c>
      <c r="B6" s="2"/>
      <c r="C6" s="2"/>
      <c r="D6" s="2"/>
      <c r="E6" s="2"/>
      <c r="F6" s="2"/>
      <c r="G6" s="2"/>
      <c r="H6" s="164" t="s">
        <v>141</v>
      </c>
      <c r="I6" s="158"/>
      <c r="J6" s="158"/>
      <c r="K6" s="158"/>
      <c r="L6" s="158"/>
      <c r="M6" s="158"/>
      <c r="N6" s="158"/>
      <c r="O6" s="158"/>
      <c r="P6" s="158"/>
      <c r="Q6" s="158"/>
      <c r="R6" s="158"/>
      <c r="S6" s="158"/>
      <c r="T6" s="158"/>
      <c r="U6" s="158"/>
    </row>
    <row r="7" spans="1:24" ht="15" customHeight="1">
      <c r="A7" s="165"/>
      <c r="B7" s="229"/>
      <c r="C7" s="229"/>
      <c r="D7" s="229"/>
      <c r="E7" s="169"/>
      <c r="F7" s="230"/>
      <c r="G7" s="229"/>
      <c r="H7" s="231"/>
      <c r="I7" s="158"/>
      <c r="J7" s="114"/>
      <c r="K7" s="114"/>
      <c r="L7" s="158"/>
      <c r="M7" s="158"/>
      <c r="N7" s="158"/>
      <c r="O7" s="158"/>
      <c r="P7" s="158"/>
      <c r="Q7" s="158"/>
      <c r="R7" s="158"/>
      <c r="S7" s="158"/>
      <c r="T7" s="158"/>
      <c r="U7" s="158"/>
    </row>
    <row r="8" spans="1:24" ht="15" customHeight="1">
      <c r="A8" s="171"/>
      <c r="B8" s="183" t="s">
        <v>146</v>
      </c>
      <c r="C8" s="183" t="s">
        <v>147</v>
      </c>
      <c r="D8" s="459" t="s">
        <v>148</v>
      </c>
      <c r="E8" s="501"/>
      <c r="F8" s="460"/>
      <c r="G8" s="232" t="s">
        <v>149</v>
      </c>
      <c r="H8" s="233" t="s">
        <v>150</v>
      </c>
      <c r="I8" s="158"/>
      <c r="J8" s="114"/>
      <c r="K8" s="114"/>
      <c r="L8" s="158"/>
      <c r="M8" s="158"/>
      <c r="N8" s="158"/>
      <c r="O8" s="158"/>
      <c r="P8" s="158"/>
      <c r="Q8" s="158"/>
      <c r="R8" s="158"/>
      <c r="S8" s="158"/>
      <c r="T8" s="158"/>
      <c r="U8" s="158"/>
    </row>
    <row r="9" spans="1:24" ht="15" customHeight="1">
      <c r="A9" s="224" t="s">
        <v>115</v>
      </c>
      <c r="B9" s="183"/>
      <c r="C9" s="183"/>
      <c r="D9" s="234"/>
      <c r="E9" s="235"/>
      <c r="F9" s="236"/>
      <c r="G9" s="223"/>
      <c r="H9" s="233" t="s">
        <v>152</v>
      </c>
      <c r="I9" s="158"/>
      <c r="J9" s="114"/>
      <c r="K9" s="114"/>
      <c r="L9" s="114"/>
      <c r="M9" s="114"/>
      <c r="N9" s="115"/>
      <c r="O9" s="114"/>
      <c r="P9" s="115"/>
      <c r="Q9" s="115"/>
      <c r="R9" s="115"/>
      <c r="S9" s="115"/>
      <c r="T9" s="114"/>
      <c r="U9" s="115"/>
    </row>
    <row r="10" spans="1:24" ht="15" customHeight="1">
      <c r="A10" s="171"/>
      <c r="B10" s="183" t="s">
        <v>156</v>
      </c>
      <c r="C10" s="183" t="s">
        <v>157</v>
      </c>
      <c r="D10" s="499" t="s">
        <v>158</v>
      </c>
      <c r="E10" s="499" t="s">
        <v>159</v>
      </c>
      <c r="F10" s="499" t="s">
        <v>160</v>
      </c>
      <c r="G10" s="499" t="s">
        <v>161</v>
      </c>
      <c r="H10" s="233" t="s">
        <v>162</v>
      </c>
      <c r="I10" s="158"/>
      <c r="J10" s="114"/>
      <c r="K10" s="114"/>
      <c r="L10" s="114"/>
      <c r="M10" s="114"/>
      <c r="N10" s="115"/>
      <c r="O10" s="114"/>
      <c r="P10" s="115"/>
      <c r="Q10" s="115"/>
      <c r="R10" s="115"/>
      <c r="S10" s="115"/>
      <c r="T10" s="114"/>
      <c r="U10" s="115"/>
    </row>
    <row r="11" spans="1:24" ht="15" customHeight="1">
      <c r="A11" s="166"/>
      <c r="B11" s="234"/>
      <c r="C11" s="234"/>
      <c r="D11" s="500"/>
      <c r="E11" s="500"/>
      <c r="F11" s="500"/>
      <c r="G11" s="500"/>
      <c r="H11" s="237" t="s">
        <v>164</v>
      </c>
      <c r="I11" s="158"/>
      <c r="J11" s="114"/>
      <c r="K11" s="114"/>
      <c r="L11" s="114"/>
      <c r="M11" s="114"/>
      <c r="N11" s="115"/>
      <c r="O11" s="114"/>
      <c r="P11" s="115"/>
      <c r="Q11" s="115"/>
      <c r="R11" s="115"/>
      <c r="S11" s="115"/>
      <c r="T11" s="114"/>
      <c r="U11" s="115"/>
    </row>
    <row r="12" spans="1:24" ht="18.75" customHeight="1">
      <c r="A12" s="224" t="s">
        <v>343</v>
      </c>
      <c r="B12" s="240">
        <v>44915</v>
      </c>
      <c r="C12" s="212">
        <v>18431</v>
      </c>
      <c r="D12" s="213">
        <v>18235</v>
      </c>
      <c r="E12" s="214">
        <v>13470</v>
      </c>
      <c r="F12" s="214">
        <v>4765</v>
      </c>
      <c r="G12" s="214">
        <v>196</v>
      </c>
      <c r="H12" s="239">
        <f>C12/B12*100</f>
        <v>41.035288878993654</v>
      </c>
      <c r="I12" s="160"/>
      <c r="J12" s="114"/>
      <c r="K12" s="114"/>
      <c r="L12" s="114"/>
      <c r="M12" s="114"/>
      <c r="N12" s="115"/>
      <c r="O12" s="114"/>
      <c r="P12" s="115"/>
      <c r="Q12" s="115"/>
      <c r="R12" s="115"/>
      <c r="S12" s="115"/>
      <c r="T12" s="114"/>
      <c r="U12" s="115"/>
    </row>
    <row r="13" spans="1:24" ht="18.75" customHeight="1">
      <c r="A13" s="224"/>
      <c r="B13" s="238"/>
      <c r="C13" s="212"/>
      <c r="D13" s="212"/>
      <c r="E13" s="212"/>
      <c r="F13" s="212"/>
      <c r="G13" s="212"/>
      <c r="H13" s="239"/>
      <c r="I13" s="160"/>
      <c r="J13" s="158"/>
      <c r="K13" s="158"/>
      <c r="L13" s="114"/>
      <c r="M13" s="114"/>
      <c r="N13" s="115"/>
      <c r="O13" s="114"/>
      <c r="P13" s="115"/>
      <c r="Q13" s="115"/>
      <c r="R13" s="115"/>
      <c r="S13" s="115"/>
      <c r="T13" s="114"/>
      <c r="U13" s="115"/>
    </row>
    <row r="14" spans="1:24" ht="18.75" customHeight="1">
      <c r="A14" s="224">
        <v>24</v>
      </c>
      <c r="B14" s="240">
        <v>45949</v>
      </c>
      <c r="C14" s="212">
        <v>16466</v>
      </c>
      <c r="D14" s="213">
        <v>16300</v>
      </c>
      <c r="E14" s="214">
        <v>12133</v>
      </c>
      <c r="F14" s="214">
        <v>4167</v>
      </c>
      <c r="G14" s="214">
        <v>166</v>
      </c>
      <c r="H14" s="239">
        <f>C14/B14*100</f>
        <v>35.835382706914189</v>
      </c>
      <c r="I14" s="160"/>
      <c r="J14" s="158"/>
      <c r="K14" s="116"/>
      <c r="L14" s="114"/>
      <c r="M14" s="114"/>
      <c r="N14" s="115"/>
      <c r="O14" s="114"/>
      <c r="P14" s="115"/>
      <c r="Q14" s="117"/>
      <c r="R14" s="115"/>
      <c r="S14" s="115"/>
      <c r="T14" s="114"/>
      <c r="U14" s="115"/>
    </row>
    <row r="15" spans="1:24" ht="18.75" customHeight="1">
      <c r="A15" s="224"/>
      <c r="B15" s="238"/>
      <c r="C15" s="212"/>
      <c r="D15" s="212"/>
      <c r="E15" s="212"/>
      <c r="F15" s="212"/>
      <c r="G15" s="212"/>
      <c r="H15" s="239"/>
      <c r="I15" s="118"/>
      <c r="J15" s="119"/>
      <c r="K15" s="119"/>
      <c r="L15" s="120"/>
      <c r="M15" s="120"/>
      <c r="N15" s="121"/>
      <c r="O15" s="121"/>
      <c r="P15" s="121"/>
      <c r="Q15" s="122"/>
      <c r="R15" s="123"/>
      <c r="S15" s="124"/>
      <c r="T15" s="125"/>
      <c r="U15" s="124"/>
      <c r="W15" s="22"/>
      <c r="X15" s="23"/>
    </row>
    <row r="16" spans="1:24" ht="18.75" customHeight="1">
      <c r="A16" s="224">
        <v>25</v>
      </c>
      <c r="B16" s="243">
        <v>46432</v>
      </c>
      <c r="C16" s="212">
        <v>14931</v>
      </c>
      <c r="D16" s="213">
        <v>14769</v>
      </c>
      <c r="E16" s="214">
        <v>11046</v>
      </c>
      <c r="F16" s="214">
        <v>3723</v>
      </c>
      <c r="G16" s="214">
        <v>162</v>
      </c>
      <c r="H16" s="241">
        <f>C16/B16*100</f>
        <v>32.156702274293593</v>
      </c>
      <c r="I16" s="126"/>
      <c r="J16" s="127"/>
      <c r="K16" s="127"/>
      <c r="L16" s="128"/>
      <c r="M16" s="128"/>
      <c r="N16" s="129"/>
      <c r="O16" s="129"/>
      <c r="P16" s="129"/>
      <c r="Q16" s="36"/>
      <c r="R16" s="130"/>
      <c r="S16" s="131"/>
      <c r="T16" s="132"/>
      <c r="U16" s="131"/>
      <c r="W16" s="24"/>
      <c r="X16" s="25"/>
    </row>
    <row r="17" spans="1:24" ht="18.75" customHeight="1">
      <c r="A17" s="224"/>
      <c r="B17" s="238"/>
      <c r="C17" s="212"/>
      <c r="D17" s="212"/>
      <c r="E17" s="212"/>
      <c r="F17" s="212"/>
      <c r="G17" s="212"/>
      <c r="H17" s="239"/>
      <c r="I17" s="126"/>
      <c r="J17" s="127"/>
      <c r="K17" s="127"/>
      <c r="L17" s="128"/>
      <c r="M17" s="128"/>
      <c r="N17" s="129"/>
      <c r="O17" s="129"/>
      <c r="P17" s="129"/>
      <c r="Q17" s="36"/>
      <c r="R17" s="130"/>
      <c r="S17" s="131"/>
      <c r="T17" s="132"/>
      <c r="U17" s="131"/>
      <c r="W17" s="24"/>
      <c r="X17" s="26"/>
    </row>
    <row r="18" spans="1:24" ht="18.75" customHeight="1">
      <c r="A18" s="224">
        <v>26</v>
      </c>
      <c r="B18" s="243">
        <v>47055</v>
      </c>
      <c r="C18" s="212">
        <v>13658</v>
      </c>
      <c r="D18" s="213">
        <v>13514</v>
      </c>
      <c r="E18" s="214">
        <v>10172</v>
      </c>
      <c r="F18" s="214">
        <v>3342</v>
      </c>
      <c r="G18" s="214">
        <v>144</v>
      </c>
      <c r="H18" s="242">
        <f>C18/B18*100</f>
        <v>29.025608330676867</v>
      </c>
      <c r="I18" s="126"/>
      <c r="J18" s="127"/>
      <c r="K18" s="127"/>
      <c r="L18" s="128"/>
      <c r="M18" s="128"/>
      <c r="N18" s="129"/>
      <c r="O18" s="129"/>
      <c r="P18" s="129"/>
      <c r="Q18" s="36"/>
      <c r="R18" s="130"/>
      <c r="S18" s="131"/>
      <c r="T18" s="132"/>
      <c r="U18" s="131"/>
      <c r="W18" s="24"/>
      <c r="X18" s="27"/>
    </row>
    <row r="19" spans="1:24" ht="18.75" customHeight="1">
      <c r="A19" s="224"/>
      <c r="B19" s="238"/>
      <c r="C19" s="212"/>
      <c r="D19" s="212"/>
      <c r="E19" s="212"/>
      <c r="F19" s="212"/>
      <c r="G19" s="212"/>
      <c r="H19" s="239"/>
      <c r="I19" s="126"/>
      <c r="J19" s="127"/>
      <c r="K19" s="127"/>
      <c r="L19" s="128"/>
      <c r="M19" s="128"/>
      <c r="N19" s="129"/>
      <c r="O19" s="129"/>
      <c r="P19" s="129"/>
      <c r="Q19" s="36"/>
      <c r="R19" s="130"/>
      <c r="S19" s="131"/>
      <c r="T19" s="132"/>
      <c r="U19" s="131"/>
      <c r="W19" s="28"/>
      <c r="X19" s="29"/>
    </row>
    <row r="20" spans="1:24" ht="18.75" customHeight="1">
      <c r="A20" s="224">
        <v>27</v>
      </c>
      <c r="B20" s="243">
        <v>47384</v>
      </c>
      <c r="C20" s="212">
        <v>12625</v>
      </c>
      <c r="D20" s="213">
        <v>12487</v>
      </c>
      <c r="E20" s="214">
        <v>9414</v>
      </c>
      <c r="F20" s="214">
        <v>3073</v>
      </c>
      <c r="G20" s="214">
        <v>138</v>
      </c>
      <c r="H20" s="241">
        <f>C20/B20*100</f>
        <v>26.644014857335808</v>
      </c>
      <c r="I20" s="126"/>
      <c r="J20" s="127"/>
      <c r="K20" s="127"/>
      <c r="L20" s="128"/>
      <c r="M20" s="128"/>
      <c r="N20" s="129"/>
      <c r="O20" s="129"/>
      <c r="P20" s="129"/>
      <c r="Q20" s="36"/>
      <c r="R20" s="130"/>
      <c r="S20" s="131"/>
      <c r="T20" s="132"/>
      <c r="U20" s="131"/>
      <c r="W20" s="28"/>
      <c r="X20" s="29"/>
    </row>
    <row r="21" spans="1:24" ht="18.75" customHeight="1">
      <c r="A21" s="224"/>
      <c r="B21" s="238"/>
      <c r="C21" s="212"/>
      <c r="D21" s="212"/>
      <c r="E21" s="212"/>
      <c r="F21" s="212"/>
      <c r="G21" s="212"/>
      <c r="H21" s="241"/>
      <c r="I21" s="118"/>
      <c r="J21" s="119"/>
      <c r="K21" s="119"/>
      <c r="L21" s="120"/>
      <c r="M21" s="120"/>
      <c r="N21" s="121"/>
      <c r="O21" s="121"/>
      <c r="P21" s="121"/>
      <c r="Q21" s="122"/>
      <c r="R21" s="123"/>
      <c r="S21" s="124"/>
      <c r="T21" s="125"/>
      <c r="U21" s="124"/>
      <c r="W21" s="30"/>
      <c r="X21" s="29"/>
    </row>
    <row r="22" spans="1:24" ht="18.75" customHeight="1">
      <c r="A22" s="244">
        <v>28</v>
      </c>
      <c r="B22" s="243">
        <v>48100</v>
      </c>
      <c r="C22" s="212">
        <v>11567</v>
      </c>
      <c r="D22" s="213">
        <v>11433</v>
      </c>
      <c r="E22" s="214">
        <v>8581</v>
      </c>
      <c r="F22" s="214">
        <v>2852</v>
      </c>
      <c r="G22" s="214">
        <v>134</v>
      </c>
      <c r="H22" s="241">
        <f>C22/B22*100</f>
        <v>24.047817047817048</v>
      </c>
      <c r="I22" s="126"/>
      <c r="J22" s="127"/>
      <c r="K22" s="127"/>
      <c r="L22" s="128"/>
      <c r="M22" s="128"/>
      <c r="N22" s="129"/>
      <c r="O22" s="129"/>
      <c r="P22" s="129"/>
      <c r="Q22" s="36"/>
      <c r="R22" s="130"/>
      <c r="S22" s="131"/>
      <c r="T22" s="132"/>
      <c r="U22" s="131"/>
      <c r="W22" s="30"/>
      <c r="X22" s="29"/>
    </row>
    <row r="23" spans="1:24" ht="18.75" customHeight="1">
      <c r="A23" s="244"/>
      <c r="B23" s="238"/>
      <c r="C23" s="212"/>
      <c r="D23" s="212"/>
      <c r="E23" s="212"/>
      <c r="F23" s="212"/>
      <c r="G23" s="212"/>
      <c r="H23" s="241"/>
      <c r="I23" s="126"/>
      <c r="J23" s="127"/>
      <c r="K23" s="127"/>
      <c r="L23" s="128"/>
      <c r="M23" s="128"/>
      <c r="N23" s="129"/>
      <c r="O23" s="129"/>
      <c r="P23" s="129"/>
      <c r="Q23" s="36"/>
      <c r="R23" s="130"/>
      <c r="S23" s="131"/>
      <c r="T23" s="132"/>
      <c r="U23" s="131"/>
      <c r="W23" s="30"/>
      <c r="X23" s="29"/>
    </row>
    <row r="24" spans="1:24" ht="18.75" customHeight="1" thickBot="1">
      <c r="A24" s="317">
        <v>29</v>
      </c>
      <c r="B24" s="322">
        <v>48633</v>
      </c>
      <c r="C24" s="318">
        <f>+D24+G24</f>
        <v>10805</v>
      </c>
      <c r="D24" s="319">
        <f>+E24+F24</f>
        <v>10670</v>
      </c>
      <c r="E24" s="320">
        <v>7918</v>
      </c>
      <c r="F24" s="320">
        <v>2752</v>
      </c>
      <c r="G24" s="320">
        <v>135</v>
      </c>
      <c r="H24" s="321">
        <f>C24/B24*100</f>
        <v>22.217424382620855</v>
      </c>
      <c r="I24" s="126"/>
      <c r="J24" s="127"/>
      <c r="K24" s="127"/>
      <c r="L24" s="128"/>
      <c r="M24" s="128"/>
      <c r="N24" s="129"/>
      <c r="O24" s="129"/>
      <c r="P24" s="129"/>
      <c r="Q24" s="36"/>
      <c r="R24" s="130"/>
      <c r="S24" s="131"/>
      <c r="T24" s="132"/>
      <c r="U24" s="131"/>
      <c r="W24" s="30"/>
      <c r="X24" s="29"/>
    </row>
    <row r="25" spans="1:24" ht="18.75" customHeight="1">
      <c r="A25" s="2" t="s">
        <v>208</v>
      </c>
      <c r="B25" s="2"/>
      <c r="C25" s="2"/>
      <c r="D25" s="2"/>
      <c r="E25" s="2"/>
      <c r="F25" s="245"/>
      <c r="G25" s="245"/>
      <c r="H25" s="164" t="s">
        <v>176</v>
      </c>
      <c r="I25" s="126"/>
      <c r="J25" s="127"/>
      <c r="K25" s="127"/>
      <c r="L25" s="128"/>
      <c r="M25" s="128"/>
      <c r="N25" s="129"/>
      <c r="O25" s="129"/>
      <c r="P25" s="129"/>
      <c r="Q25" s="36"/>
      <c r="R25" s="130"/>
      <c r="S25" s="131"/>
      <c r="T25" s="132"/>
      <c r="U25" s="131"/>
      <c r="W25" s="30"/>
      <c r="X25" s="29"/>
    </row>
    <row r="26" spans="1:24" ht="18.75" customHeight="1">
      <c r="A26" s="21"/>
      <c r="B26" s="21"/>
      <c r="C26" s="21"/>
      <c r="D26" s="21"/>
      <c r="E26" s="21"/>
      <c r="H26" s="39"/>
      <c r="I26" s="126"/>
      <c r="J26" s="127"/>
      <c r="K26" s="127"/>
      <c r="L26" s="128"/>
      <c r="M26" s="128"/>
      <c r="N26" s="129"/>
      <c r="O26" s="129"/>
      <c r="P26" s="129"/>
      <c r="Q26" s="36"/>
      <c r="R26" s="130"/>
      <c r="S26" s="131"/>
      <c r="T26" s="132"/>
      <c r="U26" s="131"/>
      <c r="W26" s="30"/>
      <c r="X26" s="29"/>
    </row>
    <row r="27" spans="1:24" ht="15" customHeight="1">
      <c r="A27" s="21"/>
      <c r="B27" s="21"/>
      <c r="C27" s="21"/>
      <c r="D27" s="21"/>
      <c r="E27" s="21"/>
      <c r="F27" s="21"/>
      <c r="G27" s="21"/>
      <c r="H27" s="21"/>
      <c r="I27" s="158"/>
      <c r="J27" s="158"/>
      <c r="K27" s="158"/>
      <c r="L27" s="158"/>
      <c r="M27" s="158"/>
      <c r="N27" s="158"/>
      <c r="O27" s="158"/>
      <c r="P27" s="158"/>
      <c r="Q27" s="158"/>
      <c r="R27" s="158"/>
      <c r="S27" s="158"/>
      <c r="T27" s="158"/>
      <c r="U27" s="133"/>
      <c r="W27" s="30"/>
      <c r="X27" s="29"/>
    </row>
    <row r="28" spans="1:24" ht="11.25" customHeight="1">
      <c r="A28" s="21"/>
      <c r="B28" s="21"/>
      <c r="C28" s="21"/>
      <c r="D28" s="21"/>
      <c r="E28" s="21"/>
      <c r="F28" s="21"/>
      <c r="G28" s="21"/>
      <c r="H28" s="21"/>
      <c r="I28" s="158"/>
      <c r="J28" s="158"/>
      <c r="K28" s="158"/>
      <c r="L28" s="158"/>
      <c r="M28" s="158"/>
      <c r="N28" s="158"/>
      <c r="O28" s="158"/>
      <c r="P28" s="158"/>
      <c r="Q28" s="158"/>
      <c r="R28" s="158"/>
      <c r="S28" s="158"/>
      <c r="T28" s="158"/>
      <c r="U28" s="158"/>
      <c r="W28" s="30"/>
      <c r="X28" s="29"/>
    </row>
    <row r="29" spans="1:24" ht="11.25" customHeight="1">
      <c r="A29" s="21"/>
      <c r="B29" s="21"/>
      <c r="C29" s="21"/>
      <c r="D29" s="21"/>
      <c r="E29" s="21"/>
      <c r="F29" s="21"/>
      <c r="G29" s="21"/>
      <c r="H29" s="21"/>
      <c r="I29" s="158"/>
      <c r="J29" s="158"/>
      <c r="K29" s="158"/>
      <c r="L29" s="158"/>
      <c r="M29" s="158"/>
      <c r="N29" s="158"/>
      <c r="O29" s="158"/>
      <c r="P29" s="158"/>
      <c r="Q29" s="158"/>
      <c r="R29" s="158"/>
      <c r="S29" s="133"/>
      <c r="T29" s="133"/>
      <c r="U29" s="133"/>
      <c r="W29" s="30"/>
      <c r="X29" s="29"/>
    </row>
    <row r="30" spans="1:24" ht="15" customHeight="1">
      <c r="A30" s="158"/>
      <c r="B30" s="158"/>
      <c r="C30" s="158"/>
      <c r="D30" s="158"/>
      <c r="E30" s="158"/>
      <c r="F30" s="158"/>
      <c r="G30" s="158"/>
      <c r="H30" s="158"/>
      <c r="I30" s="134"/>
      <c r="J30" s="135"/>
      <c r="K30" s="135"/>
      <c r="L30" s="135"/>
      <c r="M30" s="135"/>
      <c r="N30" s="135"/>
      <c r="O30" s="135"/>
      <c r="P30" s="135"/>
      <c r="Q30" s="135"/>
      <c r="R30" s="135"/>
      <c r="S30" s="135"/>
      <c r="T30" s="135"/>
      <c r="U30" s="136"/>
      <c r="V30" s="111"/>
      <c r="W30" s="30"/>
      <c r="X30" s="29"/>
    </row>
    <row r="31" spans="1:24" ht="18" customHeight="1">
      <c r="A31" s="158"/>
      <c r="B31" s="158"/>
      <c r="C31" s="158"/>
      <c r="D31" s="158"/>
      <c r="E31" s="158"/>
      <c r="F31" s="158"/>
      <c r="G31" s="158"/>
      <c r="H31" s="158"/>
      <c r="I31" s="135"/>
      <c r="J31" s="135"/>
      <c r="K31" s="135"/>
      <c r="L31" s="135"/>
      <c r="M31" s="135"/>
      <c r="N31" s="135"/>
      <c r="O31" s="135"/>
      <c r="P31" s="135"/>
      <c r="Q31" s="135"/>
      <c r="R31" s="135"/>
      <c r="S31" s="135"/>
      <c r="T31" s="135"/>
      <c r="U31" s="135"/>
      <c r="V31" s="111"/>
      <c r="W31" s="30"/>
      <c r="X31" s="29"/>
    </row>
    <row r="32" spans="1:24" ht="18.75" customHeight="1">
      <c r="A32" s="158"/>
      <c r="B32" s="158"/>
      <c r="C32" s="158"/>
      <c r="D32" s="158"/>
      <c r="E32" s="158"/>
      <c r="F32" s="158"/>
      <c r="G32" s="158"/>
      <c r="H32" s="158"/>
      <c r="I32" s="135"/>
      <c r="J32" s="135"/>
      <c r="K32" s="135"/>
      <c r="L32" s="135"/>
      <c r="M32" s="135"/>
      <c r="N32" s="135"/>
      <c r="O32" s="135"/>
      <c r="P32" s="135"/>
      <c r="Q32" s="135"/>
      <c r="R32" s="135"/>
      <c r="S32" s="135"/>
      <c r="T32" s="135"/>
      <c r="U32" s="135"/>
      <c r="V32" s="111"/>
      <c r="W32" s="30"/>
      <c r="X32" s="29"/>
    </row>
    <row r="33" spans="1:22" ht="18" customHeight="1">
      <c r="A33" s="158"/>
      <c r="B33" s="158"/>
      <c r="C33" s="160"/>
      <c r="D33" s="160"/>
      <c r="E33" s="160"/>
      <c r="F33" s="160"/>
      <c r="G33" s="160"/>
      <c r="H33" s="160"/>
      <c r="I33" s="137"/>
      <c r="J33" s="135"/>
      <c r="K33" s="134"/>
      <c r="L33" s="138"/>
      <c r="M33" s="135"/>
      <c r="N33" s="135"/>
      <c r="O33" s="135"/>
      <c r="P33" s="135"/>
      <c r="Q33" s="135"/>
      <c r="R33" s="135"/>
      <c r="S33" s="137"/>
      <c r="T33" s="137"/>
      <c r="U33" s="137"/>
      <c r="V33" s="111"/>
    </row>
    <row r="34" spans="1:22" ht="17.100000000000001" customHeight="1">
      <c r="A34" s="160"/>
      <c r="B34" s="37"/>
      <c r="C34" s="37"/>
      <c r="D34" s="37"/>
      <c r="E34" s="37"/>
      <c r="F34" s="37"/>
      <c r="G34" s="37"/>
      <c r="H34" s="37"/>
      <c r="I34" s="139"/>
      <c r="J34" s="140"/>
      <c r="K34" s="140"/>
      <c r="L34" s="141"/>
      <c r="M34" s="142"/>
      <c r="N34" s="142"/>
      <c r="O34" s="140"/>
      <c r="P34" s="140"/>
      <c r="Q34" s="142"/>
      <c r="R34" s="142"/>
      <c r="S34" s="139"/>
      <c r="T34" s="139"/>
      <c r="U34" s="139"/>
      <c r="V34" s="111"/>
    </row>
    <row r="35" spans="1:22" ht="12" customHeight="1">
      <c r="A35" s="160"/>
      <c r="B35" s="130"/>
      <c r="C35" s="130"/>
      <c r="D35" s="130"/>
      <c r="E35" s="130"/>
      <c r="F35" s="130"/>
      <c r="G35" s="130"/>
      <c r="H35" s="130"/>
      <c r="I35" s="143"/>
      <c r="J35" s="144"/>
      <c r="K35" s="144"/>
      <c r="L35" s="143"/>
      <c r="M35" s="144"/>
      <c r="N35" s="144"/>
      <c r="O35" s="144"/>
      <c r="P35" s="144"/>
      <c r="Q35" s="144"/>
      <c r="R35" s="144"/>
      <c r="S35" s="143"/>
      <c r="T35" s="143"/>
      <c r="U35" s="145"/>
      <c r="V35" s="111"/>
    </row>
    <row r="36" spans="1:22" ht="17.100000000000001" customHeight="1">
      <c r="A36" s="160"/>
      <c r="B36" s="37"/>
      <c r="C36" s="37"/>
      <c r="D36" s="37"/>
      <c r="E36" s="37"/>
      <c r="F36" s="37"/>
      <c r="G36" s="37"/>
      <c r="H36" s="37"/>
      <c r="I36" s="139"/>
      <c r="J36" s="140"/>
      <c r="K36" s="140"/>
      <c r="L36" s="141"/>
      <c r="M36" s="142"/>
      <c r="N36" s="142"/>
      <c r="O36" s="140"/>
      <c r="P36" s="140"/>
      <c r="Q36" s="142"/>
      <c r="R36" s="142"/>
      <c r="S36" s="139"/>
      <c r="T36" s="139"/>
      <c r="U36" s="139"/>
      <c r="V36" s="111"/>
    </row>
    <row r="37" spans="1:22" ht="12" customHeight="1">
      <c r="A37" s="146"/>
      <c r="B37" s="130"/>
      <c r="C37" s="130"/>
      <c r="D37" s="130"/>
      <c r="E37" s="130"/>
      <c r="F37" s="130"/>
      <c r="G37" s="130"/>
      <c r="H37" s="130"/>
      <c r="I37" s="147"/>
      <c r="J37" s="148"/>
      <c r="K37" s="148"/>
      <c r="L37" s="147"/>
      <c r="M37" s="148"/>
      <c r="N37" s="148"/>
      <c r="O37" s="148"/>
      <c r="P37" s="148"/>
      <c r="Q37" s="148"/>
      <c r="R37" s="148"/>
      <c r="S37" s="147"/>
      <c r="T37" s="147"/>
      <c r="U37" s="147"/>
      <c r="V37" s="111"/>
    </row>
    <row r="38" spans="1:22" s="149" customFormat="1" ht="17.100000000000001" customHeight="1">
      <c r="A38" s="160"/>
      <c r="B38" s="37"/>
      <c r="C38" s="37"/>
      <c r="D38" s="37"/>
      <c r="E38" s="37"/>
      <c r="F38" s="37"/>
      <c r="G38" s="37"/>
      <c r="H38" s="37"/>
      <c r="I38" s="139"/>
      <c r="J38" s="142"/>
      <c r="K38" s="142"/>
      <c r="L38" s="141"/>
      <c r="M38" s="142"/>
      <c r="N38" s="142"/>
      <c r="O38" s="142"/>
      <c r="P38" s="142"/>
      <c r="Q38" s="142"/>
      <c r="R38" s="142"/>
      <c r="S38" s="139"/>
      <c r="T38" s="139"/>
      <c r="U38" s="139"/>
      <c r="V38" s="40"/>
    </row>
    <row r="39" spans="1:22" s="149" customFormat="1" ht="12" customHeight="1">
      <c r="A39" s="146"/>
      <c r="B39" s="130"/>
      <c r="C39" s="130"/>
      <c r="D39" s="130"/>
      <c r="E39" s="130"/>
      <c r="F39" s="130"/>
      <c r="G39" s="130"/>
      <c r="H39" s="130"/>
      <c r="I39" s="147"/>
      <c r="J39" s="148"/>
      <c r="K39" s="148"/>
      <c r="L39" s="147"/>
      <c r="M39" s="148"/>
      <c r="N39" s="148"/>
      <c r="O39" s="148"/>
      <c r="P39" s="148"/>
      <c r="Q39" s="148"/>
      <c r="R39" s="148"/>
      <c r="S39" s="139"/>
      <c r="T39" s="139"/>
      <c r="U39" s="147"/>
      <c r="V39" s="40"/>
    </row>
    <row r="40" spans="1:22" s="149" customFormat="1" ht="17.100000000000001" customHeight="1">
      <c r="A40" s="160"/>
      <c r="B40" s="37"/>
      <c r="C40" s="37"/>
      <c r="D40" s="37"/>
      <c r="E40" s="37"/>
      <c r="F40" s="37"/>
      <c r="G40" s="37"/>
      <c r="H40" s="37"/>
      <c r="I40" s="139"/>
      <c r="J40" s="142"/>
      <c r="K40" s="142"/>
      <c r="L40" s="141"/>
      <c r="M40" s="142"/>
      <c r="N40" s="142"/>
      <c r="O40" s="142"/>
      <c r="P40" s="142"/>
      <c r="Q40" s="142"/>
      <c r="R40" s="142"/>
      <c r="S40" s="139"/>
      <c r="T40" s="139"/>
      <c r="U40" s="139"/>
      <c r="V40" s="40"/>
    </row>
    <row r="41" spans="1:22" s="149" customFormat="1" ht="12" customHeight="1">
      <c r="A41" s="146"/>
      <c r="B41" s="130"/>
      <c r="C41" s="130"/>
      <c r="D41" s="130"/>
      <c r="E41" s="130"/>
      <c r="F41" s="130"/>
      <c r="G41" s="130"/>
      <c r="H41" s="130"/>
      <c r="I41" s="147"/>
      <c r="J41" s="148"/>
      <c r="K41" s="148"/>
      <c r="L41" s="147"/>
      <c r="M41" s="148"/>
      <c r="N41" s="148"/>
      <c r="O41" s="148"/>
      <c r="P41" s="148"/>
      <c r="Q41" s="148"/>
      <c r="R41" s="148"/>
      <c r="S41" s="147"/>
      <c r="T41" s="147"/>
      <c r="U41" s="147"/>
      <c r="V41" s="40"/>
    </row>
    <row r="42" spans="1:22" s="149" customFormat="1" ht="17.100000000000001" customHeight="1">
      <c r="A42" s="160"/>
      <c r="B42" s="37"/>
      <c r="C42" s="38"/>
      <c r="D42" s="38"/>
      <c r="E42" s="38"/>
      <c r="F42" s="38"/>
      <c r="G42" s="38"/>
      <c r="H42" s="38"/>
      <c r="I42" s="150"/>
      <c r="J42" s="142"/>
      <c r="K42" s="142"/>
      <c r="L42" s="141"/>
      <c r="M42" s="142"/>
      <c r="N42" s="142"/>
      <c r="O42" s="142"/>
      <c r="P42" s="142"/>
      <c r="Q42" s="142"/>
      <c r="R42" s="142"/>
      <c r="S42" s="139"/>
      <c r="T42" s="139"/>
      <c r="U42" s="139"/>
      <c r="V42" s="40"/>
    </row>
    <row r="43" spans="1:22" s="149" customFormat="1" ht="12" customHeight="1">
      <c r="A43" s="146"/>
      <c r="B43" s="37"/>
      <c r="C43" s="130"/>
      <c r="D43" s="130"/>
      <c r="E43" s="130"/>
      <c r="F43" s="130"/>
      <c r="G43" s="130"/>
      <c r="H43" s="130"/>
      <c r="I43" s="147"/>
      <c r="J43" s="148"/>
      <c r="K43" s="148"/>
      <c r="L43" s="147"/>
      <c r="M43" s="148"/>
      <c r="N43" s="148"/>
      <c r="O43" s="148"/>
      <c r="P43" s="148"/>
      <c r="Q43" s="148"/>
      <c r="R43" s="148"/>
      <c r="S43" s="147"/>
      <c r="T43" s="147"/>
      <c r="U43" s="147"/>
      <c r="V43" s="40"/>
    </row>
    <row r="44" spans="1:22" s="149" customFormat="1" ht="17.100000000000001" customHeight="1">
      <c r="A44" s="151"/>
      <c r="B44" s="152"/>
      <c r="C44" s="153"/>
      <c r="D44" s="153"/>
      <c r="E44" s="153"/>
      <c r="F44" s="153"/>
      <c r="G44" s="153"/>
      <c r="H44" s="153"/>
      <c r="I44" s="150"/>
      <c r="J44" s="154"/>
      <c r="K44" s="154"/>
      <c r="L44" s="150"/>
      <c r="M44" s="154"/>
      <c r="N44" s="154"/>
      <c r="O44" s="154"/>
      <c r="P44" s="154"/>
      <c r="Q44" s="154"/>
      <c r="R44" s="154"/>
      <c r="S44" s="150"/>
      <c r="T44" s="150"/>
      <c r="U44" s="150"/>
      <c r="V44" s="40"/>
    </row>
    <row r="45" spans="1:22" ht="15" customHeight="1">
      <c r="A45" s="158"/>
      <c r="B45" s="158"/>
      <c r="C45" s="158"/>
      <c r="D45" s="158"/>
      <c r="E45" s="158"/>
      <c r="F45" s="158"/>
      <c r="G45" s="158"/>
      <c r="H45" s="158"/>
      <c r="I45" s="135"/>
      <c r="J45" s="135"/>
      <c r="K45" s="135"/>
      <c r="L45" s="135"/>
      <c r="M45" s="135"/>
      <c r="N45" s="135"/>
      <c r="O45" s="135"/>
      <c r="P45" s="135"/>
      <c r="Q45" s="135"/>
      <c r="R45" s="135"/>
      <c r="S45" s="135"/>
      <c r="T45" s="135"/>
      <c r="U45" s="136"/>
      <c r="V45" s="111"/>
    </row>
    <row r="46" spans="1:22" ht="15" customHeight="1">
      <c r="A46" s="158"/>
      <c r="B46" s="158"/>
      <c r="C46" s="158"/>
      <c r="D46" s="158"/>
      <c r="E46" s="158"/>
      <c r="F46" s="158"/>
      <c r="G46" s="158"/>
      <c r="H46" s="158"/>
      <c r="I46" s="135"/>
      <c r="J46" s="135"/>
      <c r="K46" s="135"/>
      <c r="L46" s="135"/>
      <c r="M46" s="135"/>
      <c r="N46" s="135"/>
      <c r="O46" s="135"/>
      <c r="P46" s="135"/>
      <c r="Q46" s="135"/>
      <c r="R46" s="135"/>
      <c r="S46" s="135"/>
      <c r="T46" s="135"/>
      <c r="U46" s="135"/>
      <c r="V46" s="111"/>
    </row>
    <row r="47" spans="1:22" ht="15" customHeight="1">
      <c r="A47" s="158"/>
      <c r="B47" s="158"/>
      <c r="C47" s="158"/>
      <c r="D47" s="158"/>
      <c r="E47" s="158"/>
      <c r="F47" s="158"/>
      <c r="G47" s="158"/>
      <c r="H47" s="158"/>
      <c r="I47" s="135"/>
      <c r="J47" s="135"/>
      <c r="K47" s="135"/>
      <c r="L47" s="135"/>
      <c r="M47" s="135"/>
      <c r="N47" s="135"/>
      <c r="O47" s="135"/>
      <c r="P47" s="135"/>
      <c r="Q47" s="135"/>
      <c r="R47" s="135"/>
      <c r="S47" s="135"/>
      <c r="T47" s="135"/>
      <c r="U47" s="135"/>
      <c r="V47" s="111"/>
    </row>
    <row r="48" spans="1:22" ht="15" customHeight="1">
      <c r="A48" s="155"/>
      <c r="B48" s="158"/>
      <c r="C48" s="158"/>
      <c r="D48" s="158"/>
      <c r="E48" s="158"/>
      <c r="F48" s="158"/>
      <c r="G48" s="158"/>
      <c r="H48" s="158"/>
      <c r="I48" s="135"/>
      <c r="J48" s="135"/>
      <c r="K48" s="135"/>
      <c r="L48" s="135"/>
      <c r="M48" s="135"/>
      <c r="N48" s="135"/>
      <c r="O48" s="135"/>
      <c r="P48" s="135"/>
      <c r="Q48" s="135"/>
      <c r="R48" s="135"/>
      <c r="S48" s="135"/>
      <c r="T48" s="135"/>
      <c r="U48" s="135"/>
      <c r="V48" s="111"/>
    </row>
    <row r="49" spans="1:22" ht="17.45" customHeight="1">
      <c r="A49" s="111"/>
      <c r="B49" s="111"/>
      <c r="C49" s="111"/>
      <c r="D49" s="111"/>
      <c r="E49" s="111"/>
      <c r="F49" s="111"/>
      <c r="G49" s="111"/>
      <c r="H49" s="111"/>
      <c r="I49" s="111"/>
      <c r="J49" s="111"/>
      <c r="K49" s="111"/>
      <c r="L49" s="111"/>
      <c r="M49" s="111"/>
      <c r="N49" s="111"/>
      <c r="O49" s="111"/>
      <c r="P49" s="111"/>
      <c r="Q49" s="111"/>
      <c r="R49" s="111"/>
      <c r="S49" s="111"/>
      <c r="T49" s="111"/>
      <c r="U49" s="111"/>
      <c r="V49" s="111"/>
    </row>
  </sheetData>
  <sheetProtection sheet="1" objects="1" scenarios="1"/>
  <mergeCells count="8">
    <mergeCell ref="B1:H1"/>
    <mergeCell ref="A2:H2"/>
    <mergeCell ref="A4:H4"/>
    <mergeCell ref="D10:D11"/>
    <mergeCell ref="E10:E11"/>
    <mergeCell ref="F10:F11"/>
    <mergeCell ref="G10:G11"/>
    <mergeCell ref="D8:F8"/>
  </mergeCells>
  <phoneticPr fontId="6"/>
  <printOptions horizontalCentered="1"/>
  <pageMargins left="0.59055118110236227" right="0.59055118110236227" top="0.59055118110236227" bottom="0.59055118110236227" header="0.39370078740157483" footer="0.39370078740157483"/>
  <pageSetup paperSize="9" firstPageNumber="106" orientation="portrait" useFirstPageNumber="1" verticalDpi="300" r:id="rId1"/>
  <headerFooter scaleWithDoc="0" alignWithMargins="0">
    <oddHeader>&amp;L道路、交通及び通信</oddHeader>
    <oddFooter>&amp;C&amp;12&amp;A</oddFooter>
  </headerFooter>
  <colBreaks count="1" manualBreakCount="1">
    <brk id="8"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49"/>
  <sheetViews>
    <sheetView view="pageBreakPreview" zoomScaleNormal="100" zoomScaleSheetLayoutView="100" workbookViewId="0">
      <selection activeCell="O1" sqref="O1:AD1048576"/>
    </sheetView>
  </sheetViews>
  <sheetFormatPr defaultRowHeight="17.45" customHeight="1" outlineLevelCol="1"/>
  <cols>
    <col min="1" max="1" width="0.42578125" style="45" customWidth="1"/>
    <col min="2" max="2" width="11.5703125" style="45" customWidth="1"/>
    <col min="3" max="3" width="6" style="45" customWidth="1"/>
    <col min="4" max="4" width="6.42578125" style="45" customWidth="1"/>
    <col min="5" max="6" width="4" style="45" customWidth="1"/>
    <col min="7" max="7" width="6.7109375" style="45" customWidth="1"/>
    <col min="8" max="8" width="6.28515625" style="45" customWidth="1"/>
    <col min="9" max="9" width="7.5703125" style="45" customWidth="1"/>
    <col min="10" max="10" width="8" style="45" customWidth="1"/>
    <col min="11" max="13" width="9.7109375" style="45" customWidth="1"/>
    <col min="14" max="14" width="9.140625" style="45"/>
    <col min="15" max="15" width="0" style="45" hidden="1" customWidth="1"/>
    <col min="16" max="16" width="15.140625" style="45" hidden="1" customWidth="1"/>
    <col min="17" max="22" width="0" style="45" hidden="1" customWidth="1" outlineLevel="1"/>
    <col min="23" max="23" width="0" style="45" hidden="1" customWidth="1" collapsed="1"/>
    <col min="24" max="24" width="0" style="45" hidden="1" customWidth="1"/>
    <col min="25" max="25" width="9.42578125" style="45" hidden="1" customWidth="1"/>
    <col min="26" max="30" width="0" style="45" hidden="1" customWidth="1"/>
    <col min="31" max="16384" width="9.140625" style="45"/>
  </cols>
  <sheetData>
    <row r="1" spans="1:29" ht="5.0999999999999996" customHeight="1">
      <c r="A1" s="42"/>
      <c r="B1" s="43"/>
      <c r="C1" s="44"/>
      <c r="E1" s="44"/>
      <c r="F1" s="44"/>
      <c r="G1" s="44"/>
      <c r="H1" s="44"/>
      <c r="I1" s="44"/>
      <c r="J1" s="44"/>
      <c r="K1" s="44"/>
      <c r="L1" s="44"/>
      <c r="M1" s="44"/>
      <c r="N1" s="44"/>
    </row>
    <row r="2" spans="1:29" ht="15.75" customHeight="1">
      <c r="A2" s="46"/>
      <c r="B2" s="552" t="s">
        <v>140</v>
      </c>
      <c r="C2" s="552"/>
      <c r="D2" s="552"/>
      <c r="E2" s="552"/>
      <c r="F2" s="552"/>
      <c r="G2" s="552"/>
      <c r="H2" s="552"/>
      <c r="I2" s="552"/>
      <c r="J2" s="552"/>
      <c r="K2" s="552"/>
      <c r="L2" s="552"/>
      <c r="M2" s="552"/>
      <c r="N2" s="552"/>
      <c r="P2" s="502" t="s">
        <v>358</v>
      </c>
      <c r="Q2" s="502"/>
      <c r="R2" s="502"/>
      <c r="S2" s="502"/>
      <c r="T2" s="502"/>
      <c r="U2" s="502"/>
      <c r="V2" s="502"/>
      <c r="W2" s="502"/>
      <c r="X2" s="502"/>
      <c r="Y2" s="502"/>
      <c r="Z2" s="502"/>
      <c r="AA2" s="502"/>
      <c r="AB2" s="502"/>
      <c r="AC2" s="502"/>
    </row>
    <row r="3" spans="1:29" ht="5.0999999999999996" customHeight="1" thickBot="1">
      <c r="A3" s="42"/>
      <c r="B3" s="43"/>
      <c r="C3" s="44"/>
      <c r="E3" s="44"/>
      <c r="F3" s="44"/>
      <c r="G3" s="44"/>
      <c r="H3" s="44"/>
      <c r="I3" s="44"/>
      <c r="J3" s="44"/>
      <c r="K3" s="44"/>
      <c r="L3" s="44"/>
      <c r="M3" s="44"/>
      <c r="N3" s="44"/>
      <c r="P3" s="285"/>
      <c r="Q3" s="286"/>
      <c r="R3" s="286"/>
      <c r="S3" s="286"/>
      <c r="T3" s="286"/>
      <c r="U3" s="286"/>
      <c r="V3" s="286"/>
      <c r="W3" s="286"/>
      <c r="X3" s="286"/>
      <c r="Y3" s="286"/>
      <c r="Z3" s="286"/>
      <c r="AA3" s="286"/>
      <c r="AB3" s="503" t="s">
        <v>295</v>
      </c>
      <c r="AC3" s="503"/>
    </row>
    <row r="4" spans="1:29" ht="75" customHeight="1">
      <c r="A4" s="156"/>
      <c r="B4" s="553" t="s">
        <v>361</v>
      </c>
      <c r="C4" s="553"/>
      <c r="D4" s="553"/>
      <c r="E4" s="553"/>
      <c r="F4" s="553"/>
      <c r="G4" s="553"/>
      <c r="H4" s="553"/>
      <c r="I4" s="553"/>
      <c r="J4" s="553"/>
      <c r="K4" s="553"/>
      <c r="L4" s="553"/>
      <c r="M4" s="553"/>
      <c r="N4" s="553"/>
      <c r="P4" s="504" t="s">
        <v>296</v>
      </c>
      <c r="Q4" s="507" t="s">
        <v>297</v>
      </c>
      <c r="R4" s="507"/>
      <c r="S4" s="507"/>
      <c r="T4" s="507"/>
      <c r="U4" s="507"/>
      <c r="V4" s="507"/>
      <c r="W4" s="507"/>
      <c r="X4" s="507"/>
      <c r="Y4" s="507"/>
      <c r="Z4" s="508" t="s">
        <v>298</v>
      </c>
      <c r="AA4" s="509"/>
      <c r="AB4" s="509"/>
      <c r="AC4" s="510"/>
    </row>
    <row r="5" spans="1:29" ht="12" customHeight="1">
      <c r="A5" s="42"/>
      <c r="B5" s="47"/>
      <c r="C5" s="44"/>
      <c r="D5" s="44"/>
      <c r="E5" s="44"/>
      <c r="F5" s="44"/>
      <c r="G5" s="44"/>
      <c r="H5" s="44"/>
      <c r="I5" s="44"/>
      <c r="J5" s="44"/>
      <c r="K5" s="44"/>
      <c r="L5" s="44"/>
      <c r="M5" s="44"/>
      <c r="N5" s="44"/>
      <c r="P5" s="505"/>
      <c r="Q5" s="514" t="s">
        <v>299</v>
      </c>
      <c r="R5" s="514"/>
      <c r="S5" s="514"/>
      <c r="T5" s="515" t="s">
        <v>300</v>
      </c>
      <c r="U5" s="515"/>
      <c r="V5" s="515"/>
      <c r="W5" s="515" t="s">
        <v>301</v>
      </c>
      <c r="X5" s="515"/>
      <c r="Y5" s="515"/>
      <c r="Z5" s="511"/>
      <c r="AA5" s="512"/>
      <c r="AB5" s="512"/>
      <c r="AC5" s="513"/>
    </row>
    <row r="6" spans="1:29" ht="15" customHeight="1" thickBot="1">
      <c r="A6" s="161"/>
      <c r="B6" s="551" t="s">
        <v>357</v>
      </c>
      <c r="C6" s="551"/>
      <c r="D6" s="551"/>
      <c r="E6" s="551"/>
      <c r="F6" s="551"/>
      <c r="G6" s="551"/>
      <c r="H6" s="551"/>
      <c r="I6" s="551"/>
      <c r="J6" s="44"/>
      <c r="K6" s="44"/>
      <c r="L6" s="44"/>
      <c r="M6" s="44"/>
      <c r="N6" s="44"/>
      <c r="P6" s="506"/>
      <c r="Q6" s="287" t="s">
        <v>302</v>
      </c>
      <c r="R6" s="287" t="s">
        <v>303</v>
      </c>
      <c r="S6" s="288" t="s">
        <v>304</v>
      </c>
      <c r="T6" s="287" t="s">
        <v>302</v>
      </c>
      <c r="U6" s="287" t="s">
        <v>303</v>
      </c>
      <c r="V6" s="288" t="s">
        <v>304</v>
      </c>
      <c r="W6" s="287" t="s">
        <v>302</v>
      </c>
      <c r="X6" s="287" t="s">
        <v>303</v>
      </c>
      <c r="Y6" s="288" t="s">
        <v>304</v>
      </c>
      <c r="Z6" s="288" t="s">
        <v>302</v>
      </c>
      <c r="AA6" s="288" t="s">
        <v>303</v>
      </c>
      <c r="AB6" s="288" t="s">
        <v>305</v>
      </c>
      <c r="AC6" s="289" t="s">
        <v>304</v>
      </c>
    </row>
    <row r="7" spans="1:29" ht="15" customHeight="1" thickBot="1">
      <c r="A7" s="48"/>
      <c r="B7" s="49"/>
      <c r="C7" s="541" t="s">
        <v>142</v>
      </c>
      <c r="D7" s="542"/>
      <c r="E7" s="528" t="s">
        <v>211</v>
      </c>
      <c r="F7" s="529"/>
      <c r="G7" s="529"/>
      <c r="H7" s="529"/>
      <c r="I7" s="529"/>
      <c r="J7" s="530"/>
      <c r="K7" s="528" t="s">
        <v>144</v>
      </c>
      <c r="L7" s="530"/>
      <c r="M7" s="528" t="s">
        <v>145</v>
      </c>
      <c r="N7" s="557"/>
      <c r="P7" s="290" t="s">
        <v>306</v>
      </c>
      <c r="Q7" s="291">
        <f>SUM(Q8:Q48)</f>
        <v>715614</v>
      </c>
      <c r="R7" s="291">
        <f>SUM(R8:R48)</f>
        <v>7917</v>
      </c>
      <c r="S7" s="291">
        <f>SUM(S8:S48)</f>
        <v>723531</v>
      </c>
      <c r="T7" s="291">
        <f t="shared" ref="T7:V7" si="0">SUM(T8:T48)</f>
        <v>737594</v>
      </c>
      <c r="U7" s="291">
        <f t="shared" si="0"/>
        <v>5946</v>
      </c>
      <c r="V7" s="291">
        <f t="shared" si="0"/>
        <v>743540</v>
      </c>
      <c r="W7" s="291">
        <f t="shared" ref="W7:AC7" si="1">SUM(W8:W48)</f>
        <v>1456122</v>
      </c>
      <c r="X7" s="291">
        <f t="shared" si="1"/>
        <v>15414</v>
      </c>
      <c r="Y7" s="291">
        <f t="shared" si="1"/>
        <v>1471536</v>
      </c>
      <c r="Z7" s="291">
        <f t="shared" si="1"/>
        <v>630280</v>
      </c>
      <c r="AA7" s="291">
        <f t="shared" si="1"/>
        <v>8804</v>
      </c>
      <c r="AB7" s="291">
        <f t="shared" si="1"/>
        <v>3972</v>
      </c>
      <c r="AC7" s="291">
        <f t="shared" si="1"/>
        <v>643056</v>
      </c>
    </row>
    <row r="8" spans="1:29" ht="15" customHeight="1">
      <c r="A8" s="48"/>
      <c r="B8" s="50"/>
      <c r="C8" s="543"/>
      <c r="D8" s="544"/>
      <c r="E8" s="531"/>
      <c r="F8" s="532"/>
      <c r="G8" s="532"/>
      <c r="H8" s="532"/>
      <c r="I8" s="532"/>
      <c r="J8" s="533"/>
      <c r="K8" s="531" t="s">
        <v>151</v>
      </c>
      <c r="L8" s="533"/>
      <c r="M8" s="531"/>
      <c r="N8" s="558"/>
      <c r="P8" s="292" t="s">
        <v>167</v>
      </c>
      <c r="Q8" s="293">
        <v>154969</v>
      </c>
      <c r="R8" s="293">
        <v>2349</v>
      </c>
      <c r="S8" s="293">
        <v>157318</v>
      </c>
      <c r="T8" s="293">
        <v>165095</v>
      </c>
      <c r="U8" s="293">
        <v>1744</v>
      </c>
      <c r="V8" s="293">
        <v>166839</v>
      </c>
      <c r="W8" s="293">
        <v>318944</v>
      </c>
      <c r="X8" s="293">
        <v>4346</v>
      </c>
      <c r="Y8" s="293">
        <v>323290</v>
      </c>
      <c r="Z8" s="293">
        <v>146907</v>
      </c>
      <c r="AA8" s="293">
        <v>2992</v>
      </c>
      <c r="AB8" s="293">
        <v>759</v>
      </c>
      <c r="AC8" s="294">
        <v>150658</v>
      </c>
    </row>
    <row r="9" spans="1:29" ht="15" customHeight="1">
      <c r="A9" s="48"/>
      <c r="B9" s="50"/>
      <c r="C9" s="543"/>
      <c r="D9" s="544"/>
      <c r="E9" s="545" t="s">
        <v>13</v>
      </c>
      <c r="F9" s="546"/>
      <c r="G9" s="535" t="s">
        <v>212</v>
      </c>
      <c r="H9" s="538" t="s">
        <v>209</v>
      </c>
      <c r="I9" s="535" t="s">
        <v>220</v>
      </c>
      <c r="J9" s="535" t="s">
        <v>337</v>
      </c>
      <c r="K9" s="535" t="s">
        <v>210</v>
      </c>
      <c r="L9" s="554" t="s">
        <v>153</v>
      </c>
      <c r="M9" s="538" t="s">
        <v>154</v>
      </c>
      <c r="N9" s="559" t="s">
        <v>155</v>
      </c>
      <c r="P9" s="295" t="s">
        <v>169</v>
      </c>
      <c r="Q9" s="296">
        <v>47203</v>
      </c>
      <c r="R9" s="296">
        <v>618</v>
      </c>
      <c r="S9" s="296">
        <v>47821</v>
      </c>
      <c r="T9" s="296">
        <v>49840</v>
      </c>
      <c r="U9" s="296">
        <v>490</v>
      </c>
      <c r="V9" s="296">
        <v>50330</v>
      </c>
      <c r="W9" s="296">
        <v>97112</v>
      </c>
      <c r="X9" s="296">
        <v>1265</v>
      </c>
      <c r="Y9" s="296">
        <v>98377</v>
      </c>
      <c r="Z9" s="296">
        <v>42304</v>
      </c>
      <c r="AA9" s="296">
        <v>574</v>
      </c>
      <c r="AB9" s="296">
        <v>388</v>
      </c>
      <c r="AC9" s="297">
        <v>43266</v>
      </c>
    </row>
    <row r="10" spans="1:29" ht="15" customHeight="1">
      <c r="A10" s="48"/>
      <c r="B10" s="527" t="s">
        <v>163</v>
      </c>
      <c r="C10" s="543"/>
      <c r="D10" s="544"/>
      <c r="E10" s="547"/>
      <c r="F10" s="548"/>
      <c r="G10" s="536"/>
      <c r="H10" s="539"/>
      <c r="I10" s="536"/>
      <c r="J10" s="536"/>
      <c r="K10" s="536"/>
      <c r="L10" s="555"/>
      <c r="M10" s="539"/>
      <c r="N10" s="560"/>
      <c r="P10" s="295" t="s">
        <v>171</v>
      </c>
      <c r="Q10" s="296">
        <v>24458</v>
      </c>
      <c r="R10" s="296">
        <v>166</v>
      </c>
      <c r="S10" s="296">
        <v>24624</v>
      </c>
      <c r="T10" s="296">
        <v>24485</v>
      </c>
      <c r="U10" s="296">
        <v>161</v>
      </c>
      <c r="V10" s="296">
        <v>24646</v>
      </c>
      <c r="W10" s="296">
        <v>48946</v>
      </c>
      <c r="X10" s="296">
        <v>446</v>
      </c>
      <c r="Y10" s="296">
        <v>49392</v>
      </c>
      <c r="Z10" s="296">
        <v>23616</v>
      </c>
      <c r="AA10" s="296">
        <v>287</v>
      </c>
      <c r="AB10" s="296">
        <v>132</v>
      </c>
      <c r="AC10" s="297">
        <v>24035</v>
      </c>
    </row>
    <row r="11" spans="1:29" ht="15" customHeight="1">
      <c r="A11" s="48"/>
      <c r="B11" s="527"/>
      <c r="C11" s="543"/>
      <c r="D11" s="544"/>
      <c r="E11" s="547"/>
      <c r="F11" s="548"/>
      <c r="G11" s="536"/>
      <c r="H11" s="539"/>
      <c r="I11" s="536"/>
      <c r="J11" s="536"/>
      <c r="K11" s="536"/>
      <c r="L11" s="555"/>
      <c r="M11" s="539"/>
      <c r="N11" s="560"/>
      <c r="P11" s="295" t="s">
        <v>172</v>
      </c>
      <c r="Q11" s="296">
        <v>55216</v>
      </c>
      <c r="R11" s="296">
        <v>571</v>
      </c>
      <c r="S11" s="296">
        <v>55787</v>
      </c>
      <c r="T11" s="296">
        <v>58205</v>
      </c>
      <c r="U11" s="296">
        <v>345</v>
      </c>
      <c r="V11" s="296">
        <v>58550</v>
      </c>
      <c r="W11" s="296">
        <v>113405</v>
      </c>
      <c r="X11" s="296">
        <v>967</v>
      </c>
      <c r="Y11" s="296">
        <v>114372</v>
      </c>
      <c r="Z11" s="296">
        <v>48025</v>
      </c>
      <c r="AA11" s="296">
        <v>696</v>
      </c>
      <c r="AB11" s="296">
        <v>195</v>
      </c>
      <c r="AC11" s="297">
        <v>48916</v>
      </c>
    </row>
    <row r="12" spans="1:29" ht="15" customHeight="1">
      <c r="A12" s="51"/>
      <c r="B12" s="162"/>
      <c r="C12" s="543"/>
      <c r="D12" s="544"/>
      <c r="E12" s="547"/>
      <c r="F12" s="548"/>
      <c r="G12" s="536"/>
      <c r="H12" s="539"/>
      <c r="I12" s="536"/>
      <c r="J12" s="536"/>
      <c r="K12" s="536"/>
      <c r="L12" s="555"/>
      <c r="M12" s="539"/>
      <c r="N12" s="560"/>
      <c r="P12" s="295" t="s">
        <v>173</v>
      </c>
      <c r="Q12" s="296">
        <v>31028</v>
      </c>
      <c r="R12" s="296">
        <v>186</v>
      </c>
      <c r="S12" s="296">
        <v>31214</v>
      </c>
      <c r="T12" s="296">
        <v>31176</v>
      </c>
      <c r="U12" s="296">
        <v>191</v>
      </c>
      <c r="V12" s="296">
        <v>31367</v>
      </c>
      <c r="W12" s="296">
        <v>62410</v>
      </c>
      <c r="X12" s="296">
        <v>430</v>
      </c>
      <c r="Y12" s="296">
        <v>62840</v>
      </c>
      <c r="Z12" s="296">
        <v>28807</v>
      </c>
      <c r="AA12" s="296">
        <v>241</v>
      </c>
      <c r="AB12" s="296">
        <v>126</v>
      </c>
      <c r="AC12" s="297">
        <v>29174</v>
      </c>
    </row>
    <row r="13" spans="1:29" ht="15" customHeight="1">
      <c r="A13" s="51"/>
      <c r="B13" s="162"/>
      <c r="C13" s="534" t="s">
        <v>165</v>
      </c>
      <c r="D13" s="527"/>
      <c r="E13" s="547"/>
      <c r="F13" s="548"/>
      <c r="G13" s="536"/>
      <c r="H13" s="539"/>
      <c r="I13" s="536"/>
      <c r="J13" s="536"/>
      <c r="K13" s="536"/>
      <c r="L13" s="555"/>
      <c r="M13" s="539"/>
      <c r="N13" s="560"/>
      <c r="P13" s="295" t="s">
        <v>174</v>
      </c>
      <c r="Q13" s="296">
        <v>30436</v>
      </c>
      <c r="R13" s="296">
        <v>307</v>
      </c>
      <c r="S13" s="296">
        <v>30743</v>
      </c>
      <c r="T13" s="296">
        <v>30021</v>
      </c>
      <c r="U13" s="296">
        <v>120</v>
      </c>
      <c r="V13" s="296">
        <v>30141</v>
      </c>
      <c r="W13" s="296">
        <v>60852</v>
      </c>
      <c r="X13" s="296">
        <v>546</v>
      </c>
      <c r="Y13" s="296">
        <v>61398</v>
      </c>
      <c r="Z13" s="296">
        <v>25223</v>
      </c>
      <c r="AA13" s="296">
        <v>418</v>
      </c>
      <c r="AB13" s="296">
        <v>100</v>
      </c>
      <c r="AC13" s="297">
        <v>25741</v>
      </c>
    </row>
    <row r="14" spans="1:29" ht="15" customHeight="1">
      <c r="A14" s="51"/>
      <c r="B14" s="163"/>
      <c r="C14" s="52"/>
      <c r="D14" s="53"/>
      <c r="E14" s="549"/>
      <c r="F14" s="550"/>
      <c r="G14" s="537"/>
      <c r="H14" s="540"/>
      <c r="I14" s="537"/>
      <c r="J14" s="54" t="s">
        <v>165</v>
      </c>
      <c r="K14" s="537"/>
      <c r="L14" s="556"/>
      <c r="M14" s="540"/>
      <c r="N14" s="561"/>
      <c r="P14" s="295" t="s">
        <v>175</v>
      </c>
      <c r="Q14" s="296">
        <v>67776</v>
      </c>
      <c r="R14" s="296">
        <v>834</v>
      </c>
      <c r="S14" s="296">
        <v>68610</v>
      </c>
      <c r="T14" s="296">
        <v>72432</v>
      </c>
      <c r="U14" s="296">
        <v>570</v>
      </c>
      <c r="V14" s="296">
        <v>73002</v>
      </c>
      <c r="W14" s="296">
        <v>140295</v>
      </c>
      <c r="X14" s="296">
        <v>1480</v>
      </c>
      <c r="Y14" s="296">
        <v>141775</v>
      </c>
      <c r="Z14" s="296">
        <v>59729</v>
      </c>
      <c r="AA14" s="296">
        <v>539</v>
      </c>
      <c r="AB14" s="296">
        <v>556</v>
      </c>
      <c r="AC14" s="297">
        <v>60824</v>
      </c>
    </row>
    <row r="15" spans="1:29" ht="33" customHeight="1">
      <c r="A15" s="51"/>
      <c r="B15" s="55" t="s">
        <v>166</v>
      </c>
      <c r="C15" s="524">
        <f>Y7/10000</f>
        <v>147.15360000000001</v>
      </c>
      <c r="D15" s="525"/>
      <c r="E15" s="526">
        <f>SUM(G15:I15)</f>
        <v>199</v>
      </c>
      <c r="F15" s="526"/>
      <c r="G15" s="305">
        <v>175</v>
      </c>
      <c r="H15" s="257">
        <v>0</v>
      </c>
      <c r="I15" s="308">
        <v>24</v>
      </c>
      <c r="J15" s="190">
        <f>C15/E15</f>
        <v>0.73946532663316589</v>
      </c>
      <c r="K15" s="309">
        <v>1359</v>
      </c>
      <c r="L15" s="191">
        <f>K15/C15</f>
        <v>9.2352480673255695</v>
      </c>
      <c r="M15" s="313">
        <v>1538</v>
      </c>
      <c r="N15" s="192">
        <f>M15/C15</f>
        <v>10.451664111513411</v>
      </c>
      <c r="O15" s="56"/>
      <c r="P15" s="295" t="s">
        <v>177</v>
      </c>
      <c r="Q15" s="296">
        <v>30865</v>
      </c>
      <c r="R15" s="296">
        <v>118</v>
      </c>
      <c r="S15" s="296">
        <v>30983</v>
      </c>
      <c r="T15" s="296">
        <v>31804</v>
      </c>
      <c r="U15" s="296">
        <v>109</v>
      </c>
      <c r="V15" s="296">
        <v>31913</v>
      </c>
      <c r="W15" s="296">
        <v>63655</v>
      </c>
      <c r="X15" s="296">
        <v>325</v>
      </c>
      <c r="Y15" s="296">
        <v>63980</v>
      </c>
      <c r="Z15" s="296">
        <v>25006</v>
      </c>
      <c r="AA15" s="296">
        <v>143</v>
      </c>
      <c r="AB15" s="296">
        <v>106</v>
      </c>
      <c r="AC15" s="297">
        <v>25255</v>
      </c>
    </row>
    <row r="16" spans="1:29" ht="33" customHeight="1">
      <c r="A16" s="51"/>
      <c r="B16" s="57" t="s">
        <v>167</v>
      </c>
      <c r="C16" s="517">
        <f>Y8/10000</f>
        <v>32.329000000000001</v>
      </c>
      <c r="D16" s="518"/>
      <c r="E16" s="520">
        <f t="shared" ref="E16:E26" si="2">SUM(G16:I16)</f>
        <v>38</v>
      </c>
      <c r="F16" s="520"/>
      <c r="G16" s="306">
        <v>37</v>
      </c>
      <c r="H16" s="173">
        <v>0</v>
      </c>
      <c r="I16" s="306">
        <v>1</v>
      </c>
      <c r="J16" s="193">
        <f t="shared" ref="J16:J25" si="3">C16/E16</f>
        <v>0.85076315789473689</v>
      </c>
      <c r="K16" s="310">
        <v>286</v>
      </c>
      <c r="L16" s="194">
        <f t="shared" ref="L16:L26" si="4">K16/C16</f>
        <v>8.8465464443688333</v>
      </c>
      <c r="M16" s="314">
        <v>332</v>
      </c>
      <c r="N16" s="195">
        <f t="shared" ref="N16:N26" si="5">M16/C16</f>
        <v>10.269417550805779</v>
      </c>
      <c r="O16" s="59"/>
      <c r="P16" s="295" t="s">
        <v>168</v>
      </c>
      <c r="Q16" s="296">
        <v>60928</v>
      </c>
      <c r="R16" s="296">
        <v>575</v>
      </c>
      <c r="S16" s="296">
        <v>61503</v>
      </c>
      <c r="T16" s="296">
        <v>60866</v>
      </c>
      <c r="U16" s="296">
        <v>323</v>
      </c>
      <c r="V16" s="296">
        <v>61189</v>
      </c>
      <c r="W16" s="296">
        <v>122185</v>
      </c>
      <c r="X16" s="296">
        <v>1049</v>
      </c>
      <c r="Y16" s="296">
        <v>123234</v>
      </c>
      <c r="Z16" s="296">
        <v>50393</v>
      </c>
      <c r="AA16" s="296">
        <v>553</v>
      </c>
      <c r="AB16" s="296">
        <v>330</v>
      </c>
      <c r="AC16" s="297">
        <v>51276</v>
      </c>
    </row>
    <row r="17" spans="1:29" ht="33" customHeight="1">
      <c r="A17" s="51"/>
      <c r="B17" s="57" t="s">
        <v>168</v>
      </c>
      <c r="C17" s="517">
        <f>Y16/10000</f>
        <v>12.323399999999999</v>
      </c>
      <c r="D17" s="518"/>
      <c r="E17" s="520">
        <f t="shared" si="2"/>
        <v>17</v>
      </c>
      <c r="F17" s="520"/>
      <c r="G17" s="306">
        <v>12</v>
      </c>
      <c r="H17" s="173">
        <v>0</v>
      </c>
      <c r="I17" s="306">
        <v>5</v>
      </c>
      <c r="J17" s="193">
        <f t="shared" si="3"/>
        <v>0.72490588235294118</v>
      </c>
      <c r="K17" s="310">
        <v>87</v>
      </c>
      <c r="L17" s="194">
        <f t="shared" si="4"/>
        <v>7.059740006816301</v>
      </c>
      <c r="M17" s="314">
        <v>110</v>
      </c>
      <c r="N17" s="195">
        <f t="shared" si="5"/>
        <v>8.9261080545953231</v>
      </c>
      <c r="O17" s="59"/>
      <c r="P17" s="295" t="s">
        <v>170</v>
      </c>
      <c r="Q17" s="296">
        <v>26984</v>
      </c>
      <c r="R17" s="296">
        <v>81</v>
      </c>
      <c r="S17" s="296">
        <v>27065</v>
      </c>
      <c r="T17" s="296">
        <v>27099</v>
      </c>
      <c r="U17" s="296">
        <v>176</v>
      </c>
      <c r="V17" s="296">
        <v>27275</v>
      </c>
      <c r="W17" s="296">
        <v>54135</v>
      </c>
      <c r="X17" s="296">
        <v>307</v>
      </c>
      <c r="Y17" s="296">
        <v>54442</v>
      </c>
      <c r="Z17" s="296">
        <v>26027</v>
      </c>
      <c r="AA17" s="296">
        <v>123</v>
      </c>
      <c r="AB17" s="296">
        <v>154</v>
      </c>
      <c r="AC17" s="297">
        <v>26304</v>
      </c>
    </row>
    <row r="18" spans="1:29" ht="33" customHeight="1">
      <c r="A18" s="51"/>
      <c r="B18" s="57" t="s">
        <v>169</v>
      </c>
      <c r="C18" s="517">
        <f>Y9/10000</f>
        <v>9.8376999999999999</v>
      </c>
      <c r="D18" s="518"/>
      <c r="E18" s="520">
        <f t="shared" si="2"/>
        <v>9</v>
      </c>
      <c r="F18" s="520"/>
      <c r="G18" s="306">
        <v>9</v>
      </c>
      <c r="H18" s="173">
        <v>0</v>
      </c>
      <c r="I18" s="306">
        <v>0</v>
      </c>
      <c r="J18" s="193">
        <f t="shared" si="3"/>
        <v>1.0930777777777778</v>
      </c>
      <c r="K18" s="310">
        <v>57</v>
      </c>
      <c r="L18" s="194">
        <f t="shared" si="4"/>
        <v>5.794037224147921</v>
      </c>
      <c r="M18" s="314">
        <v>73</v>
      </c>
      <c r="N18" s="195">
        <f t="shared" si="5"/>
        <v>7.4204336379438285</v>
      </c>
      <c r="O18" s="59"/>
      <c r="P18" s="295" t="s">
        <v>178</v>
      </c>
      <c r="Q18" s="296">
        <v>21652</v>
      </c>
      <c r="R18" s="296">
        <v>99</v>
      </c>
      <c r="S18" s="296">
        <v>21751</v>
      </c>
      <c r="T18" s="296">
        <v>21417</v>
      </c>
      <c r="U18" s="296">
        <v>79</v>
      </c>
      <c r="V18" s="296">
        <v>21496</v>
      </c>
      <c r="W18" s="296">
        <v>43466</v>
      </c>
      <c r="X18" s="296">
        <v>203</v>
      </c>
      <c r="Y18" s="296">
        <v>43669</v>
      </c>
      <c r="Z18" s="296">
        <v>17120</v>
      </c>
      <c r="AA18" s="296">
        <v>93</v>
      </c>
      <c r="AB18" s="296">
        <v>86</v>
      </c>
      <c r="AC18" s="297">
        <v>17299</v>
      </c>
    </row>
    <row r="19" spans="1:29" ht="33" customHeight="1">
      <c r="A19" s="51"/>
      <c r="B19" s="57" t="s">
        <v>170</v>
      </c>
      <c r="C19" s="517">
        <f>Y17/10000</f>
        <v>5.4442000000000004</v>
      </c>
      <c r="D19" s="518"/>
      <c r="E19" s="520">
        <f t="shared" si="2"/>
        <v>13</v>
      </c>
      <c r="F19" s="520"/>
      <c r="G19" s="306">
        <v>10</v>
      </c>
      <c r="H19" s="173">
        <v>0</v>
      </c>
      <c r="I19" s="306">
        <v>3</v>
      </c>
      <c r="J19" s="193">
        <f t="shared" si="3"/>
        <v>0.41878461538461542</v>
      </c>
      <c r="K19" s="310">
        <v>82</v>
      </c>
      <c r="L19" s="194">
        <f t="shared" si="4"/>
        <v>15.061900738400498</v>
      </c>
      <c r="M19" s="314">
        <v>66</v>
      </c>
      <c r="N19" s="195">
        <f t="shared" si="5"/>
        <v>12.122993277249181</v>
      </c>
      <c r="O19" s="60"/>
      <c r="P19" s="295" t="s">
        <v>307</v>
      </c>
      <c r="Q19" s="296">
        <v>2504</v>
      </c>
      <c r="R19" s="296">
        <v>24</v>
      </c>
      <c r="S19" s="296">
        <v>2528</v>
      </c>
      <c r="T19" s="296">
        <v>2402</v>
      </c>
      <c r="U19" s="296">
        <v>19</v>
      </c>
      <c r="V19" s="296">
        <v>2421</v>
      </c>
      <c r="W19" s="296">
        <v>4825</v>
      </c>
      <c r="X19" s="296">
        <v>46</v>
      </c>
      <c r="Y19" s="296">
        <v>4871</v>
      </c>
      <c r="Z19" s="296">
        <v>2335</v>
      </c>
      <c r="AA19" s="296">
        <v>33</v>
      </c>
      <c r="AB19" s="296">
        <v>12</v>
      </c>
      <c r="AC19" s="297">
        <v>2380</v>
      </c>
    </row>
    <row r="20" spans="1:29" ht="33" customHeight="1">
      <c r="A20" s="61"/>
      <c r="B20" s="57" t="s">
        <v>171</v>
      </c>
      <c r="C20" s="517">
        <f t="shared" ref="C20:C25" si="6">Y10/10000</f>
        <v>4.9391999999999996</v>
      </c>
      <c r="D20" s="518"/>
      <c r="E20" s="520">
        <f t="shared" si="2"/>
        <v>8</v>
      </c>
      <c r="F20" s="520"/>
      <c r="G20" s="306">
        <v>8</v>
      </c>
      <c r="H20" s="173">
        <v>0</v>
      </c>
      <c r="I20" s="306">
        <v>0</v>
      </c>
      <c r="J20" s="193">
        <f t="shared" si="3"/>
        <v>0.61739999999999995</v>
      </c>
      <c r="K20" s="310">
        <v>75</v>
      </c>
      <c r="L20" s="194">
        <f t="shared" si="4"/>
        <v>15.184645286686104</v>
      </c>
      <c r="M20" s="314">
        <v>77</v>
      </c>
      <c r="N20" s="195">
        <f t="shared" si="5"/>
        <v>15.589569160997733</v>
      </c>
      <c r="O20" s="60"/>
      <c r="P20" s="295" t="s">
        <v>308</v>
      </c>
      <c r="Q20" s="296">
        <v>1634</v>
      </c>
      <c r="R20" s="296">
        <v>7</v>
      </c>
      <c r="S20" s="296">
        <v>1641</v>
      </c>
      <c r="T20" s="296">
        <v>1515</v>
      </c>
      <c r="U20" s="296">
        <v>5</v>
      </c>
      <c r="V20" s="296">
        <v>1520</v>
      </c>
      <c r="W20" s="296">
        <v>3115</v>
      </c>
      <c r="X20" s="296">
        <v>12</v>
      </c>
      <c r="Y20" s="296">
        <v>3127</v>
      </c>
      <c r="Z20" s="296">
        <v>1645</v>
      </c>
      <c r="AA20" s="296">
        <v>5</v>
      </c>
      <c r="AB20" s="296">
        <v>6</v>
      </c>
      <c r="AC20" s="297">
        <v>1656</v>
      </c>
    </row>
    <row r="21" spans="1:29" ht="33" customHeight="1">
      <c r="A21" s="51"/>
      <c r="B21" s="55" t="s">
        <v>172</v>
      </c>
      <c r="C21" s="517">
        <f t="shared" si="6"/>
        <v>11.437200000000001</v>
      </c>
      <c r="D21" s="518"/>
      <c r="E21" s="519">
        <f t="shared" si="2"/>
        <v>12</v>
      </c>
      <c r="F21" s="519"/>
      <c r="G21" s="305">
        <v>12</v>
      </c>
      <c r="H21" s="6">
        <v>0</v>
      </c>
      <c r="I21" s="305">
        <v>0</v>
      </c>
      <c r="J21" s="196">
        <f>C21/E21</f>
        <v>0.95310000000000006</v>
      </c>
      <c r="K21" s="311">
        <v>75</v>
      </c>
      <c r="L21" s="191">
        <f t="shared" si="4"/>
        <v>6.5575490504668972</v>
      </c>
      <c r="M21" s="315">
        <v>98</v>
      </c>
      <c r="N21" s="197">
        <f t="shared" si="5"/>
        <v>8.5685307592767455</v>
      </c>
      <c r="O21" s="62"/>
      <c r="P21" s="295" t="s">
        <v>309</v>
      </c>
      <c r="Q21" s="296">
        <v>999</v>
      </c>
      <c r="R21" s="296">
        <v>3</v>
      </c>
      <c r="S21" s="296">
        <v>1002</v>
      </c>
      <c r="T21" s="296">
        <v>830</v>
      </c>
      <c r="U21" s="296">
        <v>3</v>
      </c>
      <c r="V21" s="296">
        <v>833</v>
      </c>
      <c r="W21" s="296">
        <v>1798</v>
      </c>
      <c r="X21" s="296">
        <v>6</v>
      </c>
      <c r="Y21" s="296">
        <v>1804</v>
      </c>
      <c r="Z21" s="296">
        <v>916</v>
      </c>
      <c r="AA21" s="296">
        <v>3</v>
      </c>
      <c r="AB21" s="296">
        <v>3</v>
      </c>
      <c r="AC21" s="297">
        <v>922</v>
      </c>
    </row>
    <row r="22" spans="1:29" ht="33" customHeight="1">
      <c r="A22" s="63"/>
      <c r="B22" s="57" t="s">
        <v>173</v>
      </c>
      <c r="C22" s="517">
        <f t="shared" si="6"/>
        <v>6.2839999999999998</v>
      </c>
      <c r="D22" s="518"/>
      <c r="E22" s="520">
        <f t="shared" si="2"/>
        <v>9</v>
      </c>
      <c r="F22" s="520"/>
      <c r="G22" s="306">
        <v>7</v>
      </c>
      <c r="H22" s="173">
        <v>0</v>
      </c>
      <c r="I22" s="306">
        <v>2</v>
      </c>
      <c r="J22" s="193">
        <f t="shared" si="3"/>
        <v>0.69822222222222219</v>
      </c>
      <c r="K22" s="310">
        <v>77</v>
      </c>
      <c r="L22" s="194">
        <f t="shared" si="4"/>
        <v>12.2533418204965</v>
      </c>
      <c r="M22" s="314">
        <v>92</v>
      </c>
      <c r="N22" s="195">
        <f t="shared" si="5"/>
        <v>14.64035646085296</v>
      </c>
      <c r="O22" s="62"/>
      <c r="P22" s="295" t="s">
        <v>310</v>
      </c>
      <c r="Q22" s="296">
        <v>4873</v>
      </c>
      <c r="R22" s="296">
        <v>19</v>
      </c>
      <c r="S22" s="296">
        <v>4892</v>
      </c>
      <c r="T22" s="296">
        <v>4693</v>
      </c>
      <c r="U22" s="296">
        <v>19</v>
      </c>
      <c r="V22" s="296">
        <v>4712</v>
      </c>
      <c r="W22" s="296">
        <v>9451</v>
      </c>
      <c r="X22" s="296">
        <v>43</v>
      </c>
      <c r="Y22" s="296">
        <v>9494</v>
      </c>
      <c r="Z22" s="296">
        <v>4278</v>
      </c>
      <c r="AA22" s="296">
        <v>16</v>
      </c>
      <c r="AB22" s="296">
        <v>22</v>
      </c>
      <c r="AC22" s="297">
        <v>4316</v>
      </c>
    </row>
    <row r="23" spans="1:29" ht="33" customHeight="1">
      <c r="A23" s="51"/>
      <c r="B23" s="57" t="s">
        <v>174</v>
      </c>
      <c r="C23" s="517">
        <f t="shared" si="6"/>
        <v>6.1398000000000001</v>
      </c>
      <c r="D23" s="518"/>
      <c r="E23" s="520">
        <f t="shared" si="2"/>
        <v>9</v>
      </c>
      <c r="F23" s="520"/>
      <c r="G23" s="306">
        <v>8</v>
      </c>
      <c r="H23" s="173">
        <v>0</v>
      </c>
      <c r="I23" s="306">
        <v>1</v>
      </c>
      <c r="J23" s="193">
        <f t="shared" si="3"/>
        <v>0.68220000000000003</v>
      </c>
      <c r="K23" s="310">
        <v>44</v>
      </c>
      <c r="L23" s="194">
        <f t="shared" si="4"/>
        <v>7.1663572103325839</v>
      </c>
      <c r="M23" s="314">
        <v>50</v>
      </c>
      <c r="N23" s="195">
        <f t="shared" si="5"/>
        <v>8.1435877390143006</v>
      </c>
      <c r="O23" s="62"/>
      <c r="P23" s="295" t="s">
        <v>311</v>
      </c>
      <c r="Q23" s="296">
        <v>6800</v>
      </c>
      <c r="R23" s="296">
        <v>32</v>
      </c>
      <c r="S23" s="296">
        <v>6832</v>
      </c>
      <c r="T23" s="296">
        <v>6577</v>
      </c>
      <c r="U23" s="296">
        <v>32</v>
      </c>
      <c r="V23" s="296">
        <v>6609</v>
      </c>
      <c r="W23" s="296">
        <v>13271</v>
      </c>
      <c r="X23" s="296">
        <v>77</v>
      </c>
      <c r="Y23" s="296">
        <v>13348</v>
      </c>
      <c r="Z23" s="296">
        <v>6182</v>
      </c>
      <c r="AA23" s="296">
        <v>40</v>
      </c>
      <c r="AB23" s="296">
        <v>31</v>
      </c>
      <c r="AC23" s="297">
        <v>6253</v>
      </c>
    </row>
    <row r="24" spans="1:29" ht="33" customHeight="1">
      <c r="A24" s="64"/>
      <c r="B24" s="57" t="s">
        <v>175</v>
      </c>
      <c r="C24" s="517">
        <f t="shared" si="6"/>
        <v>14.1775</v>
      </c>
      <c r="D24" s="518"/>
      <c r="E24" s="520">
        <f t="shared" si="2"/>
        <v>11</v>
      </c>
      <c r="F24" s="520"/>
      <c r="G24" s="306">
        <v>11</v>
      </c>
      <c r="H24" s="173">
        <v>0</v>
      </c>
      <c r="I24" s="306">
        <v>0</v>
      </c>
      <c r="J24" s="193">
        <f t="shared" si="3"/>
        <v>1.2888636363636363</v>
      </c>
      <c r="K24" s="310">
        <v>103</v>
      </c>
      <c r="L24" s="194">
        <f t="shared" si="4"/>
        <v>7.2650326221125017</v>
      </c>
      <c r="M24" s="314">
        <v>101</v>
      </c>
      <c r="N24" s="195">
        <f t="shared" si="5"/>
        <v>7.123964027508376</v>
      </c>
      <c r="O24" s="62"/>
      <c r="P24" s="295" t="s">
        <v>312</v>
      </c>
      <c r="Q24" s="296">
        <v>5270</v>
      </c>
      <c r="R24" s="296">
        <v>323</v>
      </c>
      <c r="S24" s="296">
        <v>5593</v>
      </c>
      <c r="T24" s="296">
        <v>5103</v>
      </c>
      <c r="U24" s="296">
        <v>284</v>
      </c>
      <c r="V24" s="296">
        <v>5387</v>
      </c>
      <c r="W24" s="296">
        <v>10240</v>
      </c>
      <c r="X24" s="296">
        <v>697</v>
      </c>
      <c r="Y24" s="296">
        <v>10937</v>
      </c>
      <c r="Z24" s="296">
        <v>4566</v>
      </c>
      <c r="AA24" s="296">
        <v>466</v>
      </c>
      <c r="AB24" s="296">
        <v>66</v>
      </c>
      <c r="AC24" s="297">
        <v>5098</v>
      </c>
    </row>
    <row r="25" spans="1:29" ht="33" customHeight="1">
      <c r="A25" s="65"/>
      <c r="B25" s="57" t="s">
        <v>177</v>
      </c>
      <c r="C25" s="517">
        <f t="shared" si="6"/>
        <v>6.3979999999999997</v>
      </c>
      <c r="D25" s="518"/>
      <c r="E25" s="520">
        <f t="shared" si="2"/>
        <v>4</v>
      </c>
      <c r="F25" s="520"/>
      <c r="G25" s="306">
        <v>4</v>
      </c>
      <c r="H25" s="173">
        <v>0</v>
      </c>
      <c r="I25" s="306">
        <v>0</v>
      </c>
      <c r="J25" s="193">
        <f t="shared" si="3"/>
        <v>1.5994999999999999</v>
      </c>
      <c r="K25" s="310">
        <v>32</v>
      </c>
      <c r="L25" s="194">
        <f t="shared" si="4"/>
        <v>5.0015629884338857</v>
      </c>
      <c r="M25" s="314">
        <v>39</v>
      </c>
      <c r="N25" s="195">
        <f t="shared" si="5"/>
        <v>6.0956548921537985</v>
      </c>
      <c r="O25" s="62"/>
      <c r="P25" s="298" t="s">
        <v>313</v>
      </c>
      <c r="Q25" s="296">
        <v>2969</v>
      </c>
      <c r="R25" s="296">
        <v>24</v>
      </c>
      <c r="S25" s="296">
        <v>2993</v>
      </c>
      <c r="T25" s="296">
        <v>2943</v>
      </c>
      <c r="U25" s="296">
        <v>6</v>
      </c>
      <c r="V25" s="296">
        <v>2949</v>
      </c>
      <c r="W25" s="296">
        <v>5962</v>
      </c>
      <c r="X25" s="296">
        <v>37</v>
      </c>
      <c r="Y25" s="296">
        <v>5999</v>
      </c>
      <c r="Z25" s="296">
        <v>2362</v>
      </c>
      <c r="AA25" s="296">
        <v>22</v>
      </c>
      <c r="AB25" s="296">
        <v>12</v>
      </c>
      <c r="AC25" s="297">
        <v>2396</v>
      </c>
    </row>
    <row r="26" spans="1:29" ht="33" customHeight="1" thickBot="1">
      <c r="A26" s="48"/>
      <c r="B26" s="66" t="s">
        <v>178</v>
      </c>
      <c r="C26" s="521">
        <f>Y18/10000</f>
        <v>4.3669000000000002</v>
      </c>
      <c r="D26" s="522"/>
      <c r="E26" s="523">
        <f t="shared" si="2"/>
        <v>9</v>
      </c>
      <c r="F26" s="523"/>
      <c r="G26" s="307">
        <v>4</v>
      </c>
      <c r="H26" s="258">
        <v>0</v>
      </c>
      <c r="I26" s="307">
        <v>5</v>
      </c>
      <c r="J26" s="198">
        <f>C26/E26</f>
        <v>0.48521111111111115</v>
      </c>
      <c r="K26" s="312">
        <v>39</v>
      </c>
      <c r="L26" s="199">
        <f t="shared" si="4"/>
        <v>8.9308204905081396</v>
      </c>
      <c r="M26" s="316">
        <v>56</v>
      </c>
      <c r="N26" s="200">
        <f t="shared" si="5"/>
        <v>12.82374224278092</v>
      </c>
      <c r="O26" s="62"/>
      <c r="P26" s="295" t="s">
        <v>314</v>
      </c>
      <c r="Q26" s="296">
        <v>5641</v>
      </c>
      <c r="R26" s="296">
        <v>62</v>
      </c>
      <c r="S26" s="296">
        <v>5703</v>
      </c>
      <c r="T26" s="296">
        <v>5717</v>
      </c>
      <c r="U26" s="296">
        <v>33</v>
      </c>
      <c r="V26" s="296">
        <v>5750</v>
      </c>
      <c r="W26" s="296">
        <v>11432</v>
      </c>
      <c r="X26" s="296">
        <v>92</v>
      </c>
      <c r="Y26" s="296">
        <v>11524</v>
      </c>
      <c r="Z26" s="296">
        <v>5241</v>
      </c>
      <c r="AA26" s="296">
        <v>34</v>
      </c>
      <c r="AB26" s="296">
        <v>40</v>
      </c>
      <c r="AC26" s="297">
        <v>5315</v>
      </c>
    </row>
    <row r="27" spans="1:29" ht="20.25" customHeight="1">
      <c r="A27" s="42"/>
      <c r="B27" s="44" t="s">
        <v>250</v>
      </c>
      <c r="C27" s="44"/>
      <c r="D27" s="44"/>
      <c r="E27" s="44"/>
      <c r="F27" s="44"/>
      <c r="G27" s="44"/>
      <c r="H27" s="44"/>
      <c r="I27" s="44"/>
      <c r="J27" s="44"/>
      <c r="K27" s="516" t="s">
        <v>202</v>
      </c>
      <c r="L27" s="516"/>
      <c r="M27" s="516"/>
      <c r="N27" s="516"/>
      <c r="O27" s="62"/>
      <c r="P27" s="298" t="s">
        <v>315</v>
      </c>
      <c r="Q27" s="296">
        <v>2354</v>
      </c>
      <c r="R27" s="296">
        <v>0</v>
      </c>
      <c r="S27" s="296">
        <v>2354</v>
      </c>
      <c r="T27" s="296">
        <v>2250</v>
      </c>
      <c r="U27" s="296">
        <v>16</v>
      </c>
      <c r="V27" s="296">
        <v>2266</v>
      </c>
      <c r="W27" s="296">
        <v>4580</v>
      </c>
      <c r="X27" s="296">
        <v>16</v>
      </c>
      <c r="Y27" s="296">
        <v>4596</v>
      </c>
      <c r="Z27" s="296">
        <v>2205</v>
      </c>
      <c r="AA27" s="296">
        <v>3</v>
      </c>
      <c r="AB27" s="296">
        <v>10</v>
      </c>
      <c r="AC27" s="297">
        <v>2218</v>
      </c>
    </row>
    <row r="28" spans="1:29" ht="15" customHeight="1">
      <c r="A28" s="42"/>
      <c r="B28" s="44" t="s">
        <v>263</v>
      </c>
      <c r="C28" s="44"/>
      <c r="D28" s="44"/>
      <c r="E28" s="44"/>
      <c r="F28" s="44"/>
      <c r="G28" s="44"/>
      <c r="H28" s="44"/>
      <c r="I28" s="44"/>
      <c r="J28" s="44"/>
      <c r="K28" s="516"/>
      <c r="L28" s="516"/>
      <c r="M28" s="516"/>
      <c r="N28" s="516"/>
      <c r="O28" s="62"/>
      <c r="P28" s="295" t="s">
        <v>316</v>
      </c>
      <c r="Q28" s="296">
        <v>20230</v>
      </c>
      <c r="R28" s="296">
        <v>318</v>
      </c>
      <c r="S28" s="296">
        <v>20548</v>
      </c>
      <c r="T28" s="296">
        <v>20647</v>
      </c>
      <c r="U28" s="296">
        <v>209</v>
      </c>
      <c r="V28" s="296">
        <v>20856</v>
      </c>
      <c r="W28" s="296">
        <v>40842</v>
      </c>
      <c r="X28" s="296">
        <v>602</v>
      </c>
      <c r="Y28" s="296">
        <v>41444</v>
      </c>
      <c r="Z28" s="296">
        <v>15652</v>
      </c>
      <c r="AA28" s="296">
        <v>260</v>
      </c>
      <c r="AB28" s="296">
        <v>187</v>
      </c>
      <c r="AC28" s="297">
        <v>16099</v>
      </c>
    </row>
    <row r="29" spans="1:29" ht="11.25" customHeight="1">
      <c r="A29" s="44"/>
      <c r="B29" s="44"/>
      <c r="C29" s="44"/>
      <c r="D29" s="44"/>
      <c r="E29" s="44"/>
      <c r="F29" s="44"/>
      <c r="G29" s="44"/>
      <c r="H29" s="44"/>
      <c r="I29" s="44"/>
      <c r="J29" s="44"/>
      <c r="K29" s="67"/>
      <c r="L29" s="67"/>
      <c r="M29" s="67"/>
      <c r="O29" s="62"/>
      <c r="P29" s="298" t="s">
        <v>317</v>
      </c>
      <c r="Q29" s="296">
        <v>6653</v>
      </c>
      <c r="R29" s="296">
        <v>46</v>
      </c>
      <c r="S29" s="296">
        <v>6699</v>
      </c>
      <c r="T29" s="296">
        <v>6986</v>
      </c>
      <c r="U29" s="296">
        <v>37</v>
      </c>
      <c r="V29" s="296">
        <v>7023</v>
      </c>
      <c r="W29" s="296">
        <v>13663</v>
      </c>
      <c r="X29" s="296">
        <v>92</v>
      </c>
      <c r="Y29" s="296">
        <v>13755</v>
      </c>
      <c r="Z29" s="296">
        <v>5554</v>
      </c>
      <c r="AA29" s="296">
        <v>22</v>
      </c>
      <c r="AB29" s="296">
        <v>45</v>
      </c>
      <c r="AC29" s="297">
        <v>5621</v>
      </c>
    </row>
    <row r="30" spans="1:29" ht="15" customHeight="1">
      <c r="A30" s="68"/>
      <c r="B30" s="42"/>
      <c r="C30" s="42"/>
      <c r="D30" s="42"/>
      <c r="E30" s="42"/>
      <c r="F30" s="42"/>
      <c r="G30" s="42"/>
      <c r="H30" s="42"/>
      <c r="I30" s="42"/>
      <c r="J30" s="42"/>
      <c r="K30" s="42"/>
      <c r="L30" s="42"/>
      <c r="M30" s="161"/>
      <c r="N30" s="68"/>
      <c r="O30" s="62"/>
      <c r="P30" s="295" t="s">
        <v>318</v>
      </c>
      <c r="Q30" s="296">
        <v>13676</v>
      </c>
      <c r="R30" s="296">
        <v>362</v>
      </c>
      <c r="S30" s="296">
        <v>14038</v>
      </c>
      <c r="T30" s="296">
        <v>14843</v>
      </c>
      <c r="U30" s="296">
        <v>308</v>
      </c>
      <c r="V30" s="296">
        <v>15151</v>
      </c>
      <c r="W30" s="296">
        <v>28561</v>
      </c>
      <c r="X30" s="296">
        <v>692</v>
      </c>
      <c r="Y30" s="296">
        <v>29253</v>
      </c>
      <c r="Z30" s="296">
        <v>11683</v>
      </c>
      <c r="AA30" s="296">
        <v>340</v>
      </c>
      <c r="AB30" s="296">
        <v>195</v>
      </c>
      <c r="AC30" s="297">
        <v>12218</v>
      </c>
    </row>
    <row r="31" spans="1:29" ht="20.100000000000001" customHeight="1">
      <c r="A31" s="42"/>
      <c r="B31" s="42"/>
      <c r="C31" s="42"/>
      <c r="D31" s="42"/>
      <c r="E31" s="42"/>
      <c r="F31" s="42"/>
      <c r="G31" s="42"/>
      <c r="H31" s="42"/>
      <c r="I31" s="42"/>
      <c r="J31" s="42"/>
      <c r="K31" s="42"/>
      <c r="L31" s="42"/>
      <c r="M31" s="42"/>
      <c r="N31" s="68"/>
      <c r="O31" s="62"/>
      <c r="P31" s="298" t="s">
        <v>319</v>
      </c>
      <c r="Q31" s="296">
        <v>7961</v>
      </c>
      <c r="R31" s="296">
        <v>175</v>
      </c>
      <c r="S31" s="296">
        <v>8136</v>
      </c>
      <c r="T31" s="296">
        <v>8539</v>
      </c>
      <c r="U31" s="296">
        <v>129</v>
      </c>
      <c r="V31" s="296">
        <v>8668</v>
      </c>
      <c r="W31" s="296">
        <v>16785</v>
      </c>
      <c r="X31" s="296">
        <v>325</v>
      </c>
      <c r="Y31" s="296">
        <v>17110</v>
      </c>
      <c r="Z31" s="296">
        <v>6749</v>
      </c>
      <c r="AA31" s="296">
        <v>117</v>
      </c>
      <c r="AB31" s="296">
        <v>85</v>
      </c>
      <c r="AC31" s="297">
        <v>6951</v>
      </c>
    </row>
    <row r="32" spans="1:29" ht="20.100000000000001" customHeight="1">
      <c r="A32" s="42"/>
      <c r="B32" s="42"/>
      <c r="C32" s="42"/>
      <c r="D32" s="42"/>
      <c r="E32" s="42"/>
      <c r="F32" s="42"/>
      <c r="G32" s="42"/>
      <c r="H32" s="42"/>
      <c r="I32" s="42"/>
      <c r="J32" s="42"/>
      <c r="K32" s="42"/>
      <c r="L32" s="42"/>
      <c r="M32" s="42"/>
      <c r="N32" s="68"/>
      <c r="O32" s="62"/>
      <c r="P32" s="298" t="s">
        <v>320</v>
      </c>
      <c r="Q32" s="296">
        <v>10084</v>
      </c>
      <c r="R32" s="296">
        <v>102</v>
      </c>
      <c r="S32" s="296">
        <v>10186</v>
      </c>
      <c r="T32" s="296">
        <v>10011</v>
      </c>
      <c r="U32" s="296">
        <v>83</v>
      </c>
      <c r="V32" s="296">
        <v>10094</v>
      </c>
      <c r="W32" s="296">
        <v>20521</v>
      </c>
      <c r="X32" s="296">
        <v>234</v>
      </c>
      <c r="Y32" s="296">
        <v>20755</v>
      </c>
      <c r="Z32" s="296">
        <v>8166</v>
      </c>
      <c r="AA32" s="296">
        <v>104</v>
      </c>
      <c r="AB32" s="296">
        <v>56</v>
      </c>
      <c r="AC32" s="297">
        <v>8326</v>
      </c>
    </row>
    <row r="33" spans="1:29" ht="20.100000000000001" customHeight="1">
      <c r="A33" s="69"/>
      <c r="B33" s="42"/>
      <c r="C33" s="68"/>
      <c r="D33" s="70"/>
      <c r="E33" s="42"/>
      <c r="F33" s="42"/>
      <c r="G33" s="42"/>
      <c r="H33" s="42"/>
      <c r="I33" s="42"/>
      <c r="J33" s="42"/>
      <c r="K33" s="69"/>
      <c r="L33" s="69"/>
      <c r="M33" s="69"/>
      <c r="N33" s="68"/>
      <c r="P33" s="298" t="s">
        <v>321</v>
      </c>
      <c r="Q33" s="296">
        <v>17444</v>
      </c>
      <c r="R33" s="296">
        <v>236</v>
      </c>
      <c r="S33" s="296">
        <v>17680</v>
      </c>
      <c r="T33" s="296">
        <v>17274</v>
      </c>
      <c r="U33" s="296">
        <v>192</v>
      </c>
      <c r="V33" s="296">
        <v>17466</v>
      </c>
      <c r="W33" s="296">
        <v>34694</v>
      </c>
      <c r="X33" s="296">
        <v>500</v>
      </c>
      <c r="Y33" s="296">
        <v>35194</v>
      </c>
      <c r="Z33" s="296">
        <v>13749</v>
      </c>
      <c r="AA33" s="296">
        <v>377</v>
      </c>
      <c r="AB33" s="296">
        <v>58</v>
      </c>
      <c r="AC33" s="297">
        <v>14184</v>
      </c>
    </row>
    <row r="34" spans="1:29" ht="17.100000000000001" customHeight="1">
      <c r="A34" s="58"/>
      <c r="B34" s="71"/>
      <c r="C34" s="71"/>
      <c r="D34" s="72"/>
      <c r="E34" s="73"/>
      <c r="F34" s="73"/>
      <c r="G34" s="71"/>
      <c r="H34" s="71"/>
      <c r="I34" s="73"/>
      <c r="J34" s="73"/>
      <c r="K34" s="58"/>
      <c r="L34" s="58"/>
      <c r="M34" s="58"/>
      <c r="N34" s="68"/>
      <c r="P34" s="298" t="s">
        <v>322</v>
      </c>
      <c r="Q34" s="296">
        <v>9263</v>
      </c>
      <c r="R34" s="296">
        <v>46</v>
      </c>
      <c r="S34" s="296">
        <v>9309</v>
      </c>
      <c r="T34" s="296">
        <v>9860</v>
      </c>
      <c r="U34" s="296">
        <v>60</v>
      </c>
      <c r="V34" s="296">
        <v>9920</v>
      </c>
      <c r="W34" s="296">
        <v>19477</v>
      </c>
      <c r="X34" s="296">
        <v>110</v>
      </c>
      <c r="Y34" s="296">
        <v>19587</v>
      </c>
      <c r="Z34" s="296">
        <v>7931</v>
      </c>
      <c r="AA34" s="296">
        <v>51</v>
      </c>
      <c r="AB34" s="296">
        <v>41</v>
      </c>
      <c r="AC34" s="297">
        <v>8023</v>
      </c>
    </row>
    <row r="35" spans="1:29" ht="17.100000000000001" customHeight="1">
      <c r="A35" s="74"/>
      <c r="B35" s="75"/>
      <c r="C35" s="75"/>
      <c r="D35" s="74"/>
      <c r="E35" s="75"/>
      <c r="F35" s="75"/>
      <c r="G35" s="75"/>
      <c r="H35" s="75"/>
      <c r="I35" s="75"/>
      <c r="J35" s="75"/>
      <c r="K35" s="74"/>
      <c r="L35" s="74"/>
      <c r="M35" s="76"/>
      <c r="N35" s="68"/>
      <c r="P35" s="298" t="s">
        <v>323</v>
      </c>
      <c r="Q35" s="296">
        <v>18666</v>
      </c>
      <c r="R35" s="296">
        <v>66</v>
      </c>
      <c r="S35" s="296">
        <v>18732</v>
      </c>
      <c r="T35" s="296">
        <v>19214</v>
      </c>
      <c r="U35" s="296">
        <v>45</v>
      </c>
      <c r="V35" s="296">
        <v>19259</v>
      </c>
      <c r="W35" s="296">
        <v>38441</v>
      </c>
      <c r="X35" s="296">
        <v>139</v>
      </c>
      <c r="Y35" s="296">
        <v>38580</v>
      </c>
      <c r="Z35" s="296">
        <v>14529</v>
      </c>
      <c r="AA35" s="296">
        <v>70</v>
      </c>
      <c r="AB35" s="296">
        <v>42</v>
      </c>
      <c r="AC35" s="297">
        <v>14641</v>
      </c>
    </row>
    <row r="36" spans="1:29" ht="17.100000000000001" customHeight="1">
      <c r="A36" s="58"/>
      <c r="B36" s="71"/>
      <c r="C36" s="71"/>
      <c r="D36" s="72"/>
      <c r="E36" s="73"/>
      <c r="F36" s="73"/>
      <c r="G36" s="71"/>
      <c r="H36" s="71"/>
      <c r="I36" s="73"/>
      <c r="J36" s="73"/>
      <c r="K36" s="58"/>
      <c r="L36" s="58"/>
      <c r="M36" s="58"/>
      <c r="N36" s="68"/>
      <c r="P36" s="298" t="s">
        <v>324</v>
      </c>
      <c r="Q36" s="296">
        <v>366</v>
      </c>
      <c r="R36" s="296">
        <v>11</v>
      </c>
      <c r="S36" s="296">
        <v>377</v>
      </c>
      <c r="T36" s="296">
        <v>320</v>
      </c>
      <c r="U36" s="296">
        <v>5</v>
      </c>
      <c r="V36" s="296">
        <v>325</v>
      </c>
      <c r="W36" s="296">
        <v>691</v>
      </c>
      <c r="X36" s="296">
        <v>10</v>
      </c>
      <c r="Y36" s="296">
        <v>701</v>
      </c>
      <c r="Z36" s="296">
        <v>411</v>
      </c>
      <c r="AA36" s="296">
        <v>8</v>
      </c>
      <c r="AB36" s="296">
        <v>1</v>
      </c>
      <c r="AC36" s="297">
        <v>420</v>
      </c>
    </row>
    <row r="37" spans="1:29" ht="17.100000000000001" customHeight="1">
      <c r="A37" s="157"/>
      <c r="B37" s="77"/>
      <c r="C37" s="77"/>
      <c r="D37" s="157"/>
      <c r="E37" s="77"/>
      <c r="F37" s="77"/>
      <c r="G37" s="77"/>
      <c r="H37" s="77"/>
      <c r="I37" s="77"/>
      <c r="J37" s="77"/>
      <c r="K37" s="157"/>
      <c r="L37" s="157"/>
      <c r="M37" s="157"/>
      <c r="N37" s="68"/>
      <c r="P37" s="298" t="s">
        <v>325</v>
      </c>
      <c r="Q37" s="296">
        <v>499</v>
      </c>
      <c r="R37" s="296">
        <v>8</v>
      </c>
      <c r="S37" s="296">
        <v>507</v>
      </c>
      <c r="T37" s="296">
        <v>426</v>
      </c>
      <c r="U37" s="296">
        <v>5</v>
      </c>
      <c r="V37" s="296">
        <v>431</v>
      </c>
      <c r="W37" s="296">
        <v>908</v>
      </c>
      <c r="X37" s="296">
        <v>15</v>
      </c>
      <c r="Y37" s="296">
        <v>923</v>
      </c>
      <c r="Z37" s="296">
        <v>537</v>
      </c>
      <c r="AA37" s="296">
        <v>9</v>
      </c>
      <c r="AB37" s="296">
        <v>4</v>
      </c>
      <c r="AC37" s="297">
        <v>550</v>
      </c>
    </row>
    <row r="38" spans="1:29" s="79" customFormat="1" ht="17.100000000000001" customHeight="1">
      <c r="A38" s="58"/>
      <c r="B38" s="73"/>
      <c r="C38" s="73"/>
      <c r="D38" s="72"/>
      <c r="E38" s="73"/>
      <c r="F38" s="73"/>
      <c r="G38" s="73"/>
      <c r="H38" s="73"/>
      <c r="I38" s="73"/>
      <c r="J38" s="73"/>
      <c r="K38" s="58"/>
      <c r="L38" s="58"/>
      <c r="M38" s="58"/>
      <c r="N38" s="78"/>
      <c r="P38" s="298" t="s">
        <v>326</v>
      </c>
      <c r="Q38" s="296">
        <v>389</v>
      </c>
      <c r="R38" s="296">
        <v>2</v>
      </c>
      <c r="S38" s="296">
        <v>391</v>
      </c>
      <c r="T38" s="296">
        <v>331</v>
      </c>
      <c r="U38" s="296">
        <v>2</v>
      </c>
      <c r="V38" s="296">
        <v>333</v>
      </c>
      <c r="W38" s="296">
        <v>705</v>
      </c>
      <c r="X38" s="296">
        <v>4</v>
      </c>
      <c r="Y38" s="296">
        <v>709</v>
      </c>
      <c r="Z38" s="296">
        <v>423</v>
      </c>
      <c r="AA38" s="296">
        <v>3</v>
      </c>
      <c r="AB38" s="296">
        <v>1</v>
      </c>
      <c r="AC38" s="297">
        <v>427</v>
      </c>
    </row>
    <row r="39" spans="1:29" s="79" customFormat="1" ht="17.100000000000001" customHeight="1">
      <c r="A39" s="157"/>
      <c r="B39" s="77"/>
      <c r="C39" s="77"/>
      <c r="D39" s="157"/>
      <c r="E39" s="77"/>
      <c r="F39" s="77"/>
      <c r="G39" s="77"/>
      <c r="H39" s="77"/>
      <c r="I39" s="77"/>
      <c r="J39" s="77"/>
      <c r="K39" s="58"/>
      <c r="L39" s="58"/>
      <c r="M39" s="157"/>
      <c r="N39" s="78"/>
      <c r="P39" s="295" t="s">
        <v>327</v>
      </c>
      <c r="Q39" s="296">
        <v>205</v>
      </c>
      <c r="R39" s="296">
        <v>2</v>
      </c>
      <c r="S39" s="296">
        <v>207</v>
      </c>
      <c r="T39" s="296">
        <v>178</v>
      </c>
      <c r="U39" s="296">
        <v>0</v>
      </c>
      <c r="V39" s="296">
        <v>178</v>
      </c>
      <c r="W39" s="296">
        <v>376</v>
      </c>
      <c r="X39" s="296">
        <v>2</v>
      </c>
      <c r="Y39" s="296">
        <v>378</v>
      </c>
      <c r="Z39" s="296">
        <v>216</v>
      </c>
      <c r="AA39" s="296">
        <v>1</v>
      </c>
      <c r="AB39" s="296">
        <v>1</v>
      </c>
      <c r="AC39" s="297">
        <v>218</v>
      </c>
    </row>
    <row r="40" spans="1:29" s="79" customFormat="1" ht="17.100000000000001" customHeight="1">
      <c r="A40" s="58"/>
      <c r="B40" s="73"/>
      <c r="C40" s="73"/>
      <c r="D40" s="72"/>
      <c r="E40" s="73"/>
      <c r="F40" s="73"/>
      <c r="G40" s="73"/>
      <c r="H40" s="73"/>
      <c r="I40" s="73"/>
      <c r="J40" s="73"/>
      <c r="K40" s="58"/>
      <c r="L40" s="58"/>
      <c r="M40" s="58"/>
      <c r="N40" s="78"/>
      <c r="P40" s="298" t="s">
        <v>328</v>
      </c>
      <c r="Q40" s="296">
        <v>703</v>
      </c>
      <c r="R40" s="296">
        <v>16</v>
      </c>
      <c r="S40" s="296">
        <v>719</v>
      </c>
      <c r="T40" s="296">
        <v>544</v>
      </c>
      <c r="U40" s="296">
        <v>18</v>
      </c>
      <c r="V40" s="296">
        <v>562</v>
      </c>
      <c r="W40" s="296">
        <v>1251</v>
      </c>
      <c r="X40" s="296">
        <v>25</v>
      </c>
      <c r="Y40" s="296">
        <v>1276</v>
      </c>
      <c r="Z40" s="296">
        <v>634</v>
      </c>
      <c r="AA40" s="296">
        <v>11</v>
      </c>
      <c r="AB40" s="296">
        <v>13</v>
      </c>
      <c r="AC40" s="297">
        <v>658</v>
      </c>
    </row>
    <row r="41" spans="1:29" s="79" customFormat="1" ht="17.100000000000001" customHeight="1">
      <c r="A41" s="157"/>
      <c r="B41" s="77"/>
      <c r="C41" s="77"/>
      <c r="D41" s="157"/>
      <c r="E41" s="77"/>
      <c r="F41" s="77"/>
      <c r="G41" s="77"/>
      <c r="H41" s="77"/>
      <c r="I41" s="77"/>
      <c r="J41" s="77"/>
      <c r="K41" s="157"/>
      <c r="L41" s="157"/>
      <c r="M41" s="157"/>
      <c r="N41" s="78"/>
      <c r="P41" s="298" t="s">
        <v>329</v>
      </c>
      <c r="Q41" s="296">
        <v>325</v>
      </c>
      <c r="R41" s="296">
        <v>1</v>
      </c>
      <c r="S41" s="296">
        <v>326</v>
      </c>
      <c r="T41" s="296">
        <v>251</v>
      </c>
      <c r="U41" s="296">
        <v>3</v>
      </c>
      <c r="V41" s="296">
        <v>254</v>
      </c>
      <c r="W41" s="349">
        <v>568</v>
      </c>
      <c r="X41" s="349">
        <v>4</v>
      </c>
      <c r="Y41" s="349">
        <v>572</v>
      </c>
      <c r="Z41" s="349">
        <v>276</v>
      </c>
      <c r="AA41" s="349">
        <v>1</v>
      </c>
      <c r="AB41" s="349">
        <v>3</v>
      </c>
      <c r="AC41" s="350">
        <v>280</v>
      </c>
    </row>
    <row r="42" spans="1:29" s="79" customFormat="1" ht="17.100000000000001" customHeight="1">
      <c r="A42" s="80"/>
      <c r="B42" s="73"/>
      <c r="C42" s="73"/>
      <c r="D42" s="72"/>
      <c r="E42" s="73"/>
      <c r="F42" s="73"/>
      <c r="G42" s="73"/>
      <c r="H42" s="73"/>
      <c r="I42" s="73"/>
      <c r="J42" s="73"/>
      <c r="K42" s="58"/>
      <c r="L42" s="58"/>
      <c r="M42" s="58"/>
      <c r="N42" s="78"/>
      <c r="P42" s="299" t="s">
        <v>330</v>
      </c>
      <c r="Q42" s="296">
        <v>669</v>
      </c>
      <c r="R42" s="296">
        <v>1</v>
      </c>
      <c r="S42" s="300">
        <v>670</v>
      </c>
      <c r="T42" s="296">
        <v>587</v>
      </c>
      <c r="U42" s="296">
        <v>11</v>
      </c>
      <c r="V42" s="300">
        <v>598</v>
      </c>
      <c r="W42" s="296">
        <v>1244</v>
      </c>
      <c r="X42" s="296">
        <v>14</v>
      </c>
      <c r="Y42" s="300">
        <v>1258</v>
      </c>
      <c r="Z42" s="296">
        <v>580</v>
      </c>
      <c r="AA42" s="296">
        <v>4</v>
      </c>
      <c r="AB42" s="296">
        <v>9</v>
      </c>
      <c r="AC42" s="301">
        <v>593</v>
      </c>
    </row>
    <row r="43" spans="1:29" s="79" customFormat="1" ht="17.100000000000001" customHeight="1">
      <c r="A43" s="157"/>
      <c r="B43" s="77"/>
      <c r="C43" s="77"/>
      <c r="D43" s="157"/>
      <c r="E43" s="77"/>
      <c r="F43" s="77"/>
      <c r="G43" s="77"/>
      <c r="H43" s="77"/>
      <c r="I43" s="77"/>
      <c r="J43" s="77"/>
      <c r="K43" s="157"/>
      <c r="L43" s="157"/>
      <c r="M43" s="157"/>
      <c r="N43" s="78"/>
      <c r="P43" s="298" t="s">
        <v>331</v>
      </c>
      <c r="Q43" s="300">
        <v>799</v>
      </c>
      <c r="R43" s="300">
        <v>17</v>
      </c>
      <c r="S43" s="296">
        <v>816</v>
      </c>
      <c r="T43" s="300">
        <v>697</v>
      </c>
      <c r="U43" s="300">
        <v>13</v>
      </c>
      <c r="V43" s="296">
        <v>710</v>
      </c>
      <c r="W43" s="300">
        <v>1453</v>
      </c>
      <c r="X43" s="300">
        <v>28</v>
      </c>
      <c r="Y43" s="296">
        <v>1481</v>
      </c>
      <c r="Z43" s="300">
        <v>764</v>
      </c>
      <c r="AA43" s="300">
        <v>15</v>
      </c>
      <c r="AB43" s="300">
        <v>13</v>
      </c>
      <c r="AC43" s="297">
        <v>792</v>
      </c>
    </row>
    <row r="44" spans="1:29" s="79" customFormat="1" ht="17.100000000000001" customHeight="1">
      <c r="A44" s="80"/>
      <c r="B44" s="81"/>
      <c r="C44" s="81"/>
      <c r="D44" s="80"/>
      <c r="E44" s="81"/>
      <c r="F44" s="81"/>
      <c r="G44" s="81"/>
      <c r="H44" s="81"/>
      <c r="I44" s="81"/>
      <c r="J44" s="81"/>
      <c r="K44" s="80"/>
      <c r="L44" s="80"/>
      <c r="M44" s="80"/>
      <c r="N44" s="78"/>
      <c r="P44" s="298" t="s">
        <v>332</v>
      </c>
      <c r="Q44" s="296">
        <v>4264</v>
      </c>
      <c r="R44" s="296">
        <v>23</v>
      </c>
      <c r="S44" s="296">
        <v>4287</v>
      </c>
      <c r="T44" s="296">
        <v>3788</v>
      </c>
      <c r="U44" s="296">
        <v>26</v>
      </c>
      <c r="V44" s="296">
        <v>3814</v>
      </c>
      <c r="W44" s="296">
        <v>7945</v>
      </c>
      <c r="X44" s="296">
        <v>49</v>
      </c>
      <c r="Y44" s="296">
        <v>7994</v>
      </c>
      <c r="Z44" s="296">
        <v>3948</v>
      </c>
      <c r="AA44" s="296">
        <v>30</v>
      </c>
      <c r="AB44" s="296">
        <v>17</v>
      </c>
      <c r="AC44" s="297">
        <v>3995</v>
      </c>
    </row>
    <row r="45" spans="1:29" ht="15" customHeight="1">
      <c r="A45" s="42"/>
      <c r="B45" s="42"/>
      <c r="C45" s="42"/>
      <c r="D45" s="42"/>
      <c r="E45" s="42"/>
      <c r="F45" s="42"/>
      <c r="G45" s="42"/>
      <c r="H45" s="42"/>
      <c r="I45" s="42"/>
      <c r="J45" s="42"/>
      <c r="K45" s="42"/>
      <c r="L45" s="42"/>
      <c r="M45" s="161"/>
      <c r="P45" s="298" t="s">
        <v>333</v>
      </c>
      <c r="Q45" s="296">
        <v>15106</v>
      </c>
      <c r="R45" s="296">
        <v>61</v>
      </c>
      <c r="S45" s="296">
        <v>15167</v>
      </c>
      <c r="T45" s="296">
        <v>15301</v>
      </c>
      <c r="U45" s="296">
        <v>26</v>
      </c>
      <c r="V45" s="296">
        <v>15327</v>
      </c>
      <c r="W45" s="296">
        <v>30840</v>
      </c>
      <c r="X45" s="296">
        <v>109</v>
      </c>
      <c r="Y45" s="296">
        <v>30949</v>
      </c>
      <c r="Z45" s="296">
        <v>11769</v>
      </c>
      <c r="AA45" s="296">
        <v>61</v>
      </c>
      <c r="AB45" s="296">
        <v>42</v>
      </c>
      <c r="AC45" s="297">
        <v>11872</v>
      </c>
    </row>
    <row r="46" spans="1:29" ht="15" customHeight="1">
      <c r="A46" s="42"/>
      <c r="B46" s="42"/>
      <c r="C46" s="42"/>
      <c r="D46" s="42"/>
      <c r="E46" s="42"/>
      <c r="F46" s="42"/>
      <c r="G46" s="42"/>
      <c r="H46" s="42"/>
      <c r="I46" s="42"/>
      <c r="J46" s="42"/>
      <c r="K46" s="42"/>
      <c r="L46" s="42"/>
      <c r="M46" s="42"/>
      <c r="P46" s="299" t="s">
        <v>334</v>
      </c>
      <c r="Q46" s="296">
        <v>633</v>
      </c>
      <c r="R46" s="296">
        <v>2</v>
      </c>
      <c r="S46" s="296">
        <v>635</v>
      </c>
      <c r="T46" s="296">
        <v>532</v>
      </c>
      <c r="U46" s="296">
        <v>15</v>
      </c>
      <c r="V46" s="296">
        <v>547</v>
      </c>
      <c r="W46" s="296">
        <v>1151</v>
      </c>
      <c r="X46" s="296">
        <v>18</v>
      </c>
      <c r="Y46" s="296">
        <v>1169</v>
      </c>
      <c r="Z46" s="296">
        <v>513</v>
      </c>
      <c r="AA46" s="296">
        <v>0</v>
      </c>
      <c r="AB46" s="296">
        <v>14</v>
      </c>
      <c r="AC46" s="297">
        <v>527</v>
      </c>
    </row>
    <row r="47" spans="1:29" ht="15" customHeight="1">
      <c r="A47" s="42"/>
      <c r="B47" s="42"/>
      <c r="C47" s="42"/>
      <c r="D47" s="42"/>
      <c r="E47" s="42"/>
      <c r="F47" s="42"/>
      <c r="G47" s="42"/>
      <c r="H47" s="42"/>
      <c r="I47" s="42"/>
      <c r="J47" s="42"/>
      <c r="K47" s="42"/>
      <c r="L47" s="42"/>
      <c r="M47" s="42"/>
      <c r="P47" s="295" t="s">
        <v>335</v>
      </c>
      <c r="Q47" s="296">
        <v>2196</v>
      </c>
      <c r="R47" s="296">
        <v>21</v>
      </c>
      <c r="S47" s="296">
        <v>2217</v>
      </c>
      <c r="T47" s="296">
        <v>2022</v>
      </c>
      <c r="U47" s="296">
        <v>30</v>
      </c>
      <c r="V47" s="296">
        <v>2052</v>
      </c>
      <c r="W47" s="296">
        <v>4229</v>
      </c>
      <c r="X47" s="296">
        <v>41</v>
      </c>
      <c r="Y47" s="296">
        <v>4270</v>
      </c>
      <c r="Z47" s="296">
        <v>2389</v>
      </c>
      <c r="AA47" s="296">
        <v>36</v>
      </c>
      <c r="AB47" s="296">
        <v>5</v>
      </c>
      <c r="AC47" s="297">
        <v>2430</v>
      </c>
    </row>
    <row r="48" spans="1:29" ht="15" customHeight="1" thickBot="1">
      <c r="A48" s="42"/>
      <c r="B48" s="42"/>
      <c r="C48" s="42"/>
      <c r="D48" s="42"/>
      <c r="E48" s="42"/>
      <c r="F48" s="42"/>
      <c r="G48" s="42"/>
      <c r="H48" s="42"/>
      <c r="I48" s="42"/>
      <c r="J48" s="42"/>
      <c r="K48" s="42"/>
      <c r="L48" s="42"/>
      <c r="M48" s="42"/>
      <c r="P48" s="302" t="s">
        <v>336</v>
      </c>
      <c r="Q48" s="303">
        <v>924</v>
      </c>
      <c r="R48" s="303">
        <v>3</v>
      </c>
      <c r="S48" s="303">
        <v>927</v>
      </c>
      <c r="T48" s="303">
        <v>773</v>
      </c>
      <c r="U48" s="303">
        <v>4</v>
      </c>
      <c r="V48" s="303">
        <v>777</v>
      </c>
      <c r="W48" s="303">
        <v>1698</v>
      </c>
      <c r="X48" s="303">
        <v>11</v>
      </c>
      <c r="Y48" s="303">
        <v>1709</v>
      </c>
      <c r="Z48" s="303">
        <v>920</v>
      </c>
      <c r="AA48" s="303">
        <v>3</v>
      </c>
      <c r="AB48" s="303">
        <v>6</v>
      </c>
      <c r="AC48" s="304">
        <v>929</v>
      </c>
    </row>
    <row r="49" spans="1:13" ht="17.45" customHeight="1">
      <c r="A49" s="68"/>
      <c r="B49" s="68"/>
      <c r="C49" s="68"/>
      <c r="D49" s="68"/>
      <c r="E49" s="68"/>
      <c r="F49" s="68"/>
      <c r="G49" s="68"/>
      <c r="H49" s="68"/>
      <c r="I49" s="68"/>
      <c r="J49" s="68"/>
      <c r="K49" s="68"/>
      <c r="L49" s="68"/>
      <c r="M49" s="68"/>
    </row>
  </sheetData>
  <sheetProtection sheet="1" objects="1" scenarios="1"/>
  <mergeCells count="53">
    <mergeCell ref="B6:I6"/>
    <mergeCell ref="B2:N2"/>
    <mergeCell ref="B4:N4"/>
    <mergeCell ref="L9:L14"/>
    <mergeCell ref="M9:M14"/>
    <mergeCell ref="K9:K14"/>
    <mergeCell ref="K7:L7"/>
    <mergeCell ref="M7:N8"/>
    <mergeCell ref="K8:L8"/>
    <mergeCell ref="N9:N14"/>
    <mergeCell ref="C15:D15"/>
    <mergeCell ref="E15:F15"/>
    <mergeCell ref="B10:B11"/>
    <mergeCell ref="E7:J8"/>
    <mergeCell ref="C13:D13"/>
    <mergeCell ref="G9:G14"/>
    <mergeCell ref="H9:H14"/>
    <mergeCell ref="C7:D12"/>
    <mergeCell ref="E9:F14"/>
    <mergeCell ref="I9:I14"/>
    <mergeCell ref="J9:J13"/>
    <mergeCell ref="C19:D19"/>
    <mergeCell ref="E19:F19"/>
    <mergeCell ref="C20:D20"/>
    <mergeCell ref="E18:F18"/>
    <mergeCell ref="C16:D16"/>
    <mergeCell ref="E16:F16"/>
    <mergeCell ref="C17:D17"/>
    <mergeCell ref="E17:F17"/>
    <mergeCell ref="C18:D18"/>
    <mergeCell ref="E20:F20"/>
    <mergeCell ref="K28:N28"/>
    <mergeCell ref="C21:D21"/>
    <mergeCell ref="E21:F21"/>
    <mergeCell ref="C22:D22"/>
    <mergeCell ref="E22:F22"/>
    <mergeCell ref="C26:D26"/>
    <mergeCell ref="E26:F26"/>
    <mergeCell ref="C23:D23"/>
    <mergeCell ref="E23:F23"/>
    <mergeCell ref="C24:D24"/>
    <mergeCell ref="E24:F24"/>
    <mergeCell ref="C25:D25"/>
    <mergeCell ref="E25:F25"/>
    <mergeCell ref="K27:N27"/>
    <mergeCell ref="P2:AC2"/>
    <mergeCell ref="AB3:AC3"/>
    <mergeCell ref="P4:P6"/>
    <mergeCell ref="Q4:Y4"/>
    <mergeCell ref="Z4:AC5"/>
    <mergeCell ref="Q5:S5"/>
    <mergeCell ref="T5:V5"/>
    <mergeCell ref="W5:Y5"/>
  </mergeCells>
  <phoneticPr fontId="6"/>
  <printOptions horizontalCentered="1"/>
  <pageMargins left="0.59055118110236227" right="0.59055118110236227" top="0.59055118110236227" bottom="0.59055118110236227" header="0.39370078740157483" footer="0.39370078740157483"/>
  <pageSetup paperSize="9" firstPageNumber="107" orientation="portrait" useFirstPageNumber="1" verticalDpi="300" r:id="rId1"/>
  <headerFooter scaleWithDoc="0" alignWithMargins="0">
    <oddHeader>&amp;R道路、交通及び通信</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60"/>
  <sheetViews>
    <sheetView tabSelected="1" view="pageBreakPreview" zoomScaleNormal="100" zoomScaleSheetLayoutView="100" workbookViewId="0">
      <selection activeCell="E2" sqref="E2"/>
    </sheetView>
  </sheetViews>
  <sheetFormatPr defaultRowHeight="12"/>
  <cols>
    <col min="1" max="6" width="16.5703125" customWidth="1"/>
    <col min="7" max="7" width="2.28515625" style="568" customWidth="1"/>
    <col min="8" max="8" width="11.28515625" style="568" customWidth="1"/>
    <col min="9" max="9" width="8.42578125" style="568" customWidth="1"/>
    <col min="10" max="10" width="9.7109375" style="568" customWidth="1"/>
    <col min="11" max="11" width="8" style="568" customWidth="1"/>
    <col min="12" max="12" width="6.85546875" style="568" customWidth="1"/>
    <col min="13" max="13" width="7" style="570" customWidth="1"/>
    <col min="14" max="20" width="0" style="1" hidden="1" customWidth="1"/>
    <col min="21" max="28" width="9.140625" style="1"/>
  </cols>
  <sheetData>
    <row r="1" spans="1:26" ht="17.25">
      <c r="A1" s="562" t="s">
        <v>179</v>
      </c>
      <c r="B1" s="562"/>
      <c r="C1" s="562"/>
      <c r="D1" s="562"/>
      <c r="E1" s="562"/>
      <c r="F1" s="562"/>
    </row>
    <row r="3" spans="1:26">
      <c r="H3" s="577" t="s">
        <v>252</v>
      </c>
    </row>
    <row r="4" spans="1:26">
      <c r="H4" s="578" t="s">
        <v>251</v>
      </c>
      <c r="M4" s="563"/>
      <c r="N4" s="5"/>
      <c r="O4" s="5"/>
      <c r="P4" s="5"/>
      <c r="Q4" s="5"/>
      <c r="R4" s="5"/>
      <c r="S4" s="5"/>
      <c r="T4" s="5"/>
      <c r="U4" s="5"/>
      <c r="V4" s="5"/>
      <c r="W4" s="5"/>
      <c r="X4" s="5"/>
      <c r="Y4" s="5"/>
      <c r="Z4" s="5"/>
    </row>
    <row r="5" spans="1:26">
      <c r="A5" s="1"/>
      <c r="B5" s="33" t="s">
        <v>227</v>
      </c>
      <c r="E5" s="33" t="s">
        <v>228</v>
      </c>
      <c r="H5" s="579"/>
      <c r="I5" s="579" t="str">
        <f>‐105‐!D7</f>
        <v>貨物用</v>
      </c>
      <c r="J5" s="579" t="str">
        <f>‐105‐!G7</f>
        <v>乗合用</v>
      </c>
      <c r="K5" s="579" t="s">
        <v>180</v>
      </c>
      <c r="L5" s="579" t="s">
        <v>107</v>
      </c>
      <c r="M5" s="564"/>
      <c r="N5" s="4"/>
      <c r="O5" s="11"/>
      <c r="P5" s="11"/>
      <c r="Q5" s="11"/>
      <c r="R5" s="11"/>
      <c r="S5" s="11"/>
      <c r="T5" s="11"/>
      <c r="U5" s="11"/>
      <c r="V5" s="11"/>
      <c r="W5" s="11"/>
      <c r="X5" s="11"/>
      <c r="Y5" s="11"/>
      <c r="Z5" s="11"/>
    </row>
    <row r="6" spans="1:26">
      <c r="A6" s="1"/>
      <c r="B6" s="33" t="s">
        <v>207</v>
      </c>
      <c r="E6" s="33" t="s">
        <v>207</v>
      </c>
      <c r="H6" s="580" t="str">
        <f>‐105‐!A11</f>
        <v>平成25年度</v>
      </c>
      <c r="I6" s="581">
        <f>SUM(‐105‐!D12:F12)</f>
        <v>6890</v>
      </c>
      <c r="J6" s="581">
        <f>SUM(‐105‐!G12:H12)</f>
        <v>123</v>
      </c>
      <c r="K6" s="581">
        <f>SUM(‐105‐!I12:J12)</f>
        <v>27837</v>
      </c>
      <c r="L6" s="581">
        <f>SUM(‐105‐!K12:L12)</f>
        <v>1685</v>
      </c>
      <c r="M6" s="564"/>
      <c r="N6" s="4"/>
      <c r="O6" s="11"/>
      <c r="P6" s="11"/>
      <c r="Q6" s="11"/>
      <c r="R6" s="11"/>
      <c r="S6" s="11"/>
      <c r="T6" s="11"/>
      <c r="U6" s="11"/>
      <c r="V6" s="11"/>
      <c r="W6" s="11"/>
      <c r="X6" s="11"/>
      <c r="Y6" s="11"/>
      <c r="Z6" s="11"/>
    </row>
    <row r="7" spans="1:26">
      <c r="A7" s="1"/>
      <c r="H7" s="582">
        <f>‐105‐!A14</f>
        <v>26</v>
      </c>
      <c r="I7" s="581">
        <f>SUM(‐105‐!D15:F15)</f>
        <v>7066</v>
      </c>
      <c r="J7" s="581">
        <f>SUM(‐105‐!G15:H15)</f>
        <v>124</v>
      </c>
      <c r="K7" s="581">
        <f>SUM(‐105‐!I15:J15)</f>
        <v>28015</v>
      </c>
      <c r="L7" s="581">
        <f>SUM(‐105‐!K15:L15)</f>
        <v>1661</v>
      </c>
      <c r="M7" s="565"/>
      <c r="N7" s="11"/>
      <c r="O7" s="11"/>
      <c r="P7" s="11"/>
      <c r="Q7" s="11"/>
      <c r="R7" s="11"/>
      <c r="S7" s="11"/>
      <c r="T7" s="11"/>
      <c r="U7" s="11"/>
      <c r="V7" s="11"/>
      <c r="W7" s="11"/>
      <c r="X7" s="11"/>
      <c r="Y7" s="11"/>
      <c r="Z7" s="11"/>
    </row>
    <row r="8" spans="1:26">
      <c r="A8" s="1"/>
      <c r="H8" s="583">
        <f>‐105‐!A17</f>
        <v>27</v>
      </c>
      <c r="I8" s="584">
        <f>SUM(‐105‐!D18:F18)</f>
        <v>7086</v>
      </c>
      <c r="J8" s="584">
        <f>SUM(‐105‐!G18:H18)</f>
        <v>117</v>
      </c>
      <c r="K8" s="584">
        <f>SUM(‐105‐!I18:J18)</f>
        <v>28362</v>
      </c>
      <c r="L8" s="584">
        <f>SUM(‐105‐!K18:L18)</f>
        <v>1733</v>
      </c>
      <c r="M8" s="565"/>
      <c r="N8" s="13"/>
      <c r="O8" s="14"/>
      <c r="P8" s="14"/>
      <c r="Q8" s="14"/>
      <c r="R8" s="14"/>
      <c r="S8" s="14"/>
      <c r="T8" s="14"/>
      <c r="U8" s="14"/>
      <c r="V8" s="14"/>
      <c r="W8" s="14"/>
      <c r="X8" s="14"/>
      <c r="Y8" s="14"/>
      <c r="Z8" s="14"/>
    </row>
    <row r="9" spans="1:26">
      <c r="A9" s="1"/>
      <c r="H9" s="583">
        <f>‐105‐!A20</f>
        <v>28</v>
      </c>
      <c r="I9" s="584">
        <f>SUM(‐105‐!D21:F21)</f>
        <v>7031</v>
      </c>
      <c r="J9" s="584">
        <f>SUM(‐105‐!G21:H21)</f>
        <v>122</v>
      </c>
      <c r="K9" s="584">
        <f>SUM(‐105‐!I21:J21)</f>
        <v>29267</v>
      </c>
      <c r="L9" s="584">
        <f>SUM(‐105‐!K21:L21)</f>
        <v>1750</v>
      </c>
      <c r="M9" s="565"/>
      <c r="N9" s="13"/>
      <c r="O9" s="14"/>
      <c r="P9" s="14"/>
      <c r="Q9" s="14"/>
      <c r="R9" s="14"/>
      <c r="S9" s="14"/>
      <c r="T9" s="14"/>
      <c r="U9" s="14"/>
      <c r="V9" s="14"/>
      <c r="W9" s="14"/>
      <c r="X9" s="14"/>
      <c r="Y9" s="14"/>
      <c r="Z9" s="14"/>
    </row>
    <row r="10" spans="1:26">
      <c r="A10" s="1"/>
      <c r="H10" s="583">
        <f>‐105‐!A23</f>
        <v>29</v>
      </c>
      <c r="I10" s="584">
        <f>SUM(‐105‐!D24:F24)</f>
        <v>7018</v>
      </c>
      <c r="J10" s="584">
        <f>SUM(‐105‐!G24:H24)</f>
        <v>119</v>
      </c>
      <c r="K10" s="584">
        <f>SUM(‐105‐!I24:J24)</f>
        <v>29840</v>
      </c>
      <c r="L10" s="584">
        <f>SUM(‐105‐!K24:L24)</f>
        <v>1764</v>
      </c>
      <c r="M10" s="564"/>
      <c r="N10" s="13"/>
      <c r="O10" s="14"/>
      <c r="P10" s="14"/>
      <c r="Q10" s="14"/>
      <c r="R10" s="14"/>
      <c r="S10" s="14"/>
      <c r="T10" s="14"/>
      <c r="U10" s="14"/>
      <c r="V10" s="14"/>
      <c r="W10" s="14"/>
      <c r="X10" s="14"/>
      <c r="Y10" s="14"/>
      <c r="Z10" s="14"/>
    </row>
    <row r="11" spans="1:26">
      <c r="A11" s="1"/>
      <c r="H11" s="566" t="s">
        <v>252</v>
      </c>
      <c r="I11" s="567"/>
      <c r="J11" s="567"/>
      <c r="K11" s="567"/>
      <c r="L11" s="567"/>
      <c r="M11" s="565"/>
      <c r="N11" s="13"/>
      <c r="O11" s="14"/>
      <c r="P11" s="14"/>
      <c r="Q11" s="14"/>
      <c r="R11" s="14"/>
      <c r="S11" s="14"/>
      <c r="T11" s="14"/>
      <c r="U11" s="14"/>
      <c r="V11" s="14"/>
      <c r="W11" s="14"/>
      <c r="X11" s="14"/>
      <c r="Y11" s="14"/>
      <c r="Z11" s="14"/>
    </row>
    <row r="12" spans="1:26">
      <c r="A12" s="1"/>
      <c r="G12" s="567"/>
      <c r="H12" s="578" t="s">
        <v>363</v>
      </c>
      <c r="M12" s="565"/>
      <c r="N12" s="13"/>
      <c r="O12" s="14"/>
      <c r="P12" s="14"/>
      <c r="Q12" s="14"/>
      <c r="R12" s="14"/>
      <c r="S12" s="14"/>
      <c r="T12" s="14"/>
      <c r="U12" s="14"/>
      <c r="V12" s="14"/>
      <c r="W12" s="14"/>
      <c r="X12" s="14"/>
      <c r="Y12" s="14"/>
      <c r="Z12" s="14"/>
    </row>
    <row r="13" spans="1:26">
      <c r="A13" s="1"/>
      <c r="H13" s="570" t="s">
        <v>181</v>
      </c>
      <c r="I13" s="570" t="s">
        <v>182</v>
      </c>
      <c r="J13" s="579" t="s">
        <v>183</v>
      </c>
      <c r="K13" s="569" t="s">
        <v>127</v>
      </c>
      <c r="L13" s="569"/>
      <c r="M13" s="564"/>
      <c r="N13" s="13"/>
      <c r="O13" s="14"/>
      <c r="P13" s="14"/>
      <c r="Q13" s="14"/>
      <c r="R13" s="14"/>
      <c r="S13" s="14"/>
      <c r="T13" s="14"/>
      <c r="U13" s="14"/>
      <c r="V13" s="14"/>
      <c r="W13" s="14"/>
      <c r="X13" s="14"/>
      <c r="Y13" s="14"/>
      <c r="Z13" s="14"/>
    </row>
    <row r="14" spans="1:26">
      <c r="A14" s="1"/>
      <c r="H14" s="585">
        <f>+‐105‐!D37</f>
        <v>1356</v>
      </c>
      <c r="I14" s="586">
        <f>SUM(‐105‐!E37:G37)</f>
        <v>44923</v>
      </c>
      <c r="J14" s="585">
        <f>+‐105‐!H37</f>
        <v>95</v>
      </c>
      <c r="K14" s="586">
        <f>SUM(‐105‐!J37:L37)</f>
        <v>11320</v>
      </c>
      <c r="L14" s="587"/>
      <c r="M14" s="565"/>
      <c r="N14" s="13"/>
      <c r="O14" s="14"/>
      <c r="P14" s="14"/>
      <c r="Q14" s="14"/>
      <c r="R14" s="14"/>
      <c r="S14" s="14"/>
      <c r="T14" s="14"/>
      <c r="U14" s="14"/>
      <c r="V14" s="14"/>
      <c r="W14" s="14"/>
      <c r="X14" s="14"/>
      <c r="Y14" s="14"/>
      <c r="Z14" s="14"/>
    </row>
    <row r="15" spans="1:26">
      <c r="A15" s="1"/>
      <c r="M15" s="565"/>
      <c r="N15" s="13"/>
      <c r="O15" s="14"/>
      <c r="P15" s="14"/>
      <c r="Q15" s="14"/>
      <c r="R15" s="14"/>
      <c r="S15" s="14"/>
      <c r="T15" s="14"/>
      <c r="U15" s="14"/>
      <c r="V15" s="14"/>
      <c r="W15" s="14"/>
      <c r="X15" s="14"/>
      <c r="Y15" s="14"/>
      <c r="Z15" s="14"/>
    </row>
    <row r="16" spans="1:26">
      <c r="A16" s="1"/>
      <c r="M16" s="564"/>
      <c r="N16" s="13"/>
      <c r="O16" s="14"/>
      <c r="P16" s="14"/>
      <c r="Q16" s="14"/>
      <c r="R16" s="14"/>
      <c r="S16" s="14"/>
      <c r="T16" s="14"/>
      <c r="U16" s="14"/>
      <c r="V16" s="14"/>
      <c r="W16" s="14"/>
      <c r="X16" s="14"/>
      <c r="Y16" s="14"/>
      <c r="Z16" s="14"/>
    </row>
    <row r="17" spans="1:26">
      <c r="A17" s="1"/>
      <c r="M17" s="565"/>
      <c r="N17" s="13"/>
      <c r="O17" s="14"/>
      <c r="P17" s="14"/>
      <c r="Q17" s="14"/>
      <c r="R17" s="14"/>
      <c r="S17" s="14"/>
      <c r="T17" s="14"/>
      <c r="U17" s="14"/>
      <c r="V17" s="14"/>
      <c r="W17" s="14"/>
      <c r="X17" s="14"/>
      <c r="Y17" s="14"/>
      <c r="Z17" s="14"/>
    </row>
    <row r="18" spans="1:26">
      <c r="A18" s="1"/>
      <c r="G18" s="587"/>
      <c r="M18" s="565"/>
      <c r="N18" s="13"/>
      <c r="O18" s="14"/>
      <c r="P18" s="14"/>
      <c r="Q18" s="14"/>
      <c r="R18" s="14"/>
      <c r="S18" s="14"/>
      <c r="T18" s="14"/>
      <c r="U18" s="14"/>
      <c r="V18" s="14"/>
      <c r="W18" s="14"/>
      <c r="X18" s="14"/>
      <c r="Y18" s="14"/>
      <c r="Z18" s="14"/>
    </row>
    <row r="19" spans="1:26">
      <c r="A19" s="1"/>
      <c r="M19" s="564"/>
      <c r="N19" s="13"/>
      <c r="O19" s="14"/>
      <c r="P19" s="14"/>
      <c r="Q19" s="14"/>
      <c r="R19" s="14"/>
      <c r="S19" s="14"/>
      <c r="T19" s="14"/>
      <c r="U19" s="14"/>
      <c r="V19" s="14"/>
      <c r="W19" s="14"/>
      <c r="X19" s="14"/>
      <c r="Y19" s="14"/>
      <c r="Z19" s="14"/>
    </row>
    <row r="20" spans="1:26">
      <c r="A20" s="1"/>
      <c r="M20" s="565"/>
      <c r="N20" s="13"/>
      <c r="O20" s="15"/>
      <c r="P20" s="15"/>
      <c r="Q20" s="15"/>
      <c r="R20" s="14"/>
      <c r="S20" s="15"/>
      <c r="T20" s="15"/>
      <c r="U20" s="14"/>
      <c r="V20" s="15"/>
      <c r="W20" s="15"/>
      <c r="X20" s="14"/>
      <c r="Y20" s="15"/>
      <c r="Z20" s="15"/>
    </row>
    <row r="21" spans="1:26">
      <c r="A21" s="1"/>
      <c r="M21" s="565"/>
      <c r="N21" s="13"/>
      <c r="O21" s="15"/>
      <c r="P21" s="15"/>
      <c r="Q21" s="15"/>
      <c r="R21" s="14"/>
      <c r="S21" s="15"/>
      <c r="T21" s="15"/>
      <c r="U21" s="14"/>
      <c r="V21" s="15"/>
      <c r="W21" s="15"/>
      <c r="X21" s="14"/>
      <c r="Y21" s="15"/>
      <c r="Z21" s="15"/>
    </row>
    <row r="22" spans="1:26">
      <c r="A22" s="1"/>
      <c r="M22" s="564"/>
      <c r="N22" s="13"/>
      <c r="O22" s="15"/>
      <c r="P22" s="15"/>
      <c r="Q22" s="15"/>
      <c r="R22" s="14"/>
      <c r="S22" s="15"/>
      <c r="T22" s="15"/>
      <c r="U22" s="14"/>
      <c r="V22" s="15"/>
      <c r="W22" s="15"/>
      <c r="X22" s="14"/>
      <c r="Y22" s="15"/>
      <c r="Z22" s="15"/>
    </row>
    <row r="23" spans="1:26">
      <c r="A23" s="1"/>
      <c r="N23" s="3"/>
      <c r="O23" s="3"/>
      <c r="P23" s="3"/>
      <c r="Q23" s="3"/>
      <c r="R23" s="3"/>
      <c r="S23" s="3"/>
      <c r="T23" s="3"/>
      <c r="U23" s="3"/>
      <c r="V23" s="3"/>
      <c r="W23" s="3"/>
      <c r="X23" s="3"/>
      <c r="Y23" s="3"/>
      <c r="Z23" s="3"/>
    </row>
    <row r="24" spans="1:26">
      <c r="A24" s="1"/>
    </row>
    <row r="25" spans="1:26">
      <c r="A25" s="1"/>
    </row>
    <row r="26" spans="1:26">
      <c r="A26" s="1"/>
    </row>
    <row r="27" spans="1:26">
      <c r="A27" s="1"/>
    </row>
    <row r="28" spans="1:26">
      <c r="A28" s="1"/>
    </row>
    <row r="29" spans="1:26">
      <c r="A29" s="1"/>
      <c r="I29" s="578"/>
    </row>
    <row r="30" spans="1:26">
      <c r="A30" s="1"/>
      <c r="I30" s="578"/>
    </row>
    <row r="31" spans="1:26">
      <c r="A31" s="1"/>
      <c r="I31" s="578"/>
    </row>
    <row r="32" spans="1:26">
      <c r="A32" s="1"/>
      <c r="I32" s="578"/>
    </row>
    <row r="33" spans="1:28">
      <c r="A33" s="1"/>
      <c r="K33" s="570"/>
      <c r="L33" s="570"/>
    </row>
    <row r="34" spans="1:28">
      <c r="K34" s="570"/>
      <c r="L34" s="570"/>
      <c r="AA34"/>
      <c r="AB34"/>
    </row>
    <row r="35" spans="1:28">
      <c r="A35" s="1"/>
      <c r="K35" s="570"/>
      <c r="L35" s="570"/>
      <c r="AA35"/>
      <c r="AB35"/>
    </row>
    <row r="36" spans="1:28">
      <c r="A36" s="1"/>
      <c r="B36" s="33" t="s">
        <v>229</v>
      </c>
      <c r="D36" s="34"/>
      <c r="E36" s="5" t="s">
        <v>230</v>
      </c>
      <c r="F36" s="34"/>
      <c r="K36" s="570"/>
      <c r="L36" s="570"/>
      <c r="AA36"/>
      <c r="AB36"/>
    </row>
    <row r="37" spans="1:28">
      <c r="H37" s="571"/>
      <c r="I37" s="571"/>
      <c r="K37" s="570"/>
      <c r="L37" s="570"/>
      <c r="AA37"/>
      <c r="AB37"/>
    </row>
    <row r="38" spans="1:28">
      <c r="G38" s="571"/>
      <c r="H38" s="572"/>
      <c r="I38" s="573"/>
      <c r="K38" s="570"/>
      <c r="L38" s="570"/>
      <c r="AA38"/>
      <c r="AB38"/>
    </row>
    <row r="39" spans="1:28">
      <c r="G39" s="572"/>
      <c r="H39" s="571"/>
      <c r="I39" s="571"/>
      <c r="K39" s="570"/>
      <c r="L39" s="570"/>
      <c r="AA39"/>
      <c r="AB39"/>
    </row>
    <row r="40" spans="1:28">
      <c r="G40" s="571"/>
      <c r="H40" s="571" t="s">
        <v>252</v>
      </c>
      <c r="I40" s="571"/>
      <c r="K40" s="570"/>
      <c r="L40" s="570"/>
      <c r="AA40"/>
      <c r="AB40"/>
    </row>
    <row r="41" spans="1:28">
      <c r="G41" s="571"/>
      <c r="H41" s="578" t="s">
        <v>253</v>
      </c>
      <c r="I41" s="571"/>
      <c r="K41" s="570"/>
      <c r="L41" s="570"/>
      <c r="AA41"/>
      <c r="AB41"/>
    </row>
    <row r="42" spans="1:28">
      <c r="G42" s="571"/>
      <c r="H42" s="588" t="s">
        <v>159</v>
      </c>
      <c r="I42" s="588" t="s">
        <v>160</v>
      </c>
      <c r="J42" s="588" t="s">
        <v>184</v>
      </c>
      <c r="K42" s="574" t="s">
        <v>217</v>
      </c>
      <c r="L42" s="570"/>
      <c r="AA42"/>
      <c r="AB42"/>
    </row>
    <row r="43" spans="1:28">
      <c r="G43" s="571"/>
      <c r="H43" s="589">
        <f>+‐106‐!E24</f>
        <v>7918</v>
      </c>
      <c r="I43" s="589">
        <f>‐106‐!F24</f>
        <v>2752</v>
      </c>
      <c r="J43" s="589">
        <f>‐106‐!G24</f>
        <v>135</v>
      </c>
      <c r="K43" s="590">
        <f>SUM(H43:J43)</f>
        <v>10805</v>
      </c>
      <c r="L43" s="570"/>
      <c r="AA43"/>
      <c r="AB43"/>
    </row>
    <row r="44" spans="1:28">
      <c r="G44" s="575"/>
      <c r="H44" s="591">
        <f>H43/K43</f>
        <v>0.73280888477556683</v>
      </c>
      <c r="I44" s="591">
        <f>I43/K43</f>
        <v>0.25469689958352615</v>
      </c>
      <c r="J44" s="591">
        <f>J43/K43</f>
        <v>1.2494215640906987E-2</v>
      </c>
      <c r="K44" s="592">
        <f>SUM(H44:J44)</f>
        <v>1</v>
      </c>
      <c r="L44" s="570"/>
      <c r="AA44"/>
      <c r="AB44"/>
    </row>
    <row r="45" spans="1:28">
      <c r="G45" s="576"/>
      <c r="H45" s="568" t="s">
        <v>252</v>
      </c>
      <c r="K45" s="570"/>
      <c r="L45" s="570"/>
      <c r="AA45"/>
      <c r="AB45"/>
    </row>
    <row r="46" spans="1:28">
      <c r="G46" s="576"/>
      <c r="H46" s="578" t="s">
        <v>254</v>
      </c>
      <c r="L46" s="570"/>
      <c r="AA46"/>
      <c r="AB46"/>
    </row>
    <row r="47" spans="1:28">
      <c r="I47" s="563" t="s">
        <v>143</v>
      </c>
      <c r="J47" s="563" t="s">
        <v>185</v>
      </c>
      <c r="K47" s="563" t="s">
        <v>145</v>
      </c>
      <c r="L47" s="570"/>
      <c r="AA47"/>
      <c r="AB47"/>
    </row>
    <row r="48" spans="1:28">
      <c r="H48" s="593" t="s">
        <v>167</v>
      </c>
      <c r="I48" s="565">
        <f>+‐107‐!E16</f>
        <v>38</v>
      </c>
      <c r="J48" s="594">
        <f>+‐107‐!K16</f>
        <v>286</v>
      </c>
      <c r="K48" s="595">
        <f>+‐107‐!M16</f>
        <v>332</v>
      </c>
      <c r="L48" s="570"/>
      <c r="T48" s="16"/>
      <c r="U48" s="9"/>
      <c r="V48" s="10"/>
      <c r="AA48"/>
      <c r="AB48"/>
    </row>
    <row r="49" spans="8:28">
      <c r="H49" s="593" t="s">
        <v>168</v>
      </c>
      <c r="I49" s="565">
        <f>+‐107‐!E17</f>
        <v>17</v>
      </c>
      <c r="J49" s="594">
        <f>+‐107‐!K17</f>
        <v>87</v>
      </c>
      <c r="K49" s="595">
        <f>+‐107‐!M17</f>
        <v>110</v>
      </c>
      <c r="L49" s="570"/>
      <c r="T49" s="17"/>
      <c r="U49" s="7"/>
      <c r="V49" s="8"/>
      <c r="AA49"/>
      <c r="AB49"/>
    </row>
    <row r="50" spans="8:28">
      <c r="H50" s="593" t="s">
        <v>169</v>
      </c>
      <c r="I50" s="565">
        <f>+‐107‐!E18</f>
        <v>9</v>
      </c>
      <c r="J50" s="594">
        <f>+‐107‐!K18</f>
        <v>57</v>
      </c>
      <c r="K50" s="595">
        <f>+‐107‐!M18</f>
        <v>73</v>
      </c>
      <c r="L50" s="570"/>
      <c r="T50" s="17"/>
      <c r="U50" s="7"/>
      <c r="V50" s="8"/>
      <c r="AA50"/>
      <c r="AB50"/>
    </row>
    <row r="51" spans="8:28">
      <c r="H51" s="593" t="s">
        <v>170</v>
      </c>
      <c r="I51" s="565">
        <f>+‐107‐!E19</f>
        <v>13</v>
      </c>
      <c r="J51" s="594">
        <f>+‐107‐!K19</f>
        <v>82</v>
      </c>
      <c r="K51" s="595">
        <f>+‐107‐!M19</f>
        <v>66</v>
      </c>
      <c r="L51" s="570"/>
      <c r="T51" s="17"/>
      <c r="U51" s="7"/>
      <c r="V51" s="8"/>
      <c r="AA51"/>
      <c r="AB51"/>
    </row>
    <row r="52" spans="8:28">
      <c r="H52" s="593" t="s">
        <v>171</v>
      </c>
      <c r="I52" s="565">
        <f>+‐107‐!E20</f>
        <v>8</v>
      </c>
      <c r="J52" s="594">
        <f>+‐107‐!K20</f>
        <v>75</v>
      </c>
      <c r="K52" s="595">
        <f>+‐107‐!M20</f>
        <v>77</v>
      </c>
      <c r="L52" s="570"/>
      <c r="T52" s="17"/>
      <c r="U52" s="7"/>
      <c r="V52" s="8"/>
      <c r="AA52"/>
      <c r="AB52"/>
    </row>
    <row r="53" spans="8:28">
      <c r="H53" s="593" t="s">
        <v>172</v>
      </c>
      <c r="I53" s="565">
        <f>+‐107‐!E21</f>
        <v>12</v>
      </c>
      <c r="J53" s="594">
        <f>+‐107‐!K21</f>
        <v>75</v>
      </c>
      <c r="K53" s="595">
        <f>+‐107‐!M21</f>
        <v>98</v>
      </c>
      <c r="L53" s="570"/>
      <c r="T53" s="17"/>
      <c r="U53" s="7"/>
      <c r="V53" s="8"/>
      <c r="AA53"/>
      <c r="AB53"/>
    </row>
    <row r="54" spans="8:28">
      <c r="H54" s="593" t="s">
        <v>173</v>
      </c>
      <c r="I54" s="565">
        <f>+‐107‐!E22</f>
        <v>9</v>
      </c>
      <c r="J54" s="594">
        <f>+‐107‐!K22</f>
        <v>77</v>
      </c>
      <c r="K54" s="595">
        <f>+‐107‐!M22</f>
        <v>92</v>
      </c>
      <c r="L54" s="570"/>
      <c r="T54" s="16"/>
      <c r="U54" s="9"/>
      <c r="V54" s="10"/>
      <c r="AA54"/>
      <c r="AB54"/>
    </row>
    <row r="55" spans="8:28">
      <c r="H55" s="593" t="s">
        <v>174</v>
      </c>
      <c r="I55" s="565">
        <f>+‐107‐!E23</f>
        <v>9</v>
      </c>
      <c r="J55" s="594">
        <f>+‐107‐!K23</f>
        <v>44</v>
      </c>
      <c r="K55" s="595">
        <f>+‐107‐!M23</f>
        <v>50</v>
      </c>
      <c r="L55" s="570"/>
      <c r="T55" s="17"/>
      <c r="U55" s="7"/>
      <c r="V55" s="8"/>
      <c r="AA55"/>
      <c r="AB55"/>
    </row>
    <row r="56" spans="8:28">
      <c r="H56" s="593" t="s">
        <v>175</v>
      </c>
      <c r="I56" s="565">
        <f>+‐107‐!E24</f>
        <v>11</v>
      </c>
      <c r="J56" s="594">
        <f>+‐107‐!K24</f>
        <v>103</v>
      </c>
      <c r="K56" s="595">
        <f>+‐107‐!M24</f>
        <v>101</v>
      </c>
      <c r="L56" s="570"/>
      <c r="T56" s="17"/>
      <c r="U56" s="7"/>
      <c r="V56" s="8"/>
      <c r="AA56"/>
      <c r="AB56"/>
    </row>
    <row r="57" spans="8:28">
      <c r="H57" s="593" t="s">
        <v>177</v>
      </c>
      <c r="I57" s="565">
        <f>+‐107‐!E25</f>
        <v>4</v>
      </c>
      <c r="J57" s="594">
        <f>+‐107‐!K25</f>
        <v>32</v>
      </c>
      <c r="K57" s="595">
        <f>+‐107‐!M25</f>
        <v>39</v>
      </c>
      <c r="L57" s="570"/>
      <c r="T57" s="17"/>
      <c r="U57" s="7"/>
      <c r="V57" s="8"/>
      <c r="AA57"/>
      <c r="AB57"/>
    </row>
    <row r="58" spans="8:28">
      <c r="H58" s="593" t="s">
        <v>178</v>
      </c>
      <c r="I58" s="565">
        <f>+‐107‐!E26</f>
        <v>9</v>
      </c>
      <c r="J58" s="594">
        <f>+‐107‐!K26</f>
        <v>39</v>
      </c>
      <c r="K58" s="595">
        <f>+‐107‐!M26</f>
        <v>56</v>
      </c>
      <c r="L58" s="570"/>
      <c r="T58" s="17"/>
      <c r="U58" s="7"/>
      <c r="V58" s="8"/>
      <c r="AA58"/>
      <c r="AB58"/>
    </row>
    <row r="59" spans="8:28">
      <c r="T59" s="17"/>
      <c r="U59" s="7"/>
      <c r="V59" s="8"/>
      <c r="AA59"/>
      <c r="AB59"/>
    </row>
    <row r="60" spans="8:28">
      <c r="I60" s="568">
        <f>SUM(I48:I58)</f>
        <v>139</v>
      </c>
    </row>
  </sheetData>
  <sheetProtection sheet="1" objects="1" scenarios="1"/>
  <mergeCells count="1">
    <mergeCell ref="A1:F1"/>
  </mergeCells>
  <phoneticPr fontId="6"/>
  <printOptions horizontalCentered="1"/>
  <pageMargins left="0.59055118110236227" right="0.59055118110236227" top="0.59055118110236227" bottom="0.59055118110236227" header="0.39370078740157483" footer="0.39370078740157483"/>
  <pageSetup paperSize="9" scale="97" firstPageNumber="17" orientation="portrait" useFirstPageNumber="1" verticalDpi="300" r:id="rId1"/>
  <headerFooter scaleWithDoc="0" alignWithMargins="0">
    <oddFooter>&amp;C&amp;12－&amp;P－</oddFooter>
  </headerFooter>
  <ignoredErrors>
    <ignoredError sqref="I14 K14" formulaRange="1"/>
  </ignoredErrors>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新城 弘紀</cp:lastModifiedBy>
  <cp:revision>4</cp:revision>
  <cp:lastPrinted>2019-02-25T06:37:16Z</cp:lastPrinted>
  <dcterms:created xsi:type="dcterms:W3CDTF">2002-03-19T05:03:05Z</dcterms:created>
  <dcterms:modified xsi:type="dcterms:W3CDTF">2019-04-26T04:27:44Z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