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403F58FD-9A89-4FF2-B517-43C37BF8C686}" xr6:coauthVersionLast="41" xr6:coauthVersionMax="41" xr10:uidLastSave="{00000000-0000-0000-0000-000000000000}"/>
  <bookViews>
    <workbookView xWindow="-120" yWindow="-120" windowWidth="20730" windowHeight="11160" xr2:uid="{00000000-000D-0000-FFFF-FFFF00000000}"/>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8" r:id="rId13"/>
    <sheet name="‐76‐" sheetId="9" r:id="rId14"/>
    <sheet name="‐77‐ " sheetId="21" r:id="rId15"/>
    <sheet name="グラフ" sheetId="10" r:id="rId16"/>
  </sheets>
  <definedNames>
    <definedName name="_xlnm.Print_Area" localSheetId="0">‐63‐!$A$1:$K$45</definedName>
    <definedName name="_xlnm.Print_Area" localSheetId="1">‐64‐!$A$1:$U$56</definedName>
    <definedName name="_xlnm.Print_Area" localSheetId="2">‐65‐!$V$1:$AM$56</definedName>
    <definedName name="_xlnm.Print_Area" localSheetId="3">‐66‐!$A$1:$J$50</definedName>
    <definedName name="_xlnm.Print_Area" localSheetId="4">‐67‐!$K$1:$R$50</definedName>
    <definedName name="_xlnm.Print_Area" localSheetId="5">‐68‐!$A$1:$J$41</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‐74‐!$A$1:$H$47</definedName>
    <definedName name="_xlnm.Print_Area" localSheetId="12">‐75‐!$I$1:$N$47</definedName>
    <definedName name="_xlnm.Print_Area" localSheetId="13">‐76‐!$A$1:$J$54</definedName>
    <definedName name="_xlnm.Print_Area" localSheetId="14">'‐77‐ '!$K$1:$U$54</definedName>
    <definedName name="_xlnm.Print_Area" localSheetId="15">グラフ!$A$1:$G$184</definedName>
  </definedNames>
  <calcPr calcId="191029" iterateDelta="1E-4"/>
</workbook>
</file>

<file path=xl/calcChain.xml><?xml version="1.0" encoding="utf-8"?>
<calcChain xmlns="http://schemas.openxmlformats.org/spreadsheetml/2006/main">
  <c r="N37" i="9" l="1"/>
  <c r="K37" i="9"/>
  <c r="I134" i="10" l="1"/>
  <c r="I132" i="10"/>
  <c r="I150" i="10"/>
  <c r="K131" i="10"/>
  <c r="J16" i="10"/>
  <c r="H131" i="10"/>
  <c r="F17" i="18"/>
  <c r="D34" i="18"/>
  <c r="N37" i="21" l="1"/>
  <c r="K37" i="21"/>
  <c r="F37" i="21"/>
  <c r="E37" i="21"/>
  <c r="J5" i="21"/>
  <c r="I5" i="21"/>
  <c r="H5" i="21"/>
  <c r="G5" i="21"/>
  <c r="F5" i="21"/>
  <c r="E5" i="21"/>
  <c r="F37" i="9"/>
  <c r="E37" i="9"/>
  <c r="E5" i="9"/>
  <c r="F5" i="9"/>
  <c r="G5" i="9"/>
  <c r="M24" i="8"/>
  <c r="L24" i="8"/>
  <c r="I24" i="8"/>
  <c r="F24" i="8"/>
  <c r="M23" i="8"/>
  <c r="L23" i="8"/>
  <c r="I23" i="8"/>
  <c r="F23" i="8"/>
  <c r="M22" i="8"/>
  <c r="L22" i="8"/>
  <c r="I22" i="8"/>
  <c r="F22" i="8"/>
  <c r="M21" i="8"/>
  <c r="L21" i="8"/>
  <c r="I21" i="8"/>
  <c r="F21" i="8"/>
  <c r="M20" i="8"/>
  <c r="L20" i="8"/>
  <c r="I20" i="8"/>
  <c r="F20" i="8"/>
  <c r="M19" i="8"/>
  <c r="L19" i="8"/>
  <c r="I19" i="8"/>
  <c r="F19" i="8"/>
  <c r="M18" i="8"/>
  <c r="L18" i="8"/>
  <c r="I18" i="8"/>
  <c r="F18" i="8"/>
  <c r="M17" i="8"/>
  <c r="L17" i="8"/>
  <c r="I17" i="8"/>
  <c r="F34" i="8" s="1"/>
  <c r="F17" i="8"/>
  <c r="D34" i="8" s="1"/>
  <c r="M16" i="8"/>
  <c r="L16" i="8"/>
  <c r="I16" i="8"/>
  <c r="F16" i="8"/>
  <c r="M15" i="8"/>
  <c r="L15" i="8"/>
  <c r="I15" i="8"/>
  <c r="F15" i="8"/>
  <c r="M14" i="8"/>
  <c r="L14" i="8"/>
  <c r="I14" i="8"/>
  <c r="F14" i="8"/>
  <c r="M12" i="8"/>
  <c r="L12" i="8"/>
  <c r="I12" i="8"/>
  <c r="F12" i="8"/>
  <c r="N11" i="8"/>
  <c r="K11" i="8"/>
  <c r="L11" i="8" s="1"/>
  <c r="J11" i="8"/>
  <c r="G11" i="8"/>
  <c r="I11" i="8" s="1"/>
  <c r="F11" i="8"/>
  <c r="E11" i="8"/>
  <c r="C11" i="8"/>
  <c r="M9" i="8"/>
  <c r="L9" i="8"/>
  <c r="I9" i="8"/>
  <c r="F9" i="8"/>
  <c r="M9" i="18"/>
  <c r="L9" i="18"/>
  <c r="J11" i="18"/>
  <c r="G11" i="18"/>
  <c r="I9" i="18" s="1"/>
  <c r="L44" i="8"/>
  <c r="N34" i="8"/>
  <c r="K34" i="8"/>
  <c r="J34" i="8"/>
  <c r="I34" i="8"/>
  <c r="G34" i="8"/>
  <c r="E34" i="8"/>
  <c r="C34" i="8"/>
  <c r="B34" i="8"/>
  <c r="I18" i="18"/>
  <c r="B34" i="18"/>
  <c r="M11" i="8" l="1"/>
  <c r="I11" i="18"/>
  <c r="G34" i="18"/>
  <c r="E34" i="18"/>
  <c r="C34" i="18"/>
  <c r="C11" i="18" l="1"/>
  <c r="E11" i="18"/>
  <c r="F9" i="18" l="1"/>
  <c r="I34" i="18" l="1"/>
  <c r="J18" i="10" l="1"/>
  <c r="M16" i="10"/>
  <c r="L16" i="10"/>
  <c r="K16" i="10"/>
  <c r="I16" i="10"/>
  <c r="D12" i="4" l="1"/>
  <c r="C6" i="4"/>
  <c r="D53" i="12" l="1"/>
  <c r="C53" i="12"/>
  <c r="D52" i="12"/>
  <c r="C52" i="12"/>
  <c r="D49" i="12"/>
  <c r="C49" i="12"/>
  <c r="D48" i="12"/>
  <c r="C48" i="12"/>
  <c r="D47" i="12"/>
  <c r="C47" i="12"/>
  <c r="D46" i="12"/>
  <c r="C46" i="12"/>
  <c r="D45" i="12"/>
  <c r="C45" i="12"/>
  <c r="D44" i="12"/>
  <c r="C44" i="12"/>
  <c r="D43" i="12"/>
  <c r="C43" i="12"/>
  <c r="D42" i="12"/>
  <c r="C42" i="12"/>
  <c r="D41" i="12"/>
  <c r="C41" i="12"/>
  <c r="D40" i="12"/>
  <c r="C40" i="12"/>
  <c r="D39" i="12"/>
  <c r="C39" i="12"/>
  <c r="D38" i="12"/>
  <c r="C38" i="12"/>
  <c r="C36" i="12" s="1"/>
  <c r="D37" i="12"/>
  <c r="C37" i="12"/>
  <c r="R36" i="12"/>
  <c r="Q36" i="12"/>
  <c r="Q30" i="12" s="1"/>
  <c r="P36" i="12"/>
  <c r="O36" i="12"/>
  <c r="N36" i="12"/>
  <c r="M36" i="12"/>
  <c r="M30" i="12" s="1"/>
  <c r="L36" i="12"/>
  <c r="K36" i="12"/>
  <c r="J36" i="12"/>
  <c r="I36" i="12"/>
  <c r="I30" i="12" s="1"/>
  <c r="H36" i="12"/>
  <c r="G36" i="12"/>
  <c r="F36" i="12"/>
  <c r="E36" i="12"/>
  <c r="D36" i="12"/>
  <c r="D35" i="12"/>
  <c r="C35" i="12"/>
  <c r="D34" i="12"/>
  <c r="D32" i="12" s="1"/>
  <c r="C34" i="12"/>
  <c r="D33" i="12"/>
  <c r="C33" i="12"/>
  <c r="R32" i="12"/>
  <c r="R30" i="12" s="1"/>
  <c r="Q32" i="12"/>
  <c r="P32" i="12"/>
  <c r="O32" i="12"/>
  <c r="N32" i="12"/>
  <c r="N30" i="12" s="1"/>
  <c r="M32" i="12"/>
  <c r="L32" i="12"/>
  <c r="L30" i="12" s="1"/>
  <c r="K32" i="12"/>
  <c r="J32" i="12"/>
  <c r="I32" i="12"/>
  <c r="H32" i="12"/>
  <c r="G32" i="12"/>
  <c r="F32" i="12"/>
  <c r="F30" i="12" s="1"/>
  <c r="E32" i="12"/>
  <c r="C32" i="12"/>
  <c r="D31" i="12"/>
  <c r="C31" i="12"/>
  <c r="P30" i="12"/>
  <c r="J30" i="12"/>
  <c r="H30" i="12"/>
  <c r="E30" i="12"/>
  <c r="R11" i="12"/>
  <c r="Q11" i="12"/>
  <c r="P11" i="12"/>
  <c r="O11" i="12"/>
  <c r="N11" i="12"/>
  <c r="M11" i="12"/>
  <c r="J11" i="12"/>
  <c r="I11" i="12"/>
  <c r="F11" i="12"/>
  <c r="E11" i="12"/>
  <c r="D11" i="12"/>
  <c r="C11" i="12"/>
  <c r="R7" i="12"/>
  <c r="Q7" i="12"/>
  <c r="P7" i="12"/>
  <c r="O7" i="12"/>
  <c r="N7" i="12"/>
  <c r="M7" i="12"/>
  <c r="J7" i="12"/>
  <c r="I7" i="12"/>
  <c r="F7" i="12"/>
  <c r="F5" i="12" s="1"/>
  <c r="E7" i="12"/>
  <c r="E5" i="12" s="1"/>
  <c r="D7" i="12"/>
  <c r="D5" i="12" s="1"/>
  <c r="C7" i="12"/>
  <c r="R5" i="12"/>
  <c r="Q5" i="12"/>
  <c r="P5" i="12"/>
  <c r="O5" i="12"/>
  <c r="N5" i="12"/>
  <c r="M5" i="12"/>
  <c r="I5" i="12"/>
  <c r="C5" i="12"/>
  <c r="Q36" i="17"/>
  <c r="L36" i="17"/>
  <c r="L32" i="17"/>
  <c r="J36" i="17"/>
  <c r="R11" i="17"/>
  <c r="Q11" i="17"/>
  <c r="Q7" i="17"/>
  <c r="R7" i="17"/>
  <c r="I7" i="17"/>
  <c r="J7" i="17"/>
  <c r="M7" i="17"/>
  <c r="N7" i="17"/>
  <c r="I11" i="17"/>
  <c r="J11" i="17"/>
  <c r="M11" i="17"/>
  <c r="M5" i="17" s="1"/>
  <c r="K17" i="10" s="1"/>
  <c r="N11" i="17"/>
  <c r="F11" i="17"/>
  <c r="E11" i="17"/>
  <c r="D11" i="17"/>
  <c r="C11" i="17"/>
  <c r="F7" i="17"/>
  <c r="E7" i="17"/>
  <c r="D7" i="17"/>
  <c r="C7" i="17"/>
  <c r="F5" i="17"/>
  <c r="E5" i="17"/>
  <c r="D5" i="17"/>
  <c r="C5" i="17"/>
  <c r="T35" i="11"/>
  <c r="S35" i="11"/>
  <c r="Q35" i="11"/>
  <c r="O35" i="11"/>
  <c r="M35" i="11"/>
  <c r="K35" i="11"/>
  <c r="I35" i="11"/>
  <c r="E35" i="11"/>
  <c r="C35" i="11"/>
  <c r="B35"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B7" i="11"/>
  <c r="D30" i="12" l="1"/>
  <c r="G30" i="12"/>
  <c r="K30" i="12"/>
  <c r="O30" i="12"/>
  <c r="C30" i="12"/>
  <c r="R5" i="17"/>
  <c r="Q5" i="17"/>
  <c r="N5" i="17"/>
  <c r="K18" i="10" s="1"/>
  <c r="I5" i="17"/>
  <c r="J17" i="10" s="1"/>
  <c r="D7" i="2"/>
  <c r="E7" i="2"/>
  <c r="C31" i="1" l="1"/>
  <c r="C30" i="1"/>
  <c r="I13" i="1" l="1"/>
  <c r="J12" i="1"/>
  <c r="I12" i="1"/>
  <c r="F11" i="1"/>
  <c r="F10" i="1" s="1"/>
  <c r="E11" i="1" l="1"/>
  <c r="E10" i="1" s="1"/>
  <c r="D11" i="1"/>
  <c r="D10" i="1" s="1"/>
  <c r="C11" i="1"/>
  <c r="I11" i="1" s="1"/>
  <c r="C10" i="1" l="1"/>
  <c r="I10" i="1" s="1"/>
  <c r="N34" i="18"/>
  <c r="M24" i="18"/>
  <c r="L24" i="18"/>
  <c r="I24" i="18"/>
  <c r="F24" i="18"/>
  <c r="M23" i="18"/>
  <c r="L23" i="18"/>
  <c r="I23" i="18"/>
  <c r="F23" i="18"/>
  <c r="M22" i="18"/>
  <c r="L22" i="18"/>
  <c r="I22" i="18"/>
  <c r="F22" i="18"/>
  <c r="M21" i="18"/>
  <c r="L21" i="18"/>
  <c r="I21" i="18"/>
  <c r="F21" i="18"/>
  <c r="M20" i="18"/>
  <c r="L20" i="18"/>
  <c r="I20" i="18"/>
  <c r="F20" i="18"/>
  <c r="M19" i="18"/>
  <c r="L19" i="18"/>
  <c r="I19" i="18"/>
  <c r="F19" i="18"/>
  <c r="M18" i="18"/>
  <c r="L18" i="18"/>
  <c r="F18" i="18"/>
  <c r="M17" i="18"/>
  <c r="K34" i="18" s="1"/>
  <c r="L17" i="18"/>
  <c r="J34" i="18" s="1"/>
  <c r="I17" i="18"/>
  <c r="F34" i="18" s="1"/>
  <c r="M16" i="18"/>
  <c r="L16" i="18"/>
  <c r="I16" i="18"/>
  <c r="F16" i="18"/>
  <c r="M15" i="18"/>
  <c r="L15" i="18"/>
  <c r="I15" i="18"/>
  <c r="F15" i="18"/>
  <c r="M14" i="18"/>
  <c r="L14" i="18"/>
  <c r="I14" i="18"/>
  <c r="F14" i="18"/>
  <c r="M12" i="18"/>
  <c r="L12" i="18"/>
  <c r="I12" i="18"/>
  <c r="F12" i="18"/>
  <c r="N11" i="18"/>
  <c r="K11" i="18"/>
  <c r="L11" i="18" s="1"/>
  <c r="F11" i="18"/>
  <c r="M11" i="18" l="1"/>
  <c r="I5" i="9"/>
  <c r="H5" i="9"/>
  <c r="I164" i="10" l="1"/>
  <c r="I147" i="10"/>
  <c r="I178" i="10" l="1"/>
  <c r="I176" i="10"/>
  <c r="I171" i="10"/>
  <c r="I172" i="10"/>
  <c r="I173" i="10"/>
  <c r="I174" i="10"/>
  <c r="I175" i="10"/>
  <c r="I170" i="10"/>
  <c r="I154" i="10"/>
  <c r="I148" i="10"/>
  <c r="I139" i="10"/>
  <c r="I140" i="10"/>
  <c r="I141" i="10"/>
  <c r="I142" i="10"/>
  <c r="I143" i="10"/>
  <c r="I144" i="10"/>
  <c r="I145" i="10"/>
  <c r="I146" i="10"/>
  <c r="I138" i="10"/>
  <c r="I137" i="10"/>
  <c r="J170" i="10" l="1"/>
  <c r="K180" i="10"/>
  <c r="I177" i="10" s="1"/>
  <c r="J177" i="10" s="1"/>
  <c r="J176" i="10"/>
  <c r="M18" i="10"/>
  <c r="M17" i="10"/>
  <c r="L18" i="10"/>
  <c r="L17" i="10"/>
  <c r="P11" i="17" l="1"/>
  <c r="O11" i="17"/>
  <c r="P7" i="17"/>
  <c r="P5" i="17" s="1"/>
  <c r="O7" i="17"/>
  <c r="O5" i="17" s="1"/>
  <c r="N10" i="6" l="1"/>
  <c r="N10" i="13"/>
  <c r="H10" i="13"/>
  <c r="H10" i="6"/>
  <c r="P18" i="6"/>
  <c r="P17" i="6"/>
  <c r="H14" i="6"/>
  <c r="H13" i="6"/>
  <c r="H12" i="6"/>
  <c r="H11" i="6"/>
  <c r="P18" i="13"/>
  <c r="P17" i="13"/>
  <c r="H14" i="13"/>
  <c r="I30" i="5" l="1"/>
  <c r="E5" i="14"/>
  <c r="N22" i="6" l="1"/>
  <c r="H22" i="6"/>
  <c r="F22" i="6"/>
  <c r="P21" i="6"/>
  <c r="N21" i="6"/>
  <c r="H21" i="6"/>
  <c r="F21" i="6"/>
  <c r="P20" i="6"/>
  <c r="N20" i="6"/>
  <c r="H20" i="6"/>
  <c r="F20" i="6"/>
  <c r="P19" i="6"/>
  <c r="N19" i="6"/>
  <c r="H19" i="6"/>
  <c r="F19" i="6"/>
  <c r="H18" i="6"/>
  <c r="F18" i="6"/>
  <c r="F17" i="6"/>
  <c r="J16" i="6"/>
  <c r="E16" i="6"/>
  <c r="F16" i="6" s="1"/>
  <c r="D16" i="6"/>
  <c r="N14" i="6"/>
  <c r="F14" i="6"/>
  <c r="N13" i="6"/>
  <c r="F13" i="6"/>
  <c r="N12" i="6"/>
  <c r="F12" i="6"/>
  <c r="N11" i="6"/>
  <c r="F11" i="6"/>
  <c r="F10" i="6"/>
  <c r="F9" i="6"/>
  <c r="J8" i="6"/>
  <c r="J6" i="6" s="1"/>
  <c r="E8" i="6"/>
  <c r="D8" i="6"/>
  <c r="F8" i="6" l="1"/>
  <c r="D6" i="6"/>
  <c r="P6" i="6" s="1"/>
  <c r="E6" i="6"/>
  <c r="F6" i="6" s="1"/>
  <c r="H18" i="13"/>
  <c r="I39" i="5"/>
  <c r="J39" i="5" s="1"/>
  <c r="I38" i="5"/>
  <c r="J38" i="5" s="1"/>
  <c r="I35" i="5"/>
  <c r="J35" i="5" s="1"/>
  <c r="I34" i="5"/>
  <c r="J34" i="5" s="1"/>
  <c r="I31" i="5"/>
  <c r="J31" i="5" s="1"/>
  <c r="J30" i="5"/>
  <c r="F28" i="5"/>
  <c r="H6" i="6" l="1"/>
  <c r="N6" i="6"/>
  <c r="G18" i="5"/>
  <c r="G13" i="5"/>
  <c r="G8" i="5"/>
  <c r="J5" i="9" l="1"/>
  <c r="D23" i="4" l="1"/>
  <c r="D9" i="4"/>
  <c r="D10" i="4"/>
  <c r="C31" i="17" l="1"/>
  <c r="J31" i="1" l="1"/>
  <c r="J30" i="1"/>
  <c r="I30" i="1"/>
  <c r="I31" i="1"/>
  <c r="G30" i="1"/>
  <c r="G31" i="1"/>
  <c r="F30" i="1"/>
  <c r="F31" i="1"/>
  <c r="D31" i="1"/>
  <c r="D30" i="1"/>
  <c r="K132" i="10" l="1"/>
  <c r="K133" i="10"/>
  <c r="K134" i="10"/>
  <c r="I13" i="10"/>
  <c r="I12" i="10"/>
  <c r="I11" i="10"/>
  <c r="I10" i="10"/>
  <c r="I9" i="10"/>
  <c r="I8" i="10"/>
  <c r="I7" i="10"/>
  <c r="I6" i="10"/>
  <c r="I5" i="10"/>
  <c r="J134" i="10"/>
  <c r="I163" i="10"/>
  <c r="I162" i="10"/>
  <c r="I165" i="10"/>
  <c r="I156" i="10"/>
  <c r="I157" i="10"/>
  <c r="I158" i="10"/>
  <c r="I159" i="10"/>
  <c r="I160" i="10"/>
  <c r="I161" i="10"/>
  <c r="I155" i="10"/>
  <c r="J132" i="10"/>
  <c r="J133" i="10"/>
  <c r="J131" i="10"/>
  <c r="I133" i="10"/>
  <c r="I131" i="10"/>
  <c r="H132" i="10"/>
  <c r="H133" i="10"/>
  <c r="H134" i="10"/>
  <c r="T35" i="2" l="1"/>
  <c r="S35" i="2"/>
  <c r="Q35" i="2"/>
  <c r="O35" i="2"/>
  <c r="M35" i="2"/>
  <c r="K35" i="2"/>
  <c r="I35" i="2"/>
  <c r="E35" i="2"/>
  <c r="C35" i="2"/>
  <c r="B35"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C7" i="2"/>
  <c r="B7" i="2"/>
  <c r="E5" i="4"/>
  <c r="I73" i="10"/>
  <c r="I74" i="10"/>
  <c r="I75" i="10"/>
  <c r="I76" i="10"/>
  <c r="I77" i="10"/>
  <c r="I78" i="10"/>
  <c r="I103" i="10"/>
  <c r="I100" i="10"/>
  <c r="I101" i="10"/>
  <c r="I102" i="10"/>
  <c r="I104" i="10"/>
  <c r="I105" i="10"/>
  <c r="K14" i="1"/>
  <c r="K18" i="1"/>
  <c r="K21" i="1"/>
  <c r="K20" i="1"/>
  <c r="D40" i="4"/>
  <c r="D39" i="4"/>
  <c r="D38" i="4"/>
  <c r="D37" i="4"/>
  <c r="D36" i="4"/>
  <c r="D35" i="4"/>
  <c r="D34" i="4"/>
  <c r="D33" i="4"/>
  <c r="D32" i="4"/>
  <c r="D31" i="4"/>
  <c r="D30" i="4"/>
  <c r="D29" i="4"/>
  <c r="D28" i="4"/>
  <c r="D27" i="4"/>
  <c r="D26" i="4"/>
  <c r="D25" i="4"/>
  <c r="D24" i="4"/>
  <c r="D22" i="4"/>
  <c r="D21" i="4"/>
  <c r="D20" i="4"/>
  <c r="D19" i="4"/>
  <c r="D18" i="4"/>
  <c r="D17" i="4"/>
  <c r="D16" i="4"/>
  <c r="D15" i="4"/>
  <c r="D14" i="4"/>
  <c r="D13" i="4"/>
  <c r="D11" i="4"/>
  <c r="D8" i="4"/>
  <c r="D7" i="4"/>
  <c r="J6" i="4"/>
  <c r="I6" i="4"/>
  <c r="H6" i="4"/>
  <c r="G6" i="4"/>
  <c r="F6" i="4"/>
  <c r="J5" i="4"/>
  <c r="I5" i="4"/>
  <c r="H5" i="4"/>
  <c r="G5" i="4"/>
  <c r="F5" i="4"/>
  <c r="C5" i="4"/>
  <c r="D53" i="17"/>
  <c r="C53" i="17"/>
  <c r="D52" i="17"/>
  <c r="C52" i="17"/>
  <c r="D49" i="17"/>
  <c r="L59" i="10" s="1"/>
  <c r="C49" i="17"/>
  <c r="I59" i="10" s="1"/>
  <c r="D48" i="17"/>
  <c r="L58" i="10" s="1"/>
  <c r="C48" i="17"/>
  <c r="I58" i="10" s="1"/>
  <c r="D47" i="17"/>
  <c r="L57" i="10" s="1"/>
  <c r="C47" i="17"/>
  <c r="I57" i="10" s="1"/>
  <c r="D46" i="17"/>
  <c r="L56" i="10" s="1"/>
  <c r="C46" i="17"/>
  <c r="I56" i="10" s="1"/>
  <c r="D45" i="17"/>
  <c r="L55" i="10" s="1"/>
  <c r="C45" i="17"/>
  <c r="I55" i="10" s="1"/>
  <c r="D44" i="17"/>
  <c r="L54" i="10" s="1"/>
  <c r="C44" i="17"/>
  <c r="I54" i="10" s="1"/>
  <c r="D43" i="17"/>
  <c r="C43" i="17"/>
  <c r="I53" i="10" s="1"/>
  <c r="D42" i="17"/>
  <c r="L52" i="10" s="1"/>
  <c r="C42" i="17"/>
  <c r="I52" i="10" s="1"/>
  <c r="D41" i="17"/>
  <c r="L51" i="10" s="1"/>
  <c r="C41" i="17"/>
  <c r="I51" i="10" s="1"/>
  <c r="D40" i="17"/>
  <c r="L50" i="10" s="1"/>
  <c r="C40" i="17"/>
  <c r="I50" i="10" s="1"/>
  <c r="D39" i="17"/>
  <c r="L49" i="10" s="1"/>
  <c r="C39" i="17"/>
  <c r="I49" i="10" s="1"/>
  <c r="D38" i="17"/>
  <c r="C38" i="17"/>
  <c r="I48" i="10" s="1"/>
  <c r="D37" i="17"/>
  <c r="L47" i="10" s="1"/>
  <c r="C37" i="17"/>
  <c r="R36" i="17"/>
  <c r="N36" i="17"/>
  <c r="M36" i="17"/>
  <c r="K36" i="17"/>
  <c r="I36" i="17"/>
  <c r="H36" i="17"/>
  <c r="G36" i="17"/>
  <c r="F36" i="17"/>
  <c r="E36" i="17"/>
  <c r="D35" i="17"/>
  <c r="L46" i="10" s="1"/>
  <c r="C35" i="17"/>
  <c r="I46" i="10" s="1"/>
  <c r="D34" i="17"/>
  <c r="C34" i="17"/>
  <c r="I45" i="10" s="1"/>
  <c r="D33" i="17"/>
  <c r="L44" i="10" s="1"/>
  <c r="C33" i="17"/>
  <c r="R32" i="17"/>
  <c r="Q32" i="17"/>
  <c r="O32" i="17"/>
  <c r="N32" i="17"/>
  <c r="M32" i="17"/>
  <c r="K32" i="17"/>
  <c r="J32" i="17"/>
  <c r="I32" i="17"/>
  <c r="H32" i="17"/>
  <c r="G32" i="17"/>
  <c r="F32" i="17"/>
  <c r="E32" i="17"/>
  <c r="D31" i="17"/>
  <c r="L43" i="10" s="1"/>
  <c r="I43" i="10"/>
  <c r="I18" i="10"/>
  <c r="I17" i="10"/>
  <c r="I16" i="1"/>
  <c r="I15" i="1"/>
  <c r="I14" i="1"/>
  <c r="I23" i="1"/>
  <c r="I22" i="1"/>
  <c r="I21" i="1"/>
  <c r="I20" i="1"/>
  <c r="I19" i="1"/>
  <c r="I18" i="1"/>
  <c r="I17" i="1"/>
  <c r="K12" i="1"/>
  <c r="G11" i="1"/>
  <c r="S39" i="13"/>
  <c r="S29" i="13" s="1"/>
  <c r="Q39" i="13"/>
  <c r="O39" i="13"/>
  <c r="M39" i="13"/>
  <c r="K39" i="13"/>
  <c r="S31" i="13"/>
  <c r="Q31" i="13"/>
  <c r="Q29" i="13" s="1"/>
  <c r="O31" i="13"/>
  <c r="M31" i="13"/>
  <c r="K31" i="13"/>
  <c r="R29" i="13"/>
  <c r="P29" i="13"/>
  <c r="N29" i="13"/>
  <c r="N22" i="13"/>
  <c r="P21" i="13"/>
  <c r="N21" i="13"/>
  <c r="P20" i="13"/>
  <c r="N20" i="13"/>
  <c r="P19" i="13"/>
  <c r="N19" i="13"/>
  <c r="N14" i="13"/>
  <c r="N13" i="13"/>
  <c r="N12" i="13"/>
  <c r="N11" i="13"/>
  <c r="I39" i="6"/>
  <c r="H39" i="6"/>
  <c r="G39" i="6"/>
  <c r="F39" i="6"/>
  <c r="D39" i="6"/>
  <c r="I31" i="6"/>
  <c r="H31" i="6"/>
  <c r="G31" i="6"/>
  <c r="G29" i="6" s="1"/>
  <c r="F31" i="6"/>
  <c r="D31" i="6"/>
  <c r="I4" i="10"/>
  <c r="I3" i="10"/>
  <c r="E5" i="7"/>
  <c r="N29" i="6"/>
  <c r="P29" i="6"/>
  <c r="R29" i="6"/>
  <c r="K31" i="6"/>
  <c r="M31" i="6"/>
  <c r="I111" i="10" s="1"/>
  <c r="O31" i="6"/>
  <c r="I113" i="10" s="1"/>
  <c r="Q31" i="6"/>
  <c r="S31" i="6"/>
  <c r="K39" i="6"/>
  <c r="M39" i="6"/>
  <c r="I112" i="10" s="1"/>
  <c r="O39" i="6"/>
  <c r="I114" i="10" s="1"/>
  <c r="Q39" i="6"/>
  <c r="S39" i="6"/>
  <c r="S29" i="6" s="1"/>
  <c r="D8" i="13"/>
  <c r="E8" i="13"/>
  <c r="J8" i="13"/>
  <c r="F9" i="13"/>
  <c r="F10" i="13"/>
  <c r="F11" i="13"/>
  <c r="H11" i="13"/>
  <c r="F12" i="13"/>
  <c r="H12" i="13"/>
  <c r="F13" i="13"/>
  <c r="H13" i="13"/>
  <c r="F14" i="13"/>
  <c r="D16" i="13"/>
  <c r="E16" i="13"/>
  <c r="J16" i="13"/>
  <c r="F17" i="13"/>
  <c r="F18" i="13"/>
  <c r="F19" i="13"/>
  <c r="H19" i="13"/>
  <c r="F20" i="13"/>
  <c r="H20" i="13"/>
  <c r="F21" i="13"/>
  <c r="H21" i="13"/>
  <c r="F22" i="13"/>
  <c r="H22" i="13"/>
  <c r="D31" i="13"/>
  <c r="F31" i="13"/>
  <c r="G31" i="13"/>
  <c r="G29" i="13" s="1"/>
  <c r="H31" i="13"/>
  <c r="I31" i="13"/>
  <c r="D39" i="13"/>
  <c r="F39" i="13"/>
  <c r="G39" i="13"/>
  <c r="H39" i="13"/>
  <c r="H29" i="13" s="1"/>
  <c r="I39" i="13"/>
  <c r="I67" i="10"/>
  <c r="J67" i="10"/>
  <c r="K67" i="10"/>
  <c r="H8" i="5"/>
  <c r="L67" i="10" s="1"/>
  <c r="M67" i="10"/>
  <c r="I68" i="10"/>
  <c r="J68" i="10"/>
  <c r="K68" i="10"/>
  <c r="H13" i="5"/>
  <c r="L68" i="10" s="1"/>
  <c r="M68" i="10"/>
  <c r="I69" i="10"/>
  <c r="J69" i="10"/>
  <c r="K69" i="10"/>
  <c r="H18" i="5"/>
  <c r="L69" i="10" s="1"/>
  <c r="M69" i="10"/>
  <c r="C28" i="5"/>
  <c r="D31" i="5" s="1"/>
  <c r="G28" i="5"/>
  <c r="F30" i="5"/>
  <c r="F31" i="5"/>
  <c r="C32" i="5"/>
  <c r="D35" i="5" s="1"/>
  <c r="F32" i="5"/>
  <c r="G32" i="5"/>
  <c r="F34" i="5"/>
  <c r="F35" i="5"/>
  <c r="C36" i="5"/>
  <c r="D39" i="5" s="1"/>
  <c r="F36" i="5"/>
  <c r="G36" i="5"/>
  <c r="F38" i="5"/>
  <c r="F39" i="5"/>
  <c r="H11" i="1"/>
  <c r="K11" i="1" s="1"/>
  <c r="J13" i="1"/>
  <c r="K13" i="1"/>
  <c r="J14" i="1"/>
  <c r="J15" i="1"/>
  <c r="K15" i="1"/>
  <c r="J16" i="1"/>
  <c r="K16" i="1"/>
  <c r="J17" i="1"/>
  <c r="K17" i="1"/>
  <c r="J18" i="1"/>
  <c r="J19" i="1"/>
  <c r="K19" i="1"/>
  <c r="J20" i="1"/>
  <c r="J21" i="1"/>
  <c r="J22" i="1"/>
  <c r="K22" i="1"/>
  <c r="J23" i="1"/>
  <c r="K23" i="1"/>
  <c r="Q29" i="6"/>
  <c r="E6" i="4"/>
  <c r="G10" i="1" l="1"/>
  <c r="J10" i="1" s="1"/>
  <c r="J11" i="1"/>
  <c r="I32" i="5"/>
  <c r="J32" i="5" s="1"/>
  <c r="K29" i="13"/>
  <c r="O29" i="13"/>
  <c r="F29" i="6"/>
  <c r="D6" i="4"/>
  <c r="C32" i="17"/>
  <c r="F7" i="2"/>
  <c r="H39" i="5"/>
  <c r="I36" i="5"/>
  <c r="J36" i="5" s="1"/>
  <c r="H31" i="5"/>
  <c r="I28" i="5"/>
  <c r="J28" i="5" s="1"/>
  <c r="H38" i="5"/>
  <c r="H36" i="5"/>
  <c r="D38" i="5"/>
  <c r="D36" i="5" s="1"/>
  <c r="L53" i="10"/>
  <c r="D36" i="17"/>
  <c r="H30" i="17"/>
  <c r="L30" i="17"/>
  <c r="N30" i="17"/>
  <c r="M30" i="17"/>
  <c r="K30" i="17"/>
  <c r="J30" i="17"/>
  <c r="P36" i="17"/>
  <c r="E30" i="17"/>
  <c r="I30" i="17"/>
  <c r="H10" i="1"/>
  <c r="K10" i="1" s="1"/>
  <c r="I44" i="10"/>
  <c r="I29" i="13"/>
  <c r="M29" i="6"/>
  <c r="M29" i="13"/>
  <c r="D34" i="5"/>
  <c r="D32" i="5" s="1"/>
  <c r="D29" i="13"/>
  <c r="F16" i="13"/>
  <c r="J6" i="13"/>
  <c r="F30" i="17"/>
  <c r="Q30" i="17"/>
  <c r="F29" i="13"/>
  <c r="F8" i="13"/>
  <c r="K29" i="6"/>
  <c r="D29" i="6"/>
  <c r="I29" i="6"/>
  <c r="H29" i="6"/>
  <c r="G30" i="17"/>
  <c r="R30" i="17"/>
  <c r="G7" i="2"/>
  <c r="D5" i="4"/>
  <c r="J173" i="10"/>
  <c r="J174" i="10"/>
  <c r="I166" i="10"/>
  <c r="I106" i="10"/>
  <c r="J102" i="10" s="1"/>
  <c r="J142" i="10"/>
  <c r="J175" i="10"/>
  <c r="D32" i="17"/>
  <c r="L45" i="10"/>
  <c r="I47" i="10"/>
  <c r="C36" i="17"/>
  <c r="I115" i="10"/>
  <c r="J114" i="10" s="1"/>
  <c r="L48" i="10"/>
  <c r="D6" i="13"/>
  <c r="N6" i="13" s="1"/>
  <c r="O29" i="6"/>
  <c r="H35" i="5"/>
  <c r="D30" i="5"/>
  <c r="D28" i="5" s="1"/>
  <c r="P32" i="17"/>
  <c r="I79" i="10"/>
  <c r="J73" i="10" s="1"/>
  <c r="J171" i="10"/>
  <c r="O36" i="17"/>
  <c r="O30" i="17" s="1"/>
  <c r="H34" i="5"/>
  <c r="E6" i="13"/>
  <c r="H30" i="5"/>
  <c r="J172" i="10"/>
  <c r="C30" i="17" l="1"/>
  <c r="J178" i="10"/>
  <c r="J165" i="10"/>
  <c r="J155" i="10"/>
  <c r="J156" i="10"/>
  <c r="F6" i="13"/>
  <c r="H28" i="5"/>
  <c r="P30" i="17"/>
  <c r="J104" i="10"/>
  <c r="J103" i="10"/>
  <c r="J113" i="10"/>
  <c r="J101" i="10"/>
  <c r="J105" i="10"/>
  <c r="J162" i="10"/>
  <c r="J100" i="10"/>
  <c r="J159" i="10"/>
  <c r="J157" i="10"/>
  <c r="J143" i="10"/>
  <c r="J139" i="10"/>
  <c r="J140" i="10"/>
  <c r="J146" i="10"/>
  <c r="J141" i="10"/>
  <c r="J149" i="10"/>
  <c r="J147" i="10"/>
  <c r="J144" i="10"/>
  <c r="J138" i="10"/>
  <c r="J145" i="10"/>
  <c r="J148" i="10"/>
  <c r="J158" i="10"/>
  <c r="J161" i="10"/>
  <c r="J164" i="10"/>
  <c r="J163" i="10"/>
  <c r="J112" i="10"/>
  <c r="J160" i="10"/>
  <c r="H32" i="5"/>
  <c r="J74" i="10"/>
  <c r="I60" i="10"/>
  <c r="J47" i="10" s="1"/>
  <c r="J75" i="10"/>
  <c r="J76" i="10"/>
  <c r="L60" i="10"/>
  <c r="M48" i="10" s="1"/>
  <c r="J111" i="10"/>
  <c r="D30" i="17"/>
  <c r="P6" i="13"/>
  <c r="H6" i="13"/>
  <c r="J78" i="10"/>
  <c r="J77" i="10"/>
  <c r="J106" i="10" l="1"/>
  <c r="J150" i="10"/>
  <c r="M45" i="10"/>
  <c r="J115" i="10"/>
  <c r="J79" i="10"/>
  <c r="J166" i="10"/>
  <c r="M58" i="10"/>
  <c r="M43" i="10"/>
  <c r="M57" i="10"/>
  <c r="M54" i="10"/>
  <c r="M47" i="10"/>
  <c r="M50" i="10"/>
  <c r="M56" i="10"/>
  <c r="M51" i="10"/>
  <c r="M44" i="10"/>
  <c r="M49" i="10"/>
  <c r="M46" i="10"/>
  <c r="M52" i="10"/>
  <c r="M59" i="10"/>
  <c r="M55" i="10"/>
  <c r="M53" i="10"/>
  <c r="J53" i="10"/>
  <c r="J54" i="10"/>
  <c r="J45" i="10"/>
  <c r="J51" i="10"/>
  <c r="J50" i="10"/>
  <c r="J44" i="10"/>
  <c r="J57" i="10"/>
  <c r="J49" i="10"/>
  <c r="J55" i="10"/>
  <c r="J43" i="10"/>
  <c r="J46" i="10"/>
  <c r="J59" i="10"/>
  <c r="J56" i="10"/>
  <c r="J52" i="10"/>
  <c r="J58" i="10"/>
  <c r="J48" i="10"/>
  <c r="J60" i="10" l="1"/>
  <c r="M60" i="10"/>
</calcChain>
</file>

<file path=xl/sharedStrings.xml><?xml version="1.0" encoding="utf-8"?>
<sst xmlns="http://schemas.openxmlformats.org/spreadsheetml/2006/main" count="2242" uniqueCount="625">
  <si>
    <t>（27）</t>
    <phoneticPr fontId="16"/>
  </si>
  <si>
    <t>（29）</t>
    <phoneticPr fontId="16"/>
  </si>
  <si>
    <t>（30）</t>
    <phoneticPr fontId="16"/>
  </si>
  <si>
    <t>（31）</t>
    <phoneticPr fontId="16"/>
  </si>
  <si>
    <t xml:space="preserve">（33）産業別製造業従業者数の構成（Ｐ76･77参照）  </t>
    <phoneticPr fontId="16"/>
  </si>
  <si>
    <t>（34）産業別製造品出荷額等の構成（Ｐ76･77参照）</t>
    <phoneticPr fontId="16"/>
  </si>
  <si>
    <t>（33）</t>
    <phoneticPr fontId="16"/>
  </si>
  <si>
    <t>（34）</t>
    <phoneticPr fontId="16"/>
  </si>
  <si>
    <t>金属製品</t>
    <phoneticPr fontId="16"/>
  </si>
  <si>
    <t>Ⅳ　事　業　所</t>
  </si>
  <si>
    <t>（単位：人）</t>
  </si>
  <si>
    <t>市部別</t>
  </si>
  <si>
    <t>事業所</t>
  </si>
  <si>
    <t>従業者数</t>
  </si>
  <si>
    <t>沖縄県</t>
  </si>
  <si>
    <t>市部</t>
  </si>
  <si>
    <t>郡部</t>
  </si>
  <si>
    <t>字　別</t>
  </si>
  <si>
    <t>総　　　数</t>
  </si>
  <si>
    <t>農林漁業</t>
  </si>
  <si>
    <t>第　　　　３　　　　次　　　　産　　　　業</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</si>
  <si>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</si>
  <si>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</si>
  <si>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</si>
  <si>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</si>
  <si>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</si>
  <si>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</si>
  <si>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</si>
  <si>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</si>
  <si>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</si>
  <si>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</si>
  <si>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</si>
  <si>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</si>
  <si>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</si>
  <si>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</si>
  <si>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</si>
  <si>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</si>
  <si>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</si>
  <si>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</si>
  <si>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</si>
  <si>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</si>
  <si>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</si>
  <si>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</si>
  <si>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</si>
  <si>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</si>
  <si>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大　 分　 類</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</si>
  <si>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</si>
  <si>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</si>
  <si>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</si>
  <si>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</si>
  <si>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</si>
  <si>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</si>
  <si>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</si>
  <si>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</si>
  <si>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</si>
  <si>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</si>
  <si>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</si>
  <si>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</si>
  <si>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大 　分 　類</t>
  </si>
  <si>
    <t>１　～　４　人</t>
  </si>
  <si>
    <t>５  ～  ９  人</t>
  </si>
  <si>
    <t>10　～　19　人</t>
  </si>
  <si>
    <t>20　～　29　人</t>
  </si>
  <si>
    <t>０人</t>
  </si>
  <si>
    <t>１～４</t>
  </si>
  <si>
    <t>５～９</t>
  </si>
  <si>
    <t>10～19</t>
  </si>
  <si>
    <t>20～29</t>
  </si>
  <si>
    <t>30以上</t>
  </si>
  <si>
    <t>全   産   業</t>
  </si>
  <si>
    <t>農　林　漁　業</t>
  </si>
  <si>
    <t>建　　設　　業</t>
  </si>
  <si>
    <t>製　　造　　業</t>
  </si>
  <si>
    <t>卸売・小売業</t>
  </si>
  <si>
    <t>（他に分類されないもの）</t>
  </si>
  <si>
    <r>
      <t>商業統計調査</t>
    </r>
    <r>
      <rPr>
        <sz val="10"/>
        <rFont val="ＭＳ 明朝"/>
        <family val="1"/>
        <charset val="128"/>
      </rPr>
      <t xml:space="preserve">   </t>
    </r>
  </si>
  <si>
    <t>（57）  商業の推移（飲食店を除く）（各年共６月１日現在）</t>
  </si>
  <si>
    <t>（単位：カ所、人、万円）</t>
  </si>
  <si>
    <t>項　　  　　目</t>
  </si>
  <si>
    <t xml:space="preserve">平成14年 </t>
  </si>
  <si>
    <t>商業事業所数</t>
  </si>
  <si>
    <t>総　　　　　数</t>
  </si>
  <si>
    <t>法</t>
  </si>
  <si>
    <t>卸 売 業</t>
  </si>
  <si>
    <t>人</t>
  </si>
  <si>
    <t>小 売 業</t>
  </si>
  <si>
    <t>個</t>
  </si>
  <si>
    <t>年間販売額</t>
  </si>
  <si>
    <t>卸　　売　　業</t>
  </si>
  <si>
    <t>小　　売　　業</t>
  </si>
  <si>
    <t>資料：平成19年商業統計調査</t>
  </si>
  <si>
    <t>区    　分</t>
  </si>
  <si>
    <t>実　　　数</t>
  </si>
  <si>
    <t>　増減率（％）</t>
  </si>
  <si>
    <t>増減率（％）</t>
  </si>
  <si>
    <t xml:space="preserve"> （％）</t>
  </si>
  <si>
    <t>年平均</t>
  </si>
  <si>
    <t>合　  計</t>
  </si>
  <si>
    <r>
      <t xml:space="preserve">   </t>
    </r>
    <r>
      <rPr>
        <sz val="9.5"/>
        <rFont val="ＭＳ 明朝"/>
        <family val="1"/>
        <charset val="128"/>
      </rPr>
      <t xml:space="preserve"> </t>
    </r>
    <r>
      <rPr>
        <sz val="10"/>
        <rFont val="ＭＳ 明朝"/>
        <family val="1"/>
        <charset val="128"/>
      </rPr>
      <t xml:space="preserve">                             　　　        　 　　　　 </t>
    </r>
  </si>
  <si>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</si>
  <si>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</si>
  <si>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</si>
  <si>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</si>
  <si>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</si>
  <si>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</si>
  <si>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</si>
  <si>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</si>
  <si>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</si>
  <si>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</si>
  <si>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</si>
  <si>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</si>
  <si>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</si>
  <si>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</si>
  <si>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</si>
  <si>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</si>
  <si>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</si>
  <si>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</si>
  <si>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</si>
  <si>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</si>
  <si>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</si>
  <si>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</si>
  <si>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</si>
  <si>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</si>
  <si>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</si>
  <si>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</si>
  <si>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</si>
  <si>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</si>
  <si>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</si>
  <si>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</si>
  <si>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</si>
  <si>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</si>
  <si>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</si>
  <si>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</si>
  <si>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</si>
  <si>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</si>
  <si>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</si>
  <si>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</si>
  <si>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</si>
  <si>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</si>
  <si>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</si>
  <si>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</si>
  <si>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</si>
  <si>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</si>
  <si>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（単位：店、㎡、万円）</t>
  </si>
  <si>
    <t>飲 食 料 品 小 売 業</t>
  </si>
  <si>
    <t>小　　　 売　 　　業</t>
  </si>
  <si>
    <t>商店数</t>
  </si>
  <si>
    <t>売場面積</t>
  </si>
  <si>
    <t>50㎡未満</t>
  </si>
  <si>
    <t>50㎡以上～　　　　　100㎡未満</t>
  </si>
  <si>
    <t>100㎡以上～　　　　　500㎡未満</t>
  </si>
  <si>
    <t>500㎡以上～　　　　　1500㎡未満</t>
  </si>
  <si>
    <t>1500㎡以上</t>
  </si>
  <si>
    <t>不　　　詳</t>
  </si>
  <si>
    <t xml:space="preserve">  </t>
  </si>
  <si>
    <t>工業統計調査</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</si>
  <si>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</si>
  <si>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</si>
  <si>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</si>
  <si>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</si>
  <si>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</si>
  <si>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</si>
  <si>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</si>
  <si>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</si>
  <si>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</si>
  <si>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</si>
  <si>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</si>
  <si>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</si>
  <si>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</si>
  <si>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</si>
  <si>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</si>
  <si>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</si>
  <si>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</si>
  <si>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</si>
  <si>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</si>
  <si>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</si>
  <si>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</si>
  <si>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</si>
  <si>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</si>
  <si>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</si>
  <si>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</si>
  <si>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</si>
  <si>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</si>
  <si>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</si>
  <si>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</si>
  <si>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</si>
  <si>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</si>
  <si>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</si>
  <si>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</si>
  <si>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</si>
  <si>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t xml:space="preserve">              　　　                               　　　 　　  </t>
  </si>
  <si>
    <t>　　　</t>
  </si>
  <si>
    <t>（64）  有形固定資産額、工業用地及び用水量の推移                                              　</t>
  </si>
  <si>
    <t xml:space="preserve">                                                                　　　 　　</t>
  </si>
  <si>
    <t>（単位：人、万円、㎡、㎥）</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</si>
  <si>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</si>
  <si>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</si>
  <si>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</si>
  <si>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</si>
  <si>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</si>
  <si>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</si>
  <si>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</si>
  <si>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</si>
  <si>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</si>
  <si>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</si>
  <si>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</si>
  <si>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</si>
  <si>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</si>
  <si>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</si>
  <si>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</si>
  <si>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</si>
  <si>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</si>
  <si>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</si>
  <si>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</si>
  <si>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</si>
  <si>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</si>
  <si>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</si>
  <si>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</si>
  <si>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</si>
  <si>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</si>
  <si>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</si>
  <si>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（注）「沖縄県の工業」に基づき産業分類を細分化し修正を行った。</t>
  </si>
  <si>
    <t>事務所数</t>
  </si>
  <si>
    <t>現金給与</t>
  </si>
  <si>
    <t>原材料</t>
  </si>
  <si>
    <t>粗付加
価値額</t>
  </si>
  <si>
    <t>総額</t>
  </si>
  <si>
    <t>使用額等</t>
  </si>
  <si>
    <t>年初</t>
  </si>
  <si>
    <t>年末</t>
  </si>
  <si>
    <t>年間増減</t>
  </si>
  <si>
    <t>金　属　製　品　製　造　業</t>
  </si>
  <si>
    <t>そ　の　他　の　製　造　業</t>
  </si>
  <si>
    <r>
      <t xml:space="preserve"> </t>
    </r>
    <r>
      <rPr>
        <b/>
        <sz val="14"/>
        <rFont val="ＭＳ 明朝"/>
        <family val="1"/>
        <charset val="128"/>
      </rPr>
      <t>Ⅳ　　　事　　業　　所</t>
    </r>
  </si>
  <si>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</si>
  <si>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</si>
  <si>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</si>
  <si>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</si>
  <si>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</si>
  <si>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</si>
  <si>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</si>
  <si>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</si>
  <si>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</si>
  <si>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</si>
  <si>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7"/>
  </si>
  <si>
    <t>伊　　祖</t>
    <rPh sb="0" eb="1">
      <t>イ</t>
    </rPh>
    <phoneticPr fontId="16"/>
  </si>
  <si>
    <t>半 製 品 及 び 仕 掛 品</t>
    <phoneticPr fontId="16"/>
  </si>
  <si>
    <t>9年</t>
    <rPh sb="1" eb="2">
      <t>ネン</t>
    </rPh>
    <phoneticPr fontId="17"/>
  </si>
  <si>
    <t>14年</t>
    <rPh sb="2" eb="3">
      <t>ネン</t>
    </rPh>
    <phoneticPr fontId="17"/>
  </si>
  <si>
    <t>19年</t>
    <rPh sb="2" eb="3">
      <t>ネン</t>
    </rPh>
    <phoneticPr fontId="17"/>
  </si>
  <si>
    <t>従業者数</t>
    <rPh sb="0" eb="3">
      <t>ジュウギョウシャ</t>
    </rPh>
    <rPh sb="3" eb="4">
      <t>カズ</t>
    </rPh>
    <phoneticPr fontId="16"/>
  </si>
  <si>
    <t>年間商品販売額</t>
    <rPh sb="0" eb="2">
      <t>ネンカン</t>
    </rPh>
    <rPh sb="2" eb="4">
      <t>ショウヒン</t>
    </rPh>
    <rPh sb="4" eb="6">
      <t>ハンバイ</t>
    </rPh>
    <rPh sb="6" eb="7">
      <t>ガク</t>
    </rPh>
    <phoneticPr fontId="16"/>
  </si>
  <si>
    <t>（28）</t>
    <phoneticPr fontId="16"/>
  </si>
  <si>
    <t>各種商品</t>
    <rPh sb="0" eb="2">
      <t>カクシュ</t>
    </rPh>
    <rPh sb="2" eb="4">
      <t>ショウヒン</t>
    </rPh>
    <phoneticPr fontId="17"/>
  </si>
  <si>
    <t>繊維・衣服</t>
    <rPh sb="0" eb="2">
      <t>センイ</t>
    </rPh>
    <rPh sb="3" eb="5">
      <t>イフク</t>
    </rPh>
    <phoneticPr fontId="17"/>
  </si>
  <si>
    <t>飲食料品</t>
    <rPh sb="0" eb="2">
      <t>インショク</t>
    </rPh>
    <rPh sb="2" eb="3">
      <t>リョウ</t>
    </rPh>
    <rPh sb="3" eb="4">
      <t>シナ</t>
    </rPh>
    <phoneticPr fontId="17"/>
  </si>
  <si>
    <t>その他</t>
    <rPh sb="2" eb="3">
      <t>タ</t>
    </rPh>
    <phoneticPr fontId="17"/>
  </si>
  <si>
    <t>法人卸売業</t>
    <rPh sb="0" eb="2">
      <t>ホウジン</t>
    </rPh>
    <rPh sb="2" eb="5">
      <t>オロシウリギョウ</t>
    </rPh>
    <phoneticPr fontId="17"/>
  </si>
  <si>
    <t>法人小売業</t>
    <rPh sb="0" eb="2">
      <t>ホウジン</t>
    </rPh>
    <rPh sb="2" eb="5">
      <t>コウリギョウ</t>
    </rPh>
    <phoneticPr fontId="17"/>
  </si>
  <si>
    <t>個人卸売業</t>
    <rPh sb="0" eb="2">
      <t>コジン</t>
    </rPh>
    <rPh sb="2" eb="5">
      <t>オロシウリギョウ</t>
    </rPh>
    <phoneticPr fontId="17"/>
  </si>
  <si>
    <t>建築材料・鉱物</t>
    <phoneticPr fontId="17"/>
  </si>
  <si>
    <t>個人小売業</t>
    <rPh sb="0" eb="2">
      <t>コジン</t>
    </rPh>
    <rPh sb="2" eb="5">
      <t>コウリギョウ</t>
    </rPh>
    <phoneticPr fontId="17"/>
  </si>
  <si>
    <t>機械器具</t>
    <rPh sb="0" eb="2">
      <t>キカイ</t>
    </rPh>
    <rPh sb="2" eb="4">
      <t>キグ</t>
    </rPh>
    <phoneticPr fontId="17"/>
  </si>
  <si>
    <t>事業所数</t>
    <rPh sb="0" eb="3">
      <t>ジギョウショ</t>
    </rPh>
    <rPh sb="3" eb="4">
      <t>カズ</t>
    </rPh>
    <phoneticPr fontId="17"/>
  </si>
  <si>
    <t>従業者数</t>
    <rPh sb="0" eb="1">
      <t>ジュウ</t>
    </rPh>
    <rPh sb="1" eb="2">
      <t>ギョウ</t>
    </rPh>
    <rPh sb="2" eb="3">
      <t>モノ</t>
    </rPh>
    <rPh sb="3" eb="4">
      <t>カズ</t>
    </rPh>
    <phoneticPr fontId="17"/>
  </si>
  <si>
    <t>製造品出荷額</t>
    <rPh sb="0" eb="1">
      <t>セイ</t>
    </rPh>
    <rPh sb="1" eb="2">
      <t>ヅクリ</t>
    </rPh>
    <rPh sb="2" eb="3">
      <t>シナ</t>
    </rPh>
    <rPh sb="3" eb="4">
      <t>デ</t>
    </rPh>
    <rPh sb="4" eb="5">
      <t>ニ</t>
    </rPh>
    <rPh sb="5" eb="6">
      <t>ガク</t>
    </rPh>
    <phoneticPr fontId="17"/>
  </si>
  <si>
    <t>（32）</t>
    <phoneticPr fontId="16"/>
  </si>
  <si>
    <t>食料品</t>
    <rPh sb="0" eb="3">
      <t>ショクリョウヒン</t>
    </rPh>
    <phoneticPr fontId="17"/>
  </si>
  <si>
    <t>繊維工業</t>
    <rPh sb="0" eb="2">
      <t>センイ</t>
    </rPh>
    <rPh sb="2" eb="4">
      <t>コウギョウ</t>
    </rPh>
    <phoneticPr fontId="17"/>
  </si>
  <si>
    <t>窯業・土石製品</t>
    <rPh sb="0" eb="1">
      <t>カマ</t>
    </rPh>
    <rPh sb="1" eb="2">
      <t>ギョウ</t>
    </rPh>
    <rPh sb="3" eb="5">
      <t>ドセキ</t>
    </rPh>
    <rPh sb="5" eb="7">
      <t>セイヒン</t>
    </rPh>
    <phoneticPr fontId="17"/>
  </si>
  <si>
    <t>その他の製造業</t>
    <rPh sb="2" eb="3">
      <t>タ</t>
    </rPh>
    <rPh sb="4" eb="7">
      <t>セイゾウギョウ</t>
    </rPh>
    <phoneticPr fontId="16"/>
  </si>
  <si>
    <t>飲料･たばこ･飼料</t>
    <rPh sb="0" eb="2">
      <t>インリョウ</t>
    </rPh>
    <rPh sb="7" eb="9">
      <t>シリョウ</t>
    </rPh>
    <phoneticPr fontId="16"/>
  </si>
  <si>
    <t>家具・装備品</t>
    <rPh sb="0" eb="2">
      <t>カグ</t>
    </rPh>
    <rPh sb="3" eb="6">
      <t>ソウビヒン</t>
    </rPh>
    <phoneticPr fontId="17"/>
  </si>
  <si>
    <t>なめし皮・同製品・毛皮</t>
    <rPh sb="3" eb="4">
      <t>ガワ</t>
    </rPh>
    <rPh sb="5" eb="8">
      <t>ドウセイヒン</t>
    </rPh>
    <rPh sb="9" eb="11">
      <t>ケガワ</t>
    </rPh>
    <phoneticPr fontId="16"/>
  </si>
  <si>
    <t>その他の製造</t>
    <rPh sb="4" eb="6">
      <t>セイゾウ</t>
    </rPh>
    <phoneticPr fontId="16"/>
  </si>
  <si>
    <t>総数</t>
    <rPh sb="0" eb="2">
      <t>ソウスウ</t>
    </rPh>
    <phoneticPr fontId="16"/>
  </si>
  <si>
    <t>大分類</t>
    <rPh sb="0" eb="3">
      <t>ダイブンルイ</t>
    </rPh>
    <phoneticPr fontId="16"/>
  </si>
  <si>
    <t>農林漁業</t>
    <rPh sb="0" eb="2">
      <t>ノウリン</t>
    </rPh>
    <rPh sb="2" eb="4">
      <t>ギョギョウ</t>
    </rPh>
    <phoneticPr fontId="16"/>
  </si>
  <si>
    <t>鉱業</t>
    <rPh sb="0" eb="2">
      <t>コウギョウ</t>
    </rPh>
    <phoneticPr fontId="16"/>
  </si>
  <si>
    <t>建設業</t>
    <rPh sb="0" eb="3">
      <t>ケンセツギョウ</t>
    </rPh>
    <phoneticPr fontId="16"/>
  </si>
  <si>
    <t>製造業</t>
    <rPh sb="0" eb="3">
      <t>セイゾウギョウ</t>
    </rPh>
    <phoneticPr fontId="16"/>
  </si>
  <si>
    <t>電気・ガス・水道業</t>
    <rPh sb="0" eb="2">
      <t>デンキ</t>
    </rPh>
    <rPh sb="6" eb="9">
      <t>スイドウギョウ</t>
    </rPh>
    <phoneticPr fontId="16"/>
  </si>
  <si>
    <t>運輸・通信業</t>
    <rPh sb="0" eb="2">
      <t>ウンユ</t>
    </rPh>
    <rPh sb="3" eb="6">
      <t>ツウシンギョウ</t>
    </rPh>
    <phoneticPr fontId="16"/>
  </si>
  <si>
    <t>金融・保険業</t>
    <rPh sb="0" eb="2">
      <t>キンユウ</t>
    </rPh>
    <rPh sb="3" eb="6">
      <t>ホケンギョウ</t>
    </rPh>
    <phoneticPr fontId="16"/>
  </si>
  <si>
    <t>不動産業</t>
    <rPh sb="0" eb="3">
      <t>フドウサン</t>
    </rPh>
    <rPh sb="3" eb="4">
      <t>ギョウ</t>
    </rPh>
    <phoneticPr fontId="16"/>
  </si>
  <si>
    <t>教育・学習支援業</t>
    <rPh sb="0" eb="2">
      <t>キョウイク</t>
    </rPh>
    <rPh sb="3" eb="5">
      <t>ガクシュウ</t>
    </rPh>
    <rPh sb="5" eb="7">
      <t>シエン</t>
    </rPh>
    <rPh sb="7" eb="8">
      <t>ギョウ</t>
    </rPh>
    <phoneticPr fontId="16"/>
  </si>
  <si>
    <t>医療・福祉</t>
    <rPh sb="0" eb="2">
      <t>イリョウ</t>
    </rPh>
    <rPh sb="3" eb="5">
      <t>フクシ</t>
    </rPh>
    <phoneticPr fontId="16"/>
  </si>
  <si>
    <t>サービス業</t>
    <rPh sb="4" eb="5">
      <t>ギョウ</t>
    </rPh>
    <phoneticPr fontId="16"/>
  </si>
  <si>
    <t>学術研究・専門・技術サービス業</t>
    <rPh sb="0" eb="2">
      <t>ガクジュツ</t>
    </rPh>
    <rPh sb="2" eb="4">
      <t>ケンキュウ</t>
    </rPh>
    <rPh sb="5" eb="7">
      <t>センモン</t>
    </rPh>
    <rPh sb="8" eb="10">
      <t>ギジュツ</t>
    </rPh>
    <rPh sb="14" eb="15">
      <t>ギョウ</t>
    </rPh>
    <phoneticPr fontId="16"/>
  </si>
  <si>
    <t>宿泊業・飲食サービス業</t>
    <rPh sb="0" eb="2">
      <t>シュクハク</t>
    </rPh>
    <rPh sb="2" eb="3">
      <t>ギョウ</t>
    </rPh>
    <rPh sb="4" eb="6">
      <t>インショク</t>
    </rPh>
    <rPh sb="10" eb="11">
      <t>ギョウ</t>
    </rPh>
    <phoneticPr fontId="16"/>
  </si>
  <si>
    <t>学術研究、専門・</t>
    <rPh sb="0" eb="2">
      <t>ガクジュツ</t>
    </rPh>
    <rPh sb="2" eb="4">
      <t>ケンキュウ</t>
    </rPh>
    <phoneticPr fontId="16"/>
  </si>
  <si>
    <t>宿泊業、</t>
    <rPh sb="0" eb="2">
      <t>シュクハク</t>
    </rPh>
    <rPh sb="2" eb="3">
      <t>ギョウ</t>
    </rPh>
    <phoneticPr fontId="16"/>
  </si>
  <si>
    <t>飲食サービス業</t>
    <rPh sb="0" eb="2">
      <t>インショク</t>
    </rPh>
    <rPh sb="6" eb="7">
      <t>ギョウ</t>
    </rPh>
    <phoneticPr fontId="16"/>
  </si>
  <si>
    <t>教育、学習支援業</t>
    <rPh sb="0" eb="2">
      <t>キョウイク</t>
    </rPh>
    <rPh sb="3" eb="5">
      <t>ガクシュウ</t>
    </rPh>
    <rPh sb="5" eb="7">
      <t>シエン</t>
    </rPh>
    <rPh sb="7" eb="8">
      <t>ギョウ</t>
    </rPh>
    <phoneticPr fontId="16"/>
  </si>
  <si>
    <t>（26）</t>
    <phoneticPr fontId="16"/>
  </si>
  <si>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6"/>
  </si>
  <si>
    <t>繊維工業</t>
    <phoneticPr fontId="16"/>
  </si>
  <si>
    <t>はん用機械器具製造業</t>
    <rPh sb="2" eb="3">
      <t>ヨウ</t>
    </rPh>
    <phoneticPr fontId="16"/>
  </si>
  <si>
    <t>生産用機械器具製造業</t>
    <rPh sb="0" eb="3">
      <t>セイサンヨウ</t>
    </rPh>
    <rPh sb="3" eb="5">
      <t>キカイ</t>
    </rPh>
    <rPh sb="5" eb="7">
      <t>キグ</t>
    </rPh>
    <rPh sb="7" eb="10">
      <t>セイゾウギョウ</t>
    </rPh>
    <phoneticPr fontId="16"/>
  </si>
  <si>
    <t>業務用機械器具製造業</t>
    <rPh sb="0" eb="3">
      <t>ギョウムヨウ</t>
    </rPh>
    <rPh sb="3" eb="5">
      <t>キカイ</t>
    </rPh>
    <rPh sb="5" eb="7">
      <t>キグ</t>
    </rPh>
    <rPh sb="7" eb="10">
      <t>セイゾウギョウ</t>
    </rPh>
    <phoneticPr fontId="16"/>
  </si>
  <si>
    <t>製造品
出荷額等</t>
    <rPh sb="7" eb="8">
      <t>トウ</t>
    </rPh>
    <phoneticPr fontId="16"/>
  </si>
  <si>
    <t>庫　額</t>
    <phoneticPr fontId="16"/>
  </si>
  <si>
    <t>製　造　品　在　</t>
    <rPh sb="6" eb="7">
      <t>ザイ</t>
    </rPh>
    <phoneticPr fontId="16"/>
  </si>
  <si>
    <t xml:space="preserve">（63）  本市工業の推移 </t>
    <rPh sb="6" eb="7">
      <t>ホン</t>
    </rPh>
    <rPh sb="7" eb="8">
      <t>シ</t>
    </rPh>
    <phoneticPr fontId="16"/>
  </si>
  <si>
    <t>（注）平成20年以降の有形固定資産に関する調査は従業員規模30人以上の事業所を対象としている。</t>
    <rPh sb="1" eb="2">
      <t>チュウ</t>
    </rPh>
    <phoneticPr fontId="16"/>
  </si>
  <si>
    <t>印刷・同関連業</t>
    <rPh sb="0" eb="2">
      <t>インサツ</t>
    </rPh>
    <rPh sb="3" eb="4">
      <t>ドウ</t>
    </rPh>
    <rPh sb="4" eb="6">
      <t>カンレン</t>
    </rPh>
    <rPh sb="6" eb="7">
      <t>ギョウ</t>
    </rPh>
    <phoneticPr fontId="17"/>
  </si>
  <si>
    <t>機械器具製造</t>
    <rPh sb="0" eb="2">
      <t>キカイ</t>
    </rPh>
    <rPh sb="2" eb="4">
      <t>キグ</t>
    </rPh>
    <rPh sb="4" eb="6">
      <t>セイゾウ</t>
    </rPh>
    <phoneticPr fontId="16"/>
  </si>
  <si>
    <t>未公表を除く合計</t>
    <rPh sb="0" eb="3">
      <t>ミコウヒョウ</t>
    </rPh>
    <rPh sb="4" eb="5">
      <t>ノゾ</t>
    </rPh>
    <rPh sb="6" eb="8">
      <t>ゴウケイ</t>
    </rPh>
    <phoneticPr fontId="16"/>
  </si>
  <si>
    <t>（32）産業別製造業事業所数の構成（Ｐ76･77参照）</t>
  </si>
  <si>
    <t>（27）商業の推移（飲食店を除く）</t>
    <phoneticPr fontId="16"/>
  </si>
  <si>
    <t>（Ｐ69参照）</t>
  </si>
  <si>
    <t>（28）小売業の構成（Ｐ70･71参照）</t>
  </si>
  <si>
    <t>（24）民営事業所数及び従業者数の推移</t>
    <phoneticPr fontId="16"/>
  </si>
  <si>
    <t>（Ｐ66･67参照）</t>
  </si>
  <si>
    <t>（23）市別事業所数（民営）（Ｐ63参照）</t>
  </si>
  <si>
    <t>（30）従業者数の構成（Ｐ70･71参照）</t>
  </si>
  <si>
    <t>（29）卸売業事業所数の構成（Ｐ70･71参照）</t>
    <rPh sb="7" eb="10">
      <t>ジギョウショ</t>
    </rPh>
    <rPh sb="10" eb="11">
      <t>スウ</t>
    </rPh>
    <phoneticPr fontId="16"/>
  </si>
  <si>
    <t>（31）工業の推移（Ｐ74･75参照）</t>
  </si>
  <si>
    <t>（25）産業別民営事業所の割合（Ｐ66･67参照）</t>
    <rPh sb="7" eb="9">
      <t>ミンエイ</t>
    </rPh>
    <phoneticPr fontId="16"/>
  </si>
  <si>
    <t>（26）産業別民営従業者の割合（Ｐ66･67参照）</t>
    <rPh sb="7" eb="9">
      <t>ミンエイ</t>
    </rPh>
    <phoneticPr fontId="16"/>
  </si>
  <si>
    <t>(注1)事業内容等不詳の事業所を含む。</t>
    <rPh sb="4" eb="6">
      <t>ジギョウ</t>
    </rPh>
    <rPh sb="6" eb="9">
      <t>ナイヨウトウ</t>
    </rPh>
    <rPh sb="9" eb="11">
      <t>フショウ</t>
    </rPh>
    <rPh sb="12" eb="15">
      <t>ジギョウショ</t>
    </rPh>
    <rPh sb="16" eb="17">
      <t>フク</t>
    </rPh>
    <phoneticPr fontId="16"/>
  </si>
  <si>
    <t>事業所数
(注1）</t>
    <rPh sb="6" eb="7">
      <t>チュウ</t>
    </rPh>
    <phoneticPr fontId="16"/>
  </si>
  <si>
    <t>総　　　数
(S公務を除く）
(注）</t>
    <rPh sb="8" eb="10">
      <t>コウム</t>
    </rPh>
    <rPh sb="11" eb="12">
      <t>ノゾ</t>
    </rPh>
    <rPh sb="16" eb="17">
      <t>チュウ</t>
    </rPh>
    <phoneticPr fontId="16"/>
  </si>
  <si>
    <t>C
鉱業,採石業,砂利採取業</t>
    <rPh sb="5" eb="7">
      <t>サイセキ</t>
    </rPh>
    <rPh sb="7" eb="8">
      <t>ギョウ</t>
    </rPh>
    <rPh sb="9" eb="11">
      <t>ジャリ</t>
    </rPh>
    <rPh sb="11" eb="14">
      <t>サイシュギョウ</t>
    </rPh>
    <phoneticPr fontId="16"/>
  </si>
  <si>
    <t>　I
卸売業・小売業</t>
    <rPh sb="5" eb="6">
      <t>ギョウ</t>
    </rPh>
    <rPh sb="9" eb="10">
      <t>ギョウ</t>
    </rPh>
    <phoneticPr fontId="16"/>
  </si>
  <si>
    <t>J
金融業・保険業</t>
    <rPh sb="4" eb="5">
      <t>ギョウ</t>
    </rPh>
    <rPh sb="6" eb="9">
      <t>ホケンギョウ</t>
    </rPh>
    <phoneticPr fontId="16"/>
  </si>
  <si>
    <t>K
不動産業・　　物品賃貸業</t>
    <rPh sb="9" eb="11">
      <t>ブッピン</t>
    </rPh>
    <rPh sb="11" eb="14">
      <t>チンタイギョウ</t>
    </rPh>
    <phoneticPr fontId="16"/>
  </si>
  <si>
    <t>G
情報通信業</t>
    <rPh sb="2" eb="4">
      <t>ジョウホウ</t>
    </rPh>
    <rPh sb="4" eb="7">
      <t>ツウシンギョウ</t>
    </rPh>
    <phoneticPr fontId="16"/>
  </si>
  <si>
    <t>L
学術研究,専門・技術サービス業</t>
    <rPh sb="2" eb="4">
      <t>ガクジュツ</t>
    </rPh>
    <rPh sb="4" eb="6">
      <t>ケンキュウ</t>
    </rPh>
    <rPh sb="7" eb="9">
      <t>センモン</t>
    </rPh>
    <rPh sb="10" eb="12">
      <t>ギジュツ</t>
    </rPh>
    <rPh sb="16" eb="17">
      <t>ギョウ</t>
    </rPh>
    <phoneticPr fontId="16"/>
  </si>
  <si>
    <t>M
宿泊業,飲食サービス業</t>
    <rPh sb="2" eb="4">
      <t>シュクハク</t>
    </rPh>
    <rPh sb="4" eb="5">
      <t>ギョウ</t>
    </rPh>
    <rPh sb="6" eb="8">
      <t>インショク</t>
    </rPh>
    <rPh sb="12" eb="13">
      <t>ギョウ</t>
    </rPh>
    <phoneticPr fontId="16"/>
  </si>
  <si>
    <t>N
生活関連サービス業,娯楽業</t>
    <rPh sb="2" eb="4">
      <t>セイカツ</t>
    </rPh>
    <rPh sb="4" eb="6">
      <t>カンレン</t>
    </rPh>
    <rPh sb="10" eb="11">
      <t>ギョウ</t>
    </rPh>
    <rPh sb="12" eb="15">
      <t>ゴラクギョウ</t>
    </rPh>
    <phoneticPr fontId="16"/>
  </si>
  <si>
    <t>O
教育,学習支援業</t>
    <rPh sb="2" eb="4">
      <t>キョウイク</t>
    </rPh>
    <rPh sb="5" eb="7">
      <t>ガクシュウ</t>
    </rPh>
    <rPh sb="7" eb="9">
      <t>シエン</t>
    </rPh>
    <rPh sb="9" eb="10">
      <t>ギョウ</t>
    </rPh>
    <phoneticPr fontId="16"/>
  </si>
  <si>
    <t>Q
複合サービス事業</t>
    <rPh sb="2" eb="4">
      <t>フクゴウ</t>
    </rPh>
    <rPh sb="8" eb="10">
      <t>ジギョウ</t>
    </rPh>
    <phoneticPr fontId="16"/>
  </si>
  <si>
    <t>R
サービス業
(他に分類されないもの）</t>
    <rPh sb="9" eb="10">
      <t>タ</t>
    </rPh>
    <rPh sb="11" eb="13">
      <t>ブンルイ</t>
    </rPh>
    <phoneticPr fontId="16"/>
  </si>
  <si>
    <t>(52）  字別、産業分類（大分類）別、民営事業所数及び従業者数                      　　　　　　　　　　　　</t>
    <rPh sb="20" eb="22">
      <t>ミンエイ</t>
    </rPh>
    <phoneticPr fontId="16"/>
  </si>
  <si>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16"/>
  </si>
  <si>
    <t>従業者</t>
    <rPh sb="0" eb="3">
      <t>ジュウギョウシャ</t>
    </rPh>
    <phoneticPr fontId="16"/>
  </si>
  <si>
    <t>事業所</t>
    <rPh sb="0" eb="3">
      <t>ジギョウショ</t>
    </rPh>
    <phoneticPr fontId="16"/>
  </si>
  <si>
    <t>うち会社以外の法人</t>
    <rPh sb="4" eb="6">
      <t>イガイ</t>
    </rPh>
    <rPh sb="7" eb="9">
      <t>ホウジン</t>
    </rPh>
    <phoneticPr fontId="16"/>
  </si>
  <si>
    <t>(注)「外国の会社」を除く</t>
    <rPh sb="4" eb="6">
      <t>ガイコク</t>
    </rPh>
    <rPh sb="7" eb="9">
      <t>カイシャ</t>
    </rPh>
    <rPh sb="11" eb="12">
      <t>ノゾ</t>
    </rPh>
    <phoneticPr fontId="16"/>
  </si>
  <si>
    <t>運輸業・郵便業</t>
    <rPh sb="0" eb="2">
      <t>ウンユ</t>
    </rPh>
    <rPh sb="4" eb="6">
      <t>ユウビン</t>
    </rPh>
    <rPh sb="6" eb="7">
      <t>ギョウ</t>
    </rPh>
    <phoneticPr fontId="16"/>
  </si>
  <si>
    <t>情報通信業</t>
    <rPh sb="0" eb="2">
      <t>ジョウホウ</t>
    </rPh>
    <rPh sb="2" eb="5">
      <t>ツウシンギョウ</t>
    </rPh>
    <phoneticPr fontId="16"/>
  </si>
  <si>
    <t>生活関連サービス業・娯楽業</t>
    <rPh sb="0" eb="2">
      <t>セイカツ</t>
    </rPh>
    <rPh sb="2" eb="4">
      <t>カンレン</t>
    </rPh>
    <rPh sb="8" eb="9">
      <t>ギョウ</t>
    </rPh>
    <rPh sb="10" eb="13">
      <t>ゴラクギョウ</t>
    </rPh>
    <phoneticPr fontId="16"/>
  </si>
  <si>
    <t>複合サービス事業</t>
    <rPh sb="0" eb="2">
      <t>フクゴウ</t>
    </rPh>
    <rPh sb="6" eb="8">
      <t>ジギョウ</t>
    </rPh>
    <phoneticPr fontId="16"/>
  </si>
  <si>
    <t>サービス業(他に分類されないもの）</t>
    <rPh sb="4" eb="5">
      <t>ギョウ</t>
    </rPh>
    <rPh sb="6" eb="7">
      <t>ホカ</t>
    </rPh>
    <rPh sb="8" eb="10">
      <t>ブンルイ</t>
    </rPh>
    <phoneticPr fontId="16"/>
  </si>
  <si>
    <t>（53）  字別、経営組織(4区分）別事業所数及び従業者数（民営）         　　     　　　　　　　</t>
    <rPh sb="15" eb="17">
      <t>クブン</t>
    </rPh>
    <rPh sb="18" eb="19">
      <t>ベツ</t>
    </rPh>
    <phoneticPr fontId="16"/>
  </si>
  <si>
    <t>公務(分類不能なもの）</t>
    <rPh sb="0" eb="2">
      <t>コウム</t>
    </rPh>
    <rPh sb="3" eb="5">
      <t>ブンルイ</t>
    </rPh>
    <rPh sb="5" eb="7">
      <t>フノウ</t>
    </rPh>
    <phoneticPr fontId="16"/>
  </si>
  <si>
    <t>不動産業・物品賃貸業</t>
    <rPh sb="0" eb="3">
      <t>フドウサン</t>
    </rPh>
    <rPh sb="3" eb="4">
      <t>ギョウ</t>
    </rPh>
    <rPh sb="5" eb="7">
      <t>ブッピン</t>
    </rPh>
    <rPh sb="7" eb="10">
      <t>チンタイギョウ</t>
    </rPh>
    <phoneticPr fontId="16"/>
  </si>
  <si>
    <t>資料：事業所・企業統計調査(～平成18年）</t>
    <rPh sb="15" eb="17">
      <t>ヘイセイ</t>
    </rPh>
    <rPh sb="19" eb="20">
      <t>ネン</t>
    </rPh>
    <phoneticPr fontId="16"/>
  </si>
  <si>
    <t xml:space="preserve">（55）  産業分類（大分類）別、規模別民営事業所数及び従業者数 　　　　　　　        </t>
    <rPh sb="20" eb="22">
      <t>ミンエイ</t>
    </rPh>
    <phoneticPr fontId="16"/>
  </si>
  <si>
    <t>50人以上</t>
    <rPh sb="2" eb="3">
      <t>ニン</t>
    </rPh>
    <rPh sb="3" eb="5">
      <t>イジョウ</t>
    </rPh>
    <phoneticPr fontId="16"/>
  </si>
  <si>
    <t>鉱業,採石業,砂利採取業</t>
    <rPh sb="3" eb="5">
      <t>サイセキ</t>
    </rPh>
    <rPh sb="5" eb="6">
      <t>ギョウ</t>
    </rPh>
    <rPh sb="7" eb="9">
      <t>ジャリ</t>
    </rPh>
    <rPh sb="9" eb="12">
      <t>サイシュギョウ</t>
    </rPh>
    <phoneticPr fontId="16"/>
  </si>
  <si>
    <t>卸売業・小売業</t>
    <rPh sb="0" eb="2">
      <t>オロシウリ</t>
    </rPh>
    <rPh sb="2" eb="3">
      <t>ギョウ</t>
    </rPh>
    <rPh sb="4" eb="6">
      <t>コウリ</t>
    </rPh>
    <rPh sb="6" eb="7">
      <t>ギョウ</t>
    </rPh>
    <phoneticPr fontId="16"/>
  </si>
  <si>
    <t>：経済センサス        (平成21年～）</t>
    <rPh sb="1" eb="3">
      <t>ケイザイ</t>
    </rPh>
    <rPh sb="16" eb="18">
      <t>ヘイセイ</t>
    </rPh>
    <rPh sb="20" eb="21">
      <t>ネン</t>
    </rPh>
    <phoneticPr fontId="16"/>
  </si>
  <si>
    <t>出向・派遣のみ</t>
    <rPh sb="0" eb="2">
      <t>シュッコウ</t>
    </rPh>
    <rPh sb="3" eb="5">
      <t>ハケン</t>
    </rPh>
    <phoneticPr fontId="16"/>
  </si>
  <si>
    <t>従業者数
(注)</t>
    <rPh sb="0" eb="1">
      <t>ジュウ</t>
    </rPh>
    <rPh sb="1" eb="4">
      <t>ギョウシャスウ</t>
    </rPh>
    <rPh sb="6" eb="7">
      <t>チュウ</t>
    </rPh>
    <phoneticPr fontId="16"/>
  </si>
  <si>
    <t>う　　ち　　常　　　用　　　雇　　　用　　　者</t>
    <phoneticPr fontId="16"/>
  </si>
  <si>
    <t>総　　数
(注）</t>
    <rPh sb="6" eb="7">
      <t>チュウ</t>
    </rPh>
    <phoneticPr fontId="16"/>
  </si>
  <si>
    <t>(うち男)</t>
  </si>
  <si>
    <t>運輸業,郵便業</t>
    <rPh sb="4" eb="6">
      <t>ユウビン</t>
    </rPh>
    <rPh sb="6" eb="7">
      <t>ギョウ</t>
    </rPh>
    <phoneticPr fontId="16"/>
  </si>
  <si>
    <t>不  動  産  業,物品賃貸業</t>
    <rPh sb="11" eb="13">
      <t>ブッピン</t>
    </rPh>
    <rPh sb="13" eb="16">
      <t>チンタイギョウ</t>
    </rPh>
    <phoneticPr fontId="16"/>
  </si>
  <si>
    <t>複合サービス業</t>
    <rPh sb="0" eb="2">
      <t>フクゴウ</t>
    </rPh>
    <rPh sb="6" eb="7">
      <t>ギョウ</t>
    </rPh>
    <phoneticPr fontId="16"/>
  </si>
  <si>
    <t>(注）男女別の不詳を含む。</t>
    <rPh sb="1" eb="2">
      <t>チュウ</t>
    </rPh>
    <rPh sb="3" eb="6">
      <t>ダンジョベツ</t>
    </rPh>
    <rPh sb="7" eb="9">
      <t>フショウ</t>
    </rPh>
    <rPh sb="10" eb="11">
      <t>フク</t>
    </rPh>
    <phoneticPr fontId="16"/>
  </si>
  <si>
    <t>情  報  通  信 業</t>
    <rPh sb="0" eb="1">
      <t>ジョウ</t>
    </rPh>
    <rPh sb="3" eb="4">
      <t>ホウ</t>
    </rPh>
    <rPh sb="6" eb="7">
      <t>ツウ</t>
    </rPh>
    <rPh sb="9" eb="10">
      <t>シン</t>
    </rPh>
    <rPh sb="11" eb="12">
      <t>ギョウ</t>
    </rPh>
    <phoneticPr fontId="16"/>
  </si>
  <si>
    <t>農林漁業</t>
    <rPh sb="0" eb="2">
      <t>ノウリン</t>
    </rPh>
    <rPh sb="2" eb="4">
      <t>ギョギョウ</t>
    </rPh>
    <phoneticPr fontId="16"/>
  </si>
  <si>
    <t>割合</t>
    <rPh sb="0" eb="2">
      <t>ワリアイ</t>
    </rPh>
    <phoneticPr fontId="16"/>
  </si>
  <si>
    <t>産業別</t>
    <rPh sb="0" eb="2">
      <t>サンギョウ</t>
    </rPh>
    <rPh sb="2" eb="3">
      <t>ベツ</t>
    </rPh>
    <phoneticPr fontId="16"/>
  </si>
  <si>
    <t>総数</t>
    <rPh sb="0" eb="2">
      <t>ソウスウ</t>
    </rPh>
    <phoneticPr fontId="16"/>
  </si>
  <si>
    <t>サービス業(他に分類されないもの）</t>
    <rPh sb="4" eb="5">
      <t>ギョウ</t>
    </rPh>
    <rPh sb="6" eb="7">
      <t>タ</t>
    </rPh>
    <rPh sb="8" eb="10">
      <t>ブンルイ</t>
    </rPh>
    <phoneticPr fontId="16"/>
  </si>
  <si>
    <t>OK</t>
    <phoneticPr fontId="16"/>
  </si>
  <si>
    <t>総数</t>
    <rPh sb="0" eb="2">
      <t>ソウスウ</t>
    </rPh>
    <phoneticPr fontId="16"/>
  </si>
  <si>
    <t>（注）事業所数は、従業者4人以上の数値である。</t>
    <phoneticPr fontId="16"/>
  </si>
  <si>
    <t xml:space="preserve">  与　総　額</t>
    <phoneticPr fontId="16"/>
  </si>
  <si>
    <t>（50）民営事業所数及び従業者数</t>
    <phoneticPr fontId="16"/>
  </si>
  <si>
    <t>（56）  産業（大分類）別、常用雇用者規模別従業者数</t>
    <phoneticPr fontId="16"/>
  </si>
  <si>
    <t>１人当り　　　　　　　　　(ﾊﾟｰﾄ･ｱﾙﾊﾞｲﾄ等は　　　　８時間換算で算出)</t>
    <phoneticPr fontId="16"/>
  </si>
  <si>
    <t>卸売業</t>
    <phoneticPr fontId="16"/>
  </si>
  <si>
    <t>を除く</t>
    <phoneticPr fontId="16"/>
  </si>
  <si>
    <t>ok</t>
    <phoneticPr fontId="16"/>
  </si>
  <si>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16"/>
  </si>
  <si>
    <t>A～B
農林漁業</t>
    <phoneticPr fontId="16"/>
  </si>
  <si>
    <t>第　　２　　次　　産　　業</t>
    <phoneticPr fontId="16"/>
  </si>
  <si>
    <t>D
建　設　業</t>
    <phoneticPr fontId="16"/>
  </si>
  <si>
    <t>E
製　造　業</t>
    <phoneticPr fontId="16"/>
  </si>
  <si>
    <t>事業所</t>
    <phoneticPr fontId="16"/>
  </si>
  <si>
    <t>総　　数</t>
    <phoneticPr fontId="16"/>
  </si>
  <si>
    <t>仲　　間</t>
    <phoneticPr fontId="16"/>
  </si>
  <si>
    <t>安 波 茶</t>
    <phoneticPr fontId="16"/>
  </si>
  <si>
    <t>牧　　港</t>
    <phoneticPr fontId="16"/>
  </si>
  <si>
    <t>港　　川</t>
    <phoneticPr fontId="16"/>
  </si>
  <si>
    <t>城　　間</t>
    <phoneticPr fontId="16"/>
  </si>
  <si>
    <t>屋 富 祖</t>
    <phoneticPr fontId="16"/>
  </si>
  <si>
    <t>宮　　城</t>
    <phoneticPr fontId="16"/>
  </si>
  <si>
    <t>仲　　西</t>
    <phoneticPr fontId="16"/>
  </si>
  <si>
    <t>小　　湾</t>
    <phoneticPr fontId="16"/>
  </si>
  <si>
    <t>勢 理 客</t>
    <phoneticPr fontId="16"/>
  </si>
  <si>
    <t>内　　間</t>
    <phoneticPr fontId="16"/>
  </si>
  <si>
    <t>沢　　岻</t>
    <phoneticPr fontId="16"/>
  </si>
  <si>
    <t>経　　塚</t>
    <phoneticPr fontId="16"/>
  </si>
  <si>
    <t>前　　田</t>
    <phoneticPr fontId="16"/>
  </si>
  <si>
    <t>西　　原</t>
    <phoneticPr fontId="16"/>
  </si>
  <si>
    <t>当　　山</t>
    <phoneticPr fontId="16"/>
  </si>
  <si>
    <t>大　　平</t>
    <phoneticPr fontId="16"/>
  </si>
  <si>
    <t>西　　洲</t>
    <phoneticPr fontId="16"/>
  </si>
  <si>
    <t>民　　  　営</t>
    <phoneticPr fontId="16"/>
  </si>
  <si>
    <t>う  ち  個  人</t>
    <phoneticPr fontId="16"/>
  </si>
  <si>
    <t>う  ち  法  人</t>
    <phoneticPr fontId="16"/>
  </si>
  <si>
    <t>う ち 会 社</t>
    <phoneticPr fontId="16"/>
  </si>
  <si>
    <t>大    分    類</t>
    <phoneticPr fontId="16"/>
  </si>
  <si>
    <t>(うち男)</t>
    <phoneticPr fontId="16"/>
  </si>
  <si>
    <t>電気・ガス・</t>
    <phoneticPr fontId="16"/>
  </si>
  <si>
    <t>熱供給・水道業</t>
    <phoneticPr fontId="16"/>
  </si>
  <si>
    <t>金融・保険業</t>
    <phoneticPr fontId="16"/>
  </si>
  <si>
    <t>技術サービス業</t>
    <phoneticPr fontId="16"/>
  </si>
  <si>
    <t>経済センサス</t>
    <phoneticPr fontId="16"/>
  </si>
  <si>
    <t>那覇市</t>
    <phoneticPr fontId="16"/>
  </si>
  <si>
    <t>宜野湾市</t>
    <phoneticPr fontId="16"/>
  </si>
  <si>
    <t>石垣市</t>
    <phoneticPr fontId="16"/>
  </si>
  <si>
    <t>浦添市</t>
    <phoneticPr fontId="16"/>
  </si>
  <si>
    <t>名護市</t>
    <phoneticPr fontId="16"/>
  </si>
  <si>
    <t>糸満市</t>
    <phoneticPr fontId="16"/>
  </si>
  <si>
    <t>沖縄市　</t>
    <phoneticPr fontId="16"/>
  </si>
  <si>
    <t>豊見城市</t>
    <phoneticPr fontId="16"/>
  </si>
  <si>
    <t>うるま市</t>
    <phoneticPr fontId="16"/>
  </si>
  <si>
    <t>宮古島市</t>
    <phoneticPr fontId="16"/>
  </si>
  <si>
    <t>南城市</t>
    <phoneticPr fontId="16"/>
  </si>
  <si>
    <t>浦添市</t>
    <phoneticPr fontId="16"/>
  </si>
  <si>
    <t>名護市</t>
    <phoneticPr fontId="16"/>
  </si>
  <si>
    <t>糸満市</t>
    <phoneticPr fontId="16"/>
  </si>
  <si>
    <t>沖縄市　</t>
    <phoneticPr fontId="16"/>
  </si>
  <si>
    <t>豊見城市</t>
    <phoneticPr fontId="16"/>
  </si>
  <si>
    <t>うるま市</t>
    <phoneticPr fontId="16"/>
  </si>
  <si>
    <t>宮古島市</t>
    <phoneticPr fontId="16"/>
  </si>
  <si>
    <t>南城市</t>
    <phoneticPr fontId="16"/>
  </si>
  <si>
    <t>平成21年</t>
    <phoneticPr fontId="16"/>
  </si>
  <si>
    <t>総数</t>
    <phoneticPr fontId="16"/>
  </si>
  <si>
    <t>農林漁業</t>
    <phoneticPr fontId="16"/>
  </si>
  <si>
    <t>第２次産業</t>
    <phoneticPr fontId="16"/>
  </si>
  <si>
    <t>第３次産業</t>
    <phoneticPr fontId="16"/>
  </si>
  <si>
    <t>　</t>
    <phoneticPr fontId="16"/>
  </si>
  <si>
    <t>30　～49人</t>
    <phoneticPr fontId="16"/>
  </si>
  <si>
    <t>第２次産業</t>
    <phoneticPr fontId="16"/>
  </si>
  <si>
    <t xml:space="preserve">（60）  産業中分類別、組織別商業事業所の状況（飲食店を除く）（平成１９年６月１日現在）                                     </t>
    <phoneticPr fontId="16"/>
  </si>
  <si>
    <t>　　　　　</t>
    <phoneticPr fontId="16"/>
  </si>
  <si>
    <t>有形固定資産</t>
    <phoneticPr fontId="16"/>
  </si>
  <si>
    <t>なめし革・同製品・毛皮製造業</t>
    <rPh sb="9" eb="11">
      <t>ケガワ</t>
    </rPh>
    <rPh sb="11" eb="14">
      <t>セイゾウギョウ</t>
    </rPh>
    <phoneticPr fontId="16"/>
  </si>
  <si>
    <t>印刷・同関連産業</t>
    <phoneticPr fontId="16"/>
  </si>
  <si>
    <t>化  学  工  業</t>
    <phoneticPr fontId="16"/>
  </si>
  <si>
    <t>ゴム製品製造業</t>
    <phoneticPr fontId="16"/>
  </si>
  <si>
    <t>非鉄金属製造業</t>
    <phoneticPr fontId="16"/>
  </si>
  <si>
    <t>金属製品製造業</t>
    <phoneticPr fontId="16"/>
  </si>
  <si>
    <t>輸送用機械器具製造業</t>
    <phoneticPr fontId="16"/>
  </si>
  <si>
    <t>その他の製造業</t>
    <phoneticPr fontId="16"/>
  </si>
  <si>
    <t>印刷・同関連業</t>
    <rPh sb="0" eb="2">
      <t>インサツ</t>
    </rPh>
    <rPh sb="3" eb="4">
      <t>ドウ</t>
    </rPh>
    <rPh sb="4" eb="6">
      <t>カンレン</t>
    </rPh>
    <rPh sb="6" eb="7">
      <t>ギョウ</t>
    </rPh>
    <phoneticPr fontId="16"/>
  </si>
  <si>
    <t>鉄鋼業</t>
    <rPh sb="0" eb="2">
      <t>テッコウ</t>
    </rPh>
    <rPh sb="2" eb="3">
      <t>ギョウ</t>
    </rPh>
    <phoneticPr fontId="16"/>
  </si>
  <si>
    <t>金属製品製造業</t>
    <rPh sb="0" eb="2">
      <t>キンゾク</t>
    </rPh>
    <rPh sb="2" eb="4">
      <t>セイヒン</t>
    </rPh>
    <rPh sb="4" eb="7">
      <t>セイゾウギョウ</t>
    </rPh>
    <phoneticPr fontId="16"/>
  </si>
  <si>
    <t>なめし革・同製品・毛皮製造業</t>
    <phoneticPr fontId="16"/>
  </si>
  <si>
    <t>電子部品・デバイス製造業</t>
    <phoneticPr fontId="16"/>
  </si>
  <si>
    <t>木材・木製品製造業(家具を除く)</t>
    <phoneticPr fontId="16"/>
  </si>
  <si>
    <t>　　　平成19年調査より製造業の実態を捉える為、「製造品出荷額等」「原材料使用額等」の定義を変更。</t>
    <rPh sb="25" eb="28">
      <t>セイゾウヒン</t>
    </rPh>
    <phoneticPr fontId="16"/>
  </si>
  <si>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16"/>
  </si>
  <si>
    <t>OK</t>
    <phoneticPr fontId="16"/>
  </si>
  <si>
    <t>ok</t>
    <phoneticPr fontId="16"/>
  </si>
  <si>
    <t>OK</t>
    <phoneticPr fontId="16"/>
  </si>
  <si>
    <t>食料品製造業</t>
    <rPh sb="0" eb="3">
      <t>ショクリョウヒン</t>
    </rPh>
    <rPh sb="3" eb="6">
      <t>セイゾウギョウ</t>
    </rPh>
    <phoneticPr fontId="16"/>
  </si>
  <si>
    <t>飲料・たばこ・飼料製造業</t>
    <rPh sb="0" eb="2">
      <t>インリョウ</t>
    </rPh>
    <rPh sb="7" eb="9">
      <t>シリョウ</t>
    </rPh>
    <rPh sb="9" eb="12">
      <t>セイゾウギョウ</t>
    </rPh>
    <phoneticPr fontId="16"/>
  </si>
  <si>
    <t>繊維工業</t>
    <rPh sb="0" eb="2">
      <t>センイ</t>
    </rPh>
    <rPh sb="2" eb="4">
      <t>コウギョウ</t>
    </rPh>
    <phoneticPr fontId="16"/>
  </si>
  <si>
    <t>家具・装備品製造業</t>
    <rPh sb="0" eb="2">
      <t>カグ</t>
    </rPh>
    <rPh sb="3" eb="6">
      <t>ソウビヒン</t>
    </rPh>
    <rPh sb="6" eb="9">
      <t>セイゾウギョウ</t>
    </rPh>
    <phoneticPr fontId="16"/>
  </si>
  <si>
    <t>なめし革・同製品・毛皮</t>
    <rPh sb="3" eb="4">
      <t>カワ</t>
    </rPh>
    <rPh sb="5" eb="6">
      <t>ドウ</t>
    </rPh>
    <rPh sb="6" eb="8">
      <t>セイヒン</t>
    </rPh>
    <rPh sb="9" eb="11">
      <t>ケガワ</t>
    </rPh>
    <phoneticPr fontId="16"/>
  </si>
  <si>
    <t>釜業・土石製品製造業</t>
    <rPh sb="0" eb="1">
      <t>カマ</t>
    </rPh>
    <rPh sb="1" eb="2">
      <t>ギョウ</t>
    </rPh>
    <rPh sb="3" eb="5">
      <t>ドセキ</t>
    </rPh>
    <rPh sb="5" eb="7">
      <t>セイヒン</t>
    </rPh>
    <rPh sb="7" eb="10">
      <t>セイゾウギョウ</t>
    </rPh>
    <phoneticPr fontId="16"/>
  </si>
  <si>
    <t>鉄鋼業</t>
    <rPh sb="0" eb="2">
      <t>テッコウ</t>
    </rPh>
    <rPh sb="2" eb="3">
      <t>ギョウ</t>
    </rPh>
    <phoneticPr fontId="16"/>
  </si>
  <si>
    <t>食料品製造業</t>
    <rPh sb="0" eb="3">
      <t>ショクリョウヒン</t>
    </rPh>
    <rPh sb="3" eb="6">
      <t>セイゾウギョウ</t>
    </rPh>
    <phoneticPr fontId="17"/>
  </si>
  <si>
    <t>飲料･たばこ･飼料製造業</t>
    <rPh sb="0" eb="2">
      <t>インリョウ</t>
    </rPh>
    <rPh sb="7" eb="9">
      <t>シリョウ</t>
    </rPh>
    <rPh sb="9" eb="12">
      <t>セイゾウギョウ</t>
    </rPh>
    <phoneticPr fontId="16"/>
  </si>
  <si>
    <t>家具・装備品製造業</t>
    <rPh sb="0" eb="2">
      <t>カグ</t>
    </rPh>
    <rPh sb="3" eb="6">
      <t>ソウビヒン</t>
    </rPh>
    <rPh sb="6" eb="9">
      <t>セイゾウギョウ</t>
    </rPh>
    <phoneticPr fontId="17"/>
  </si>
  <si>
    <t>OK</t>
    <phoneticPr fontId="16"/>
  </si>
  <si>
    <t>　　　 従業者４人以上の事業所を集計。</t>
    <rPh sb="12" eb="15">
      <t>ジギョウショ</t>
    </rPh>
    <rPh sb="16" eb="18">
      <t>シュウケイ</t>
    </rPh>
    <phoneticPr fontId="16"/>
  </si>
  <si>
    <t xml:space="preserve">     　→「製造品出荷額等」に「その他収入額」を追加。</t>
    <phoneticPr fontId="16"/>
  </si>
  <si>
    <t xml:space="preserve">      　→「原材料使用額等」に「製造等に関連する外注費」、「転売した商品の仕入額」を追加。</t>
    <phoneticPr fontId="16"/>
  </si>
  <si>
    <t>印刷・同関連業</t>
    <rPh sb="3" eb="4">
      <t>ドウ</t>
    </rPh>
    <phoneticPr fontId="16"/>
  </si>
  <si>
    <t xml:space="preserve">
P
医療･福祉　
</t>
    <phoneticPr fontId="16"/>
  </si>
  <si>
    <t>F
電気・ガス・熱供給・
水道業</t>
    <rPh sb="8" eb="9">
      <t>ネツ</t>
    </rPh>
    <rPh sb="9" eb="11">
      <t>キョウキュウ</t>
    </rPh>
    <rPh sb="13" eb="16">
      <t>スイドウギョウ</t>
    </rPh>
    <phoneticPr fontId="16"/>
  </si>
  <si>
    <t xml:space="preserve">
 H
運輸業・
郵便業</t>
    <rPh sb="9" eb="11">
      <t>ユウビン</t>
    </rPh>
    <rPh sb="11" eb="12">
      <t>ギョウ</t>
    </rPh>
    <phoneticPr fontId="16"/>
  </si>
  <si>
    <t>学術研究・専門・
技術サービス業</t>
    <rPh sb="0" eb="2">
      <t>ガクジュツ</t>
    </rPh>
    <rPh sb="2" eb="4">
      <t>ケンキュウ</t>
    </rPh>
    <rPh sb="5" eb="7">
      <t>センモン</t>
    </rPh>
    <rPh sb="9" eb="11">
      <t>ギジュツ</t>
    </rPh>
    <rPh sb="15" eb="16">
      <t>ギョウ</t>
    </rPh>
    <phoneticPr fontId="16"/>
  </si>
  <si>
    <t>サービス業
(他に分類されないもの）</t>
    <rPh sb="4" eb="5">
      <t>ギョウ</t>
    </rPh>
    <rPh sb="7" eb="8">
      <t>ホカ</t>
    </rPh>
    <rPh sb="9" eb="11">
      <t>ブンルイ</t>
    </rPh>
    <phoneticPr fontId="16"/>
  </si>
  <si>
    <t>生活関連サービス業・
娯楽業</t>
    <rPh sb="0" eb="2">
      <t>セイカツ</t>
    </rPh>
    <rPh sb="2" eb="4">
      <t>カンレン</t>
    </rPh>
    <rPh sb="8" eb="9">
      <t>ギョウ</t>
    </rPh>
    <rPh sb="11" eb="14">
      <t>ゴラクギョウ</t>
    </rPh>
    <phoneticPr fontId="16"/>
  </si>
  <si>
    <t>鉱業,採石業，
砂利採取業</t>
    <rPh sb="3" eb="5">
      <t>サイセキ</t>
    </rPh>
    <rPh sb="5" eb="6">
      <t>ギョウ</t>
    </rPh>
    <rPh sb="8" eb="10">
      <t>ジャリ</t>
    </rPh>
    <rPh sb="10" eb="12">
      <t>サイシュ</t>
    </rPh>
    <rPh sb="12" eb="13">
      <t>ギョウ</t>
    </rPh>
    <phoneticPr fontId="16"/>
  </si>
  <si>
    <t>娯楽業</t>
  </si>
  <si>
    <t>生活関連サービス業、</t>
    <rPh sb="0" eb="2">
      <t>セイカツ</t>
    </rPh>
    <rPh sb="2" eb="4">
      <t>カンレン</t>
    </rPh>
    <phoneticPr fontId="16"/>
  </si>
  <si>
    <t>（58)　沖縄県の商業事業所数、従業者数及び年間商品販売額の推移</t>
    <phoneticPr fontId="16"/>
  </si>
  <si>
    <t>構  成  比</t>
    <phoneticPr fontId="16"/>
  </si>
  <si>
    <t>構  成  比</t>
    <phoneticPr fontId="16"/>
  </si>
  <si>
    <t>身の回り品小売業</t>
    <rPh sb="0" eb="1">
      <t>ミ</t>
    </rPh>
    <phoneticPr fontId="16"/>
  </si>
  <si>
    <t>身の回り品小売業</t>
    <phoneticPr fontId="16"/>
  </si>
  <si>
    <t>x</t>
    <phoneticPr fontId="16"/>
  </si>
  <si>
    <t>(注2)男女別の不詳を含む。</t>
    <rPh sb="4" eb="6">
      <t>ダンジョ</t>
    </rPh>
    <rPh sb="6" eb="7">
      <t>ベツ</t>
    </rPh>
    <rPh sb="8" eb="10">
      <t>フショウ</t>
    </rPh>
    <rPh sb="11" eb="12">
      <t>フク</t>
    </rPh>
    <phoneticPr fontId="16"/>
  </si>
  <si>
    <t>従業者数
（注2）</t>
    <rPh sb="6" eb="7">
      <t>チュウ</t>
    </rPh>
    <phoneticPr fontId="16"/>
  </si>
  <si>
    <t>平成26年7月１日現在</t>
    <rPh sb="6" eb="7">
      <t>ガツ</t>
    </rPh>
    <rPh sb="8" eb="9">
      <t>ニチ</t>
    </rPh>
    <rPh sb="9" eb="11">
      <t>ゲンザイ</t>
    </rPh>
    <phoneticPr fontId="16"/>
  </si>
  <si>
    <t>総数（単独・本所）</t>
    <rPh sb="0" eb="2">
      <t>ソウスウ</t>
    </rPh>
    <rPh sb="3" eb="5">
      <t>タンドク</t>
    </rPh>
    <rPh sb="6" eb="7">
      <t>ホン</t>
    </rPh>
    <rPh sb="7" eb="8">
      <t>ショ</t>
    </rPh>
    <phoneticPr fontId="16"/>
  </si>
  <si>
    <t>事業所</t>
    <rPh sb="0" eb="2">
      <t>ジギョウ</t>
    </rPh>
    <rPh sb="2" eb="3">
      <t>ショ</t>
    </rPh>
    <phoneticPr fontId="16"/>
  </si>
  <si>
    <t>従業者数</t>
    <rPh sb="0" eb="3">
      <t>ジュウギョウシャ</t>
    </rPh>
    <rPh sb="3" eb="4">
      <t>スウ</t>
    </rPh>
    <phoneticPr fontId="16"/>
  </si>
  <si>
    <t>単独事業所</t>
    <rPh sb="0" eb="2">
      <t>タンドク</t>
    </rPh>
    <rPh sb="2" eb="4">
      <t>ジギョウ</t>
    </rPh>
    <rPh sb="4" eb="5">
      <t>ショ</t>
    </rPh>
    <phoneticPr fontId="16"/>
  </si>
  <si>
    <t>事業所数</t>
    <rPh sb="0" eb="3">
      <t>ジギョウショ</t>
    </rPh>
    <rPh sb="3" eb="4">
      <t>スウ</t>
    </rPh>
    <phoneticPr fontId="16"/>
  </si>
  <si>
    <t>従業者数</t>
    <rPh sb="0" eb="1">
      <t>ジュウ</t>
    </rPh>
    <rPh sb="1" eb="4">
      <t>ギョウシャスウ</t>
    </rPh>
    <phoneticPr fontId="16"/>
  </si>
  <si>
    <t>本所・本社・本店</t>
    <rPh sb="0" eb="1">
      <t>ホン</t>
    </rPh>
    <rPh sb="1" eb="2">
      <t>ショ</t>
    </rPh>
    <rPh sb="3" eb="5">
      <t>ホンシャ</t>
    </rPh>
    <rPh sb="6" eb="8">
      <t>ホンテン</t>
    </rPh>
    <phoneticPr fontId="16"/>
  </si>
  <si>
    <t>（51）単独・本所（２区分）別事業所数及び従業者数（民営）</t>
    <rPh sb="4" eb="6">
      <t>タンドク</t>
    </rPh>
    <phoneticPr fontId="16"/>
  </si>
  <si>
    <t>平成26年</t>
    <rPh sb="0" eb="2">
      <t>ヘイセイ</t>
    </rPh>
    <rPh sb="4" eb="5">
      <t>ネン</t>
    </rPh>
    <phoneticPr fontId="16"/>
  </si>
  <si>
    <t>事業所数</t>
    <phoneticPr fontId="16"/>
  </si>
  <si>
    <t>従業者数</t>
    <phoneticPr fontId="16"/>
  </si>
  <si>
    <t xml:space="preserve">（54）  産業分類（大分類）別、民営事業所数及び従業者数 　　　　　　　  　　　　　　　　　　　　　　　     </t>
    <rPh sb="17" eb="19">
      <t>ミンエイ</t>
    </rPh>
    <phoneticPr fontId="16"/>
  </si>
  <si>
    <t>（注）従業者数は男女別の不詳を含む。</t>
    <rPh sb="1" eb="2">
      <t>チュウ</t>
    </rPh>
    <rPh sb="3" eb="4">
      <t>ジュウ</t>
    </rPh>
    <rPh sb="4" eb="7">
      <t>ギョウシャスウ</t>
    </rPh>
    <rPh sb="8" eb="10">
      <t>ダンジョ</t>
    </rPh>
    <rPh sb="10" eb="11">
      <t>ベツ</t>
    </rPh>
    <rPh sb="12" eb="14">
      <t>フショウ</t>
    </rPh>
    <rPh sb="15" eb="16">
      <t>フク</t>
    </rPh>
    <phoneticPr fontId="16"/>
  </si>
  <si>
    <t>平成25年</t>
    <phoneticPr fontId="16"/>
  </si>
  <si>
    <t>中　　　分　　　類</t>
    <phoneticPr fontId="16"/>
  </si>
  <si>
    <t>-</t>
    <phoneticPr fontId="16"/>
  </si>
  <si>
    <t>平成６年</t>
    <rPh sb="0" eb="2">
      <t>ヘイセイ</t>
    </rPh>
    <rPh sb="3" eb="4">
      <t>ネン</t>
    </rPh>
    <phoneticPr fontId="16"/>
  </si>
  <si>
    <t>平成９年</t>
    <phoneticPr fontId="16"/>
  </si>
  <si>
    <t xml:space="preserve">平成19年 </t>
    <phoneticPr fontId="16"/>
  </si>
  <si>
    <t xml:space="preserve">平成26年 </t>
    <phoneticPr fontId="16"/>
  </si>
  <si>
    <t>資料：平成26年商業統計調査</t>
    <phoneticPr fontId="16"/>
  </si>
  <si>
    <t>…</t>
    <phoneticPr fontId="16"/>
  </si>
  <si>
    <t>（注） 平成６年・26年は７月１日現在。</t>
    <rPh sb="1" eb="2">
      <t>チュウ</t>
    </rPh>
    <rPh sb="11" eb="12">
      <t>ネン</t>
    </rPh>
    <phoneticPr fontId="16"/>
  </si>
  <si>
    <t>平成19年
／平成14年</t>
    <rPh sb="0" eb="2">
      <t>ヘイセイ</t>
    </rPh>
    <rPh sb="4" eb="5">
      <t>ネン</t>
    </rPh>
    <rPh sb="7" eb="9">
      <t>ヘイセイ</t>
    </rPh>
    <phoneticPr fontId="16"/>
  </si>
  <si>
    <t>-</t>
    <phoneticPr fontId="16"/>
  </si>
  <si>
    <t>資料：平成26年商業統計調査</t>
    <phoneticPr fontId="16"/>
  </si>
  <si>
    <t>平成26年
/平成19年</t>
    <rPh sb="0" eb="2">
      <t>ヘイセイ</t>
    </rPh>
    <rPh sb="4" eb="5">
      <t>ネン</t>
    </rPh>
    <rPh sb="7" eb="9">
      <t>ヘイセイ</t>
    </rPh>
    <phoneticPr fontId="16"/>
  </si>
  <si>
    <t>…</t>
    <phoneticPr fontId="16"/>
  </si>
  <si>
    <t>資料：平成26年商業統計調査</t>
    <phoneticPr fontId="16"/>
  </si>
  <si>
    <t>（59）  商業事業所の状況（飲食店を除く）（平成26年７月１日現在）</t>
    <phoneticPr fontId="16"/>
  </si>
  <si>
    <t>(61)　産業中分類別、売場面積規模別商店数、売場面積及び年間販売額（小売業）（平成26年７月１日現在）</t>
    <phoneticPr fontId="16"/>
  </si>
  <si>
    <t>機　　械　　器　　具</t>
    <rPh sb="0" eb="1">
      <t>キ</t>
    </rPh>
    <rPh sb="3" eb="4">
      <t>カイ</t>
    </rPh>
    <rPh sb="6" eb="7">
      <t>ウツワ</t>
    </rPh>
    <rPh sb="9" eb="10">
      <t>グ</t>
    </rPh>
    <phoneticPr fontId="16"/>
  </si>
  <si>
    <t>そ の 他 の 小 売 業</t>
    <rPh sb="4" eb="5">
      <t>タ</t>
    </rPh>
    <rPh sb="8" eb="9">
      <t>ショウ</t>
    </rPh>
    <rPh sb="10" eb="11">
      <t>バイ</t>
    </rPh>
    <rPh sb="12" eb="13">
      <t>ギョウ</t>
    </rPh>
    <phoneticPr fontId="16"/>
  </si>
  <si>
    <t>無　　店　　舗</t>
    <rPh sb="0" eb="1">
      <t>ナシ</t>
    </rPh>
    <rPh sb="3" eb="4">
      <t>ミセ</t>
    </rPh>
    <rPh sb="6" eb="7">
      <t>ホ</t>
    </rPh>
    <phoneticPr fontId="16"/>
  </si>
  <si>
    <t>小　　売　　業</t>
    <rPh sb="0" eb="1">
      <t>ショウ</t>
    </rPh>
    <rPh sb="3" eb="4">
      <t>バイ</t>
    </rPh>
    <rPh sb="6" eb="7">
      <t>ギョウ</t>
    </rPh>
    <phoneticPr fontId="16"/>
  </si>
  <si>
    <t>資料：平成26年商業統計調査</t>
    <phoneticPr fontId="16"/>
  </si>
  <si>
    <t>織物・衣服・</t>
    <rPh sb="0" eb="2">
      <t>オリモノ</t>
    </rPh>
    <phoneticPr fontId="16"/>
  </si>
  <si>
    <t>平 成 26 年（７月１日現在）</t>
    <rPh sb="10" eb="11">
      <t>ガツ</t>
    </rPh>
    <rPh sb="12" eb="13">
      <t>ニチ</t>
    </rPh>
    <rPh sb="13" eb="15">
      <t>ゲンザイ</t>
    </rPh>
    <phoneticPr fontId="16"/>
  </si>
  <si>
    <t>平 成 19 年（６月１日現在）</t>
    <rPh sb="10" eb="11">
      <t>ガツ</t>
    </rPh>
    <rPh sb="12" eb="13">
      <t>ニチ</t>
    </rPh>
    <rPh sb="13" eb="15">
      <t>ゲンザイ</t>
    </rPh>
    <phoneticPr fontId="16"/>
  </si>
  <si>
    <t>　商業統計調査は、統計法に基づく指定統計（第23号）で、我が国の商業活動の実態を明らかにする目的で、全国の商業を営む全ての事業所を対象とした調査である。平成９年までは３年ごとに実施、平成９年以降は５年ごとに本調査を実施し、その中間年（調査の２年後）に簡易調査が実施されてきたが、平成21年に経済センサスが創設されたことにより簡易調査は廃止された。平成26年は経済センサス-基礎調査と同時実施された。</t>
    <rPh sb="139" eb="141">
      <t>ヘイセイ</t>
    </rPh>
    <rPh sb="143" eb="144">
      <t>ネン</t>
    </rPh>
    <rPh sb="145" eb="147">
      <t>ケイザイ</t>
    </rPh>
    <rPh sb="152" eb="154">
      <t>ソウセツ</t>
    </rPh>
    <rPh sb="162" eb="164">
      <t>カンイ</t>
    </rPh>
    <rPh sb="164" eb="166">
      <t>チョウサ</t>
    </rPh>
    <rPh sb="167" eb="169">
      <t>ハイシ</t>
    </rPh>
    <rPh sb="173" eb="175">
      <t>ヘイセイ</t>
    </rPh>
    <rPh sb="177" eb="178">
      <t>ネン</t>
    </rPh>
    <rPh sb="179" eb="181">
      <t>ケイザイ</t>
    </rPh>
    <rPh sb="186" eb="188">
      <t>キソ</t>
    </rPh>
    <rPh sb="188" eb="190">
      <t>チョウサ</t>
    </rPh>
    <rPh sb="191" eb="193">
      <t>ドウジ</t>
    </rPh>
    <rPh sb="193" eb="195">
      <t>ジッシ</t>
    </rPh>
    <phoneticPr fontId="16"/>
  </si>
  <si>
    <t>（59）  商業事業所の状況（飲食店を除く）（平成26年７月１日現在）</t>
    <phoneticPr fontId="16"/>
  </si>
  <si>
    <t>織物・衣服・身の回り品小売業</t>
    <rPh sb="0" eb="2">
      <t>オリモノ</t>
    </rPh>
    <rPh sb="6" eb="7">
      <t>ミ</t>
    </rPh>
    <rPh sb="8" eb="9">
      <t>マワ</t>
    </rPh>
    <rPh sb="10" eb="11">
      <t>ヒン</t>
    </rPh>
    <phoneticPr fontId="16"/>
  </si>
  <si>
    <t>機械器具小売業</t>
    <rPh sb="0" eb="2">
      <t>キカイ</t>
    </rPh>
    <rPh sb="2" eb="4">
      <t>キグ</t>
    </rPh>
    <rPh sb="4" eb="7">
      <t>コウリギョウ</t>
    </rPh>
    <phoneticPr fontId="16"/>
  </si>
  <si>
    <t>その他の小売業</t>
    <phoneticPr fontId="16"/>
  </si>
  <si>
    <t>無店舗小売業</t>
    <rPh sb="0" eb="3">
      <t>ムテンポ</t>
    </rPh>
    <rPh sb="3" eb="6">
      <t>コウリギョウ</t>
    </rPh>
    <phoneticPr fontId="16"/>
  </si>
  <si>
    <t>…</t>
    <phoneticPr fontId="16"/>
  </si>
  <si>
    <t>（注）資本金の不詳を含む。</t>
    <rPh sb="1" eb="2">
      <t>チュウ</t>
    </rPh>
    <phoneticPr fontId="16"/>
  </si>
  <si>
    <t>（注）男女別の不詳を含む。</t>
    <rPh sb="1" eb="2">
      <t>チュウ</t>
    </rPh>
    <phoneticPr fontId="16"/>
  </si>
  <si>
    <t>卸売・小売業</t>
    <rPh sb="0" eb="2">
      <t>オロシウリ</t>
    </rPh>
    <rPh sb="3" eb="5">
      <t>コウリ</t>
    </rPh>
    <rPh sb="5" eb="6">
      <t>ギョウ</t>
    </rPh>
    <phoneticPr fontId="16"/>
  </si>
  <si>
    <t>平成24年</t>
    <rPh sb="0" eb="2">
      <t>ヘイセイ</t>
    </rPh>
    <rPh sb="4" eb="5">
      <t>ネン</t>
    </rPh>
    <phoneticPr fontId="16"/>
  </si>
  <si>
    <t>平成13年</t>
    <phoneticPr fontId="16"/>
  </si>
  <si>
    <t>平成18年</t>
    <phoneticPr fontId="16"/>
  </si>
  <si>
    <t>平成6年</t>
    <rPh sb="0" eb="2">
      <t>ヘイセイ</t>
    </rPh>
    <rPh sb="3" eb="4">
      <t>ネン</t>
    </rPh>
    <phoneticPr fontId="17"/>
  </si>
  <si>
    <t>26年</t>
    <rPh sb="2" eb="3">
      <t>ネン</t>
    </rPh>
    <phoneticPr fontId="17"/>
  </si>
  <si>
    <t>織物・衣服</t>
    <rPh sb="0" eb="2">
      <t>オリモノ</t>
    </rPh>
    <rPh sb="3" eb="5">
      <t>イフク</t>
    </rPh>
    <phoneticPr fontId="17"/>
  </si>
  <si>
    <t>機械器具製造業</t>
    <rPh sb="0" eb="2">
      <t>キカイ</t>
    </rPh>
    <rPh sb="2" eb="4">
      <t>キグ</t>
    </rPh>
    <rPh sb="4" eb="6">
      <t>セイゾウ</t>
    </rPh>
    <rPh sb="6" eb="7">
      <t>ギョウ</t>
    </rPh>
    <phoneticPr fontId="16"/>
  </si>
  <si>
    <t>窯業・土石製造業</t>
    <rPh sb="0" eb="1">
      <t>カマ</t>
    </rPh>
    <rPh sb="1" eb="2">
      <t>ギョウ</t>
    </rPh>
    <rPh sb="3" eb="5">
      <t>ドセキ</t>
    </rPh>
    <rPh sb="5" eb="8">
      <t>セイゾウギョウ</t>
    </rPh>
    <phoneticPr fontId="16"/>
  </si>
  <si>
    <t>その他の製造業</t>
    <rPh sb="2" eb="3">
      <t>タ</t>
    </rPh>
    <rPh sb="4" eb="7">
      <t>セイゾウギョウ</t>
    </rPh>
    <phoneticPr fontId="16"/>
  </si>
  <si>
    <t>未公表</t>
    <rPh sb="0" eb="3">
      <t>ミコウヒョウ</t>
    </rPh>
    <phoneticPr fontId="16"/>
  </si>
  <si>
    <t>仲間</t>
    <rPh sb="0" eb="2">
      <t>ナカマ</t>
    </rPh>
    <phoneticPr fontId="16"/>
  </si>
  <si>
    <t>安波茶</t>
    <rPh sb="0" eb="3">
      <t>アハチャ</t>
    </rPh>
    <phoneticPr fontId="16"/>
  </si>
  <si>
    <t>伊祖</t>
    <rPh sb="0" eb="2">
      <t>イソ</t>
    </rPh>
    <phoneticPr fontId="16"/>
  </si>
  <si>
    <t>牧港</t>
    <rPh sb="0" eb="2">
      <t>マキミナト</t>
    </rPh>
    <phoneticPr fontId="16"/>
  </si>
  <si>
    <t>港川</t>
    <rPh sb="0" eb="2">
      <t>ミナトガワ</t>
    </rPh>
    <phoneticPr fontId="16"/>
  </si>
  <si>
    <t>城間</t>
    <rPh sb="0" eb="2">
      <t>グスクマ</t>
    </rPh>
    <phoneticPr fontId="16"/>
  </si>
  <si>
    <t>屋富祖</t>
    <rPh sb="0" eb="3">
      <t>ヤフソ</t>
    </rPh>
    <phoneticPr fontId="16"/>
  </si>
  <si>
    <t>宮城</t>
    <rPh sb="0" eb="2">
      <t>ミヤギ</t>
    </rPh>
    <phoneticPr fontId="16"/>
  </si>
  <si>
    <t>仲西</t>
    <rPh sb="0" eb="2">
      <t>ナカニシ</t>
    </rPh>
    <phoneticPr fontId="16"/>
  </si>
  <si>
    <t>小湾</t>
    <rPh sb="0" eb="2">
      <t>コワン</t>
    </rPh>
    <phoneticPr fontId="16"/>
  </si>
  <si>
    <t>勢理客</t>
    <rPh sb="0" eb="3">
      <t>ジッチャク</t>
    </rPh>
    <phoneticPr fontId="16"/>
  </si>
  <si>
    <t>内間</t>
    <rPh sb="0" eb="2">
      <t>ウチマ</t>
    </rPh>
    <phoneticPr fontId="16"/>
  </si>
  <si>
    <t>沢岻</t>
    <rPh sb="0" eb="2">
      <t>タクシ</t>
    </rPh>
    <phoneticPr fontId="16"/>
  </si>
  <si>
    <t>経塚</t>
    <rPh sb="0" eb="2">
      <t>キョウズカ</t>
    </rPh>
    <phoneticPr fontId="16"/>
  </si>
  <si>
    <t>前田</t>
    <rPh sb="0" eb="2">
      <t>マエダ</t>
    </rPh>
    <phoneticPr fontId="16"/>
  </si>
  <si>
    <t>西原</t>
    <rPh sb="0" eb="2">
      <t>ニシハラ</t>
    </rPh>
    <phoneticPr fontId="16"/>
  </si>
  <si>
    <t>当山</t>
    <rPh sb="0" eb="2">
      <t>トウヤマ</t>
    </rPh>
    <phoneticPr fontId="16"/>
  </si>
  <si>
    <t>大平</t>
    <rPh sb="0" eb="2">
      <t>オオヒラ</t>
    </rPh>
    <phoneticPr fontId="16"/>
  </si>
  <si>
    <t>西洲</t>
    <rPh sb="0" eb="1">
      <t>ニシ</t>
    </rPh>
    <rPh sb="1" eb="2">
      <t>ス</t>
    </rPh>
    <phoneticPr fontId="16"/>
  </si>
  <si>
    <t>伊奈武瀬</t>
    <rPh sb="0" eb="1">
      <t>イ</t>
    </rPh>
    <rPh sb="1" eb="2">
      <t>ナ</t>
    </rPh>
    <rPh sb="2" eb="3">
      <t>ブ</t>
    </rPh>
    <rPh sb="3" eb="4">
      <t>セ</t>
    </rPh>
    <phoneticPr fontId="16"/>
  </si>
  <si>
    <t>（注）「…」は未公表の項目。</t>
    <rPh sb="1" eb="2">
      <t>チュウ</t>
    </rPh>
    <rPh sb="7" eb="10">
      <t>ミコウヒョウ</t>
    </rPh>
    <rPh sb="11" eb="13">
      <t>コウモク</t>
    </rPh>
    <phoneticPr fontId="16"/>
  </si>
  <si>
    <t>（注）表(60)について、平成26年のデータ未公表のため前回調査の結果を掲載している。</t>
    <rPh sb="1" eb="2">
      <t>チュウ</t>
    </rPh>
    <rPh sb="3" eb="4">
      <t>ヒョウ</t>
    </rPh>
    <rPh sb="13" eb="15">
      <t>ヘイセイ</t>
    </rPh>
    <rPh sb="17" eb="18">
      <t>ネン</t>
    </rPh>
    <rPh sb="22" eb="25">
      <t>ミコウヒョウ</t>
    </rPh>
    <rPh sb="28" eb="30">
      <t>ゼンカイ</t>
    </rPh>
    <rPh sb="30" eb="32">
      <t>チョウサ</t>
    </rPh>
    <rPh sb="33" eb="35">
      <t>ケッカ</t>
    </rPh>
    <rPh sb="36" eb="38">
      <t>ケイサイ</t>
    </rPh>
    <phoneticPr fontId="16"/>
  </si>
  <si>
    <t>（注）統計表の記号
　　　－ ・・・・・・調査をしないもの、又は実績数値のないもの
　　　０及び0.0・・・端数四捨五入による単位未満のもの
　　　△（ﾏｲﾅｽ)・・・負数であることを示す。（統計数値の前に付す）
　　　Ｘ ・・・・・・事業所数が１又は２の事業所に関する数値であるため、
                 　　これをこのまま掲げると個々の申告者の秘密が漏れる恐れがあるので秘匿した箇所。
　　　　　　     　　また、３以上の事業所に関する数値でも、１又は２の事業所に関する数値が
                 　　前後の関係から判明する箇所は「Ｘ」で表示した。
                 　　ただし、秘匿した数値は総計に含めている。
　　　… ・・・・・・未公表のもの</t>
    <rPh sb="344" eb="347">
      <t>ミコウヒョウ</t>
    </rPh>
    <phoneticPr fontId="16"/>
  </si>
  <si>
    <t>無店舗</t>
    <rPh sb="0" eb="3">
      <t>ムテンポ</t>
    </rPh>
    <phoneticPr fontId="17"/>
  </si>
  <si>
    <t>中　　　　分　　　　類</t>
    <phoneticPr fontId="16"/>
  </si>
  <si>
    <t>-</t>
    <phoneticPr fontId="16"/>
  </si>
  <si>
    <t>x</t>
    <phoneticPr fontId="16"/>
  </si>
  <si>
    <t>-</t>
    <phoneticPr fontId="16"/>
  </si>
  <si>
    <t>x</t>
    <phoneticPr fontId="16"/>
  </si>
  <si>
    <t>x</t>
    <phoneticPr fontId="16"/>
  </si>
  <si>
    <t>平成28年6月１日現在</t>
    <rPh sb="6" eb="7">
      <t>ガツ</t>
    </rPh>
    <rPh sb="8" eb="9">
      <t>ニチ</t>
    </rPh>
    <rPh sb="9" eb="11">
      <t>ゲンザイ</t>
    </rPh>
    <phoneticPr fontId="16"/>
  </si>
  <si>
    <t>資料：平成26年経済センサス基礎調査</t>
    <rPh sb="8" eb="10">
      <t>ケイザイ</t>
    </rPh>
    <rPh sb="14" eb="16">
      <t>キソ</t>
    </rPh>
    <rPh sb="16" eb="18">
      <t>チョウサ</t>
    </rPh>
    <phoneticPr fontId="16"/>
  </si>
  <si>
    <t>資料：平成28年経済センサス活動調査</t>
    <rPh sb="14" eb="16">
      <t>カツドウ</t>
    </rPh>
    <rPh sb="16" eb="18">
      <t>チョウサ</t>
    </rPh>
    <phoneticPr fontId="16"/>
  </si>
  <si>
    <t>平成28年経済センサス活動調査</t>
    <rPh sb="11" eb="13">
      <t>カツドウ</t>
    </rPh>
    <rPh sb="13" eb="15">
      <t>チョウサ</t>
    </rPh>
    <phoneticPr fontId="16"/>
  </si>
  <si>
    <t>資料：平成28年経済センサス－活動調査</t>
    <rPh sb="8" eb="10">
      <t>ケイザイ</t>
    </rPh>
    <rPh sb="15" eb="17">
      <t>カツドウ</t>
    </rPh>
    <rPh sb="17" eb="19">
      <t>チョウサ</t>
    </rPh>
    <phoneticPr fontId="16"/>
  </si>
  <si>
    <t>平成28年</t>
    <rPh sb="0" eb="2">
      <t>ヘイセイ</t>
    </rPh>
    <rPh sb="4" eb="5">
      <t>ネン</t>
    </rPh>
    <phoneticPr fontId="16"/>
  </si>
  <si>
    <t>事業所数</t>
    <phoneticPr fontId="16"/>
  </si>
  <si>
    <t>従業者数</t>
    <rPh sb="0" eb="3">
      <t>ジュウギョウシャ</t>
    </rPh>
    <phoneticPr fontId="16"/>
  </si>
  <si>
    <t>資料：平成28年経済センサス－活動調査</t>
    <phoneticPr fontId="16"/>
  </si>
  <si>
    <t xml:space="preserve">      平成28年は、建築面積・延建築面積について調査されていない。</t>
    <rPh sb="6" eb="8">
      <t>ヘイセイ</t>
    </rPh>
    <rPh sb="10" eb="11">
      <t>ネン</t>
    </rPh>
    <rPh sb="13" eb="15">
      <t>ケンチク</t>
    </rPh>
    <rPh sb="15" eb="17">
      <t>メンセキ</t>
    </rPh>
    <rPh sb="18" eb="19">
      <t>ノ</t>
    </rPh>
    <rPh sb="19" eb="21">
      <t>ケンチク</t>
    </rPh>
    <rPh sb="21" eb="23">
      <t>メンセキ</t>
    </rPh>
    <rPh sb="27" eb="29">
      <t>チョウサ</t>
    </rPh>
    <phoneticPr fontId="16"/>
  </si>
  <si>
    <t>（23）平成28年 経済センサス活動調査</t>
    <rPh sb="4" eb="6">
      <t>ヘイセイ</t>
    </rPh>
    <rPh sb="8" eb="9">
      <t>ネン</t>
    </rPh>
    <rPh sb="10" eb="12">
      <t>ケイザイ</t>
    </rPh>
    <rPh sb="16" eb="18">
      <t>カツドウ</t>
    </rPh>
    <rPh sb="18" eb="20">
      <t>チョウサ</t>
    </rPh>
    <phoneticPr fontId="16"/>
  </si>
  <si>
    <t>平成28年</t>
  </si>
  <si>
    <t>平成28年</t>
    <phoneticPr fontId="16"/>
  </si>
  <si>
    <t>-</t>
  </si>
  <si>
    <t>　　26年</t>
    <phoneticPr fontId="16"/>
  </si>
  <si>
    <t>　　28年</t>
    <phoneticPr fontId="16"/>
  </si>
  <si>
    <t>　　29年</t>
    <phoneticPr fontId="16"/>
  </si>
  <si>
    <t>（62）  市部別、工業の概況（４人以上の事業所）（平成30年6月１日現在）</t>
    <rPh sb="34" eb="35">
      <t>ニチ</t>
    </rPh>
    <phoneticPr fontId="16"/>
  </si>
  <si>
    <t>資料：平成30年工業統計調査</t>
    <rPh sb="3" eb="5">
      <t>ヘイセイ</t>
    </rPh>
    <rPh sb="7" eb="8">
      <t>ネン</t>
    </rPh>
    <rPh sb="8" eb="10">
      <t>コウギョウ</t>
    </rPh>
    <rPh sb="10" eb="12">
      <t>トウケイ</t>
    </rPh>
    <rPh sb="12" eb="14">
      <t>チョウサ</t>
    </rPh>
    <phoneticPr fontId="16"/>
  </si>
  <si>
    <t>　工業統計調査は、経済産業省が指定統計第10号として日本標準産業分類Ｆ－製造業に属する事業所の
　前年１月～12月の実績について調査したものである。
 (平成27年は「平成28年経済センサス－活動調査」と統合されたため、工業統計調査は未実施。左記調査の結果のうち、従業者4人以上の製造事業所における結果を取りまとめた)</t>
    <rPh sb="49" eb="51">
      <t>ゼンネン</t>
    </rPh>
    <rPh sb="102" eb="104">
      <t>トウゴウ</t>
    </rPh>
    <rPh sb="110" eb="112">
      <t>コウギョウ</t>
    </rPh>
    <rPh sb="112" eb="114">
      <t>トウケイ</t>
    </rPh>
    <rPh sb="114" eb="116">
      <t>チョウサ</t>
    </rPh>
    <rPh sb="117" eb="120">
      <t>ミジッシ</t>
    </rPh>
    <rPh sb="121" eb="123">
      <t>サキ</t>
    </rPh>
    <rPh sb="123" eb="125">
      <t>チョウサ</t>
    </rPh>
    <rPh sb="126" eb="128">
      <t>ケッカ</t>
    </rPh>
    <rPh sb="132" eb="135">
      <t>ジュウギョウシャ</t>
    </rPh>
    <rPh sb="136" eb="139">
      <t>ニンイジョウ</t>
    </rPh>
    <rPh sb="140" eb="142">
      <t>セイゾウ</t>
    </rPh>
    <rPh sb="142" eb="145">
      <t>ジギョウショ</t>
    </rPh>
    <rPh sb="149" eb="151">
      <t>ケッカ</t>
    </rPh>
    <rPh sb="152" eb="153">
      <t>ト</t>
    </rPh>
    <phoneticPr fontId="16"/>
  </si>
  <si>
    <t>平成25年</t>
    <rPh sb="0" eb="2">
      <t>ヘイセイ</t>
    </rPh>
    <phoneticPr fontId="16"/>
  </si>
  <si>
    <t>　　30年</t>
    <phoneticPr fontId="16"/>
  </si>
  <si>
    <t>-</t>
    <phoneticPr fontId="16"/>
  </si>
  <si>
    <t>平成29年</t>
    <phoneticPr fontId="16"/>
  </si>
  <si>
    <t>平成30年</t>
  </si>
  <si>
    <t>平成30年</t>
    <phoneticPr fontId="16"/>
  </si>
  <si>
    <t>　　　　　　　　　資料：平成30年工業統計調査）</t>
    <rPh sb="9" eb="11">
      <t>シリョウ</t>
    </rPh>
    <rPh sb="12" eb="14">
      <t>ヘイセイ</t>
    </rPh>
    <rPh sb="16" eb="17">
      <t>ネン</t>
    </rPh>
    <rPh sb="17" eb="19">
      <t>コウギョウ</t>
    </rPh>
    <rPh sb="19" eb="21">
      <t>トウケイ</t>
    </rPh>
    <rPh sb="21" eb="23">
      <t>チョウサ</t>
    </rPh>
    <phoneticPr fontId="16"/>
  </si>
  <si>
    <t>資料：平成30年工業統計調査</t>
    <phoneticPr fontId="16"/>
  </si>
  <si>
    <t>（66）  産業中分類別、工業の概況 （平成30年6月1日現在）</t>
    <phoneticPr fontId="16"/>
  </si>
  <si>
    <t xml:space="preserve">                資料：平成30年工業統計調査</t>
    <phoneticPr fontId="16"/>
  </si>
  <si>
    <t>電気機械器具製造業</t>
    <rPh sb="0" eb="2">
      <t>デンキ</t>
    </rPh>
    <rPh sb="2" eb="4">
      <t>キカイ</t>
    </rPh>
    <rPh sb="4" eb="6">
      <t>キグ</t>
    </rPh>
    <rPh sb="6" eb="9">
      <t>セイゾウギョウ</t>
    </rPh>
    <phoneticPr fontId="16"/>
  </si>
  <si>
    <t>令和元年版更新なし</t>
    <rPh sb="0" eb="2">
      <t>レイワ</t>
    </rPh>
    <rPh sb="2" eb="3">
      <t>ガン</t>
    </rPh>
    <rPh sb="3" eb="4">
      <t>ネン</t>
    </rPh>
    <rPh sb="4" eb="5">
      <t>バン</t>
    </rPh>
    <rPh sb="5" eb="7">
      <t>コウシン</t>
    </rPh>
    <phoneticPr fontId="16"/>
  </si>
  <si>
    <t>平成30年</t>
    <rPh sb="0" eb="2">
      <t>ヘイセイ</t>
    </rPh>
    <rPh sb="4" eb="5">
      <t>ネン</t>
    </rPh>
    <phoneticPr fontId="16"/>
  </si>
  <si>
    <r>
      <t>資料：平成</t>
    </r>
    <r>
      <rPr>
        <sz val="10"/>
        <rFont val="ＭＳ 明朝"/>
        <family val="1"/>
        <charset val="128"/>
      </rPr>
      <t>28年経済センサス活動調査</t>
    </r>
    <rPh sb="7" eb="8">
      <t>ネン</t>
    </rPh>
    <rPh sb="8" eb="10">
      <t>ケイザイ</t>
    </rPh>
    <rPh sb="14" eb="16">
      <t>カツドウ</t>
    </rPh>
    <rPh sb="16" eb="18">
      <t>チョウサ</t>
    </rPh>
    <phoneticPr fontId="16"/>
  </si>
  <si>
    <r>
      <t>　工業統計調査は、経済産業省が指定統計第10号として日本標準産業分類Ｆ－製造業に属する事業所の
　</t>
    </r>
    <r>
      <rPr>
        <sz val="10"/>
        <rFont val="ＭＳ 明朝"/>
        <family val="1"/>
        <charset val="128"/>
      </rPr>
      <t>前年１月～12月の実績について調査したものである。
 (平成27年は「平成28年経済センサス－活動調査」と統合されたため、工業統計調査は未実施。左記調査の結果のうち、従業者4人以上の製造事業所における結果を取りまとめた)</t>
    </r>
    <rPh sb="49" eb="51">
      <t>ゼンネン</t>
    </rPh>
    <rPh sb="102" eb="104">
      <t>トウゴウ</t>
    </rPh>
    <rPh sb="110" eb="112">
      <t>コウギョウ</t>
    </rPh>
    <rPh sb="112" eb="114">
      <t>トウケイ</t>
    </rPh>
    <rPh sb="114" eb="116">
      <t>チョウサ</t>
    </rPh>
    <rPh sb="117" eb="120">
      <t>ミジッシ</t>
    </rPh>
    <rPh sb="121" eb="123">
      <t>サキ</t>
    </rPh>
    <rPh sb="123" eb="125">
      <t>チョウサ</t>
    </rPh>
    <rPh sb="126" eb="128">
      <t>ケッカ</t>
    </rPh>
    <rPh sb="132" eb="135">
      <t>ジュウギョウシャ</t>
    </rPh>
    <rPh sb="136" eb="139">
      <t>ニンイジョウ</t>
    </rPh>
    <rPh sb="140" eb="142">
      <t>セイゾウ</t>
    </rPh>
    <rPh sb="142" eb="145">
      <t>ジギョウショ</t>
    </rPh>
    <rPh sb="149" eb="151">
      <t>ケッカ</t>
    </rPh>
    <rPh sb="152" eb="153">
      <t>ト</t>
    </rPh>
    <phoneticPr fontId="16"/>
  </si>
  <si>
    <r>
      <t xml:space="preserve">      平成28年</t>
    </r>
    <r>
      <rPr>
        <sz val="10"/>
        <rFont val="ＭＳ 明朝"/>
        <family val="1"/>
        <charset val="128"/>
      </rPr>
      <t>からは、建築面積・延建築面積について調査されていない。</t>
    </r>
    <rPh sb="6" eb="8">
      <t>ヘイセイ</t>
    </rPh>
    <rPh sb="10" eb="11">
      <t>ネン</t>
    </rPh>
    <rPh sb="15" eb="17">
      <t>ケンチク</t>
    </rPh>
    <rPh sb="17" eb="19">
      <t>メンセキ</t>
    </rPh>
    <rPh sb="20" eb="21">
      <t>ノ</t>
    </rPh>
    <rPh sb="21" eb="23">
      <t>ケンチク</t>
    </rPh>
    <rPh sb="23" eb="25">
      <t>メンセキ</t>
    </rPh>
    <rPh sb="29" eb="31">
      <t>チョウサ</t>
    </rPh>
    <phoneticPr fontId="16"/>
  </si>
  <si>
    <r>
      <t>（66）  産業中分類別、工業の概況 （</t>
    </r>
    <r>
      <rPr>
        <sz val="10"/>
        <rFont val="ＭＳ 明朝"/>
        <family val="1"/>
        <charset val="128"/>
      </rPr>
      <t xml:space="preserve">平成30年6月1日現在）     </t>
    </r>
    <rPh sb="28" eb="29">
      <t>ニチ</t>
    </rPh>
    <phoneticPr fontId="16"/>
  </si>
  <si>
    <t>公務(分類不能なもの)</t>
    <phoneticPr fontId="16"/>
  </si>
  <si>
    <t>x</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</si>
</sst>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0.0_);[Red]\(#,##0.0\)"/>
    <numFmt numFmtId="188" formatCode="0.0%"/>
    <numFmt numFmtId="189" formatCode="\(#,##0\)\ "/>
    <numFmt numFmtId="190" formatCode="0.00_);[Red]\(0.00\)"/>
    <numFmt numFmtId="191" formatCode="&quot;¥&quot;#,##0;[Red]&quot;\-&quot;#,##0"/>
    <numFmt numFmtId="192" formatCode="_ * #,##0_ ;&quot;△&quot;* #,##0_ ;_ * \-_ ;_ @_ "/>
    <numFmt numFmtId="193" formatCode="#,###&quot;(-)&quot;"/>
    <numFmt numFmtId="194" formatCode="\(#,##0\)"/>
    <numFmt numFmtId="195" formatCode="0;&quot;△ &quot;0"/>
    <numFmt numFmtId="196" formatCode="&quot;   　　   &quot;#"/>
  </numFmts>
  <fonts count="37" x14ac:knownFonts="1">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b/>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b/>
      <sz val="11"/>
      <name val="ＭＳ 明朝"/>
      <family val="1"/>
      <charset val="128"/>
    </font>
    <font>
      <sz val="10"/>
      <color indexed="9"/>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8"/>
      <name val="ＭＳ 明朝"/>
      <family val="1"/>
      <charset val="128"/>
    </font>
    <font>
      <sz val="10"/>
      <color indexed="10"/>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b/>
      <sz val="11"/>
      <color theme="1"/>
      <name val="ＭＳ 明朝"/>
      <family val="1"/>
      <charset val="128"/>
    </font>
    <font>
      <sz val="11"/>
      <color theme="1"/>
      <name val="ＭＳ 明朝"/>
      <family val="1"/>
      <charset val="128"/>
    </font>
    <font>
      <b/>
      <sz val="10"/>
      <color rgb="FFFF0000"/>
      <name val="ＭＳ 明朝"/>
      <family val="1"/>
      <charset val="128"/>
    </font>
    <font>
      <b/>
      <sz val="9"/>
      <name val="ＭＳ 明朝"/>
      <family val="1"/>
      <charset val="128"/>
    </font>
    <font>
      <sz val="10"/>
      <color theme="0" tint="-0.34998626667073579"/>
      <name val="ＭＳ 明朝"/>
      <family val="1"/>
      <charset val="128"/>
    </font>
    <font>
      <sz val="8"/>
      <color theme="0" tint="-0.34998626667073579"/>
      <name val="ＭＳ 明朝"/>
      <family val="1"/>
      <charset val="128"/>
    </font>
    <font>
      <b/>
      <sz val="8"/>
      <color theme="0" tint="-0.34998626667073579"/>
      <name val="ＭＳ 明朝"/>
      <family val="1"/>
      <charset val="128"/>
    </font>
    <font>
      <b/>
      <sz val="10"/>
      <color theme="0" tint="-0.34998626667073579"/>
      <name val="ＭＳ 明朝"/>
      <family val="1"/>
      <charset val="128"/>
    </font>
    <font>
      <b/>
      <u/>
      <sz val="10"/>
      <color theme="0" tint="-0.34998626667073579"/>
      <name val="ＭＳ 明朝"/>
      <family val="1"/>
      <charset val="128"/>
    </font>
    <font>
      <sz val="6"/>
      <color theme="0" tint="-0.34998626667073579"/>
      <name val="ＭＳ 明朝"/>
      <family val="1"/>
      <charset val="128"/>
    </font>
    <font>
      <u/>
      <sz val="10"/>
      <color theme="0" tint="-0.34998626667073579"/>
      <name val="ＭＳ 明朝"/>
      <family val="1"/>
      <charset val="128"/>
    </font>
    <font>
      <u/>
      <sz val="8"/>
      <color theme="0" tint="-0.34998626667073579"/>
      <name val="ＭＳ 明朝"/>
      <family val="1"/>
      <charset val="128"/>
    </font>
    <font>
      <u/>
      <sz val="6"/>
      <color theme="0" tint="-0.34998626667073579"/>
      <name val="ＭＳ 明朝"/>
      <family val="1"/>
      <charset val="128"/>
    </font>
    <font>
      <sz val="9"/>
      <color theme="0" tint="-0.34998626667073579"/>
      <name val="ＭＳ 明朝"/>
      <family val="1"/>
      <charset val="128"/>
    </font>
  </fonts>
  <fills count="3">
    <fill>
      <patternFill patternType="none"/>
    </fill>
    <fill>
      <patternFill patternType="gray125"/>
    </fill>
    <fill>
      <patternFill patternType="solid">
        <fgColor rgb="FFFFFF00"/>
        <bgColor indexed="64"/>
      </patternFill>
    </fill>
  </fills>
  <borders count="146">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right style="thin">
        <color indexed="64"/>
      </right>
      <top style="medium">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style="medium">
        <color indexed="8"/>
      </right>
      <top/>
      <bottom style="medium">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style="thin">
        <color indexed="8"/>
      </left>
      <right style="medium">
        <color indexed="64"/>
      </right>
      <top style="medium">
        <color indexed="8"/>
      </top>
      <bottom/>
      <diagonal/>
    </border>
    <border>
      <left style="thin">
        <color indexed="8"/>
      </left>
      <right style="medium">
        <color indexed="64"/>
      </right>
      <top/>
      <bottom style="thin">
        <color indexed="8"/>
      </bottom>
      <diagonal/>
    </border>
    <border>
      <left style="thin">
        <color indexed="8"/>
      </left>
      <right style="medium">
        <color indexed="64"/>
      </right>
      <top style="medium">
        <color indexed="64"/>
      </top>
      <bottom/>
      <diagonal/>
    </border>
    <border>
      <left/>
      <right/>
      <top/>
      <bottom style="medium">
        <color auto="1"/>
      </bottom>
      <diagonal/>
    </border>
    <border>
      <left style="thin">
        <color indexed="8"/>
      </left>
      <right style="thin">
        <color indexed="64"/>
      </right>
      <top style="medium">
        <color indexed="64"/>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8"/>
      </bottom>
      <diagonal/>
    </border>
    <border>
      <left style="thin">
        <color indexed="8"/>
      </left>
      <right style="medium">
        <color indexed="8"/>
      </right>
      <top style="medium">
        <color indexed="8"/>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style="thin">
        <color indexed="64"/>
      </right>
      <top style="medium">
        <color indexe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alignment vertical="center"/>
    </xf>
    <xf numFmtId="9" fontId="15" fillId="0" borderId="0" applyFont="0" applyFill="0" applyBorder="0" applyAlignment="0" applyProtection="0">
      <alignment vertical="center"/>
    </xf>
    <xf numFmtId="38" fontId="15" fillId="0" borderId="0" applyFill="0" applyBorder="0" applyProtection="0">
      <alignment vertical="center"/>
    </xf>
    <xf numFmtId="9" fontId="15" fillId="0" borderId="0" applyFill="0" applyBorder="0" applyProtection="0">
      <alignment vertical="center"/>
    </xf>
    <xf numFmtId="38" fontId="21" fillId="0" borderId="0" applyFont="0" applyFill="0" applyBorder="0" applyAlignment="0" applyProtection="0"/>
    <xf numFmtId="38" fontId="15" fillId="0" borderId="0" applyFill="0" applyBorder="0" applyProtection="0">
      <alignment vertical="center"/>
    </xf>
    <xf numFmtId="191" fontId="15" fillId="0" borderId="0" applyFill="0" applyBorder="0" applyProtection="0">
      <alignment vertical="center"/>
    </xf>
    <xf numFmtId="191" fontId="15" fillId="0" borderId="0" applyFill="0" applyBorder="0" applyProtection="0">
      <alignment vertical="center"/>
    </xf>
    <xf numFmtId="0" fontId="21" fillId="0" borderId="0"/>
    <xf numFmtId="0" fontId="22" fillId="0" borderId="0"/>
  </cellStyleXfs>
  <cellXfs count="1006">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right" vertical="center"/>
    </xf>
    <xf numFmtId="177"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8" fontId="2" fillId="0" borderId="0" xfId="0" applyNumberFormat="1" applyFont="1" applyBorder="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ill="1" applyBorder="1" applyAlignment="1">
      <alignment vertical="center"/>
    </xf>
    <xf numFmtId="0" fontId="0" fillId="0" borderId="0" xfId="0" applyFont="1" applyAlignment="1">
      <alignment horizontal="right" vertical="top" indent="1"/>
    </xf>
    <xf numFmtId="0" fontId="0" fillId="0" borderId="0" xfId="0" applyFont="1" applyAlignment="1">
      <alignment horizontal="left" vertical="center"/>
    </xf>
    <xf numFmtId="0" fontId="0" fillId="0" borderId="0" xfId="0" applyFont="1">
      <alignment vertical="center"/>
    </xf>
    <xf numFmtId="0" fontId="0" fillId="0" borderId="0" xfId="0" applyBorder="1" applyAlignment="1">
      <alignment vertical="center"/>
    </xf>
    <xf numFmtId="179" fontId="2" fillId="0" borderId="5"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6" xfId="0" applyFont="1" applyFill="1" applyBorder="1" applyAlignment="1">
      <alignment horizontal="center" vertical="center"/>
    </xf>
    <xf numFmtId="179" fontId="0" fillId="0" borderId="15"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15" xfId="0" applyFont="1" applyFill="1" applyBorder="1" applyAlignment="1">
      <alignment horizontal="center" vertical="center"/>
    </xf>
    <xf numFmtId="180" fontId="0" fillId="0" borderId="15"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Fill="1" applyAlignment="1">
      <alignment horizontal="right" vertical="center"/>
    </xf>
    <xf numFmtId="179" fontId="10" fillId="0" borderId="5" xfId="0" applyNumberFormat="1" applyFont="1" applyFill="1" applyBorder="1" applyAlignment="1">
      <alignment horizontal="right" shrinkToFit="1"/>
    </xf>
    <xf numFmtId="179" fontId="9" fillId="0" borderId="0"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xf>
    <xf numFmtId="179" fontId="9" fillId="0" borderId="7" xfId="0" applyNumberFormat="1" applyFont="1" applyFill="1" applyBorder="1" applyAlignment="1">
      <alignment horizontal="right" vertical="center" shrinkToFit="1"/>
    </xf>
    <xf numFmtId="179" fontId="10" fillId="0" borderId="5" xfId="0" applyNumberFormat="1" applyFont="1" applyFill="1" applyBorder="1" applyAlignment="1">
      <alignment horizontal="right" indent="1" shrinkToFit="1"/>
    </xf>
    <xf numFmtId="179" fontId="10" fillId="0" borderId="5" xfId="0" applyNumberFormat="1" applyFont="1" applyFill="1" applyBorder="1" applyAlignment="1">
      <alignment horizontal="right"/>
    </xf>
    <xf numFmtId="179" fontId="10" fillId="0" borderId="21" xfId="0" applyNumberFormat="1" applyFont="1" applyFill="1" applyBorder="1" applyAlignment="1">
      <alignment horizontal="right" indent="1"/>
    </xf>
    <xf numFmtId="179" fontId="9" fillId="0" borderId="0" xfId="0" applyNumberFormat="1" applyFont="1" applyFill="1" applyBorder="1" applyAlignment="1">
      <alignment horizontal="right" vertical="center" indent="1" shrinkToFit="1"/>
    </xf>
    <xf numFmtId="179" fontId="9" fillId="0" borderId="22"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27" xfId="0" applyFont="1" applyFill="1" applyBorder="1">
      <alignment vertical="center"/>
    </xf>
    <xf numFmtId="0" fontId="0" fillId="0" borderId="3" xfId="0" applyFont="1" applyFill="1" applyBorder="1">
      <alignment vertical="center"/>
    </xf>
    <xf numFmtId="0" fontId="0" fillId="0" borderId="13"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178" fontId="2" fillId="0" borderId="0" xfId="0" applyNumberFormat="1" applyFont="1" applyFill="1" applyBorder="1" applyAlignment="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0" fontId="2" fillId="0" borderId="0" xfId="0" applyFont="1">
      <alignment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6" xfId="0" applyFont="1" applyFill="1" applyBorder="1">
      <alignment vertical="center"/>
    </xf>
    <xf numFmtId="179" fontId="0" fillId="0" borderId="0" xfId="0" applyNumberFormat="1" applyFont="1" applyFill="1" applyAlignment="1">
      <alignment horizontal="right" vertical="center"/>
    </xf>
    <xf numFmtId="0" fontId="8" fillId="0" borderId="0" xfId="0" applyFont="1" applyFill="1" applyBorder="1" applyAlignment="1">
      <alignment vertical="center" shrinkToFit="1"/>
    </xf>
    <xf numFmtId="179" fontId="2" fillId="0" borderId="5" xfId="0" applyNumberFormat="1" applyFont="1" applyFill="1" applyBorder="1" applyAlignment="1">
      <alignment horizontal="center" vertical="center"/>
    </xf>
    <xf numFmtId="186" fontId="2" fillId="0" borderId="0" xfId="0" applyNumberFormat="1" applyFont="1" applyFill="1" applyBorder="1" applyAlignment="1">
      <alignment horizontal="right" vertical="center" shrinkToFit="1"/>
    </xf>
    <xf numFmtId="0" fontId="0" fillId="0" borderId="0" xfId="0" applyBorder="1">
      <alignment vertical="center"/>
    </xf>
    <xf numFmtId="180" fontId="0" fillId="0" borderId="0" xfId="0" applyNumberFormat="1">
      <alignment vertical="center"/>
    </xf>
    <xf numFmtId="0" fontId="0" fillId="0" borderId="0" xfId="0" applyBorder="1" applyAlignment="1">
      <alignment horizontal="center" vertical="center"/>
    </xf>
    <xf numFmtId="180" fontId="0" fillId="0" borderId="0" xfId="0" applyNumberFormat="1" applyBorder="1" applyAlignment="1">
      <alignment horizontal="right" vertical="center"/>
    </xf>
    <xf numFmtId="0" fontId="0" fillId="0" borderId="0" xfId="0" applyAlignment="1">
      <alignment horizontal="right" vertical="center"/>
    </xf>
    <xf numFmtId="177" fontId="2" fillId="0" borderId="31"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0" fontId="0" fillId="0" borderId="7" xfId="0" applyFont="1" applyFill="1" applyBorder="1" applyAlignment="1">
      <alignment horizontal="distributed"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0" xfId="0" applyNumberFormat="1" applyFont="1" applyFill="1" applyBorder="1" applyAlignment="1">
      <alignment vertical="center"/>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6"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43" xfId="0" applyFont="1" applyFill="1" applyBorder="1" applyAlignment="1">
      <alignment horizontal="center" vertical="center" wrapText="1"/>
    </xf>
    <xf numFmtId="0" fontId="0" fillId="0" borderId="43" xfId="0" applyFont="1" applyFill="1" applyBorder="1" applyAlignment="1">
      <alignment horizontal="distributed" vertical="center"/>
    </xf>
    <xf numFmtId="0" fontId="0" fillId="0" borderId="44" xfId="0" applyFont="1" applyFill="1" applyBorder="1" applyAlignment="1">
      <alignment horizontal="distributed" vertical="center"/>
    </xf>
    <xf numFmtId="178"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shrinkToFit="1"/>
    </xf>
    <xf numFmtId="0" fontId="0" fillId="0" borderId="45" xfId="0" applyFont="1" applyFill="1" applyBorder="1" applyAlignment="1">
      <alignment horizontal="center" vertical="center"/>
    </xf>
    <xf numFmtId="179" fontId="0" fillId="0" borderId="34"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183" fontId="0" fillId="0" borderId="0" xfId="0" applyNumberFormat="1">
      <alignment vertical="center"/>
    </xf>
    <xf numFmtId="183" fontId="0" fillId="0" borderId="0" xfId="0" applyNumberFormat="1" applyBorder="1">
      <alignment vertical="center"/>
    </xf>
    <xf numFmtId="183" fontId="0" fillId="0" borderId="0" xfId="0" applyNumberFormat="1" applyAlignment="1">
      <alignment horizontal="center" vertical="center"/>
    </xf>
    <xf numFmtId="49" fontId="0" fillId="0" borderId="0" xfId="0" applyNumberFormat="1">
      <alignment vertical="center"/>
    </xf>
    <xf numFmtId="41" fontId="2" fillId="0" borderId="0" xfId="0" applyNumberFormat="1" applyFont="1" applyFill="1" applyBorder="1" applyAlignment="1">
      <alignment horizontal="right" vertical="center"/>
    </xf>
    <xf numFmtId="0" fontId="0" fillId="0" borderId="0" xfId="0" applyFill="1" applyBorder="1" applyAlignment="1">
      <alignment horizontal="distributed" vertical="center" shrinkToFit="1"/>
    </xf>
    <xf numFmtId="41" fontId="0" fillId="0" borderId="0" xfId="0" applyNumberFormat="1" applyFont="1" applyFill="1" applyBorder="1" applyAlignment="1">
      <alignment horizontal="right" vertical="center"/>
    </xf>
    <xf numFmtId="41" fontId="0" fillId="0" borderId="0" xfId="0" applyNumberFormat="1" applyFill="1" applyBorder="1" applyAlignment="1">
      <alignment horizontal="right" vertical="center"/>
    </xf>
    <xf numFmtId="0" fontId="15" fillId="0" borderId="0" xfId="0" applyFont="1" applyFill="1" applyBorder="1" applyAlignment="1">
      <alignment horizontal="distributed" vertical="center" shrinkToFit="1"/>
    </xf>
    <xf numFmtId="41" fontId="0" fillId="0" borderId="0" xfId="0" applyNumberFormat="1">
      <alignment vertical="center"/>
    </xf>
    <xf numFmtId="49" fontId="0" fillId="0" borderId="0" xfId="0" applyNumberFormat="1" applyFont="1" applyBorder="1">
      <alignment vertical="center"/>
    </xf>
    <xf numFmtId="180" fontId="0" fillId="0" borderId="0" xfId="0" applyNumberFormat="1" applyBorder="1" applyAlignment="1">
      <alignment horizontal="right" vertical="center" indent="1" shrinkToFit="1"/>
    </xf>
    <xf numFmtId="176" fontId="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2" fillId="0" borderId="40" xfId="0" applyFont="1" applyBorder="1" applyAlignment="1">
      <alignment horizontal="distributed" vertical="center"/>
    </xf>
    <xf numFmtId="179" fontId="2" fillId="0" borderId="0"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0" fillId="0" borderId="0" xfId="0" applyAlignment="1">
      <alignment horizontal="center" vertical="center"/>
    </xf>
    <xf numFmtId="179" fontId="2" fillId="0" borderId="57" xfId="0" applyNumberFormat="1" applyFont="1" applyFill="1" applyBorder="1" applyAlignment="1">
      <alignment horizontal="center" vertical="center"/>
    </xf>
    <xf numFmtId="179" fontId="2" fillId="0" borderId="58" xfId="0" applyNumberFormat="1" applyFont="1" applyFill="1" applyBorder="1" applyAlignment="1">
      <alignment horizontal="center" vertical="center"/>
    </xf>
    <xf numFmtId="0" fontId="6" fillId="0" borderId="51" xfId="0" applyFont="1" applyFill="1" applyBorder="1" applyAlignment="1">
      <alignment horizontal="center" vertical="center"/>
    </xf>
    <xf numFmtId="0" fontId="0" fillId="0" borderId="34" xfId="0" applyFont="1" applyBorder="1" applyAlignment="1">
      <alignment horizontal="right" vertical="center"/>
    </xf>
    <xf numFmtId="187" fontId="0" fillId="0" borderId="0" xfId="0" applyNumberFormat="1" applyFont="1" applyFill="1" applyBorder="1" applyAlignment="1">
      <alignment vertical="center"/>
    </xf>
    <xf numFmtId="0" fontId="0" fillId="0" borderId="61" xfId="0" applyFont="1" applyFill="1" applyBorder="1" applyAlignment="1">
      <alignment horizontal="distributed" vertical="center"/>
    </xf>
    <xf numFmtId="0" fontId="0" fillId="0" borderId="61" xfId="0" applyFont="1" applyFill="1" applyBorder="1" applyAlignment="1">
      <alignment horizontal="center" vertical="center"/>
    </xf>
    <xf numFmtId="0" fontId="0" fillId="0" borderId="62" xfId="0" applyFont="1" applyFill="1" applyBorder="1" applyAlignment="1">
      <alignment horizontal="distributed" vertical="center"/>
    </xf>
    <xf numFmtId="179" fontId="0" fillId="0" borderId="0" xfId="0" applyNumberFormat="1" applyFill="1" applyBorder="1" applyAlignment="1">
      <alignment horizontal="left" vertical="center"/>
    </xf>
    <xf numFmtId="179" fontId="0" fillId="0" borderId="0" xfId="0" applyNumberFormat="1" applyFont="1" applyFill="1" applyBorder="1" applyAlignment="1">
      <alignment horizontal="left" vertical="center"/>
    </xf>
    <xf numFmtId="0" fontId="0" fillId="0" borderId="28" xfId="0" applyFont="1" applyFill="1" applyBorder="1" applyAlignment="1">
      <alignment horizontal="center" vertical="center"/>
    </xf>
    <xf numFmtId="179" fontId="0" fillId="0" borderId="6" xfId="0" applyNumberFormat="1" applyFont="1" applyFill="1" applyBorder="1" applyAlignment="1">
      <alignment horizontal="right" vertical="center"/>
    </xf>
    <xf numFmtId="0" fontId="2" fillId="0" borderId="0" xfId="0" applyFont="1" applyFill="1">
      <alignment vertical="center"/>
    </xf>
    <xf numFmtId="0" fontId="0" fillId="0" borderId="50" xfId="0" applyFont="1" applyBorder="1" applyAlignment="1">
      <alignment horizontal="center" vertical="center"/>
    </xf>
    <xf numFmtId="188" fontId="0" fillId="0" borderId="0" xfId="0" applyNumberFormat="1">
      <alignment vertical="center"/>
    </xf>
    <xf numFmtId="0" fontId="0" fillId="0" borderId="4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0" fillId="0" borderId="12" xfId="0" applyFont="1" applyFill="1" applyBorder="1" applyAlignment="1">
      <alignment vertical="center"/>
    </xf>
    <xf numFmtId="0" fontId="0" fillId="0" borderId="8" xfId="0" applyFont="1" applyFill="1" applyBorder="1" applyAlignment="1">
      <alignment vertical="center"/>
    </xf>
    <xf numFmtId="179" fontId="4" fillId="0" borderId="0" xfId="0" applyNumberFormat="1" applyFont="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5" fillId="0" borderId="31" xfId="0" applyNumberFormat="1" applyFont="1" applyFill="1" applyBorder="1" applyAlignment="1">
      <alignment horizontal="center" vertical="center"/>
    </xf>
    <xf numFmtId="179" fontId="0" fillId="0" borderId="31" xfId="0" applyNumberFormat="1" applyFont="1" applyFill="1" applyBorder="1" applyAlignment="1">
      <alignment vertical="center"/>
    </xf>
    <xf numFmtId="179" fontId="0" fillId="0" borderId="50" xfId="0" applyNumberFormat="1" applyFont="1" applyFill="1" applyBorder="1" applyAlignment="1">
      <alignment vertical="center" shrinkToFit="1"/>
    </xf>
    <xf numFmtId="179" fontId="5" fillId="0" borderId="68" xfId="0" applyNumberFormat="1" applyFont="1" applyFill="1" applyBorder="1" applyAlignment="1">
      <alignment horizontal="center" vertical="center"/>
    </xf>
    <xf numFmtId="179" fontId="0" fillId="0" borderId="69" xfId="0" applyNumberFormat="1" applyFont="1" applyFill="1" applyBorder="1" applyAlignment="1">
      <alignment vertical="center"/>
    </xf>
    <xf numFmtId="179" fontId="0" fillId="0" borderId="64" xfId="0" applyNumberFormat="1" applyFont="1" applyFill="1" applyBorder="1" applyAlignment="1">
      <alignment vertical="center"/>
    </xf>
    <xf numFmtId="179" fontId="0" fillId="0" borderId="32" xfId="0" applyNumberFormat="1" applyFont="1" applyBorder="1" applyAlignment="1">
      <alignment vertical="center"/>
    </xf>
    <xf numFmtId="179" fontId="0" fillId="0" borderId="1" xfId="0" applyNumberFormat="1" applyFont="1" applyBorder="1" applyAlignment="1">
      <alignment vertical="center"/>
    </xf>
    <xf numFmtId="179" fontId="2" fillId="0" borderId="31" xfId="0" applyNumberFormat="1" applyFont="1" applyFill="1" applyBorder="1" applyAlignment="1">
      <alignment horizontal="center" vertical="center"/>
    </xf>
    <xf numFmtId="179" fontId="2" fillId="0" borderId="31" xfId="0" applyNumberFormat="1" applyFont="1" applyFill="1" applyBorder="1" applyAlignment="1">
      <alignment horizontal="right" vertical="center"/>
    </xf>
    <xf numFmtId="179" fontId="2" fillId="0" borderId="70" xfId="0" applyNumberFormat="1" applyFont="1" applyFill="1" applyBorder="1" applyAlignment="1">
      <alignment horizontal="center" vertical="center" shrinkToFit="1"/>
    </xf>
    <xf numFmtId="179" fontId="2" fillId="0" borderId="71" xfId="0" applyNumberFormat="1"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40" xfId="0" applyFont="1" applyBorder="1" applyAlignment="1">
      <alignment vertical="center"/>
    </xf>
    <xf numFmtId="0" fontId="0" fillId="0" borderId="51" xfId="0" applyFont="1" applyBorder="1" applyAlignment="1">
      <alignment vertical="center"/>
    </xf>
    <xf numFmtId="0" fontId="0" fillId="0" borderId="81" xfId="0" applyFont="1" applyFill="1" applyBorder="1" applyAlignment="1">
      <alignment horizontal="center" vertical="center"/>
    </xf>
    <xf numFmtId="0" fontId="0" fillId="0" borderId="47" xfId="0" applyFont="1" applyFill="1" applyBorder="1" applyAlignment="1">
      <alignment horizontal="center" vertical="center"/>
    </xf>
    <xf numFmtId="176" fontId="11" fillId="0" borderId="6"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0" xfId="0" applyFont="1" applyAlignment="1">
      <alignment vertical="center"/>
    </xf>
    <xf numFmtId="0" fontId="0" fillId="0" borderId="34" xfId="0" applyFont="1" applyBorder="1" applyAlignment="1">
      <alignment vertical="center"/>
    </xf>
    <xf numFmtId="180" fontId="19" fillId="0" borderId="0" xfId="0" applyNumberFormat="1" applyFont="1">
      <alignment vertical="center"/>
    </xf>
    <xf numFmtId="0" fontId="19" fillId="0" borderId="0" xfId="0" applyFont="1" applyFill="1" applyBorder="1" applyAlignment="1">
      <alignment vertical="center" shrinkToFit="1"/>
    </xf>
    <xf numFmtId="0" fontId="19" fillId="0" borderId="0" xfId="0" applyFont="1" applyBorder="1" applyAlignment="1">
      <alignment vertical="center"/>
    </xf>
    <xf numFmtId="0" fontId="0" fillId="0" borderId="24" xfId="0" applyFont="1" applyFill="1" applyBorder="1" applyAlignment="1">
      <alignment vertical="center"/>
    </xf>
    <xf numFmtId="0" fontId="0" fillId="0" borderId="3" xfId="0" applyFont="1" applyFill="1" applyBorder="1" applyAlignment="1">
      <alignment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178" fontId="0" fillId="0" borderId="6" xfId="0" applyNumberFormat="1" applyFont="1" applyFill="1" applyBorder="1" applyAlignment="1">
      <alignment vertical="center"/>
    </xf>
    <xf numFmtId="0" fontId="2" fillId="0" borderId="13" xfId="0" applyFont="1" applyFill="1" applyBorder="1" applyAlignment="1">
      <alignment horizontal="distributed"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0" borderId="40" xfId="0" applyFont="1" applyBorder="1" applyAlignment="1">
      <alignment horizontal="distributed" vertical="center"/>
    </xf>
    <xf numFmtId="0" fontId="0" fillId="0" borderId="51" xfId="0" applyFont="1" applyBorder="1" applyAlignment="1">
      <alignment horizontal="distributed" vertical="center"/>
    </xf>
    <xf numFmtId="0" fontId="0" fillId="0" borderId="34" xfId="0" applyFont="1" applyFill="1" applyBorder="1" applyAlignment="1">
      <alignment horizontal="distributed" vertical="center"/>
    </xf>
    <xf numFmtId="179" fontId="0" fillId="0" borderId="58"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shrinkToFit="1"/>
    </xf>
    <xf numFmtId="0" fontId="0" fillId="0" borderId="2" xfId="0" applyFont="1" applyFill="1" applyBorder="1" applyAlignment="1">
      <alignment horizontal="distributed" vertical="center"/>
    </xf>
    <xf numFmtId="179" fontId="0" fillId="0" borderId="75" xfId="0" applyNumberFormat="1" applyFont="1" applyFill="1" applyBorder="1" applyAlignment="1">
      <alignment horizontal="center" vertical="center"/>
    </xf>
    <xf numFmtId="179" fontId="0" fillId="0" borderId="67" xfId="0" applyNumberFormat="1" applyFont="1" applyFill="1" applyBorder="1" applyAlignment="1">
      <alignment horizontal="center" vertical="center" shrinkToFit="1"/>
    </xf>
    <xf numFmtId="179" fontId="0" fillId="0" borderId="72" xfId="0" applyNumberFormat="1" applyFont="1" applyFill="1" applyBorder="1" applyAlignment="1">
      <alignment horizontal="center" vertical="center" shrinkToFit="1"/>
    </xf>
    <xf numFmtId="179" fontId="0" fillId="0" borderId="72"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xf>
    <xf numFmtId="179" fontId="0" fillId="0" borderId="59"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6" fontId="0" fillId="0" borderId="0" xfId="0" applyNumberFormat="1" applyFont="1" applyAlignment="1">
      <alignment vertical="center"/>
    </xf>
    <xf numFmtId="0" fontId="0" fillId="0" borderId="34" xfId="0" applyFont="1" applyBorder="1" applyAlignment="1">
      <alignment horizontal="center" vertical="center"/>
    </xf>
    <xf numFmtId="0" fontId="0" fillId="0" borderId="40" xfId="0" applyFont="1" applyFill="1" applyBorder="1" applyAlignment="1">
      <alignment horizontal="distributed" vertical="center"/>
    </xf>
    <xf numFmtId="0" fontId="0" fillId="0" borderId="60" xfId="0" applyFont="1" applyFill="1" applyBorder="1" applyAlignment="1">
      <alignment horizontal="center" vertical="center"/>
    </xf>
    <xf numFmtId="0" fontId="0" fillId="0" borderId="17" xfId="0" applyFont="1" applyFill="1" applyBorder="1" applyAlignment="1"/>
    <xf numFmtId="0" fontId="0" fillId="0" borderId="0" xfId="0" applyFont="1" applyAlignment="1"/>
    <xf numFmtId="0" fontId="0" fillId="0" borderId="2" xfId="0" applyFont="1" applyFill="1" applyBorder="1" applyAlignment="1">
      <alignment vertical="center"/>
    </xf>
    <xf numFmtId="0" fontId="0" fillId="0" borderId="65"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xf numFmtId="0" fontId="0" fillId="0" borderId="66"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horizontal="justify" vertical="center"/>
    </xf>
    <xf numFmtId="0" fontId="0" fillId="0" borderId="30" xfId="0" applyFont="1" applyFill="1" applyBorder="1" applyAlignment="1">
      <alignment horizontal="justify" vertical="center"/>
    </xf>
    <xf numFmtId="0" fontId="0" fillId="0" borderId="113" xfId="0" applyFont="1" applyFill="1" applyBorder="1" applyAlignment="1">
      <alignment vertical="center"/>
    </xf>
    <xf numFmtId="183" fontId="0" fillId="0" borderId="0"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0" xfId="0" applyNumberFormat="1" applyFont="1" applyFill="1" applyAlignment="1">
      <alignment vertical="center"/>
    </xf>
    <xf numFmtId="18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0" fontId="20" fillId="0" borderId="0" xfId="0" applyFont="1">
      <alignmen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Border="1" applyAlignment="1">
      <alignment horizontal="lef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0" xfId="0" applyFont="1" applyFill="1" applyBorder="1" applyAlignment="1">
      <alignment horizontal="center" vertical="center"/>
    </xf>
    <xf numFmtId="0" fontId="0" fillId="0" borderId="7" xfId="0" applyFont="1" applyBorder="1" applyAlignment="1">
      <alignment horizontal="right" vertical="center"/>
    </xf>
    <xf numFmtId="179" fontId="9" fillId="0" borderId="0"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0" fillId="0" borderId="0" xfId="0" applyFont="1" applyFill="1" applyBorder="1" applyAlignment="1">
      <alignment horizontal="distributed" vertical="center"/>
    </xf>
    <xf numFmtId="0" fontId="0" fillId="0" borderId="43"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0" borderId="71"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18" fillId="0" borderId="71" xfId="0" applyFont="1" applyFill="1" applyBorder="1" applyAlignment="1">
      <alignment horizontal="distributed" vertical="center" wrapText="1"/>
    </xf>
    <xf numFmtId="0" fontId="0" fillId="0" borderId="61" xfId="0" applyNumberFormat="1" applyFont="1" applyFill="1" applyBorder="1" applyAlignment="1">
      <alignment horizontal="distributed" vertical="center" shrinkToFit="1"/>
    </xf>
    <xf numFmtId="0" fontId="18" fillId="0" borderId="62" xfId="0" applyNumberFormat="1" applyFont="1" applyFill="1" applyBorder="1" applyAlignment="1">
      <alignment horizontal="distributed" vertical="center" wrapText="1"/>
    </xf>
    <xf numFmtId="0" fontId="6" fillId="0" borderId="61" xfId="0" applyNumberFormat="1" applyFont="1" applyFill="1" applyBorder="1" applyAlignment="1">
      <alignment horizontal="distributed" vertical="center" wrapText="1"/>
    </xf>
    <xf numFmtId="0" fontId="18" fillId="0" borderId="79" xfId="0" applyFont="1" applyFill="1" applyBorder="1" applyAlignment="1">
      <alignment vertical="center" wrapText="1"/>
    </xf>
    <xf numFmtId="0" fontId="0" fillId="0" borderId="80" xfId="0" applyFont="1" applyFill="1" applyBorder="1" applyAlignment="1">
      <alignment horizontal="distributed" vertical="center" wrapText="1"/>
    </xf>
    <xf numFmtId="0" fontId="2" fillId="0" borderId="18"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120" xfId="0" applyFont="1" applyFill="1" applyBorder="1" applyAlignment="1">
      <alignment horizontal="center" vertical="center"/>
    </xf>
    <xf numFmtId="0" fontId="16" fillId="0" borderId="4" xfId="0" applyFont="1" applyFill="1" applyBorder="1" applyAlignment="1">
      <alignment horizontal="center" vertical="center" wrapText="1" shrinkToFit="1"/>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176" fontId="2" fillId="0" borderId="5" xfId="0" applyNumberFormat="1" applyFont="1" applyFill="1" applyBorder="1" applyAlignment="1">
      <alignment horizontal="right" vertical="center"/>
    </xf>
    <xf numFmtId="0" fontId="18" fillId="0" borderId="9" xfId="0" applyFont="1" applyFill="1" applyBorder="1" applyAlignment="1">
      <alignment horizontal="center" vertical="center" wrapText="1"/>
    </xf>
    <xf numFmtId="0" fontId="0" fillId="0" borderId="0" xfId="0" applyFont="1" applyBorder="1" applyAlignment="1">
      <alignment horizontal="distributed" vertical="center"/>
    </xf>
    <xf numFmtId="38" fontId="0" fillId="0" borderId="0" xfId="2" applyFont="1" applyFill="1" applyBorder="1">
      <alignment vertical="center"/>
    </xf>
    <xf numFmtId="0" fontId="18" fillId="0" borderId="126" xfId="0" applyFont="1" applyFill="1" applyBorder="1" applyAlignment="1">
      <alignment horizontal="center" vertical="center" wrapText="1"/>
    </xf>
    <xf numFmtId="0" fontId="0" fillId="0" borderId="71" xfId="0" applyFont="1" applyBorder="1" applyAlignment="1">
      <alignment vertical="center"/>
    </xf>
    <xf numFmtId="192" fontId="0" fillId="0" borderId="71" xfId="0" applyNumberFormat="1" applyFont="1" applyBorder="1" applyAlignment="1">
      <alignment horizontal="right" vertical="center"/>
    </xf>
    <xf numFmtId="192" fontId="0" fillId="0" borderId="33" xfId="0" applyNumberFormat="1" applyFont="1" applyBorder="1" applyAlignment="1">
      <alignment horizontal="right" vertical="center"/>
    </xf>
    <xf numFmtId="192" fontId="2" fillId="0" borderId="33" xfId="0" applyNumberFormat="1" applyFont="1" applyFill="1" applyBorder="1" applyAlignment="1">
      <alignment horizontal="right" vertical="center"/>
    </xf>
    <xf numFmtId="192" fontId="0" fillId="0" borderId="67" xfId="0" applyNumberFormat="1" applyFont="1" applyBorder="1" applyAlignment="1">
      <alignment horizontal="right" vertical="center"/>
    </xf>
    <xf numFmtId="192" fontId="0" fillId="0" borderId="76" xfId="0" applyNumberFormat="1" applyFont="1" applyBorder="1" applyAlignment="1">
      <alignment horizontal="right" vertical="center"/>
    </xf>
    <xf numFmtId="192" fontId="0" fillId="0" borderId="73" xfId="0" applyNumberFormat="1" applyFont="1" applyBorder="1" applyAlignment="1">
      <alignment horizontal="right" vertical="center"/>
    </xf>
    <xf numFmtId="192" fontId="0" fillId="0" borderId="35" xfId="0" applyNumberFormat="1" applyFont="1" applyBorder="1" applyAlignment="1">
      <alignment horizontal="right" vertical="center"/>
    </xf>
    <xf numFmtId="192" fontId="2" fillId="0" borderId="71" xfId="0" applyNumberFormat="1" applyFont="1" applyBorder="1" applyAlignment="1">
      <alignment horizontal="right" vertical="center"/>
    </xf>
    <xf numFmtId="192" fontId="2" fillId="0" borderId="33" xfId="0" applyNumberFormat="1" applyFont="1" applyBorder="1" applyAlignment="1">
      <alignment horizontal="right" vertical="center"/>
    </xf>
    <xf numFmtId="179" fontId="0" fillId="0" borderId="101"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102" xfId="0" applyNumberFormat="1" applyFont="1" applyFill="1" applyBorder="1" applyAlignment="1">
      <alignment horizontal="center" vertical="center"/>
    </xf>
    <xf numFmtId="179" fontId="0" fillId="0" borderId="68" xfId="0" applyNumberFormat="1" applyFont="1" applyFill="1" applyBorder="1" applyAlignment="1">
      <alignment horizontal="right" vertical="center"/>
    </xf>
    <xf numFmtId="192" fontId="2" fillId="0" borderId="101" xfId="0" applyNumberFormat="1" applyFont="1" applyFill="1" applyBorder="1" applyAlignment="1">
      <alignment horizontal="right" vertical="center"/>
    </xf>
    <xf numFmtId="192" fontId="2" fillId="0" borderId="125" xfId="0" applyNumberFormat="1" applyFont="1" applyFill="1" applyBorder="1" applyAlignment="1">
      <alignment horizontal="right" vertical="center"/>
    </xf>
    <xf numFmtId="192" fontId="2" fillId="0" borderId="71" xfId="0" applyNumberFormat="1" applyFont="1" applyBorder="1" applyAlignment="1">
      <alignment horizontal="center" vertical="center"/>
    </xf>
    <xf numFmtId="192" fontId="2" fillId="0" borderId="33" xfId="0" applyNumberFormat="1" applyFont="1" applyBorder="1" applyAlignment="1">
      <alignment horizontal="center" vertical="center"/>
    </xf>
    <xf numFmtId="0" fontId="0" fillId="0" borderId="93" xfId="0" applyFont="1" applyBorder="1" applyAlignment="1">
      <alignment horizontal="center" vertical="center"/>
    </xf>
    <xf numFmtId="0" fontId="0" fillId="0" borderId="34" xfId="0" applyNumberFormat="1" applyFont="1" applyFill="1" applyBorder="1" applyAlignment="1">
      <alignment vertical="center"/>
    </xf>
    <xf numFmtId="179" fontId="0" fillId="0" borderId="0" xfId="0" applyNumberFormat="1" applyFont="1" applyFill="1" applyBorder="1" applyAlignment="1">
      <alignment horizontal="right" vertical="center" shrinkToFit="1"/>
    </xf>
    <xf numFmtId="179" fontId="2" fillId="0" borderId="0" xfId="0" applyNumberFormat="1" applyFont="1" applyFill="1" applyBorder="1" applyAlignment="1">
      <alignment horizontal="right" vertical="center" shrinkToFit="1"/>
    </xf>
    <xf numFmtId="0" fontId="2" fillId="0" borderId="116" xfId="0" applyFont="1" applyFill="1" applyBorder="1" applyAlignment="1">
      <alignment horizontal="distributed" vertical="center"/>
    </xf>
    <xf numFmtId="0" fontId="20" fillId="0" borderId="0" xfId="0" applyFont="1" applyFill="1" applyBorder="1" applyAlignment="1">
      <alignment horizontal="right" vertical="center"/>
    </xf>
    <xf numFmtId="176" fontId="2" fillId="0" borderId="0" xfId="0" applyNumberFormat="1" applyFont="1" applyFill="1" applyBorder="1" applyAlignment="1">
      <alignment horizontal="right" vertical="center" shrinkToFit="1"/>
    </xf>
    <xf numFmtId="0" fontId="0" fillId="0" borderId="12" xfId="0" applyFont="1" applyFill="1" applyBorder="1" applyAlignment="1">
      <alignment horizontal="center" vertical="center"/>
    </xf>
    <xf numFmtId="179" fontId="0" fillId="0" borderId="13"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182" fontId="0" fillId="0" borderId="22"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76" fontId="10" fillId="0" borderId="4" xfId="0" applyNumberFormat="1" applyFont="1" applyFill="1" applyBorder="1" applyAlignment="1">
      <alignment horizontal="right"/>
    </xf>
    <xf numFmtId="180" fontId="10" fillId="0" borderId="5" xfId="0" applyNumberFormat="1" applyFont="1" applyFill="1" applyBorder="1" applyAlignment="1">
      <alignment horizontal="right"/>
    </xf>
    <xf numFmtId="183" fontId="10"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84" fontId="10" fillId="0" borderId="0" xfId="0" applyNumberFormat="1" applyFont="1" applyFill="1" applyBorder="1" applyAlignment="1">
      <alignment horizontal="right"/>
    </xf>
    <xf numFmtId="180" fontId="2" fillId="0" borderId="0" xfId="0" applyNumberFormat="1" applyFont="1" applyFill="1" applyBorder="1" applyAlignment="1">
      <alignment horizontal="right"/>
    </xf>
    <xf numFmtId="178" fontId="10" fillId="0" borderId="5" xfId="0" applyNumberFormat="1" applyFont="1" applyFill="1" applyBorder="1" applyAlignment="1">
      <alignment horizontal="right"/>
    </xf>
    <xf numFmtId="187" fontId="10" fillId="0" borderId="0" xfId="0" applyNumberFormat="1" applyFont="1" applyFill="1" applyBorder="1" applyAlignment="1">
      <alignment horizontal="right"/>
    </xf>
    <xf numFmtId="179" fontId="10" fillId="0" borderId="21" xfId="0" applyNumberFormat="1" applyFont="1" applyFill="1" applyBorder="1" applyAlignment="1">
      <alignment horizontal="right" shrinkToFit="1"/>
    </xf>
    <xf numFmtId="176" fontId="9" fillId="0" borderId="6"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9" fontId="9" fillId="0" borderId="22"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shrinkToFit="1"/>
    </xf>
    <xf numFmtId="184" fontId="9" fillId="0" borderId="0" xfId="0" applyNumberFormat="1" applyFont="1" applyFill="1" applyBorder="1" applyAlignment="1">
      <alignment horizontal="right"/>
    </xf>
    <xf numFmtId="0" fontId="9" fillId="0" borderId="0" xfId="0" applyFont="1" applyFill="1" applyBorder="1">
      <alignment vertical="center"/>
    </xf>
    <xf numFmtId="180" fontId="9" fillId="0" borderId="0" xfId="0" applyNumberFormat="1" applyFont="1" applyFill="1" applyBorder="1">
      <alignment vertical="center"/>
    </xf>
    <xf numFmtId="176" fontId="9" fillId="0" borderId="0" xfId="0" applyNumberFormat="1" applyFont="1" applyFill="1" applyBorder="1" applyAlignment="1">
      <alignment horizontal="right" vertical="center"/>
    </xf>
    <xf numFmtId="180" fontId="9" fillId="0" borderId="22" xfId="0" applyNumberFormat="1" applyFont="1" applyFill="1" applyBorder="1" applyAlignment="1">
      <alignment horizontal="right" vertical="center"/>
    </xf>
    <xf numFmtId="185" fontId="10" fillId="0" borderId="0" xfId="0" applyNumberFormat="1" applyFont="1" applyFill="1" applyBorder="1" applyAlignment="1">
      <alignment horizontal="right" vertical="center" shrinkToFit="1"/>
    </xf>
    <xf numFmtId="186"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xf>
    <xf numFmtId="180" fontId="9" fillId="0" borderId="7" xfId="0" applyNumberFormat="1" applyFont="1" applyFill="1" applyBorder="1" applyAlignment="1">
      <alignment horizontal="right" vertical="center"/>
    </xf>
    <xf numFmtId="183" fontId="9" fillId="0" borderId="7" xfId="0" applyNumberFormat="1" applyFont="1" applyFill="1" applyBorder="1" applyAlignment="1">
      <alignment horizontal="right" vertical="center"/>
    </xf>
    <xf numFmtId="184" fontId="9" fillId="0" borderId="34" xfId="0" applyNumberFormat="1" applyFont="1" applyFill="1" applyBorder="1" applyAlignment="1">
      <alignment horizontal="right"/>
    </xf>
    <xf numFmtId="185" fontId="9" fillId="0" borderId="7" xfId="0" applyNumberFormat="1" applyFont="1" applyFill="1" applyBorder="1" applyAlignment="1">
      <alignment horizontal="right" vertical="center" shrinkToFit="1"/>
    </xf>
    <xf numFmtId="179" fontId="9" fillId="0" borderId="34" xfId="0" applyNumberFormat="1" applyFont="1" applyFill="1" applyBorder="1" applyAlignment="1">
      <alignment horizontal="right" vertical="center" shrinkToFit="1"/>
    </xf>
    <xf numFmtId="179" fontId="9" fillId="0" borderId="121" xfId="0" applyNumberFormat="1" applyFont="1" applyFill="1" applyBorder="1" applyAlignment="1">
      <alignment horizontal="right" vertical="center" shrinkToFit="1"/>
    </xf>
    <xf numFmtId="186" fontId="9" fillId="0" borderId="34" xfId="0" applyNumberFormat="1" applyFont="1" applyFill="1" applyBorder="1" applyAlignment="1">
      <alignment horizontal="right" vertical="center"/>
    </xf>
    <xf numFmtId="179" fontId="2" fillId="0" borderId="42" xfId="0" applyNumberFormat="1" applyFont="1" applyFill="1" applyBorder="1" applyAlignment="1">
      <alignment horizontal="center" vertical="center"/>
    </xf>
    <xf numFmtId="0" fontId="0" fillId="0" borderId="72" xfId="0" applyFont="1" applyFill="1" applyBorder="1" applyAlignment="1">
      <alignment horizontal="center" vertical="center" shrinkToFit="1"/>
    </xf>
    <xf numFmtId="0" fontId="0" fillId="0" borderId="2" xfId="0" applyFont="1" applyFill="1" applyBorder="1">
      <alignment vertical="center"/>
    </xf>
    <xf numFmtId="178" fontId="2"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9" fontId="0" fillId="0" borderId="5"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84" fontId="0" fillId="0" borderId="131"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10" fillId="0" borderId="37" xfId="0" applyNumberFormat="1" applyFont="1" applyFill="1" applyBorder="1" applyAlignment="1">
      <alignment horizontal="center" vertical="center"/>
    </xf>
    <xf numFmtId="179" fontId="10" fillId="0" borderId="5" xfId="0" applyNumberFormat="1" applyFont="1" applyFill="1" applyBorder="1" applyAlignment="1">
      <alignment vertical="center" shrinkToFit="1"/>
    </xf>
    <xf numFmtId="179" fontId="9" fillId="0" borderId="13" xfId="0" applyNumberFormat="1" applyFont="1" applyFill="1" applyBorder="1" applyAlignment="1">
      <alignment horizontal="center" vertical="center"/>
    </xf>
    <xf numFmtId="179" fontId="9" fillId="0" borderId="38" xfId="0" applyNumberFormat="1" applyFont="1" applyFill="1" applyBorder="1" applyAlignment="1">
      <alignment horizontal="center" vertical="center"/>
    </xf>
    <xf numFmtId="179" fontId="10" fillId="0" borderId="39" xfId="0" applyNumberFormat="1" applyFont="1" applyFill="1" applyBorder="1" applyAlignment="1">
      <alignment horizontal="center" vertical="center"/>
    </xf>
    <xf numFmtId="179" fontId="10" fillId="0" borderId="0" xfId="0" applyNumberFormat="1" applyFont="1" applyFill="1" applyBorder="1" applyAlignment="1">
      <alignment vertical="center" shrinkToFit="1"/>
    </xf>
    <xf numFmtId="179" fontId="9" fillId="0" borderId="40" xfId="0" applyNumberFormat="1" applyFont="1" applyFill="1" applyBorder="1" applyAlignment="1">
      <alignment horizontal="center" vertical="center"/>
    </xf>
    <xf numFmtId="179" fontId="9" fillId="0" borderId="41" xfId="0" applyNumberFormat="1" applyFont="1" applyFill="1" applyBorder="1" applyAlignment="1">
      <alignment horizontal="center" vertical="center"/>
    </xf>
    <xf numFmtId="184" fontId="10" fillId="0" borderId="0" xfId="0" applyNumberFormat="1" applyFont="1" applyFill="1" applyBorder="1" applyAlignment="1">
      <alignment horizontal="right" shrinkToFit="1"/>
    </xf>
    <xf numFmtId="179" fontId="23" fillId="0" borderId="5" xfId="0" applyNumberFormat="1" applyFont="1" applyFill="1" applyBorder="1" applyAlignment="1">
      <alignment horizontal="right" shrinkToFit="1"/>
    </xf>
    <xf numFmtId="179" fontId="23" fillId="0" borderId="5" xfId="0" applyNumberFormat="1" applyFont="1" applyFill="1" applyBorder="1" applyAlignment="1">
      <alignment horizontal="right" indent="1" shrinkToFit="1"/>
    </xf>
    <xf numFmtId="179" fontId="24" fillId="0" borderId="6" xfId="0" applyNumberFormat="1" applyFont="1" applyFill="1" applyBorder="1" applyAlignment="1">
      <alignment horizontal="right" vertical="center" indent="1" shrinkToFit="1"/>
    </xf>
    <xf numFmtId="179" fontId="24" fillId="0" borderId="0" xfId="0" applyNumberFormat="1" applyFont="1" applyFill="1" applyBorder="1" applyAlignment="1">
      <alignment horizontal="right" vertical="center" indent="1" shrinkToFit="1"/>
    </xf>
    <xf numFmtId="179" fontId="24" fillId="0" borderId="0" xfId="0" applyNumberFormat="1" applyFont="1" applyFill="1" applyBorder="1" applyAlignment="1">
      <alignment horizontal="right" vertical="center" shrinkToFit="1"/>
    </xf>
    <xf numFmtId="179" fontId="23" fillId="0" borderId="0" xfId="0" applyNumberFormat="1" applyFont="1" applyFill="1" applyBorder="1" applyAlignment="1">
      <alignment horizontal="right" vertical="center" shrinkToFit="1"/>
    </xf>
    <xf numFmtId="179" fontId="23" fillId="0" borderId="0" xfId="0" applyNumberFormat="1" applyFont="1" applyFill="1" applyBorder="1" applyAlignment="1">
      <alignment horizontal="right" vertical="center" indent="1" shrinkToFit="1"/>
    </xf>
    <xf numFmtId="179" fontId="24" fillId="0" borderId="7" xfId="0" applyNumberFormat="1" applyFont="1" applyFill="1" applyBorder="1" applyAlignment="1">
      <alignment horizontal="right" vertical="center" shrinkToFit="1"/>
    </xf>
    <xf numFmtId="179" fontId="24" fillId="0" borderId="7" xfId="0" applyNumberFormat="1" applyFont="1" applyFill="1" applyBorder="1" applyAlignment="1">
      <alignment horizontal="right" vertical="center" indent="1" shrinkToFit="1"/>
    </xf>
    <xf numFmtId="179" fontId="23" fillId="0" borderId="21" xfId="0" applyNumberFormat="1" applyFont="1" applyFill="1" applyBorder="1" applyAlignment="1">
      <alignment horizontal="right" indent="1"/>
    </xf>
    <xf numFmtId="179" fontId="24" fillId="0" borderId="0" xfId="0" applyNumberFormat="1" applyFont="1" applyFill="1" applyBorder="1" applyAlignment="1">
      <alignment horizontal="right" vertical="center" indent="2"/>
    </xf>
    <xf numFmtId="179" fontId="24" fillId="0" borderId="0" xfId="0" applyNumberFormat="1" applyFont="1" applyFill="1" applyBorder="1" applyAlignment="1">
      <alignment horizontal="right" vertical="center" indent="1"/>
    </xf>
    <xf numFmtId="179" fontId="24" fillId="0" borderId="22" xfId="0" applyNumberFormat="1" applyFont="1" applyFill="1" applyBorder="1" applyAlignment="1">
      <alignment horizontal="right" vertical="center" indent="1"/>
    </xf>
    <xf numFmtId="179" fontId="23" fillId="0" borderId="22" xfId="0" applyNumberFormat="1" applyFont="1" applyFill="1" applyBorder="1" applyAlignment="1">
      <alignment horizontal="right" vertical="center" indent="1"/>
    </xf>
    <xf numFmtId="179" fontId="24" fillId="0" borderId="23" xfId="0" applyNumberFormat="1" applyFont="1" applyFill="1" applyBorder="1" applyAlignment="1">
      <alignment horizontal="right" vertical="center" indent="1"/>
    </xf>
    <xf numFmtId="0" fontId="5" fillId="0" borderId="43" xfId="0" applyFont="1" applyFill="1" applyBorder="1" applyAlignment="1">
      <alignment horizontal="center" vertical="center" wrapText="1"/>
    </xf>
    <xf numFmtId="178" fontId="0" fillId="0" borderId="6" xfId="0" applyNumberFormat="1" applyFont="1" applyFill="1" applyBorder="1" applyAlignment="1">
      <alignment horizontal="right" vertical="center"/>
    </xf>
    <xf numFmtId="179" fontId="0" fillId="0" borderId="13" xfId="0" applyNumberFormat="1" applyFont="1" applyFill="1" applyBorder="1" applyAlignment="1">
      <alignment vertical="center"/>
    </xf>
    <xf numFmtId="179" fontId="20" fillId="0" borderId="0" xfId="0" applyNumberFormat="1" applyFont="1" applyFill="1" applyBorder="1" applyAlignment="1">
      <alignment vertical="center"/>
    </xf>
    <xf numFmtId="0" fontId="0" fillId="0" borderId="50" xfId="0" applyFont="1" applyFill="1" applyBorder="1" applyAlignment="1">
      <alignment vertical="center"/>
    </xf>
    <xf numFmtId="176" fontId="2" fillId="0"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0" fontId="2" fillId="0" borderId="5" xfId="0" applyFont="1" applyFill="1" applyBorder="1" applyAlignment="1">
      <alignment horizontal="distributed" vertical="center"/>
    </xf>
    <xf numFmtId="179" fontId="0" fillId="0" borderId="0"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shrinkToFit="1"/>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179" fontId="0" fillId="0" borderId="0" xfId="0" applyNumberFormat="1" applyFont="1" applyFill="1" applyBorder="1" applyAlignment="1">
      <alignment horizontal="center" vertical="center" shrinkToFit="1"/>
    </xf>
    <xf numFmtId="0" fontId="0" fillId="0" borderId="8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0" fontId="0" fillId="0" borderId="100" xfId="0" applyFont="1" applyFill="1" applyBorder="1" applyAlignment="1">
      <alignment horizontal="center" vertical="center"/>
    </xf>
    <xf numFmtId="0" fontId="0" fillId="0" borderId="0" xfId="0" applyFont="1" applyFill="1" applyBorder="1" applyAlignment="1">
      <alignment horizontal="distributed" vertical="center"/>
    </xf>
    <xf numFmtId="192" fontId="25" fillId="0" borderId="138" xfId="0" applyNumberFormat="1" applyFont="1" applyBorder="1" applyAlignment="1">
      <alignment horizontal="center" vertical="center"/>
    </xf>
    <xf numFmtId="192" fontId="25" fillId="0" borderId="33" xfId="0" applyNumberFormat="1" applyFont="1" applyBorder="1" applyAlignment="1">
      <alignment horizontal="center" vertical="center"/>
    </xf>
    <xf numFmtId="192" fontId="25" fillId="0" borderId="139" xfId="0" applyNumberFormat="1" applyFont="1" applyFill="1" applyBorder="1" applyAlignment="1">
      <alignment horizontal="right" vertical="center"/>
    </xf>
    <xf numFmtId="192" fontId="25" fillId="0" borderId="125" xfId="0" applyNumberFormat="1" applyFont="1" applyFill="1" applyBorder="1" applyAlignment="1">
      <alignment horizontal="right" vertical="center"/>
    </xf>
    <xf numFmtId="192" fontId="25" fillId="0" borderId="40" xfId="0" applyNumberFormat="1" applyFont="1" applyBorder="1" applyAlignment="1">
      <alignment horizontal="right" vertical="center"/>
    </xf>
    <xf numFmtId="192" fontId="25" fillId="0" borderId="33" xfId="0" applyNumberFormat="1" applyFont="1" applyBorder="1" applyAlignment="1">
      <alignment horizontal="right" vertical="center"/>
    </xf>
    <xf numFmtId="192" fontId="20" fillId="0" borderId="40" xfId="0" applyNumberFormat="1" applyFont="1" applyBorder="1" applyAlignment="1">
      <alignment horizontal="right" vertical="center"/>
    </xf>
    <xf numFmtId="192" fontId="25" fillId="0" borderId="33" xfId="0" applyNumberFormat="1" applyFont="1" applyFill="1" applyBorder="1" applyAlignment="1">
      <alignment horizontal="right" vertical="center"/>
    </xf>
    <xf numFmtId="192" fontId="20" fillId="0" borderId="33" xfId="0" applyNumberFormat="1" applyFont="1" applyBorder="1" applyAlignment="1">
      <alignment horizontal="right" vertical="center"/>
    </xf>
    <xf numFmtId="192" fontId="20" fillId="0" borderId="140" xfId="0" applyNumberFormat="1" applyFont="1" applyBorder="1" applyAlignment="1">
      <alignment horizontal="right" vertical="center"/>
    </xf>
    <xf numFmtId="192" fontId="20" fillId="0" borderId="76" xfId="0" applyNumberFormat="1" applyFont="1" applyBorder="1" applyAlignment="1">
      <alignment horizontal="right" vertical="center"/>
    </xf>
    <xf numFmtId="192" fontId="20" fillId="0" borderId="71" xfId="0" applyNumberFormat="1" applyFont="1" applyBorder="1" applyAlignment="1">
      <alignment horizontal="right" vertical="center"/>
    </xf>
    <xf numFmtId="192" fontId="20" fillId="0" borderId="73" xfId="0" applyNumberFormat="1" applyFont="1" applyBorder="1" applyAlignment="1">
      <alignment horizontal="right" vertical="center"/>
    </xf>
    <xf numFmtId="192" fontId="20" fillId="0" borderId="35" xfId="0" applyNumberFormat="1" applyFont="1" applyBorder="1" applyAlignment="1">
      <alignment horizontal="right" vertical="center"/>
    </xf>
    <xf numFmtId="176" fontId="25" fillId="0" borderId="5" xfId="2" applyNumberFormat="1" applyFont="1" applyFill="1" applyBorder="1" applyAlignment="1" applyProtection="1">
      <alignment horizontal="right" vertical="center"/>
    </xf>
    <xf numFmtId="179" fontId="25" fillId="0" borderId="47" xfId="2" applyNumberFormat="1" applyFont="1" applyFill="1" applyBorder="1" applyAlignment="1" applyProtection="1">
      <alignment horizontal="right" vertical="center"/>
    </xf>
    <xf numFmtId="179" fontId="20" fillId="0" borderId="0" xfId="2" applyNumberFormat="1" applyFont="1" applyFill="1" applyBorder="1" applyAlignment="1" applyProtection="1">
      <alignment horizontal="right" vertical="center" indent="1"/>
    </xf>
    <xf numFmtId="179" fontId="20" fillId="0" borderId="0" xfId="2" applyNumberFormat="1" applyFont="1" applyFill="1" applyBorder="1" applyAlignment="1" applyProtection="1">
      <alignment horizontal="right" vertical="center"/>
    </xf>
    <xf numFmtId="179" fontId="20" fillId="0" borderId="33" xfId="2" applyNumberFormat="1" applyFont="1" applyFill="1" applyBorder="1" applyAlignment="1" applyProtection="1">
      <alignment horizontal="right" vertical="center"/>
    </xf>
    <xf numFmtId="176" fontId="25" fillId="0" borderId="0" xfId="2" applyNumberFormat="1" applyFont="1" applyFill="1" applyBorder="1" applyAlignment="1" applyProtection="1">
      <alignment horizontal="right" vertical="center"/>
    </xf>
    <xf numFmtId="179" fontId="25" fillId="0" borderId="33" xfId="2" applyNumberFormat="1" applyFont="1" applyFill="1" applyBorder="1" applyAlignment="1" applyProtection="1">
      <alignment horizontal="right" vertical="center"/>
    </xf>
    <xf numFmtId="176" fontId="20" fillId="0" borderId="0" xfId="2" applyNumberFormat="1" applyFont="1" applyFill="1" applyBorder="1" applyAlignment="1" applyProtection="1">
      <alignment horizontal="right" vertical="center"/>
    </xf>
    <xf numFmtId="179" fontId="20" fillId="0" borderId="0" xfId="2" applyNumberFormat="1" applyFont="1" applyFill="1" applyBorder="1" applyAlignment="1" applyProtection="1">
      <alignment horizontal="right" vertical="top"/>
    </xf>
    <xf numFmtId="176" fontId="20" fillId="0" borderId="0" xfId="2" applyNumberFormat="1" applyFont="1" applyFill="1" applyBorder="1" applyAlignment="1" applyProtection="1">
      <alignment horizontal="right" vertical="top"/>
    </xf>
    <xf numFmtId="179" fontId="20" fillId="0" borderId="0" xfId="0" applyNumberFormat="1" applyFont="1" applyBorder="1" applyAlignment="1">
      <alignment vertical="center"/>
    </xf>
    <xf numFmtId="179" fontId="20" fillId="0" borderId="0" xfId="0" applyNumberFormat="1" applyFont="1" applyFill="1" applyBorder="1" applyAlignment="1">
      <alignment horizontal="left" vertical="center"/>
    </xf>
    <xf numFmtId="179" fontId="20" fillId="0" borderId="34" xfId="0" applyNumberFormat="1" applyFont="1" applyBorder="1" applyAlignment="1">
      <alignment vertical="center"/>
    </xf>
    <xf numFmtId="179" fontId="20" fillId="0" borderId="34" xfId="0" applyNumberFormat="1" applyFont="1" applyBorder="1" applyAlignment="1">
      <alignment horizontal="center" vertical="center"/>
    </xf>
    <xf numFmtId="179" fontId="20" fillId="0" borderId="35" xfId="2" applyNumberFormat="1" applyFont="1" applyFill="1" applyBorder="1" applyAlignment="1" applyProtection="1">
      <alignment horizontal="right" vertical="center"/>
    </xf>
    <xf numFmtId="179" fontId="2" fillId="0" borderId="5" xfId="0" applyNumberFormat="1" applyFont="1" applyFill="1" applyBorder="1" applyAlignment="1">
      <alignment horizontal="right" vertical="center" shrinkToFit="1"/>
    </xf>
    <xf numFmtId="192" fontId="2" fillId="0" borderId="71" xfId="0" applyNumberFormat="1" applyFont="1" applyBorder="1" applyAlignment="1">
      <alignment horizontal="center" vertical="center" shrinkToFit="1"/>
    </xf>
    <xf numFmtId="192" fontId="2" fillId="0" borderId="33" xfId="0" applyNumberFormat="1" applyFont="1" applyBorder="1" applyAlignment="1">
      <alignment horizontal="center" vertical="center" shrinkToFit="1"/>
    </xf>
    <xf numFmtId="0" fontId="0" fillId="0" borderId="131" xfId="0" applyFont="1" applyBorder="1" applyAlignment="1">
      <alignment horizontal="right" vertical="center"/>
    </xf>
    <xf numFmtId="0" fontId="0" fillId="0" borderId="67" xfId="0" applyFont="1" applyFill="1" applyBorder="1" applyAlignment="1">
      <alignment horizontal="center" vertical="center" shrinkToFit="1"/>
    </xf>
    <xf numFmtId="0" fontId="0" fillId="0" borderId="141" xfId="0" applyFont="1" applyFill="1" applyBorder="1" applyAlignment="1">
      <alignment horizontal="center" vertical="center" shrinkToFit="1"/>
    </xf>
    <xf numFmtId="179" fontId="2" fillId="0" borderId="42" xfId="0" applyNumberFormat="1" applyFont="1" applyFill="1" applyBorder="1" applyAlignment="1">
      <alignment horizontal="right" vertical="center"/>
    </xf>
    <xf numFmtId="179" fontId="2" fillId="0" borderId="57" xfId="0" applyNumberFormat="1" applyFont="1" applyFill="1" applyBorder="1" applyAlignment="1">
      <alignment horizontal="center" vertical="center" shrinkToFit="1"/>
    </xf>
    <xf numFmtId="179" fontId="0" fillId="0" borderId="58" xfId="0" applyNumberFormat="1" applyFont="1" applyFill="1" applyBorder="1" applyAlignment="1">
      <alignment horizontal="center" vertical="center" shrinkToFit="1"/>
    </xf>
    <xf numFmtId="179" fontId="0" fillId="0" borderId="75" xfId="0" applyNumberFormat="1" applyFont="1" applyFill="1" applyBorder="1" applyAlignment="1">
      <alignment horizontal="center" vertical="center" shrinkToFit="1"/>
    </xf>
    <xf numFmtId="0" fontId="2" fillId="0" borderId="42" xfId="0" applyFont="1" applyFill="1" applyBorder="1" applyAlignment="1">
      <alignment horizontal="distributed" vertical="center"/>
    </xf>
    <xf numFmtId="0" fontId="0" fillId="0" borderId="58" xfId="0" applyFont="1" applyFill="1" applyBorder="1" applyAlignment="1">
      <alignment horizontal="distributed" vertical="center"/>
    </xf>
    <xf numFmtId="0" fontId="0" fillId="0" borderId="142" xfId="0" applyFont="1" applyFill="1" applyBorder="1" applyAlignment="1">
      <alignment horizontal="distributed" vertical="center"/>
    </xf>
    <xf numFmtId="0" fontId="2" fillId="0" borderId="143" xfId="0" applyFont="1" applyFill="1" applyBorder="1" applyAlignment="1">
      <alignment horizontal="distributed" vertical="center"/>
    </xf>
    <xf numFmtId="196" fontId="0" fillId="0" borderId="110" xfId="0" applyNumberFormat="1" applyFont="1" applyFill="1" applyBorder="1" applyAlignment="1">
      <alignment horizontal="center" vertical="center"/>
    </xf>
    <xf numFmtId="179" fontId="0" fillId="0" borderId="34" xfId="0" applyNumberFormat="1" applyFont="1" applyFill="1" applyBorder="1" applyAlignment="1">
      <alignment horizontal="right" vertical="center" shrinkToFit="1"/>
    </xf>
    <xf numFmtId="0" fontId="0" fillId="0" borderId="102" xfId="0" applyFont="1" applyFill="1" applyBorder="1" applyAlignment="1">
      <alignment vertical="center"/>
    </xf>
    <xf numFmtId="0" fontId="0" fillId="0" borderId="144" xfId="0" applyFont="1" applyFill="1" applyBorder="1" applyAlignment="1">
      <alignment vertical="center"/>
    </xf>
    <xf numFmtId="0" fontId="0" fillId="0" borderId="142" xfId="0" applyFont="1" applyFill="1" applyBorder="1">
      <alignment vertical="center"/>
    </xf>
    <xf numFmtId="176" fontId="0" fillId="0" borderId="5" xfId="0" applyNumberFormat="1" applyFont="1" applyFill="1" applyBorder="1" applyAlignment="1">
      <alignment horizontal="right" vertical="center" shrinkToFit="1"/>
    </xf>
    <xf numFmtId="179" fontId="0" fillId="0" borderId="5" xfId="0" applyNumberFormat="1" applyFont="1" applyFill="1" applyBorder="1" applyAlignment="1">
      <alignment vertical="center"/>
    </xf>
    <xf numFmtId="0" fontId="0" fillId="0" borderId="50"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179" fontId="0" fillId="0" borderId="0" xfId="0" applyNumberFormat="1" applyFont="1" applyFill="1" applyBorder="1" applyAlignment="1">
      <alignment horizontal="center" vertical="center"/>
    </xf>
    <xf numFmtId="0" fontId="0" fillId="0" borderId="63" xfId="0" applyFont="1" applyFill="1" applyBorder="1" applyAlignment="1">
      <alignment horizontal="center" vertical="center"/>
    </xf>
    <xf numFmtId="179" fontId="0" fillId="0" borderId="0" xfId="0" applyNumberFormat="1" applyFont="1" applyBorder="1" applyAlignment="1">
      <alignment horizontal="right" vertical="center"/>
    </xf>
    <xf numFmtId="179" fontId="0" fillId="0" borderId="50" xfId="0"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71" xfId="0" applyNumberFormat="1" applyFont="1" applyFill="1" applyBorder="1" applyAlignment="1">
      <alignment horizontal="distributed" vertical="center" shrinkToFit="1"/>
    </xf>
    <xf numFmtId="0" fontId="18" fillId="0" borderId="71" xfId="0" applyFont="1" applyFill="1" applyBorder="1" applyAlignment="1">
      <alignment horizontal="distributed" vertical="center" wrapText="1"/>
    </xf>
    <xf numFmtId="0" fontId="0" fillId="0" borderId="71" xfId="0" applyNumberFormat="1" applyFont="1" applyFill="1" applyBorder="1" applyAlignment="1">
      <alignment horizontal="distributed" vertical="center" wrapText="1"/>
    </xf>
    <xf numFmtId="0" fontId="0" fillId="0" borderId="77" xfId="0" applyFont="1" applyFill="1" applyBorder="1" applyAlignment="1">
      <alignment horizontal="distributed" vertical="center"/>
    </xf>
    <xf numFmtId="0" fontId="0" fillId="0" borderId="6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1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38" fontId="2" fillId="0" borderId="71" xfId="2" applyFont="1" applyFill="1" applyBorder="1">
      <alignment vertical="center"/>
    </xf>
    <xf numFmtId="176" fontId="2" fillId="0" borderId="71" xfId="0" applyNumberFormat="1" applyFont="1" applyFill="1" applyBorder="1" applyAlignment="1">
      <alignment vertical="center"/>
    </xf>
    <xf numFmtId="176" fontId="2" fillId="0" borderId="31" xfId="0" applyNumberFormat="1" applyFont="1" applyFill="1" applyBorder="1" applyAlignment="1">
      <alignment vertical="center"/>
    </xf>
    <xf numFmtId="38" fontId="0" fillId="0" borderId="71" xfId="2" applyFont="1" applyFill="1" applyBorder="1">
      <alignment vertical="center"/>
    </xf>
    <xf numFmtId="176" fontId="0" fillId="0" borderId="71" xfId="0" applyNumberFormat="1" applyFont="1" applyFill="1" applyBorder="1" applyAlignment="1">
      <alignment vertical="center"/>
    </xf>
    <xf numFmtId="38" fontId="0" fillId="0" borderId="73" xfId="2" applyFont="1" applyFill="1" applyBorder="1">
      <alignment vertical="center"/>
    </xf>
    <xf numFmtId="176" fontId="0" fillId="0" borderId="73" xfId="0" applyNumberFormat="1" applyFont="1" applyFill="1" applyBorder="1" applyAlignment="1">
      <alignment vertical="center"/>
    </xf>
    <xf numFmtId="176" fontId="0" fillId="0" borderId="34" xfId="0" applyNumberFormat="1" applyFont="1" applyFill="1" applyBorder="1" applyAlignment="1">
      <alignment vertical="center"/>
    </xf>
    <xf numFmtId="179" fontId="10" fillId="0" borderId="4" xfId="0" applyNumberFormat="1" applyFont="1" applyFill="1" applyBorder="1" applyAlignment="1">
      <alignment vertical="center" shrinkToFit="1"/>
    </xf>
    <xf numFmtId="179" fontId="10" fillId="0" borderId="21" xfId="0" applyNumberFormat="1" applyFont="1" applyFill="1" applyBorder="1" applyAlignment="1">
      <alignment vertical="center" shrinkToFit="1"/>
    </xf>
    <xf numFmtId="179" fontId="9" fillId="0" borderId="6" xfId="0" applyNumberFormat="1" applyFont="1" applyFill="1" applyBorder="1" applyAlignment="1">
      <alignment vertical="center"/>
    </xf>
    <xf numFmtId="179" fontId="9" fillId="0" borderId="0" xfId="0" applyNumberFormat="1" applyFont="1" applyFill="1" applyBorder="1" applyAlignment="1">
      <alignment vertical="center"/>
    </xf>
    <xf numFmtId="179" fontId="9" fillId="0" borderId="0" xfId="0" applyNumberFormat="1" applyFont="1" applyFill="1" applyBorder="1" applyAlignment="1">
      <alignment vertical="center" shrinkToFit="1"/>
    </xf>
    <xf numFmtId="179" fontId="9" fillId="0" borderId="22" xfId="0" applyNumberFormat="1" applyFont="1" applyFill="1" applyBorder="1" applyAlignment="1">
      <alignment vertical="center" shrinkToFit="1"/>
    </xf>
    <xf numFmtId="179" fontId="9" fillId="0" borderId="0" xfId="0" applyNumberFormat="1" applyFont="1" applyAlignment="1">
      <alignment vertical="center"/>
    </xf>
    <xf numFmtId="179" fontId="9" fillId="0" borderId="15" xfId="0" applyNumberFormat="1" applyFont="1" applyFill="1" applyBorder="1" applyAlignment="1">
      <alignment vertical="center"/>
    </xf>
    <xf numFmtId="179" fontId="9" fillId="0" borderId="7" xfId="0" applyNumberFormat="1" applyFont="1" applyFill="1" applyBorder="1" applyAlignment="1">
      <alignment vertical="center"/>
    </xf>
    <xf numFmtId="179" fontId="9" fillId="0" borderId="7" xfId="0" applyNumberFormat="1" applyFont="1" applyFill="1" applyBorder="1" applyAlignment="1">
      <alignment vertical="center" shrinkToFit="1"/>
    </xf>
    <xf numFmtId="179" fontId="9" fillId="0" borderId="23" xfId="0" applyNumberFormat="1" applyFont="1" applyFill="1" applyBorder="1" applyAlignment="1">
      <alignment vertical="center" shrinkToFit="1"/>
    </xf>
    <xf numFmtId="179" fontId="7" fillId="0" borderId="1" xfId="0" applyNumberFormat="1" applyFont="1" applyBorder="1" applyAlignment="1">
      <alignment horizontal="right" vertical="center"/>
    </xf>
    <xf numFmtId="179" fontId="9" fillId="0" borderId="6" xfId="0" applyNumberFormat="1" applyFont="1" applyFill="1" applyBorder="1" applyAlignment="1">
      <alignment vertical="center" shrinkToFit="1"/>
    </xf>
    <xf numFmtId="179" fontId="9" fillId="0" borderId="34" xfId="0" applyNumberFormat="1" applyFont="1" applyFill="1" applyBorder="1" applyAlignment="1">
      <alignment vertical="center" shrinkToFit="1"/>
    </xf>
    <xf numFmtId="0" fontId="7" fillId="0" borderId="0" xfId="0" applyFont="1" applyBorder="1" applyAlignment="1">
      <alignment vertical="center"/>
    </xf>
    <xf numFmtId="176" fontId="2" fillId="0" borderId="116" xfId="0" applyNumberFormat="1" applyFont="1" applyFill="1" applyBorder="1" applyAlignment="1">
      <alignment horizontal="right" vertical="center" shrinkToFit="1"/>
    </xf>
    <xf numFmtId="176" fontId="2" fillId="0" borderId="5" xfId="2" applyNumberFormat="1" applyFont="1" applyFill="1" applyBorder="1" applyAlignment="1" applyProtection="1">
      <alignment horizontal="right" vertical="center" shrinkToFit="1"/>
    </xf>
    <xf numFmtId="176" fontId="2" fillId="0" borderId="5" xfId="2" applyNumberFormat="1" applyFont="1" applyFill="1" applyBorder="1" applyAlignment="1" applyProtection="1">
      <alignment horizontal="right" vertical="center"/>
    </xf>
    <xf numFmtId="41" fontId="0" fillId="0" borderId="71" xfId="2" applyNumberFormat="1" applyFont="1" applyFill="1" applyBorder="1" applyAlignment="1" applyProtection="1">
      <alignment horizontal="right" vertical="center"/>
    </xf>
    <xf numFmtId="41" fontId="0" fillId="0" borderId="0" xfId="2" applyNumberFormat="1" applyFont="1" applyFill="1" applyBorder="1" applyAlignment="1" applyProtection="1">
      <alignment horizontal="right" vertical="center"/>
    </xf>
    <xf numFmtId="179" fontId="0" fillId="0" borderId="0" xfId="2" applyNumberFormat="1" applyFont="1" applyFill="1" applyBorder="1" applyAlignment="1" applyProtection="1">
      <alignment horizontal="right" vertical="center" indent="1"/>
    </xf>
    <xf numFmtId="176" fontId="2" fillId="0" borderId="71" xfId="0" applyNumberFormat="1" applyFont="1" applyFill="1" applyBorder="1" applyAlignment="1">
      <alignment horizontal="right" vertical="center"/>
    </xf>
    <xf numFmtId="176" fontId="2" fillId="0" borderId="0" xfId="2" applyNumberFormat="1" applyFont="1" applyFill="1" applyBorder="1" applyAlignment="1" applyProtection="1">
      <alignment horizontal="right" vertical="center"/>
    </xf>
    <xf numFmtId="176" fontId="0" fillId="0" borderId="71" xfId="0" applyNumberFormat="1" applyFont="1" applyFill="1" applyBorder="1" applyAlignment="1">
      <alignment horizontal="right" vertical="center"/>
    </xf>
    <xf numFmtId="176" fontId="0" fillId="0" borderId="0" xfId="2" applyNumberFormat="1" applyFont="1" applyFill="1" applyBorder="1" applyAlignment="1" applyProtection="1">
      <alignment horizontal="right" vertical="center"/>
    </xf>
    <xf numFmtId="176" fontId="0" fillId="0" borderId="6" xfId="0" applyNumberFormat="1" applyFont="1" applyFill="1" applyBorder="1" applyAlignment="1">
      <alignment horizontal="right" vertical="center"/>
    </xf>
    <xf numFmtId="176" fontId="2" fillId="0" borderId="6" xfId="0" applyNumberFormat="1" applyFont="1" applyFill="1" applyBorder="1" applyAlignment="1">
      <alignment horizontal="right" vertical="center" shrinkToFit="1"/>
    </xf>
    <xf numFmtId="179" fontId="0" fillId="0" borderId="0" xfId="2" applyNumberFormat="1" applyFont="1" applyFill="1" applyBorder="1" applyAlignment="1" applyProtection="1">
      <alignment horizontal="right" vertical="center"/>
    </xf>
    <xf numFmtId="179" fontId="0" fillId="0" borderId="0" xfId="0" applyNumberFormat="1" applyFont="1" applyFill="1" applyBorder="1" applyAlignment="1">
      <alignment horizontal="right" vertical="top"/>
    </xf>
    <xf numFmtId="179" fontId="0" fillId="0" borderId="0" xfId="2" applyNumberFormat="1" applyFont="1" applyFill="1" applyBorder="1" applyAlignment="1" applyProtection="1">
      <alignment horizontal="right" vertical="top"/>
    </xf>
    <xf numFmtId="179" fontId="0" fillId="0" borderId="0" xfId="0" applyNumberFormat="1" applyFont="1" applyBorder="1" applyAlignment="1">
      <alignment horizontal="left" vertical="center"/>
    </xf>
    <xf numFmtId="176" fontId="0" fillId="0" borderId="34" xfId="0" applyNumberFormat="1" applyFont="1" applyFill="1" applyBorder="1" applyAlignment="1">
      <alignment horizontal="right" vertical="center"/>
    </xf>
    <xf numFmtId="179" fontId="0" fillId="0" borderId="34" xfId="0" applyNumberFormat="1" applyFont="1" applyBorder="1" applyAlignment="1">
      <alignment vertical="center"/>
    </xf>
    <xf numFmtId="192" fontId="2" fillId="0" borderId="138" xfId="0" applyNumberFormat="1" applyFont="1" applyBorder="1" applyAlignment="1">
      <alignment horizontal="center" vertical="center" shrinkToFit="1"/>
    </xf>
    <xf numFmtId="192" fontId="2" fillId="0" borderId="139" xfId="0" applyNumberFormat="1" applyFont="1" applyFill="1" applyBorder="1" applyAlignment="1">
      <alignment horizontal="right" vertical="center"/>
    </xf>
    <xf numFmtId="192" fontId="2" fillId="0" borderId="40" xfId="0" applyNumberFormat="1" applyFont="1" applyBorder="1" applyAlignment="1">
      <alignment horizontal="right" vertical="center"/>
    </xf>
    <xf numFmtId="192" fontId="0" fillId="0" borderId="40" xfId="0" applyNumberFormat="1" applyFont="1" applyBorder="1" applyAlignment="1">
      <alignment horizontal="right" vertical="center"/>
    </xf>
    <xf numFmtId="192" fontId="0" fillId="0" borderId="140" xfId="0" applyNumberFormat="1" applyFont="1" applyBorder="1" applyAlignment="1">
      <alignment horizontal="right" vertical="center"/>
    </xf>
    <xf numFmtId="179" fontId="2" fillId="0" borderId="47" xfId="2" applyNumberFormat="1" applyFont="1" applyFill="1" applyBorder="1" applyAlignment="1" applyProtection="1">
      <alignment horizontal="right" vertical="center"/>
    </xf>
    <xf numFmtId="179" fontId="0" fillId="0" borderId="33" xfId="2" applyNumberFormat="1" applyFont="1" applyFill="1" applyBorder="1" applyAlignment="1" applyProtection="1">
      <alignment horizontal="right" vertical="center"/>
    </xf>
    <xf numFmtId="179" fontId="2" fillId="0" borderId="33" xfId="2" applyNumberFormat="1" applyFont="1" applyFill="1" applyBorder="1" applyAlignment="1" applyProtection="1">
      <alignment horizontal="right" vertical="center"/>
    </xf>
    <xf numFmtId="176" fontId="0" fillId="0" borderId="0" xfId="2" applyNumberFormat="1" applyFont="1" applyFill="1" applyBorder="1" applyAlignment="1" applyProtection="1">
      <alignment horizontal="right" vertical="top"/>
    </xf>
    <xf numFmtId="179" fontId="0" fillId="0" borderId="34" xfId="0" applyNumberFormat="1" applyFont="1" applyBorder="1" applyAlignment="1">
      <alignment horizontal="center" vertical="center"/>
    </xf>
    <xf numFmtId="179" fontId="0" fillId="0" borderId="35" xfId="2" applyNumberFormat="1" applyFont="1" applyFill="1" applyBorder="1" applyAlignment="1" applyProtection="1">
      <alignment horizontal="right" vertical="center"/>
    </xf>
    <xf numFmtId="178" fontId="2" fillId="0" borderId="4" xfId="0" applyNumberFormat="1" applyFont="1" applyFill="1" applyBorder="1" applyAlignment="1">
      <alignment vertical="center"/>
    </xf>
    <xf numFmtId="179" fontId="2" fillId="0" borderId="47" xfId="0" applyNumberFormat="1" applyFont="1" applyFill="1" applyBorder="1" applyAlignment="1">
      <alignment horizontal="right" vertical="center"/>
    </xf>
    <xf numFmtId="189" fontId="26" fillId="0" borderId="6" xfId="0" applyNumberFormat="1" applyFont="1" applyFill="1" applyBorder="1" applyAlignment="1">
      <alignment horizontal="right" vertical="center"/>
    </xf>
    <xf numFmtId="194" fontId="26" fillId="0" borderId="0"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189" fontId="26" fillId="0" borderId="0" xfId="0" applyNumberFormat="1" applyFont="1" applyFill="1" applyBorder="1" applyAlignment="1">
      <alignment horizontal="right" vertical="center"/>
    </xf>
    <xf numFmtId="189" fontId="26" fillId="0" borderId="33" xfId="0" applyNumberFormat="1" applyFont="1" applyFill="1" applyBorder="1" applyAlignment="1">
      <alignment horizontal="right" vertical="center"/>
    </xf>
    <xf numFmtId="41" fontId="2" fillId="0" borderId="6" xfId="0" applyNumberFormat="1" applyFont="1" applyFill="1" applyBorder="1" applyAlignment="1">
      <alignment vertical="center"/>
    </xf>
    <xf numFmtId="179" fontId="0" fillId="0" borderId="33" xfId="0" applyNumberFormat="1" applyFont="1" applyFill="1" applyBorder="1" applyAlignment="1">
      <alignment horizontal="right" vertical="center"/>
    </xf>
    <xf numFmtId="194" fontId="2"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3" fontId="0" fillId="0" borderId="33" xfId="0" applyNumberFormat="1" applyFont="1" applyFill="1" applyBorder="1" applyAlignment="1">
      <alignment horizontal="right" vertical="center"/>
    </xf>
    <xf numFmtId="178" fontId="2" fillId="0" borderId="6" xfId="0" applyNumberFormat="1" applyFont="1" applyFill="1" applyBorder="1" applyAlignment="1">
      <alignment vertical="center"/>
    </xf>
    <xf numFmtId="194" fontId="2" fillId="0" borderId="6" xfId="0" applyNumberFormat="1" applyFont="1" applyFill="1" applyBorder="1" applyAlignment="1">
      <alignment vertical="center"/>
    </xf>
    <xf numFmtId="194" fontId="0" fillId="0" borderId="0" xfId="0" applyNumberFormat="1" applyFont="1" applyFill="1" applyBorder="1" applyAlignment="1">
      <alignment horizontal="right" vertical="center"/>
    </xf>
    <xf numFmtId="194" fontId="0" fillId="0" borderId="33" xfId="0" applyNumberFormat="1" applyFont="1" applyFill="1" applyBorder="1" applyAlignment="1">
      <alignment horizontal="right" vertical="center"/>
    </xf>
    <xf numFmtId="194" fontId="2" fillId="0" borderId="6" xfId="0" applyNumberFormat="1" applyFont="1" applyFill="1" applyBorder="1" applyAlignment="1">
      <alignment horizontal="right" vertical="center"/>
    </xf>
    <xf numFmtId="194" fontId="2" fillId="0" borderId="82" xfId="0" applyNumberFormat="1" applyFont="1" applyFill="1" applyBorder="1" applyAlignment="1">
      <alignment vertical="center"/>
    </xf>
    <xf numFmtId="194" fontId="2" fillId="0" borderId="34" xfId="0" applyNumberFormat="1" applyFont="1" applyFill="1" applyBorder="1" applyAlignment="1">
      <alignment horizontal="right" vertical="center"/>
    </xf>
    <xf numFmtId="193" fontId="0" fillId="0" borderId="34" xfId="0" applyNumberFormat="1" applyFont="1" applyFill="1" applyBorder="1" applyAlignment="1">
      <alignment horizontal="right" vertical="center"/>
    </xf>
    <xf numFmtId="194" fontId="0" fillId="0" borderId="34" xfId="0" applyNumberFormat="1" applyFont="1" applyFill="1" applyBorder="1" applyAlignment="1">
      <alignment horizontal="right" vertical="center"/>
    </xf>
    <xf numFmtId="194" fontId="0" fillId="0" borderId="35" xfId="0" applyNumberFormat="1" applyFont="1" applyFill="1" applyBorder="1" applyAlignment="1">
      <alignment horizontal="right" vertical="center"/>
    </xf>
    <xf numFmtId="187" fontId="2" fillId="0" borderId="5" xfId="0" applyNumberFormat="1" applyFont="1" applyFill="1" applyBorder="1" applyAlignment="1">
      <alignment horizontal="right" vertical="center"/>
    </xf>
    <xf numFmtId="183" fontId="2" fillId="0" borderId="5" xfId="0" applyNumberFormat="1" applyFont="1" applyFill="1" applyBorder="1" applyAlignment="1">
      <alignment horizontal="right" vertical="center"/>
    </xf>
    <xf numFmtId="178" fontId="2" fillId="0" borderId="47"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0" fontId="0" fillId="0" borderId="1" xfId="0" applyFont="1" applyFill="1" applyBorder="1" applyAlignment="1">
      <alignment horizontal="right" vertical="center"/>
    </xf>
    <xf numFmtId="176" fontId="0" fillId="0" borderId="31" xfId="0" applyNumberFormat="1" applyFont="1" applyFill="1" applyBorder="1" applyAlignment="1">
      <alignment vertical="center"/>
    </xf>
    <xf numFmtId="192" fontId="0" fillId="0" borderId="0" xfId="0" applyNumberFormat="1" applyFont="1" applyFill="1" applyBorder="1" applyAlignment="1">
      <alignment horizontal="right" vertical="center"/>
    </xf>
    <xf numFmtId="176" fontId="0" fillId="0" borderId="22" xfId="0" applyNumberFormat="1" applyFont="1" applyFill="1" applyBorder="1" applyAlignment="1">
      <alignment vertical="center"/>
    </xf>
    <xf numFmtId="178" fontId="0" fillId="0" borderId="22" xfId="0" applyNumberFormat="1" applyFont="1" applyFill="1" applyBorder="1" applyAlignment="1">
      <alignment vertical="center"/>
    </xf>
    <xf numFmtId="0" fontId="2" fillId="0" borderId="38" xfId="0" applyFont="1" applyFill="1" applyBorder="1" applyAlignment="1">
      <alignment horizontal="center" vertical="center"/>
    </xf>
    <xf numFmtId="178" fontId="2" fillId="0" borderId="15" xfId="0" applyNumberFormat="1" applyFont="1" applyFill="1" applyBorder="1" applyAlignment="1">
      <alignment vertical="center"/>
    </xf>
    <xf numFmtId="178" fontId="2" fillId="0" borderId="7" xfId="0" applyNumberFormat="1" applyFont="1" applyFill="1" applyBorder="1" applyAlignment="1">
      <alignment vertical="center"/>
    </xf>
    <xf numFmtId="187" fontId="2" fillId="0" borderId="7" xfId="0" applyNumberFormat="1" applyFont="1" applyFill="1" applyBorder="1" applyAlignment="1">
      <alignment vertical="center"/>
    </xf>
    <xf numFmtId="176" fontId="2" fillId="0" borderId="7" xfId="0" applyNumberFormat="1" applyFont="1" applyFill="1" applyBorder="1" applyAlignment="1">
      <alignment vertical="center"/>
    </xf>
    <xf numFmtId="179" fontId="2" fillId="0" borderId="7" xfId="0" applyNumberFormat="1" applyFont="1" applyFill="1" applyBorder="1" applyAlignment="1">
      <alignment horizontal="right" vertical="center"/>
    </xf>
    <xf numFmtId="178" fontId="2" fillId="0" borderId="23" xfId="0" applyNumberFormat="1" applyFont="1" applyFill="1" applyBorder="1" applyAlignment="1">
      <alignment vertical="center"/>
    </xf>
    <xf numFmtId="179" fontId="0" fillId="0" borderId="0" xfId="0" applyNumberFormat="1" applyFont="1" applyFill="1" applyBorder="1" applyAlignment="1">
      <alignment horizontal="right" vertical="center" indent="1"/>
    </xf>
    <xf numFmtId="179" fontId="0" fillId="0" borderId="22" xfId="0" applyNumberFormat="1" applyFont="1" applyFill="1" applyBorder="1" applyAlignment="1">
      <alignment horizontal="right" vertical="center" indent="1"/>
    </xf>
    <xf numFmtId="0" fontId="2" fillId="0" borderId="110" xfId="0" applyFont="1" applyFill="1" applyBorder="1" applyAlignment="1">
      <alignment horizontal="center" vertical="center"/>
    </xf>
    <xf numFmtId="178" fontId="2" fillId="0" borderId="7" xfId="0" applyNumberFormat="1" applyFont="1" applyFill="1" applyBorder="1" applyAlignment="1">
      <alignment horizontal="right" vertical="center" indent="1"/>
    </xf>
    <xf numFmtId="0" fontId="0" fillId="0" borderId="114" xfId="0" applyFont="1" applyFill="1" applyBorder="1" applyAlignment="1">
      <alignment horizontal="center" vertical="center"/>
    </xf>
    <xf numFmtId="178" fontId="2" fillId="0" borderId="5"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8" fontId="0" fillId="0" borderId="23"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2" fillId="0" borderId="7" xfId="0" applyNumberFormat="1" applyFont="1" applyFill="1" applyBorder="1" applyAlignment="1">
      <alignment vertical="center"/>
    </xf>
    <xf numFmtId="179" fontId="0" fillId="0" borderId="34" xfId="0" applyNumberFormat="1" applyFont="1" applyFill="1" applyBorder="1" applyAlignment="1">
      <alignment horizontal="right" vertical="center" indent="1"/>
    </xf>
    <xf numFmtId="0" fontId="2" fillId="0" borderId="28" xfId="0" applyFont="1" applyFill="1" applyBorder="1" applyAlignment="1">
      <alignment horizontal="center" vertical="center"/>
    </xf>
    <xf numFmtId="0" fontId="2" fillId="0" borderId="0" xfId="0" applyFont="1" applyFill="1" applyBorder="1" applyAlignment="1">
      <alignment horizontal="center" vertical="center" shrinkToFit="1"/>
    </xf>
    <xf numFmtId="179" fontId="2" fillId="0" borderId="0" xfId="0" applyNumberFormat="1" applyFont="1" applyFill="1" applyAlignment="1">
      <alignment horizontal="right" vertical="center"/>
    </xf>
    <xf numFmtId="179" fontId="2" fillId="0" borderId="5" xfId="0" applyNumberFormat="1" applyFont="1" applyFill="1" applyBorder="1" applyAlignment="1">
      <alignment vertical="center" shrinkToFit="1"/>
    </xf>
    <xf numFmtId="179" fontId="2" fillId="0" borderId="0" xfId="0" applyNumberFormat="1" applyFont="1" applyFill="1" applyBorder="1" applyAlignment="1">
      <alignment vertical="center" shrinkToFit="1"/>
    </xf>
    <xf numFmtId="179" fontId="2" fillId="0" borderId="7" xfId="0" applyNumberFormat="1" applyFont="1" applyFill="1" applyBorder="1" applyAlignment="1">
      <alignment vertical="center" shrinkToFit="1"/>
    </xf>
    <xf numFmtId="0" fontId="0" fillId="0" borderId="7" xfId="0" applyFont="1" applyFill="1" applyBorder="1" applyAlignment="1">
      <alignment vertical="center"/>
    </xf>
    <xf numFmtId="179" fontId="2" fillId="0" borderId="4" xfId="0" applyNumberFormat="1" applyFont="1" applyFill="1" applyBorder="1" applyAlignment="1">
      <alignment horizontal="right" vertical="center"/>
    </xf>
    <xf numFmtId="0" fontId="0" fillId="0" borderId="0" xfId="0" applyFont="1" applyFill="1" applyBorder="1" applyAlignment="1">
      <alignment horizontal="justify" vertical="center"/>
    </xf>
    <xf numFmtId="0" fontId="0" fillId="0" borderId="0" xfId="0" applyFont="1" applyFill="1" applyBorder="1" applyAlignment="1">
      <alignment horizontal="justify" vertical="center" wrapText="1"/>
    </xf>
    <xf numFmtId="0" fontId="0" fillId="0" borderId="14" xfId="0" applyFont="1" applyFill="1" applyBorder="1">
      <alignment vertical="center"/>
    </xf>
    <xf numFmtId="176" fontId="2" fillId="0" borderId="5" xfId="0" applyNumberFormat="1" applyFont="1" applyFill="1" applyBorder="1" applyAlignment="1">
      <alignment vertical="center" shrinkToFit="1"/>
    </xf>
    <xf numFmtId="195" fontId="0"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shrinkToFit="1"/>
    </xf>
    <xf numFmtId="179" fontId="0" fillId="0" borderId="15" xfId="0" applyNumberFormat="1" applyFont="1" applyFill="1" applyBorder="1" applyAlignment="1">
      <alignment horizontal="right" vertical="center"/>
    </xf>
    <xf numFmtId="179" fontId="0" fillId="0" borderId="7" xfId="0" applyNumberFormat="1" applyFont="1" applyFill="1" applyBorder="1" applyAlignment="1">
      <alignment vertical="center"/>
    </xf>
    <xf numFmtId="179" fontId="0" fillId="0" borderId="7" xfId="0" applyNumberFormat="1" applyFont="1" applyFill="1" applyBorder="1" applyAlignment="1">
      <alignment horizontal="right" vertical="center" shrinkToFit="1"/>
    </xf>
    <xf numFmtId="0" fontId="0" fillId="0" borderId="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3" xfId="0" applyFont="1" applyFill="1" applyBorder="1" applyAlignment="1">
      <alignment horizontal="center" vertical="center"/>
    </xf>
    <xf numFmtId="179" fontId="2"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41" fontId="0" fillId="0" borderId="7" xfId="0" applyNumberFormat="1" applyFont="1" applyFill="1" applyBorder="1" applyAlignment="1">
      <alignment horizontal="right" vertical="center" shrinkToFit="1"/>
    </xf>
    <xf numFmtId="179" fontId="0" fillId="0" borderId="131" xfId="0" applyNumberFormat="1" applyFont="1" applyFill="1" applyBorder="1" applyAlignment="1">
      <alignment horizontal="right" vertical="center" shrinkToFit="1"/>
    </xf>
    <xf numFmtId="0" fontId="5" fillId="0" borderId="0" xfId="0" applyFont="1" applyFill="1" applyBorder="1" applyAlignment="1">
      <alignment horizontal="distributed" vertical="center"/>
    </xf>
    <xf numFmtId="0" fontId="27" fillId="0" borderId="0" xfId="0" applyFont="1">
      <alignment vertical="center"/>
    </xf>
    <xf numFmtId="183" fontId="27" fillId="0" borderId="0" xfId="0" applyNumberFormat="1" applyFont="1">
      <alignment vertical="center"/>
    </xf>
    <xf numFmtId="183" fontId="27" fillId="0" borderId="0" xfId="0" applyNumberFormat="1" applyFont="1" applyBorder="1" applyAlignment="1">
      <alignment horizontal="right" vertical="center"/>
    </xf>
    <xf numFmtId="0" fontId="27" fillId="2" borderId="0" xfId="0" applyFont="1" applyFill="1">
      <alignment vertical="center"/>
    </xf>
    <xf numFmtId="183" fontId="30" fillId="0" borderId="0" xfId="0" applyNumberFormat="1" applyFont="1" applyBorder="1" applyAlignment="1">
      <alignment horizontal="right" vertical="center"/>
    </xf>
    <xf numFmtId="0" fontId="28" fillId="0" borderId="0" xfId="0" applyFont="1" applyBorder="1">
      <alignment vertical="center"/>
    </xf>
    <xf numFmtId="0" fontId="27" fillId="0" borderId="0" xfId="0" applyFont="1" applyBorder="1">
      <alignment vertical="center"/>
    </xf>
    <xf numFmtId="49" fontId="28" fillId="0" borderId="0" xfId="0" applyNumberFormat="1" applyFont="1">
      <alignment vertical="center"/>
    </xf>
    <xf numFmtId="0" fontId="31" fillId="0" borderId="0" xfId="0" applyFont="1">
      <alignment vertical="center"/>
    </xf>
    <xf numFmtId="183" fontId="27" fillId="0" borderId="0" xfId="0" applyNumberFormat="1" applyFont="1" applyAlignment="1">
      <alignment horizontal="center" vertical="center"/>
    </xf>
    <xf numFmtId="49" fontId="27" fillId="0" borderId="0" xfId="0" applyNumberFormat="1" applyFont="1" applyBorder="1" applyAlignment="1">
      <alignment vertical="center"/>
    </xf>
    <xf numFmtId="49" fontId="27" fillId="0" borderId="0" xfId="0" applyNumberFormat="1" applyFont="1">
      <alignment vertical="center"/>
    </xf>
    <xf numFmtId="183" fontId="28" fillId="0" borderId="0" xfId="0" applyNumberFormat="1" applyFont="1" applyAlignment="1">
      <alignment horizontal="left" vertical="center"/>
    </xf>
    <xf numFmtId="190" fontId="28" fillId="0" borderId="0" xfId="0" applyNumberFormat="1" applyFont="1" applyAlignment="1">
      <alignment horizontal="left" vertical="center"/>
    </xf>
    <xf numFmtId="183" fontId="27" fillId="0" borderId="0" xfId="0" applyNumberFormat="1" applyFont="1" applyAlignment="1">
      <alignment horizontal="left" vertical="center"/>
    </xf>
    <xf numFmtId="183" fontId="27" fillId="0" borderId="0" xfId="0" applyNumberFormat="1" applyFont="1" applyBorder="1" applyAlignment="1">
      <alignment horizontal="center" vertical="center"/>
    </xf>
    <xf numFmtId="0" fontId="30" fillId="0" borderId="0" xfId="0"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188" fontId="27" fillId="0" borderId="0" xfId="1" applyNumberFormat="1" applyFont="1">
      <alignment vertical="center"/>
    </xf>
    <xf numFmtId="0" fontId="27" fillId="2" borderId="40" xfId="0" applyFont="1" applyFill="1" applyBorder="1" applyAlignment="1">
      <alignment vertical="center" shrinkToFit="1"/>
    </xf>
    <xf numFmtId="180" fontId="27" fillId="2" borderId="0" xfId="0" applyNumberFormat="1" applyFont="1" applyFill="1">
      <alignment vertical="center"/>
    </xf>
    <xf numFmtId="188" fontId="27" fillId="2" borderId="0" xfId="1" applyNumberFormat="1" applyFont="1" applyFill="1">
      <alignment vertical="center"/>
    </xf>
    <xf numFmtId="0" fontId="30" fillId="0" borderId="0" xfId="0" applyFont="1">
      <alignment vertical="center"/>
    </xf>
    <xf numFmtId="188" fontId="33" fillId="0" borderId="0" xfId="1" applyNumberFormat="1" applyFont="1">
      <alignment vertical="center"/>
    </xf>
    <xf numFmtId="0" fontId="27" fillId="0" borderId="40" xfId="0" applyFont="1" applyFill="1" applyBorder="1" applyAlignment="1">
      <alignment vertical="center" shrinkToFit="1"/>
    </xf>
    <xf numFmtId="180" fontId="27" fillId="0" borderId="0" xfId="0" applyNumberFormat="1" applyFont="1" applyFill="1">
      <alignment vertical="center"/>
    </xf>
    <xf numFmtId="188" fontId="27" fillId="0" borderId="0" xfId="1" applyNumberFormat="1" applyFont="1" applyFill="1">
      <alignment vertical="center"/>
    </xf>
    <xf numFmtId="0" fontId="27" fillId="0" borderId="0" xfId="0" applyFont="1" applyFill="1" applyBorder="1" applyAlignment="1">
      <alignment vertical="center" shrinkToFit="1"/>
    </xf>
    <xf numFmtId="180" fontId="27" fillId="0" borderId="0" xfId="0" applyNumberFormat="1" applyFont="1">
      <alignment vertical="center"/>
    </xf>
    <xf numFmtId="188" fontId="27" fillId="0" borderId="0" xfId="0" applyNumberFormat="1" applyFont="1">
      <alignment vertical="center"/>
    </xf>
    <xf numFmtId="188" fontId="27" fillId="0" borderId="0" xfId="1" applyNumberFormat="1" applyFont="1" applyBorder="1" applyAlignment="1">
      <alignment horizontal="right" vertical="center"/>
    </xf>
    <xf numFmtId="188" fontId="27" fillId="0" borderId="0" xfId="0" applyNumberFormat="1" applyFont="1" applyBorder="1" applyAlignment="1">
      <alignment horizontal="right" vertical="center"/>
    </xf>
    <xf numFmtId="49" fontId="27" fillId="0" borderId="0" xfId="0" applyNumberFormat="1" applyFont="1" applyFill="1" applyBorder="1" applyAlignment="1">
      <alignment vertical="center" shrinkToFit="1"/>
    </xf>
    <xf numFmtId="180" fontId="27" fillId="0" borderId="0" xfId="0" applyNumberFormat="1" applyFont="1" applyFill="1" applyBorder="1" applyAlignment="1">
      <alignment horizontal="left" vertical="center"/>
    </xf>
    <xf numFmtId="41" fontId="27" fillId="0" borderId="0" xfId="0" applyNumberFormat="1" applyFont="1">
      <alignment vertical="center"/>
    </xf>
    <xf numFmtId="41" fontId="27" fillId="0" borderId="0" xfId="0" applyNumberFormat="1" applyFont="1" applyBorder="1">
      <alignment vertical="center"/>
    </xf>
    <xf numFmtId="41" fontId="27" fillId="0" borderId="0" xfId="0" applyNumberFormat="1" applyFont="1" applyBorder="1" applyAlignment="1">
      <alignment vertical="center"/>
    </xf>
    <xf numFmtId="49" fontId="27" fillId="0" borderId="145" xfId="0" applyNumberFormat="1" applyFont="1" applyBorder="1" applyAlignment="1">
      <alignment horizontal="left" vertical="center"/>
    </xf>
    <xf numFmtId="0" fontId="27" fillId="0" borderId="145" xfId="0" applyFont="1" applyBorder="1">
      <alignment vertical="center"/>
    </xf>
    <xf numFmtId="0" fontId="28" fillId="0" borderId="145" xfId="0" applyFont="1" applyBorder="1" applyAlignment="1">
      <alignment horizontal="left" vertical="center"/>
    </xf>
    <xf numFmtId="177" fontId="28" fillId="0" borderId="145" xfId="0" applyNumberFormat="1" applyFont="1" applyFill="1" applyBorder="1" applyAlignment="1">
      <alignment horizontal="right" vertical="center"/>
    </xf>
    <xf numFmtId="0" fontId="29" fillId="0" borderId="145" xfId="0" applyFont="1" applyBorder="1" applyAlignment="1">
      <alignment horizontal="left" vertical="center"/>
    </xf>
    <xf numFmtId="177" fontId="29" fillId="0" borderId="145" xfId="0" applyNumberFormat="1" applyFont="1" applyFill="1" applyBorder="1" applyAlignment="1">
      <alignment horizontal="right" vertical="center"/>
    </xf>
    <xf numFmtId="0" fontId="28" fillId="0" borderId="145" xfId="0" applyFont="1" applyBorder="1">
      <alignment vertical="center"/>
    </xf>
    <xf numFmtId="0" fontId="28" fillId="0" borderId="145" xfId="0" applyFont="1" applyBorder="1" applyAlignment="1">
      <alignment vertical="center"/>
    </xf>
    <xf numFmtId="0" fontId="28" fillId="0" borderId="145" xfId="0" applyFont="1" applyBorder="1" applyAlignment="1">
      <alignment horizontal="center" vertical="center"/>
    </xf>
    <xf numFmtId="180" fontId="28" fillId="0" borderId="145" xfId="0" applyNumberFormat="1" applyFont="1" applyBorder="1" applyAlignment="1">
      <alignment horizontal="right" vertical="center"/>
    </xf>
    <xf numFmtId="49" fontId="27" fillId="0" borderId="145" xfId="0" applyNumberFormat="1" applyFont="1" applyBorder="1" applyAlignment="1">
      <alignment vertical="center"/>
    </xf>
    <xf numFmtId="0" fontId="27" fillId="0" borderId="145" xfId="0" applyFont="1" applyBorder="1" applyAlignment="1">
      <alignment horizontal="center" vertical="center"/>
    </xf>
    <xf numFmtId="0" fontId="27" fillId="0" borderId="145" xfId="0" applyFont="1" applyBorder="1" applyAlignment="1">
      <alignment vertical="center" shrinkToFit="1"/>
    </xf>
    <xf numFmtId="179" fontId="28" fillId="0" borderId="145" xfId="0" applyNumberFormat="1" applyFont="1" applyFill="1" applyBorder="1" applyAlignment="1">
      <alignment vertical="center"/>
    </xf>
    <xf numFmtId="0" fontId="28" fillId="0" borderId="145" xfId="0" applyFont="1" applyFill="1" applyBorder="1" applyAlignment="1">
      <alignment horizontal="distributed" vertical="center"/>
    </xf>
    <xf numFmtId="0" fontId="27" fillId="0" borderId="145" xfId="0" applyFont="1" applyFill="1" applyBorder="1" applyAlignment="1">
      <alignment horizontal="distributed" vertical="center"/>
    </xf>
    <xf numFmtId="0" fontId="27" fillId="0" borderId="145" xfId="0" applyNumberFormat="1" applyFont="1" applyFill="1" applyBorder="1" applyAlignment="1">
      <alignment vertical="center" shrinkToFit="1"/>
    </xf>
    <xf numFmtId="0" fontId="32" fillId="0" borderId="145" xfId="0" applyNumberFormat="1" applyFont="1" applyFill="1" applyBorder="1" applyAlignment="1">
      <alignment vertical="center" wrapText="1"/>
    </xf>
    <xf numFmtId="0" fontId="32" fillId="0" borderId="145" xfId="0" applyNumberFormat="1" applyFont="1" applyFill="1" applyBorder="1" applyAlignment="1">
      <alignment vertical="center" shrinkToFit="1"/>
    </xf>
    <xf numFmtId="0" fontId="32" fillId="0" borderId="145" xfId="0" applyFont="1" applyFill="1" applyBorder="1" applyAlignment="1">
      <alignment vertical="center" wrapText="1"/>
    </xf>
    <xf numFmtId="0" fontId="33" fillId="0" borderId="145" xfId="0" applyNumberFormat="1" applyFont="1" applyFill="1" applyBorder="1" applyAlignment="1">
      <alignment horizontal="right" vertical="center" shrinkToFit="1"/>
    </xf>
    <xf numFmtId="179" fontId="34" fillId="0" borderId="145" xfId="0" applyNumberFormat="1" applyFont="1" applyBorder="1">
      <alignment vertical="center"/>
    </xf>
    <xf numFmtId="179" fontId="32" fillId="0" borderId="145" xfId="0" applyNumberFormat="1" applyFont="1" applyFill="1" applyBorder="1" applyAlignment="1">
      <alignment horizontal="right" vertical="center"/>
    </xf>
    <xf numFmtId="0" fontId="27" fillId="0" borderId="145" xfId="0" applyNumberFormat="1" applyFont="1" applyFill="1" applyBorder="1" applyAlignment="1">
      <alignment vertical="center" wrapText="1"/>
    </xf>
    <xf numFmtId="0" fontId="28" fillId="0" borderId="145" xfId="0" applyFont="1" applyFill="1" applyBorder="1" applyAlignment="1">
      <alignment vertical="center" wrapText="1"/>
    </xf>
    <xf numFmtId="0" fontId="28" fillId="0" borderId="145" xfId="0" applyNumberFormat="1" applyFont="1" applyFill="1" applyBorder="1" applyAlignment="1">
      <alignment vertical="center" wrapText="1"/>
    </xf>
    <xf numFmtId="179" fontId="35" fillId="0" borderId="145" xfId="0" applyNumberFormat="1" applyFont="1" applyBorder="1">
      <alignment vertical="center"/>
    </xf>
    <xf numFmtId="0" fontId="27" fillId="0" borderId="145" xfId="0" applyFont="1" applyBorder="1" applyAlignment="1">
      <alignment vertical="center"/>
    </xf>
    <xf numFmtId="0" fontId="30" fillId="0" borderId="145" xfId="0" applyFont="1" applyBorder="1" applyAlignment="1">
      <alignment horizontal="center" vertical="center"/>
    </xf>
    <xf numFmtId="180" fontId="27" fillId="0" borderId="145" xfId="0" applyNumberFormat="1" applyFont="1" applyBorder="1" applyAlignment="1">
      <alignment vertical="center"/>
    </xf>
    <xf numFmtId="180" fontId="30" fillId="0" borderId="145" xfId="0" applyNumberFormat="1" applyFont="1" applyBorder="1" applyAlignment="1">
      <alignment vertical="center"/>
    </xf>
    <xf numFmtId="180" fontId="30" fillId="0" borderId="145" xfId="0" applyNumberFormat="1" applyFont="1" applyFill="1" applyBorder="1" applyAlignment="1">
      <alignment vertical="center"/>
    </xf>
    <xf numFmtId="180" fontId="32" fillId="0" borderId="145" xfId="0" applyNumberFormat="1" applyFont="1" applyBorder="1" applyAlignment="1">
      <alignment vertical="center"/>
    </xf>
    <xf numFmtId="180" fontId="27" fillId="0" borderId="145" xfId="0" applyNumberFormat="1" applyFont="1" applyBorder="1" applyAlignment="1">
      <alignment horizontal="right" vertical="center"/>
    </xf>
    <xf numFmtId="180" fontId="27" fillId="0" borderId="145" xfId="0" applyNumberFormat="1" applyFont="1" applyFill="1" applyBorder="1" applyAlignment="1">
      <alignment horizontal="right" vertical="center"/>
    </xf>
    <xf numFmtId="178" fontId="27" fillId="0" borderId="145" xfId="0" applyNumberFormat="1" applyFont="1" applyBorder="1" applyAlignment="1">
      <alignment vertical="center"/>
    </xf>
    <xf numFmtId="178" fontId="36" fillId="0" borderId="145" xfId="0" applyNumberFormat="1" applyFont="1" applyBorder="1" applyAlignment="1">
      <alignment vertical="center"/>
    </xf>
    <xf numFmtId="0" fontId="27" fillId="0" borderId="145" xfId="0" applyFont="1" applyBorder="1" applyAlignment="1">
      <alignment horizontal="distributed" vertical="center"/>
    </xf>
    <xf numFmtId="0" fontId="27" fillId="0" borderId="145" xfId="0" applyFont="1" applyFill="1" applyBorder="1" applyAlignment="1">
      <alignment vertical="center" shrinkToFit="1"/>
    </xf>
    <xf numFmtId="0" fontId="27" fillId="0" borderId="71" xfId="0" applyFont="1" applyFill="1" applyBorder="1" applyAlignment="1">
      <alignment vertical="center" shrinkToFit="1"/>
    </xf>
    <xf numFmtId="180" fontId="27" fillId="0" borderId="145" xfId="0" applyNumberFormat="1" applyFont="1" applyBorder="1">
      <alignment vertical="center"/>
    </xf>
    <xf numFmtId="180" fontId="27" fillId="0" borderId="0" xfId="0" applyNumberFormat="1" applyFont="1" applyFill="1" applyBorder="1" applyAlignment="1">
      <alignment horizontal="right" vertical="center"/>
    </xf>
    <xf numFmtId="178" fontId="27" fillId="0" borderId="145" xfId="0" applyNumberFormat="1" applyFont="1" applyFill="1" applyBorder="1">
      <alignment vertical="center"/>
    </xf>
    <xf numFmtId="178" fontId="27" fillId="0" borderId="145" xfId="0" applyNumberFormat="1" applyFont="1" applyBorder="1" applyAlignment="1">
      <alignment horizontal="right" vertical="center"/>
    </xf>
    <xf numFmtId="178" fontId="27" fillId="0" borderId="145" xfId="0" applyNumberFormat="1" applyFont="1" applyFill="1" applyBorder="1" applyAlignment="1">
      <alignment horizontal="right" vertical="center"/>
    </xf>
    <xf numFmtId="41" fontId="28" fillId="0" borderId="145" xfId="0" applyNumberFormat="1" applyFont="1" applyBorder="1" applyAlignment="1">
      <alignment vertical="center"/>
    </xf>
    <xf numFmtId="178" fontId="28" fillId="0" borderId="145" xfId="0" applyNumberFormat="1" applyFont="1" applyBorder="1">
      <alignment vertical="center"/>
    </xf>
    <xf numFmtId="41" fontId="32" fillId="0" borderId="145" xfId="0" applyNumberFormat="1" applyFont="1" applyBorder="1" applyAlignment="1">
      <alignment horizontal="center" vertical="center"/>
    </xf>
    <xf numFmtId="176" fontId="0" fillId="0" borderId="0"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176" fontId="0" fillId="0" borderId="35" xfId="0" applyNumberFormat="1" applyFont="1" applyFill="1" applyBorder="1" applyAlignment="1">
      <alignment horizontal="right" vertical="center"/>
    </xf>
    <xf numFmtId="0" fontId="0" fillId="0" borderId="11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25" xfId="0" applyFont="1" applyFill="1" applyBorder="1" applyAlignment="1">
      <alignment horizontal="center" vertical="center"/>
    </xf>
    <xf numFmtId="176" fontId="2" fillId="0" borderId="31" xfId="0" applyNumberFormat="1" applyFont="1" applyFill="1" applyBorder="1" applyAlignment="1">
      <alignment horizontal="right" vertical="center"/>
    </xf>
    <xf numFmtId="176" fontId="2" fillId="0" borderId="32"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33"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Border="1" applyAlignment="1">
      <alignment horizontal="right" vertical="center"/>
    </xf>
    <xf numFmtId="0" fontId="0" fillId="0" borderId="50" xfId="0" applyFont="1" applyFill="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horizontal="left" vertical="top" wrapText="1"/>
    </xf>
    <xf numFmtId="0" fontId="0" fillId="0" borderId="9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15" xfId="0" applyFont="1" applyFill="1" applyBorder="1" applyAlignment="1">
      <alignment horizontal="center" vertical="center" justifyLastLine="1"/>
    </xf>
    <xf numFmtId="0" fontId="0" fillId="0" borderId="53" xfId="0" applyFont="1" applyFill="1" applyBorder="1" applyAlignment="1">
      <alignment horizontal="center" vertical="center" justifyLastLine="1"/>
    </xf>
    <xf numFmtId="0" fontId="0" fillId="0" borderId="89"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2" fillId="0" borderId="4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84"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Border="1" applyAlignment="1">
      <alignment horizontal="left" vertical="center"/>
    </xf>
    <xf numFmtId="0" fontId="0" fillId="0" borderId="86" xfId="0" applyFont="1" applyFill="1" applyBorder="1" applyAlignment="1">
      <alignment horizontal="center" vertical="center"/>
    </xf>
    <xf numFmtId="0" fontId="0" fillId="0" borderId="85"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179" fontId="0" fillId="0" borderId="94"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shrinkToFit="1"/>
    </xf>
    <xf numFmtId="179" fontId="10" fillId="0" borderId="5" xfId="0" applyNumberFormat="1" applyFont="1" applyFill="1" applyBorder="1" applyAlignment="1">
      <alignment horizontal="center" vertical="center" shrinkToFit="1"/>
    </xf>
    <xf numFmtId="179" fontId="9" fillId="0" borderId="33" xfId="0" applyNumberFormat="1" applyFont="1" applyFill="1" applyBorder="1" applyAlignment="1">
      <alignment horizontal="center" vertical="center" shrinkToFit="1"/>
    </xf>
    <xf numFmtId="0" fontId="0" fillId="0" borderId="63" xfId="0" applyFont="1" applyFill="1" applyBorder="1" applyAlignment="1">
      <alignment horizontal="center" vertical="center"/>
    </xf>
    <xf numFmtId="179" fontId="0" fillId="0" borderId="91" xfId="0" applyNumberFormat="1" applyFont="1" applyFill="1" applyBorder="1" applyAlignment="1">
      <alignment horizontal="center" vertical="center"/>
    </xf>
    <xf numFmtId="179" fontId="0" fillId="0" borderId="92"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0" xfId="0" applyNumberFormat="1" applyFont="1" applyBorder="1" applyAlignment="1">
      <alignment horizontal="right" vertical="center"/>
    </xf>
    <xf numFmtId="179" fontId="9" fillId="0" borderId="0" xfId="0" applyNumberFormat="1" applyFont="1" applyAlignment="1">
      <alignment horizontal="center" vertical="center"/>
    </xf>
    <xf numFmtId="0" fontId="8" fillId="0" borderId="9" xfId="0" applyFont="1" applyFill="1" applyBorder="1" applyAlignment="1">
      <alignment horizontal="center" vertical="center" wrapText="1"/>
    </xf>
    <xf numFmtId="179" fontId="10" fillId="0" borderId="31" xfId="0" applyNumberFormat="1" applyFont="1" applyFill="1" applyBorder="1" applyAlignment="1">
      <alignment horizontal="center" vertical="center" shrinkToFit="1"/>
    </xf>
    <xf numFmtId="179" fontId="10" fillId="0" borderId="32"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9" fontId="0" fillId="0" borderId="93"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xf>
    <xf numFmtId="179" fontId="0" fillId="0" borderId="93" xfId="0" applyNumberFormat="1" applyFont="1" applyFill="1" applyBorder="1" applyAlignment="1">
      <alignment horizontal="center" vertical="center"/>
    </xf>
    <xf numFmtId="179" fontId="10" fillId="0" borderId="0" xfId="0" applyNumberFormat="1" applyFont="1" applyFill="1" applyBorder="1" applyAlignment="1">
      <alignment horizontal="center" vertical="center" shrinkToFit="1"/>
    </xf>
    <xf numFmtId="176" fontId="10" fillId="0" borderId="31" xfId="0" applyNumberFormat="1" applyFont="1" applyFill="1" applyBorder="1" applyAlignment="1">
      <alignment horizontal="right" vertical="center" shrinkToFit="1"/>
    </xf>
    <xf numFmtId="176" fontId="10" fillId="0" borderId="5" xfId="0" applyNumberFormat="1" applyFont="1" applyFill="1" applyBorder="1" applyAlignment="1">
      <alignment horizontal="right" vertical="center" shrinkToFit="1"/>
    </xf>
    <xf numFmtId="179" fontId="9" fillId="0" borderId="34" xfId="0" applyNumberFormat="1" applyFont="1" applyFill="1" applyBorder="1" applyAlignment="1">
      <alignment horizontal="center" vertical="center" shrinkToFit="1"/>
    </xf>
    <xf numFmtId="179" fontId="9" fillId="0" borderId="35" xfId="0" applyNumberFormat="1" applyFont="1" applyFill="1" applyBorder="1" applyAlignment="1">
      <alignment horizontal="center" vertical="center" shrinkToFit="1"/>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179" fontId="0" fillId="0" borderId="45"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43" xfId="0" applyNumberFormat="1" applyFont="1" applyFill="1" applyBorder="1" applyAlignment="1">
      <alignment horizontal="center" vertical="center" shrinkToFit="1"/>
    </xf>
    <xf numFmtId="179" fontId="0" fillId="0" borderId="28"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0" fontId="0" fillId="0" borderId="4" xfId="0" applyFill="1" applyBorder="1" applyAlignment="1">
      <alignment horizontal="center" vertical="center" wrapText="1"/>
    </xf>
    <xf numFmtId="0" fontId="0" fillId="0" borderId="89"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97"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0" fillId="0" borderId="99" xfId="0" applyFont="1" applyFill="1" applyBorder="1" applyAlignment="1">
      <alignment horizontal="center" vertical="center" textRotation="255"/>
    </xf>
    <xf numFmtId="0" fontId="0" fillId="0" borderId="100"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87" xfId="0" applyFont="1" applyFill="1" applyBorder="1" applyAlignment="1">
      <alignment horizontal="center" vertical="center"/>
    </xf>
    <xf numFmtId="0" fontId="18" fillId="0" borderId="73" xfId="0" applyNumberFormat="1" applyFont="1" applyFill="1" applyBorder="1" applyAlignment="1">
      <alignment horizontal="distributed" vertical="center" wrapText="1"/>
    </xf>
    <xf numFmtId="0" fontId="18" fillId="0" borderId="59"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0" fillId="0" borderId="58" xfId="0" applyNumberFormat="1" applyFont="1" applyFill="1" applyBorder="1" applyAlignment="1">
      <alignment horizontal="distributed" vertical="center" shrinkToFit="1"/>
    </xf>
    <xf numFmtId="0" fontId="18" fillId="0" borderId="71" xfId="0" applyFont="1" applyFill="1" applyBorder="1" applyAlignment="1">
      <alignment horizontal="distributed" vertical="center" wrapText="1"/>
    </xf>
    <xf numFmtId="0" fontId="18" fillId="0" borderId="58" xfId="0" applyFont="1" applyFill="1" applyBorder="1" applyAlignment="1">
      <alignment horizontal="distributed" vertical="center" wrapText="1"/>
    </xf>
    <xf numFmtId="0" fontId="0" fillId="0" borderId="36" xfId="0" applyFont="1" applyFill="1" applyBorder="1" applyAlignment="1">
      <alignment horizontal="center" vertical="center"/>
    </xf>
    <xf numFmtId="0" fontId="18" fillId="0" borderId="71" xfId="0" applyNumberFormat="1" applyFont="1" applyFill="1" applyBorder="1" applyAlignment="1">
      <alignment horizontal="distributed" vertical="center" wrapText="1"/>
    </xf>
    <xf numFmtId="0" fontId="18" fillId="0" borderId="58"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wrapText="1"/>
    </xf>
    <xf numFmtId="0" fontId="0" fillId="0" borderId="58" xfId="0" applyNumberFormat="1" applyFont="1" applyFill="1" applyBorder="1" applyAlignment="1">
      <alignment horizontal="distributed" vertical="center" wrapText="1"/>
    </xf>
    <xf numFmtId="0" fontId="5" fillId="0" borderId="71" xfId="0" applyNumberFormat="1" applyFont="1" applyFill="1" applyBorder="1" applyAlignment="1">
      <alignment horizontal="distributed" vertical="center" shrinkToFit="1"/>
    </xf>
    <xf numFmtId="0" fontId="5" fillId="0" borderId="58" xfId="0" applyNumberFormat="1" applyFont="1" applyFill="1" applyBorder="1" applyAlignment="1">
      <alignment horizontal="distributed" vertical="center" shrinkToFit="1"/>
    </xf>
    <xf numFmtId="0" fontId="2" fillId="0" borderId="83" xfId="0" applyFont="1" applyFill="1" applyBorder="1" applyAlignment="1">
      <alignment horizontal="distributed" vertical="center"/>
    </xf>
    <xf numFmtId="0" fontId="2" fillId="0" borderId="103" xfId="0" applyFont="1" applyFill="1" applyBorder="1" applyAlignment="1">
      <alignment horizontal="distributed" vertical="center"/>
    </xf>
    <xf numFmtId="0" fontId="0" fillId="0" borderId="39" xfId="0" applyFont="1" applyFill="1" applyBorder="1" applyAlignment="1">
      <alignment horizontal="center" vertical="center" textRotation="255"/>
    </xf>
    <xf numFmtId="0" fontId="0" fillId="0" borderId="92" xfId="0" applyFont="1" applyFill="1" applyBorder="1" applyAlignment="1">
      <alignment horizontal="center" vertical="center" textRotation="255"/>
    </xf>
    <xf numFmtId="0" fontId="0" fillId="0" borderId="56" xfId="0" applyFont="1" applyFill="1" applyBorder="1" applyAlignment="1">
      <alignment horizontal="center" vertical="center" textRotation="255"/>
    </xf>
    <xf numFmtId="0" fontId="16" fillId="0" borderId="71" xfId="0" applyNumberFormat="1" applyFont="1" applyFill="1" applyBorder="1" applyAlignment="1">
      <alignment horizontal="distributed" vertical="center" wrapText="1"/>
    </xf>
    <xf numFmtId="0" fontId="16" fillId="0" borderId="58" xfId="0" applyNumberFormat="1" applyFont="1" applyFill="1" applyBorder="1" applyAlignment="1">
      <alignment horizontal="distributed" vertical="center" wrapText="1"/>
    </xf>
    <xf numFmtId="0" fontId="0" fillId="0" borderId="71" xfId="0" applyFont="1" applyFill="1" applyBorder="1" applyAlignment="1">
      <alignment horizontal="distributed" vertical="center" wrapText="1" shrinkToFit="1"/>
    </xf>
    <xf numFmtId="0" fontId="0" fillId="0" borderId="58" xfId="0" applyFont="1" applyFill="1" applyBorder="1" applyAlignment="1">
      <alignment horizontal="distributed" vertical="center" wrapText="1" shrinkToFit="1"/>
    </xf>
    <xf numFmtId="178" fontId="0" fillId="0" borderId="71" xfId="0" applyNumberFormat="1" applyFont="1" applyFill="1" applyBorder="1" applyAlignment="1">
      <alignment horizontal="right" vertical="center"/>
    </xf>
    <xf numFmtId="178" fontId="0" fillId="0" borderId="58" xfId="0" applyNumberFormat="1" applyFont="1" applyFill="1" applyBorder="1" applyAlignment="1">
      <alignment horizontal="right" vertical="center"/>
    </xf>
    <xf numFmtId="0" fontId="0" fillId="0" borderId="77"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103" xfId="0" applyFont="1" applyFill="1" applyBorder="1" applyAlignment="1">
      <alignment horizontal="distributed" vertical="center"/>
    </xf>
    <xf numFmtId="0" fontId="2" fillId="0" borderId="105" xfId="0" applyFont="1" applyFill="1" applyBorder="1" applyAlignment="1">
      <alignment horizontal="distributed" vertical="center"/>
    </xf>
    <xf numFmtId="0" fontId="0" fillId="0" borderId="132" xfId="0" applyFont="1" applyFill="1" applyBorder="1" applyAlignment="1">
      <alignment horizontal="center" vertical="center"/>
    </xf>
    <xf numFmtId="0" fontId="16" fillId="0" borderId="71" xfId="0" applyNumberFormat="1" applyFont="1" applyFill="1" applyBorder="1" applyAlignment="1">
      <alignment horizontal="distributed" vertical="center" shrinkToFit="1"/>
    </xf>
    <xf numFmtId="0" fontId="16" fillId="0" borderId="58" xfId="0" applyNumberFormat="1" applyFont="1" applyFill="1" applyBorder="1" applyAlignment="1">
      <alignment horizontal="distributed" vertical="center" shrinkToFit="1"/>
    </xf>
    <xf numFmtId="0" fontId="0" fillId="0" borderId="71" xfId="0" applyNumberFormat="1" applyFont="1" applyFill="1" applyBorder="1" applyAlignment="1">
      <alignment horizontal="distributed" vertical="center"/>
    </xf>
    <xf numFmtId="0" fontId="0" fillId="0" borderId="58" xfId="0" applyNumberFormat="1" applyFont="1" applyFill="1" applyBorder="1" applyAlignment="1">
      <alignment horizontal="distributed" vertical="center"/>
    </xf>
    <xf numFmtId="0" fontId="2" fillId="0" borderId="101" xfId="0" applyNumberFormat="1" applyFont="1" applyFill="1" applyBorder="1" applyAlignment="1">
      <alignment horizontal="distributed" vertical="center"/>
    </xf>
    <xf numFmtId="0" fontId="2" fillId="0" borderId="102" xfId="0" applyNumberFormat="1" applyFont="1" applyFill="1" applyBorder="1" applyAlignment="1">
      <alignment horizontal="distributed" vertical="center"/>
    </xf>
    <xf numFmtId="0" fontId="0" fillId="0" borderId="101" xfId="0" applyNumberFormat="1" applyFont="1" applyFill="1" applyBorder="1" applyAlignment="1">
      <alignment horizontal="distributed" vertical="center"/>
    </xf>
    <xf numFmtId="0" fontId="0" fillId="0" borderId="102" xfId="0" applyNumberFormat="1" applyFont="1" applyFill="1" applyBorder="1" applyAlignment="1">
      <alignment horizontal="distributed" vertical="center"/>
    </xf>
    <xf numFmtId="0" fontId="0" fillId="0" borderId="67" xfId="0" applyNumberFormat="1" applyFont="1" applyFill="1" applyBorder="1" applyAlignment="1">
      <alignment horizontal="distributed" vertical="center"/>
    </xf>
    <xf numFmtId="0" fontId="0" fillId="0" borderId="75" xfId="0" applyNumberFormat="1" applyFont="1" applyFill="1" applyBorder="1" applyAlignment="1">
      <alignment horizontal="distributed" vertical="center"/>
    </xf>
    <xf numFmtId="0" fontId="2" fillId="0" borderId="70" xfId="0" applyNumberFormat="1" applyFont="1" applyFill="1" applyBorder="1" applyAlignment="1">
      <alignment horizontal="distributed" vertical="center"/>
    </xf>
    <xf numFmtId="0" fontId="2" fillId="0" borderId="57" xfId="0" applyNumberFormat="1" applyFont="1" applyFill="1" applyBorder="1" applyAlignment="1">
      <alignment horizontal="distributed" vertical="center"/>
    </xf>
    <xf numFmtId="0" fontId="5" fillId="0" borderId="71" xfId="0" applyNumberFormat="1" applyFont="1" applyFill="1" applyBorder="1" applyAlignment="1">
      <alignment horizontal="distributed" vertical="center"/>
    </xf>
    <xf numFmtId="0" fontId="5" fillId="0" borderId="58" xfId="0" applyNumberFormat="1" applyFont="1" applyFill="1" applyBorder="1" applyAlignment="1">
      <alignment horizontal="distributed" vertical="center"/>
    </xf>
    <xf numFmtId="0" fontId="20" fillId="0" borderId="124" xfId="0" applyFont="1" applyBorder="1" applyAlignment="1">
      <alignment horizontal="center" vertical="center"/>
    </xf>
    <xf numFmtId="0" fontId="20" fillId="0" borderId="64" xfId="0" applyFont="1" applyBorder="1" applyAlignment="1">
      <alignment horizontal="center" vertical="center"/>
    </xf>
    <xf numFmtId="0" fontId="0" fillId="0" borderId="52"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24" xfId="0" applyFont="1" applyBorder="1" applyAlignment="1">
      <alignment horizontal="center" vertical="center"/>
    </xf>
    <xf numFmtId="0" fontId="0" fillId="0" borderId="64"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06" xfId="0" applyFont="1" applyFill="1" applyBorder="1" applyAlignment="1">
      <alignment horizontal="distributed"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2" fillId="0" borderId="106" xfId="0" applyFont="1" applyFill="1" applyBorder="1" applyAlignment="1">
      <alignment horizontal="distributed" vertical="center"/>
    </xf>
    <xf numFmtId="0" fontId="2" fillId="0" borderId="119"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106" xfId="0" applyFont="1" applyFill="1" applyBorder="1" applyAlignment="1">
      <alignment horizontal="distributed" vertical="center" wrapText="1"/>
    </xf>
    <xf numFmtId="0" fontId="0" fillId="0" borderId="92" xfId="0" applyFont="1" applyFill="1" applyBorder="1" applyAlignment="1">
      <alignment horizontal="distributed" vertical="center"/>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108" xfId="0" applyFont="1" applyFill="1" applyBorder="1" applyAlignment="1">
      <alignment horizontal="center" vertical="center" textRotation="255"/>
    </xf>
    <xf numFmtId="179" fontId="0" fillId="0" borderId="0" xfId="0" applyNumberFormat="1" applyFont="1" applyFill="1" applyBorder="1" applyAlignment="1">
      <alignment horizontal="center" vertical="center" shrinkToFit="1"/>
    </xf>
    <xf numFmtId="179" fontId="0" fillId="0" borderId="22" xfId="0" applyNumberFormat="1" applyFont="1" applyFill="1" applyBorder="1" applyAlignment="1">
      <alignment horizontal="right" vertical="center" shrinkToFit="1"/>
    </xf>
    <xf numFmtId="179" fontId="0" fillId="0" borderId="5"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0" fontId="0" fillId="0" borderId="107" xfId="0" applyFont="1" applyFill="1" applyBorder="1" applyAlignment="1">
      <alignment horizontal="center" vertical="center"/>
    </xf>
    <xf numFmtId="179" fontId="0" fillId="0" borderId="23" xfId="0" applyNumberFormat="1" applyFont="1" applyFill="1" applyBorder="1" applyAlignment="1">
      <alignment horizontal="right" vertical="center" shrinkToFit="1"/>
    </xf>
    <xf numFmtId="179" fontId="0" fillId="0" borderId="22" xfId="0" applyNumberFormat="1" applyFont="1" applyFill="1" applyBorder="1" applyAlignment="1">
      <alignment horizontal="center" vertical="center" shrinkToFit="1"/>
    </xf>
    <xf numFmtId="0" fontId="0" fillId="0" borderId="109" xfId="0" applyFont="1" applyFill="1" applyBorder="1" applyAlignment="1">
      <alignment horizontal="center" vertical="center" textRotation="255"/>
    </xf>
    <xf numFmtId="0" fontId="0" fillId="0" borderId="110" xfId="0" applyFont="1" applyFill="1" applyBorder="1" applyAlignment="1">
      <alignment horizontal="center" vertical="center"/>
    </xf>
    <xf numFmtId="0" fontId="0" fillId="0" borderId="37" xfId="0" applyFont="1" applyFill="1" applyBorder="1" applyAlignment="1">
      <alignment horizontal="center" vertical="center" textRotation="255" shrinkToFit="1"/>
    </xf>
    <xf numFmtId="0" fontId="0" fillId="0" borderId="110"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111"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180" fontId="0" fillId="0" borderId="4" xfId="0" applyNumberFormat="1" applyFont="1" applyFill="1" applyBorder="1" applyAlignment="1">
      <alignment vertical="center"/>
    </xf>
    <xf numFmtId="180" fontId="0" fillId="0" borderId="6" xfId="0" applyNumberFormat="1" applyFont="1" applyFill="1" applyBorder="1" applyAlignment="1">
      <alignment vertical="center"/>
    </xf>
    <xf numFmtId="0" fontId="0" fillId="0" borderId="18" xfId="0" applyFont="1" applyFill="1" applyBorder="1" applyAlignment="1">
      <alignment horizontal="center" vertical="center"/>
    </xf>
    <xf numFmtId="0" fontId="0" fillId="0" borderId="118" xfId="0" applyFont="1" applyFill="1" applyBorder="1" applyAlignment="1">
      <alignment horizontal="center" vertical="center"/>
    </xf>
    <xf numFmtId="181" fontId="0" fillId="0" borderId="5" xfId="0" applyNumberFormat="1" applyFont="1" applyFill="1" applyBorder="1" applyAlignment="1">
      <alignment vertical="center"/>
    </xf>
    <xf numFmtId="181" fontId="0" fillId="0" borderId="0" xfId="0" applyNumberFormat="1" applyFont="1" applyFill="1" applyBorder="1" applyAlignment="1">
      <alignment vertical="center"/>
    </xf>
    <xf numFmtId="182" fontId="5" fillId="0" borderId="5" xfId="0" applyNumberFormat="1" applyFont="1" applyFill="1" applyBorder="1" applyAlignment="1">
      <alignment vertical="center"/>
    </xf>
    <xf numFmtId="182" fontId="5" fillId="0" borderId="0" xfId="0" applyNumberFormat="1" applyFont="1" applyFill="1" applyBorder="1" applyAlignment="1">
      <alignment vertical="center"/>
    </xf>
    <xf numFmtId="182" fontId="0" fillId="0" borderId="5" xfId="0" applyNumberFormat="1" applyFont="1" applyFill="1" applyBorder="1" applyAlignment="1">
      <alignment vertical="center"/>
    </xf>
    <xf numFmtId="182" fontId="0" fillId="0" borderId="0" xfId="0" applyNumberFormat="1" applyFont="1" applyFill="1" applyBorder="1" applyAlignment="1">
      <alignment vertical="center"/>
    </xf>
    <xf numFmtId="180" fontId="0" fillId="0" borderId="5" xfId="0" applyNumberFormat="1" applyFont="1" applyFill="1" applyBorder="1" applyAlignment="1">
      <alignment vertical="center"/>
    </xf>
    <xf numFmtId="180" fontId="0" fillId="0" borderId="0" xfId="0" applyNumberFormat="1" applyFont="1" applyFill="1" applyBorder="1" applyAlignment="1">
      <alignment vertical="center"/>
    </xf>
    <xf numFmtId="182" fontId="0" fillId="0" borderId="21" xfId="0" applyNumberFormat="1" applyFont="1" applyFill="1" applyBorder="1" applyAlignment="1">
      <alignment vertical="center"/>
    </xf>
    <xf numFmtId="182" fontId="0" fillId="0" borderId="22" xfId="0" applyNumberFormat="1"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0" fontId="0" fillId="0" borderId="112"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Border="1" applyAlignment="1">
      <alignment horizontal="distributed" vertical="center" shrinkToFit="1"/>
    </xf>
    <xf numFmtId="0" fontId="3" fillId="0" borderId="1" xfId="0" applyFont="1" applyBorder="1" applyAlignment="1">
      <alignment horizontal="left" vertical="center" wrapText="1"/>
    </xf>
    <xf numFmtId="0" fontId="0" fillId="0" borderId="1" xfId="0" applyBorder="1">
      <alignment vertical="center"/>
    </xf>
    <xf numFmtId="0" fontId="0" fillId="0" borderId="0" xfId="0">
      <alignment vertical="center"/>
    </xf>
    <xf numFmtId="179" fontId="9" fillId="0" borderId="0"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xf>
    <xf numFmtId="0" fontId="0" fillId="0" borderId="0" xfId="0" applyFont="1" applyFill="1" applyBorder="1" applyAlignment="1">
      <alignment horizontal="distributed" vertical="center"/>
    </xf>
    <xf numFmtId="179" fontId="24"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4" fillId="0" borderId="0" xfId="0" applyFont="1" applyFill="1" applyBorder="1" applyAlignment="1">
      <alignment horizontal="distributed" vertical="center"/>
    </xf>
    <xf numFmtId="0" fontId="9" fillId="0" borderId="7" xfId="0" applyFont="1" applyBorder="1" applyAlignment="1">
      <alignment vertical="center"/>
    </xf>
    <xf numFmtId="180" fontId="9" fillId="0" borderId="0" xfId="0" applyNumberFormat="1" applyFont="1" applyFill="1" applyBorder="1" applyAlignment="1">
      <alignment horizontal="center" vertical="center"/>
    </xf>
    <xf numFmtId="179" fontId="23" fillId="0" borderId="4" xfId="0" applyNumberFormat="1" applyFont="1" applyFill="1" applyBorder="1" applyAlignment="1">
      <alignment horizontal="right" indent="1" shrinkToFit="1"/>
    </xf>
    <xf numFmtId="179" fontId="10" fillId="0" borderId="5" xfId="0" applyNumberFormat="1" applyFont="1" applyFill="1" applyBorder="1" applyAlignment="1">
      <alignment horizontal="right" indent="2"/>
    </xf>
    <xf numFmtId="179" fontId="10" fillId="0" borderId="5" xfId="0" applyNumberFormat="1" applyFont="1" applyFill="1" applyBorder="1" applyAlignment="1">
      <alignment horizontal="right" indent="1"/>
    </xf>
    <xf numFmtId="0" fontId="5" fillId="0" borderId="112" xfId="0" applyFont="1" applyFill="1" applyBorder="1" applyAlignment="1">
      <alignment horizontal="center" vertical="center"/>
    </xf>
    <xf numFmtId="0" fontId="0" fillId="0" borderId="107" xfId="0" applyFont="1" applyFill="1" applyBorder="1" applyAlignment="1">
      <alignment horizontal="center" vertical="center" wrapText="1"/>
    </xf>
    <xf numFmtId="179" fontId="23" fillId="0" borderId="6"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indent="2"/>
    </xf>
    <xf numFmtId="179" fontId="9" fillId="0" borderId="7" xfId="0" applyNumberFormat="1" applyFont="1" applyFill="1" applyBorder="1" applyAlignment="1">
      <alignment horizontal="right" vertical="center" indent="1"/>
    </xf>
    <xf numFmtId="179" fontId="24" fillId="0" borderId="15"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indent="2"/>
    </xf>
    <xf numFmtId="179" fontId="9" fillId="0" borderId="6" xfId="0" applyNumberFormat="1" applyFont="1" applyFill="1" applyBorder="1" applyAlignment="1">
      <alignment horizontal="right" vertical="center" indent="1" shrinkToFit="1"/>
    </xf>
    <xf numFmtId="179" fontId="24" fillId="0" borderId="0" xfId="0" applyNumberFormat="1" applyFont="1" applyFill="1" applyBorder="1" applyAlignment="1">
      <alignment horizontal="right" vertical="center" indent="2"/>
    </xf>
    <xf numFmtId="179" fontId="23" fillId="0" borderId="0" xfId="0" applyNumberFormat="1" applyFont="1" applyFill="1" applyBorder="1" applyAlignment="1">
      <alignment horizontal="right" vertical="center" indent="1"/>
    </xf>
    <xf numFmtId="179" fontId="10" fillId="0" borderId="4" xfId="0" applyNumberFormat="1" applyFont="1" applyFill="1" applyBorder="1" applyAlignment="1">
      <alignment horizontal="right" indent="1" shrinkToFit="1"/>
    </xf>
    <xf numFmtId="179" fontId="23" fillId="0" borderId="5" xfId="0" applyNumberFormat="1" applyFont="1" applyFill="1" applyBorder="1" applyAlignment="1">
      <alignment horizontal="right" indent="1"/>
    </xf>
    <xf numFmtId="179" fontId="23" fillId="0" borderId="5" xfId="0" applyNumberFormat="1" applyFont="1" applyFill="1" applyBorder="1" applyAlignment="1">
      <alignment horizontal="right" indent="2"/>
    </xf>
    <xf numFmtId="179" fontId="24" fillId="0" borderId="0" xfId="0" applyNumberFormat="1" applyFont="1" applyFill="1" applyBorder="1" applyAlignment="1">
      <alignment horizontal="right" vertical="center" indent="1"/>
    </xf>
    <xf numFmtId="179" fontId="10" fillId="0" borderId="6" xfId="0" applyNumberFormat="1" applyFont="1" applyFill="1" applyBorder="1" applyAlignment="1">
      <alignment horizontal="right" vertical="center" indent="1" shrinkToFit="1"/>
    </xf>
    <xf numFmtId="179" fontId="23" fillId="0" borderId="0" xfId="0" applyNumberFormat="1" applyFont="1" applyFill="1" applyBorder="1" applyAlignment="1">
      <alignment horizontal="right" vertical="center" indent="2"/>
    </xf>
    <xf numFmtId="179" fontId="24" fillId="0" borderId="7" xfId="0" applyNumberFormat="1" applyFont="1" applyFill="1" applyBorder="1" applyAlignment="1">
      <alignment horizontal="right" vertical="center" indent="1"/>
    </xf>
    <xf numFmtId="179" fontId="9" fillId="0" borderId="15" xfId="0" applyNumberFormat="1" applyFont="1" applyFill="1" applyBorder="1" applyAlignment="1">
      <alignment horizontal="right" vertical="center" indent="1" shrinkToFit="1"/>
    </xf>
    <xf numFmtId="179" fontId="24" fillId="0" borderId="7" xfId="0" applyNumberFormat="1" applyFont="1" applyFill="1" applyBorder="1" applyAlignment="1">
      <alignment horizontal="right" vertical="center" indent="2"/>
    </xf>
    <xf numFmtId="0" fontId="0" fillId="0" borderId="46" xfId="0" applyFont="1" applyFill="1" applyBorder="1" applyAlignment="1">
      <alignment horizontal="center" vertical="center"/>
    </xf>
    <xf numFmtId="0" fontId="0" fillId="0" borderId="108" xfId="0" applyFont="1" applyFill="1" applyBorder="1" applyAlignment="1">
      <alignment horizontal="center" vertical="center" wrapText="1"/>
    </xf>
    <xf numFmtId="0" fontId="2" fillId="0" borderId="85" xfId="0" applyFont="1" applyFill="1" applyBorder="1" applyAlignment="1">
      <alignment horizontal="center" vertical="center"/>
    </xf>
    <xf numFmtId="0" fontId="0" fillId="0" borderId="135" xfId="0" applyFont="1" applyFill="1" applyBorder="1" applyAlignment="1">
      <alignment horizontal="center" vertical="center"/>
    </xf>
    <xf numFmtId="0" fontId="14" fillId="0" borderId="69" xfId="0" applyFont="1" applyFill="1" applyBorder="1" applyAlignment="1">
      <alignment vertical="center"/>
    </xf>
    <xf numFmtId="0" fontId="0" fillId="0" borderId="17" xfId="0" applyFont="1" applyFill="1" applyBorder="1" applyAlignment="1">
      <alignment horizontal="center" vertical="center"/>
    </xf>
    <xf numFmtId="0" fontId="0" fillId="0" borderId="7" xfId="0" applyFont="1" applyFill="1" applyBorder="1" applyAlignment="1">
      <alignment horizontal="right" vertical="center"/>
    </xf>
    <xf numFmtId="0" fontId="0" fillId="0" borderId="110" xfId="0" applyFont="1" applyFill="1" applyBorder="1" applyAlignment="1">
      <alignment horizontal="distributed" vertical="center"/>
    </xf>
    <xf numFmtId="178" fontId="0" fillId="0" borderId="6" xfId="0" applyNumberFormat="1" applyFont="1" applyFill="1" applyBorder="1" applyAlignment="1">
      <alignment horizontal="right" vertical="center"/>
    </xf>
    <xf numFmtId="0" fontId="0" fillId="0" borderId="38" xfId="0" applyFont="1" applyFill="1" applyBorder="1" applyAlignment="1">
      <alignment horizontal="distributed" vertical="center"/>
    </xf>
    <xf numFmtId="178" fontId="0" fillId="0" borderId="15" xfId="0" applyNumberFormat="1" applyFont="1" applyFill="1" applyBorder="1" applyAlignment="1">
      <alignment horizontal="right" vertical="center"/>
    </xf>
    <xf numFmtId="0" fontId="2" fillId="0" borderId="110" xfId="0" applyFont="1" applyFill="1" applyBorder="1" applyAlignment="1">
      <alignment horizontal="distributed" vertical="center"/>
    </xf>
    <xf numFmtId="178" fontId="2" fillId="0" borderId="6" xfId="0" applyNumberFormat="1" applyFont="1" applyFill="1" applyBorder="1" applyAlignment="1">
      <alignment horizontal="right" vertical="center"/>
    </xf>
    <xf numFmtId="178" fontId="2" fillId="0" borderId="5" xfId="0" applyNumberFormat="1" applyFont="1" applyFill="1" applyBorder="1" applyAlignment="1">
      <alignment horizontal="right" vertical="center"/>
    </xf>
    <xf numFmtId="178" fontId="2" fillId="0" borderId="4" xfId="0" applyNumberFormat="1"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16"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37" xfId="0" applyFont="1" applyFill="1" applyBorder="1" applyAlignment="1">
      <alignment horizontal="distributed" vertical="center"/>
    </xf>
    <xf numFmtId="0" fontId="0" fillId="0" borderId="69" xfId="0" applyFont="1" applyFill="1" applyBorder="1" applyAlignment="1">
      <alignment vertical="center"/>
    </xf>
    <xf numFmtId="0" fontId="0" fillId="0" borderId="13"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0" fontId="0" fillId="0" borderId="48" xfId="0" applyFont="1" applyFill="1" applyBorder="1" applyAlignment="1">
      <alignment horizontal="distributed" vertical="center" shrinkToFit="1"/>
    </xf>
    <xf numFmtId="179" fontId="2" fillId="0" borderId="0" xfId="0" applyNumberFormat="1" applyFont="1" applyFill="1" applyBorder="1" applyAlignment="1">
      <alignment horizontal="center" vertical="center" shrinkToFit="1"/>
    </xf>
    <xf numFmtId="179" fontId="2" fillId="0" borderId="22" xfId="0" applyNumberFormat="1" applyFont="1" applyFill="1" applyBorder="1" applyAlignment="1">
      <alignment horizontal="center" vertical="center" shrinkToFit="1"/>
    </xf>
    <xf numFmtId="179" fontId="2" fillId="0" borderId="0" xfId="0" applyNumberFormat="1" applyFont="1" applyFill="1" applyBorder="1" applyAlignment="1">
      <alignment horizontal="right" vertical="center" shrinkToFit="1"/>
    </xf>
    <xf numFmtId="179" fontId="2" fillId="0" borderId="22"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179" fontId="0" fillId="0" borderId="127" xfId="0" applyNumberFormat="1" applyFont="1" applyFill="1" applyBorder="1" applyAlignment="1">
      <alignment horizontal="right" vertical="center"/>
    </xf>
    <xf numFmtId="179" fontId="0" fillId="0" borderId="127" xfId="0" applyNumberFormat="1" applyFont="1" applyFill="1" applyBorder="1" applyAlignment="1">
      <alignment horizontal="right" vertical="center" shrinkToFit="1"/>
    </xf>
    <xf numFmtId="0" fontId="0" fillId="0" borderId="25"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0" fontId="0" fillId="0" borderId="49" xfId="0" applyFont="1" applyFill="1" applyBorder="1" applyAlignment="1">
      <alignment horizontal="distributed" vertical="center" shrinkToFit="1"/>
    </xf>
    <xf numFmtId="176" fontId="2" fillId="0" borderId="5" xfId="0" applyNumberFormat="1" applyFont="1" applyFill="1" applyBorder="1" applyAlignment="1">
      <alignment horizontal="right" vertical="center"/>
    </xf>
    <xf numFmtId="186" fontId="2" fillId="0" borderId="22" xfId="0" applyNumberFormat="1" applyFont="1" applyFill="1" applyBorder="1" applyAlignment="1">
      <alignment horizontal="right" vertical="center" shrinkToFit="1"/>
    </xf>
    <xf numFmtId="0" fontId="0" fillId="0" borderId="48" xfId="0" applyFont="1" applyFill="1" applyBorder="1" applyAlignment="1">
      <alignment horizontal="distributed" vertical="center"/>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6" xfId="0" applyFont="1" applyFill="1" applyBorder="1" applyAlignment="1">
      <alignment horizontal="distributed" vertical="center"/>
    </xf>
    <xf numFmtId="186" fontId="0" fillId="0" borderId="22" xfId="0" applyNumberFormat="1" applyFont="1" applyFill="1" applyBorder="1" applyAlignment="1">
      <alignment horizontal="right" vertical="center" shrinkToFit="1"/>
    </xf>
    <xf numFmtId="0" fontId="0" fillId="0" borderId="7" xfId="0" applyFont="1" applyFill="1" applyBorder="1" applyAlignment="1">
      <alignment horizontal="distributed" vertical="center"/>
    </xf>
    <xf numFmtId="0" fontId="0" fillId="0" borderId="49" xfId="0" applyFont="1" applyFill="1" applyBorder="1" applyAlignment="1">
      <alignment horizontal="distributed" vertical="center"/>
    </xf>
    <xf numFmtId="179" fontId="0" fillId="0" borderId="7"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0" fontId="5" fillId="0" borderId="48" xfId="0" applyFont="1" applyFill="1" applyBorder="1" applyAlignment="1">
      <alignment horizontal="distributed" vertical="center" shrinkToFit="1"/>
    </xf>
    <xf numFmtId="186" fontId="0" fillId="0" borderId="127" xfId="0" applyNumberFormat="1" applyFont="1" applyFill="1" applyBorder="1" applyAlignment="1">
      <alignment horizontal="right" vertical="center" shrinkToFit="1"/>
    </xf>
    <xf numFmtId="0" fontId="0" fillId="0" borderId="12" xfId="0" applyFont="1" applyFill="1" applyBorder="1" applyAlignment="1">
      <alignment horizontal="right" vertical="center"/>
    </xf>
    <xf numFmtId="0" fontId="0" fillId="0" borderId="8"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7" xfId="0" applyFont="1" applyFill="1" applyBorder="1" applyAlignment="1">
      <alignment horizontal="center" vertical="center"/>
    </xf>
    <xf numFmtId="176" fontId="2" fillId="0" borderId="5" xfId="0" applyNumberFormat="1" applyFont="1" applyFill="1" applyBorder="1" applyAlignment="1">
      <alignment horizontal="right" vertical="center" shrinkToFit="1"/>
    </xf>
    <xf numFmtId="176" fontId="2" fillId="0" borderId="21" xfId="0" applyNumberFormat="1" applyFont="1" applyFill="1" applyBorder="1" applyAlignment="1">
      <alignment horizontal="right" vertical="center" shrinkToFit="1"/>
    </xf>
    <xf numFmtId="179" fontId="2" fillId="0" borderId="34" xfId="0" applyNumberFormat="1" applyFont="1" applyFill="1" applyBorder="1" applyAlignment="1">
      <alignment horizontal="center" vertical="center" shrinkToFit="1"/>
    </xf>
    <xf numFmtId="179" fontId="2" fillId="0" borderId="121" xfId="0" applyNumberFormat="1"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2" fillId="0" borderId="27" xfId="0" applyFont="1" applyFill="1" applyBorder="1" applyAlignment="1">
      <alignment horizontal="distributed" vertical="center" shrinkToFit="1"/>
    </xf>
    <xf numFmtId="0" fontId="2" fillId="0" borderId="5" xfId="0" applyFont="1" applyFill="1" applyBorder="1" applyAlignment="1">
      <alignment horizontal="distributed" vertical="center" shrinkToFit="1"/>
    </xf>
    <xf numFmtId="0" fontId="2" fillId="0" borderId="26" xfId="0" applyFont="1" applyFill="1" applyBorder="1" applyAlignment="1">
      <alignment horizontal="distributed" vertical="center" shrinkToFit="1"/>
    </xf>
    <xf numFmtId="0" fontId="12" fillId="0" borderId="0" xfId="0" applyFont="1" applyBorder="1" applyAlignment="1">
      <alignment horizontal="center" vertical="center"/>
    </xf>
  </cellXfs>
  <cellStyles count="10">
    <cellStyle name="パーセント" xfId="1" builtinId="5"/>
    <cellStyle name="パーセント 2" xfId="3" xr:uid="{00000000-0005-0000-0000-000001000000}"/>
    <cellStyle name="桁区切り" xfId="2" builtinId="6"/>
    <cellStyle name="桁区切り 2" xfId="4" xr:uid="{00000000-0005-0000-0000-000003000000}"/>
    <cellStyle name="桁区切り 2 2" xfId="5" xr:uid="{00000000-0005-0000-0000-000004000000}"/>
    <cellStyle name="通貨 2" xfId="6" xr:uid="{00000000-0005-0000-0000-000005000000}"/>
    <cellStyle name="通貨 3" xfId="7" xr:uid="{00000000-0005-0000-0000-000006000000}"/>
    <cellStyle name="標準" xfId="0" builtinId="0"/>
    <cellStyle name="標準 2" xfId="8" xr:uid="{00000000-0005-0000-0000-000008000000}"/>
    <cellStyle name="標準 3" xfId="9" xr:uid="{00000000-0005-0000-0000-000009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273-4F36-9EC1-106CF2AB3058}"/>
              </c:ext>
            </c:extLst>
          </c:dPt>
          <c:dPt>
            <c:idx val="1"/>
            <c:bubble3D val="0"/>
            <c:spPr>
              <a:pattFill prst="pct6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273-4F36-9EC1-106CF2AB3058}"/>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273-4F36-9EC1-106CF2AB3058}"/>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273-4F36-9EC1-106CF2AB3058}"/>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273-4F36-9EC1-106CF2AB3058}"/>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8273-4F36-9EC1-106CF2AB3058}"/>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8273-4F36-9EC1-106CF2AB3058}"/>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8273-4F36-9EC1-106CF2AB3058}"/>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8273-4F36-9EC1-106CF2AB3058}"/>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8273-4F36-9EC1-106CF2AB3058}"/>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8273-4F36-9EC1-106CF2AB3058}"/>
              </c:ext>
            </c:extLst>
          </c:dPt>
          <c:dLbls>
            <c:dLbl>
              <c:idx val="0"/>
              <c:layout>
                <c:manualLayout>
                  <c:x val="-1.3536192745371739E-2"/>
                  <c:y val="-8.1338657535559612E-3"/>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427307705806658"/>
                    </c:manualLayout>
                  </c15:layout>
                </c:ext>
                <c:ext xmlns:c16="http://schemas.microsoft.com/office/drawing/2014/chart" uri="{C3380CC4-5D6E-409C-BE32-E72D297353CC}">
                  <c16:uniqueId val="{00000001-8273-4F36-9EC1-106CF2AB3058}"/>
                </c:ext>
              </c:extLst>
            </c:dLbl>
            <c:dLbl>
              <c:idx val="1"/>
              <c:layout>
                <c:manualLayout>
                  <c:x val="1.9233155440517184E-2"/>
                  <c:y val="-6.7867256676014997E-3"/>
                </c:manualLayout>
              </c:layout>
              <c:numFmt formatCode="0.0%" sourceLinked="0"/>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273-4F36-9EC1-106CF2AB3058}"/>
                </c:ext>
              </c:extLst>
            </c:dLbl>
            <c:dLbl>
              <c:idx val="2"/>
              <c:layout>
                <c:manualLayout>
                  <c:x val="-5.0512493026269999E-2"/>
                  <c:y val="0.30459316196793951"/>
                </c:manualLayout>
              </c:layout>
              <c:showLegendKey val="0"/>
              <c:showVal val="0"/>
              <c:showCatName val="1"/>
              <c:showSerName val="0"/>
              <c:showPercent val="1"/>
              <c:showBubbleSize val="0"/>
              <c:extLst>
                <c:ext xmlns:c15="http://schemas.microsoft.com/office/drawing/2012/chart" uri="{CE6537A1-D6FC-4f65-9D91-7224C49458BB}">
                  <c15:layout>
                    <c:manualLayout>
                      <c:w val="0.16115711539726507"/>
                      <c:h val="0.10564034274445086"/>
                    </c:manualLayout>
                  </c15:layout>
                </c:ext>
                <c:ext xmlns:c16="http://schemas.microsoft.com/office/drawing/2014/chart" uri="{C3380CC4-5D6E-409C-BE32-E72D297353CC}">
                  <c16:uniqueId val="{00000005-8273-4F36-9EC1-106CF2AB3058}"/>
                </c:ext>
              </c:extLst>
            </c:dLbl>
            <c:dLbl>
              <c:idx val="3"/>
              <c:layout>
                <c:manualLayout>
                  <c:x val="-0.2168120491437843"/>
                  <c:y val="0.167118277680185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273-4F36-9EC1-106CF2AB3058}"/>
                </c:ext>
              </c:extLst>
            </c:dLbl>
            <c:dLbl>
              <c:idx val="4"/>
              <c:layout>
                <c:manualLayout>
                  <c:x val="-0.20296237630532082"/>
                  <c:y val="4.9409886732458039E-2"/>
                </c:manualLayout>
              </c:layout>
              <c:tx>
                <c:rich>
                  <a:bodyPr/>
                  <a:lstStyle/>
                  <a:p>
                    <a:fld id="{49077685-36C2-47E9-B276-BBD90D6868D5}" type="CATEGORYNAME">
                      <a:rPr lang="ja-JP" altLang="en-US" sz="700"/>
                      <a:pPr/>
                      <a:t>[分類名]</a:t>
                    </a:fld>
                    <a:r>
                      <a:rPr lang="ja-JP" altLang="en-US" sz="700" baseline="0"/>
                      <a:t>
</a:t>
                    </a:r>
                    <a:fld id="{410D1E0D-574F-45B2-B238-89845F67DD2B}"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9983232039608967"/>
                      <c:h val="0.13325407783237928"/>
                    </c:manualLayout>
                  </c15:layout>
                  <c15:dlblFieldTable/>
                  <c15:showDataLabelsRange val="0"/>
                </c:ext>
                <c:ext xmlns:c16="http://schemas.microsoft.com/office/drawing/2014/chart" uri="{C3380CC4-5D6E-409C-BE32-E72D297353CC}">
                  <c16:uniqueId val="{00000009-8273-4F36-9EC1-106CF2AB3058}"/>
                </c:ext>
              </c:extLst>
            </c:dLbl>
            <c:dLbl>
              <c:idx val="5"/>
              <c:layout>
                <c:manualLayout>
                  <c:x val="-0.20861989577775666"/>
                  <c:y val="-4.5807882446041726E-2"/>
                </c:manualLayout>
              </c:layout>
              <c:tx>
                <c:rich>
                  <a:bodyPr/>
                  <a:lstStyle/>
                  <a:p>
                    <a:fld id="{BC8096B9-5143-4BE6-A7AA-CB57A2ECB093}" type="CATEGORYNAME">
                      <a:rPr lang="ja-JP" altLang="en-US" sz="700"/>
                      <a:pPr/>
                      <a:t>[分類名]</a:t>
                    </a:fld>
                    <a:r>
                      <a:rPr lang="ja-JP" altLang="en-US" sz="700" baseline="0"/>
                      <a:t>
</a:t>
                    </a:r>
                    <a:fld id="{BC8C5A2B-FE03-4C0D-AB69-BB0AAF469185}"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273-4F36-9EC1-106CF2AB3058}"/>
                </c:ext>
              </c:extLst>
            </c:dLbl>
            <c:dLbl>
              <c:idx val="6"/>
              <c:layout>
                <c:manualLayout>
                  <c:x val="-0.21227394760627477"/>
                  <c:y val="-0.1736512449425928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273-4F36-9EC1-106CF2AB3058}"/>
                </c:ext>
              </c:extLst>
            </c:dLbl>
            <c:dLbl>
              <c:idx val="7"/>
              <c:layout>
                <c:manualLayout>
                  <c:x val="-4.2873213324270527E-2"/>
                  <c:y val="-4.07979335113475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273-4F36-9EC1-106CF2AB3058}"/>
                </c:ext>
              </c:extLst>
            </c:dLbl>
            <c:dLbl>
              <c:idx val="8"/>
              <c:layout>
                <c:manualLayout>
                  <c:x val="-0.27089637098051256"/>
                  <c:y val="-0.19199740331139281"/>
                </c:manualLayout>
              </c:layout>
              <c:showLegendKey val="0"/>
              <c:showVal val="0"/>
              <c:showCatName val="1"/>
              <c:showSerName val="0"/>
              <c:showPercent val="1"/>
              <c:showBubbleSize val="0"/>
              <c:extLst>
                <c:ext xmlns:c15="http://schemas.microsoft.com/office/drawing/2012/chart" uri="{CE6537A1-D6FC-4f65-9D91-7224C49458BB}">
                  <c15:layout>
                    <c:manualLayout>
                      <c:w val="0.17682576412357681"/>
                      <c:h val="0.14386319440122891"/>
                    </c:manualLayout>
                  </c15:layout>
                </c:ext>
                <c:ext xmlns:c16="http://schemas.microsoft.com/office/drawing/2014/chart" uri="{C3380CC4-5D6E-409C-BE32-E72D297353CC}">
                  <c16:uniqueId val="{00000011-8273-4F36-9EC1-106CF2AB3058}"/>
                </c:ext>
              </c:extLst>
            </c:dLbl>
            <c:dLbl>
              <c:idx val="9"/>
              <c:layout>
                <c:manualLayout>
                  <c:x val="-0.10635273309312031"/>
                  <c:y val="-0.24251780419953411"/>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0043466866217507"/>
                    </c:manualLayout>
                  </c15:layout>
                </c:ext>
                <c:ext xmlns:c16="http://schemas.microsoft.com/office/drawing/2014/chart" uri="{C3380CC4-5D6E-409C-BE32-E72D297353CC}">
                  <c16:uniqueId val="{00000013-8273-4F36-9EC1-106CF2AB3058}"/>
                </c:ext>
              </c:extLst>
            </c:dLbl>
            <c:dLbl>
              <c:idx val="10"/>
              <c:layout>
                <c:manualLayout>
                  <c:x val="4.6623496536888215E-2"/>
                  <c:y val="-0.22609508091979544"/>
                </c:manualLayout>
              </c:layout>
              <c:showLegendKey val="0"/>
              <c:showVal val="0"/>
              <c:showCatName val="1"/>
              <c:showSerName val="0"/>
              <c:showPercent val="1"/>
              <c:showBubbleSize val="0"/>
              <c:extLst>
                <c:ext xmlns:c15="http://schemas.microsoft.com/office/drawing/2012/chart" uri="{CE6537A1-D6FC-4f65-9D91-7224C49458BB}">
                  <c15:layout>
                    <c:manualLayout>
                      <c:w val="0.22062019299874047"/>
                      <c:h val="0.10043466866217507"/>
                    </c:manualLayout>
                  </c15:layout>
                </c:ext>
                <c:ext xmlns:c16="http://schemas.microsoft.com/office/drawing/2014/chart" uri="{C3380CC4-5D6E-409C-BE32-E72D297353CC}">
                  <c16:uniqueId val="{00000015-8273-4F36-9EC1-106CF2AB3058}"/>
                </c:ext>
              </c:extLst>
            </c:dLbl>
            <c:numFmt formatCode="0.0%" sourceLinked="0"/>
            <c:spPr>
              <a:solidFill>
                <a:sysClr val="window" lastClr="FFFFFF"/>
              </a:solidFill>
              <a:ln>
                <a:solidFill>
                  <a:sysClr val="windowText" lastClr="000000"/>
                </a:solidFill>
              </a:ln>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グラフ!$H$155:$H$165</c:f>
              <c:strCache>
                <c:ptCount val="11"/>
                <c:pt idx="0">
                  <c:v>食料品製造業</c:v>
                </c:pt>
                <c:pt idx="1">
                  <c:v>飲料・たばこ・飼料製造業</c:v>
                </c:pt>
                <c:pt idx="2">
                  <c:v>繊維工業</c:v>
                </c:pt>
                <c:pt idx="3">
                  <c:v>家具・装備品製造業</c:v>
                </c:pt>
                <c:pt idx="4">
                  <c:v>印刷・同関連業</c:v>
                </c:pt>
                <c:pt idx="5">
                  <c:v>なめし革・同製品・毛皮</c:v>
                </c:pt>
                <c:pt idx="6">
                  <c:v>釜業・土石製品製造業</c:v>
                </c:pt>
                <c:pt idx="7">
                  <c:v>鉄鋼業</c:v>
                </c:pt>
                <c:pt idx="8">
                  <c:v>金属製品製造業</c:v>
                </c:pt>
                <c:pt idx="9">
                  <c:v>機械器具製造</c:v>
                </c:pt>
                <c:pt idx="10">
                  <c:v>その他の製造</c:v>
                </c:pt>
              </c:strCache>
            </c:strRef>
          </c:cat>
          <c:val>
            <c:numRef>
              <c:f>グラフ!$I$155:$I$165</c:f>
              <c:numCache>
                <c:formatCode>#,##0_);[Red]\(#,##0\)</c:formatCode>
                <c:ptCount val="11"/>
                <c:pt idx="0">
                  <c:v>1163</c:v>
                </c:pt>
                <c:pt idx="1">
                  <c:v>357</c:v>
                </c:pt>
                <c:pt idx="2">
                  <c:v>18</c:v>
                </c:pt>
                <c:pt idx="3">
                  <c:v>31</c:v>
                </c:pt>
                <c:pt idx="4">
                  <c:v>120</c:v>
                </c:pt>
                <c:pt idx="5">
                  <c:v>4</c:v>
                </c:pt>
                <c:pt idx="6">
                  <c:v>91</c:v>
                </c:pt>
                <c:pt idx="7">
                  <c:v>191</c:v>
                </c:pt>
                <c:pt idx="8">
                  <c:v>36</c:v>
                </c:pt>
                <c:pt idx="9">
                  <c:v>104</c:v>
                </c:pt>
                <c:pt idx="10">
                  <c:v>99</c:v>
                </c:pt>
              </c:numCache>
            </c:numRef>
          </c:val>
          <c:extLst>
            <c:ext xmlns:c16="http://schemas.microsoft.com/office/drawing/2014/chart" uri="{C3380CC4-5D6E-409C-BE32-E72D297353CC}">
              <c16:uniqueId val="{00000016-8273-4F36-9EC1-106CF2AB3058}"/>
            </c:ext>
          </c:extLst>
        </c:ser>
        <c:dLbls>
          <c:showLegendKey val="0"/>
          <c:showVal val="1"/>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4-4FDC-BC92-8CB58E3F9E44}"/>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54-4FDC-BC92-8CB58E3F9E44}"/>
                </c:ext>
              </c:extLst>
            </c:dLbl>
            <c:dLbl>
              <c:idx val="10"/>
              <c:layout>
                <c:manualLayout>
                  <c:x val="-3.92541707556442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9B-4E17-B01F-397D2CEC201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17339</c:v>
                </c:pt>
                <c:pt idx="1">
                  <c:v>3661</c:v>
                </c:pt>
                <c:pt idx="2">
                  <c:v>3085</c:v>
                </c:pt>
                <c:pt idx="3">
                  <c:v>5206</c:v>
                </c:pt>
                <c:pt idx="4">
                  <c:v>2874</c:v>
                </c:pt>
                <c:pt idx="5">
                  <c:v>2398</c:v>
                </c:pt>
                <c:pt idx="6">
                  <c:v>5275</c:v>
                </c:pt>
                <c:pt idx="7">
                  <c:v>2043</c:v>
                </c:pt>
                <c:pt idx="8">
                  <c:v>4368</c:v>
                </c:pt>
                <c:pt idx="9">
                  <c:v>2918</c:v>
                </c:pt>
                <c:pt idx="10">
                  <c:v>1366</c:v>
                </c:pt>
              </c:numCache>
            </c:numRef>
          </c:val>
          <c:extLst>
            <c:ext xmlns:c16="http://schemas.microsoft.com/office/drawing/2014/chart" uri="{C3380CC4-5D6E-409C-BE32-E72D297353CC}">
              <c16:uniqueId val="{00000002-F254-4FDC-BC92-8CB58E3F9E44}"/>
            </c:ext>
          </c:extLst>
        </c:ser>
        <c:dLbls>
          <c:showLegendKey val="0"/>
          <c:showVal val="0"/>
          <c:showCatName val="0"/>
          <c:showSerName val="0"/>
          <c:showPercent val="0"/>
          <c:showBubbleSize val="0"/>
        </c:dLbls>
        <c:gapWidth val="30"/>
        <c:axId val="186670440"/>
        <c:axId val="186669656"/>
      </c:barChart>
      <c:catAx>
        <c:axId val="186670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86669656"/>
        <c:crossesAt val="0"/>
        <c:auto val="1"/>
        <c:lblAlgn val="ctr"/>
        <c:lblOffset val="100"/>
        <c:tickLblSkip val="1"/>
        <c:tickMarkSkip val="1"/>
        <c:noMultiLvlLbl val="0"/>
      </c:catAx>
      <c:valAx>
        <c:axId val="186669656"/>
        <c:scaling>
          <c:orientation val="minMax"/>
          <c:max val="22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670440"/>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pct25">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933-86E8-DC252D804E63}"/>
                </c:ext>
              </c:extLst>
            </c:dLbl>
            <c:dLbl>
              <c:idx val="1"/>
              <c:layout>
                <c:manualLayout>
                  <c:x val="0"/>
                  <c:y val="0.359725898759444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7F-46DF-9728-706628F09135}"/>
                </c:ext>
              </c:extLst>
            </c:dLbl>
            <c:dLbl>
              <c:idx val="2"/>
              <c:layout>
                <c:manualLayout>
                  <c:x val="4.2238648363252373E-3"/>
                  <c:y val="0.309192387002155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7F-46DF-9728-706628F09135}"/>
                </c:ext>
              </c:extLst>
            </c:dLbl>
            <c:dLbl>
              <c:idx val="3"/>
              <c:layout>
                <c:manualLayout>
                  <c:x val="7.9671805276796447E-6"/>
                  <c:y val="0.35606003974371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7F-46DF-9728-706628F09135}"/>
                </c:ext>
              </c:extLst>
            </c:dLbl>
            <c:dLbl>
              <c:idx val="4"/>
              <c:layout>
                <c:manualLayout>
                  <c:x val="0"/>
                  <c:y val="0.35354642402595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7F-46DF-9728-706628F09135}"/>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グラフ!$I$17:$M$17</c:f>
              <c:numCache>
                <c:formatCode>#,##0;[Red]#,##0</c:formatCode>
                <c:ptCount val="5"/>
                <c:pt idx="0">
                  <c:v>5486</c:v>
                </c:pt>
                <c:pt idx="1">
                  <c:v>5324</c:v>
                </c:pt>
                <c:pt idx="2">
                  <c:v>4840</c:v>
                </c:pt>
                <c:pt idx="3">
                  <c:v>5254</c:v>
                </c:pt>
                <c:pt idx="4">
                  <c:v>5206</c:v>
                </c:pt>
              </c:numCache>
            </c:numRef>
          </c:val>
          <c:extLst>
            <c:ext xmlns:c16="http://schemas.microsoft.com/office/drawing/2014/chart" uri="{C3380CC4-5D6E-409C-BE32-E72D297353CC}">
              <c16:uniqueId val="{00000001-45CD-4933-86E8-DC252D804E63}"/>
            </c:ext>
          </c:extLst>
        </c:ser>
        <c:dLbls>
          <c:showLegendKey val="0"/>
          <c:showVal val="0"/>
          <c:showCatName val="0"/>
          <c:showSerName val="0"/>
          <c:showPercent val="0"/>
          <c:showBubbleSize val="0"/>
        </c:dLbls>
        <c:gapWidth val="30"/>
        <c:axId val="185867664"/>
        <c:axId val="185866488"/>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7.9673006204017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933-86E8-DC252D804E63}"/>
                </c:ext>
              </c:extLst>
            </c:dLbl>
            <c:dLbl>
              <c:idx val="1"/>
              <c:layout>
                <c:manualLayout>
                  <c:x val="-8.579733763480199E-2"/>
                  <c:y val="-5.7300268379642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F-46DF-9728-706628F09135}"/>
                </c:ext>
              </c:extLst>
            </c:dLbl>
            <c:dLbl>
              <c:idx val="2"/>
              <c:layout>
                <c:manualLayout>
                  <c:x val="-7.7349607962151512E-2"/>
                  <c:y val="2.455725787698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7F-46DF-9728-706628F09135}"/>
                </c:ext>
              </c:extLst>
            </c:dLbl>
            <c:dLbl>
              <c:idx val="3"/>
              <c:layout>
                <c:manualLayout>
                  <c:x val="-7.7349607962151581E-2"/>
                  <c:y val="-4.7855169196184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933-86E8-DC252D804E63}"/>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933-86E8-DC252D804E6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グラフ!$I$18:$M$18</c:f>
              <c:numCache>
                <c:formatCode>#,##0;[Red]#,##0</c:formatCode>
                <c:ptCount val="5"/>
                <c:pt idx="0">
                  <c:v>52615</c:v>
                </c:pt>
                <c:pt idx="1">
                  <c:v>56570</c:v>
                </c:pt>
                <c:pt idx="2">
                  <c:v>53339</c:v>
                </c:pt>
                <c:pt idx="3">
                  <c:v>55002</c:v>
                </c:pt>
                <c:pt idx="4">
                  <c:v>55345</c:v>
                </c:pt>
              </c:numCache>
            </c:numRef>
          </c:val>
          <c:smooth val="0"/>
          <c:extLst>
            <c:ext xmlns:c16="http://schemas.microsoft.com/office/drawing/2014/chart" uri="{C3380CC4-5D6E-409C-BE32-E72D297353CC}">
              <c16:uniqueId val="{00000005-45CD-4933-86E8-DC252D804E63}"/>
            </c:ext>
          </c:extLst>
        </c:ser>
        <c:dLbls>
          <c:showLegendKey val="0"/>
          <c:showVal val="0"/>
          <c:showCatName val="0"/>
          <c:showSerName val="0"/>
          <c:showPercent val="0"/>
          <c:showBubbleSize val="0"/>
        </c:dLbls>
        <c:marker val="1"/>
        <c:smooth val="0"/>
        <c:axId val="185868056"/>
        <c:axId val="185868448"/>
      </c:lineChart>
      <c:catAx>
        <c:axId val="18586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6488"/>
        <c:crossesAt val="0"/>
        <c:auto val="1"/>
        <c:lblAlgn val="ctr"/>
        <c:lblOffset val="100"/>
        <c:tickLblSkip val="1"/>
        <c:tickMarkSkip val="1"/>
        <c:noMultiLvlLbl val="0"/>
      </c:catAx>
      <c:valAx>
        <c:axId val="185866488"/>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7664"/>
        <c:crosses val="autoZero"/>
        <c:crossBetween val="between"/>
      </c:valAx>
      <c:catAx>
        <c:axId val="185868056"/>
        <c:scaling>
          <c:orientation val="minMax"/>
        </c:scaling>
        <c:delete val="1"/>
        <c:axPos val="b"/>
        <c:numFmt formatCode="General" sourceLinked="1"/>
        <c:majorTickMark val="out"/>
        <c:minorTickMark val="none"/>
        <c:tickLblPos val="none"/>
        <c:crossAx val="185868448"/>
        <c:crossesAt val="0"/>
        <c:auto val="1"/>
        <c:lblAlgn val="ctr"/>
        <c:lblOffset val="100"/>
        <c:noMultiLvlLbl val="0"/>
      </c:catAx>
      <c:valAx>
        <c:axId val="185868448"/>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8056"/>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EC2-4557-92F5-47C3F7955012}"/>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EC2-4557-92F5-47C3F7955012}"/>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EC2-4557-92F5-47C3F7955012}"/>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EC2-4557-92F5-47C3F7955012}"/>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EC2-4557-92F5-47C3F7955012}"/>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EC2-4557-92F5-47C3F7955012}"/>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2EC2-4557-92F5-47C3F7955012}"/>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2EC2-4557-92F5-47C3F7955012}"/>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2EC2-4557-92F5-47C3F7955012}"/>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2EC2-4557-92F5-47C3F7955012}"/>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2EC2-4557-92F5-47C3F7955012}"/>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2EC2-4557-92F5-47C3F7955012}"/>
              </c:ext>
            </c:extLst>
          </c:dPt>
          <c:dLbls>
            <c:dLbl>
              <c:idx val="0"/>
              <c:layout>
                <c:manualLayout>
                  <c:x val="-0.10602680582087003"/>
                  <c:y val="-0.23082516124893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EC2-4557-92F5-47C3F7955012}"/>
                </c:ext>
              </c:extLst>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600"/>
                      <a:t>0.0%</a:t>
                    </a:r>
                  </a:p>
                </c:rich>
              </c:tx>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2EC2-4557-92F5-47C3F7955012}"/>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C2-4557-92F5-47C3F7955012}"/>
                </c:ext>
              </c:extLst>
            </c:dLbl>
            <c:dLbl>
              <c:idx val="3"/>
              <c:layout>
                <c:manualLayout>
                  <c:x val="0.14661121950082004"/>
                  <c:y val="-0.215664940147691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C2-4557-92F5-47C3F7955012}"/>
                </c:ext>
              </c:extLst>
            </c:dLbl>
            <c:dLbl>
              <c:idx val="4"/>
              <c:layout>
                <c:manualLayout>
                  <c:x val="0.2612710245538834"/>
                  <c:y val="-0.19523649688380687"/>
                </c:manualLayout>
              </c:layout>
              <c:tx>
                <c:rich>
                  <a:bodyPr/>
                  <a:lstStyle/>
                  <a:p>
                    <a:fld id="{34DA09AE-FC4B-415D-99D9-6E933A40C327}" type="CATEGORYNAME">
                      <a:rPr lang="ja-JP" altLang="en-US" sz="500"/>
                      <a:pPr/>
                      <a:t>[分類名]</a:t>
                    </a:fld>
                    <a:r>
                      <a:rPr lang="ja-JP" altLang="en-US" baseline="0"/>
                      <a:t>
</a:t>
                    </a:r>
                    <a:fld id="{37C2B1A5-E3FE-4AE8-9C09-93C80309963A}"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15:dlblFieldTable/>
                  <c15:showDataLabelsRange val="0"/>
                </c:ext>
                <c:ext xmlns:c16="http://schemas.microsoft.com/office/drawing/2014/chart" uri="{C3380CC4-5D6E-409C-BE32-E72D297353CC}">
                  <c16:uniqueId val="{0000001A-2EC2-4557-92F5-47C3F7955012}"/>
                </c:ext>
              </c:extLst>
            </c:dLbl>
            <c:dLbl>
              <c:idx val="5"/>
              <c:layout>
                <c:manualLayout>
                  <c:x val="0.25545763344241396"/>
                  <c:y val="-8.0543837772130936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baseline="0">
                        <a:ea typeface="ＭＳ Ｐゴシック" panose="020B0600070205080204" pitchFamily="50" charset="-128"/>
                      </a:rPr>
                      <a:t>情報通信業</a:t>
                    </a:r>
                    <a:r>
                      <a:rPr lang="ja-JP" altLang="en-US" sz="600"/>
                      <a:t>
</a:t>
                    </a:r>
                    <a:r>
                      <a:rPr lang="en-US" altLang="ja-JP" sz="600">
                        <a:latin typeface="ＭＳ Ｐゴシック" panose="020B0600070205080204" pitchFamily="50" charset="-128"/>
                        <a:ea typeface="ＭＳ Ｐゴシック" panose="020B0600070205080204" pitchFamily="50" charset="-128"/>
                      </a:rPr>
                      <a:t>1.8%</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C2-4557-92F5-47C3F7955012}"/>
                </c:ext>
              </c:extLst>
            </c:dLbl>
            <c:dLbl>
              <c:idx val="6"/>
              <c:layout>
                <c:manualLayout>
                  <c:x val="0.23159763313609469"/>
                  <c:y val="-6.8928475239525414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2.3%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C2-4557-92F5-47C3F7955012}"/>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C2-4557-92F5-47C3F7955012}"/>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EC2-4557-92F5-47C3F7955012}"/>
                </c:ext>
              </c:extLst>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12.0%</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EC2-4557-92F5-47C3F7955012}"/>
                </c:ext>
              </c:extLst>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5.5%</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EC2-4557-92F5-47C3F7955012}"/>
                </c:ext>
              </c:extLst>
            </c:dLbl>
            <c:dLbl>
              <c:idx val="11"/>
              <c:layout>
                <c:manualLayout>
                  <c:x val="-0.18089729302649318"/>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13.3%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EC2-4557-92F5-47C3F7955012}"/>
                </c:ext>
              </c:extLst>
            </c:dLbl>
            <c:dLbl>
              <c:idx val="12"/>
              <c:layout>
                <c:manualLayout>
                  <c:x val="-0.2205738551710677"/>
                  <c:y val="-4.8174067320486922E-4"/>
                </c:manualLayout>
              </c:layout>
              <c:tx>
                <c:rich>
                  <a:bodyPr/>
                  <a:lstStyle/>
                  <a:p>
                    <a:r>
                      <a:rPr lang="ja-JP" altLang="en-US"/>
                      <a:t>生活関連</a:t>
                    </a:r>
                  </a:p>
                  <a:p>
                    <a:r>
                      <a:rPr lang="ja-JP" altLang="en-US"/>
                      <a:t>サービス業・</a:t>
                    </a:r>
                  </a:p>
                  <a:p>
                    <a:r>
                      <a:rPr lang="ja-JP" altLang="en-US"/>
                      <a:t>娯楽業
</a:t>
                    </a:r>
                    <a:r>
                      <a:rPr lang="en-US" altLang="ja-JP"/>
                      <a:t>8.0%</a:t>
                    </a:r>
                  </a:p>
                </c:rich>
              </c:tx>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EC2-4557-92F5-47C3F7955012}"/>
                </c:ext>
              </c:extLst>
            </c:dLbl>
            <c:dLbl>
              <c:idx val="13"/>
              <c:layout>
                <c:manualLayout>
                  <c:x val="-0.20979701501809314"/>
                  <c:y val="-6.9867408763524194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 xmlns:c16="http://schemas.microsoft.com/office/drawing/2014/chart" uri="{C3380CC4-5D6E-409C-BE32-E72D297353CC}">
                  <c16:uniqueId val="{00000015-2EC2-4557-92F5-47C3F7955012}"/>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EC2-4557-92F5-47C3F7955012}"/>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 xmlns:c16="http://schemas.microsoft.com/office/drawing/2014/chart" uri="{C3380CC4-5D6E-409C-BE32-E72D297353CC}">
                  <c16:uniqueId val="{0000001B-2EC2-4557-92F5-47C3F7955012}"/>
                </c:ext>
              </c:extLst>
            </c:dLbl>
            <c:dLbl>
              <c:idx val="16"/>
              <c:layout>
                <c:manualLayout>
                  <c:x val="-7.8898491519159494E-2"/>
                  <c:y val="-0.14595602730274509"/>
                </c:manualLayout>
              </c:layout>
              <c:tx>
                <c:rich>
                  <a:bodyPr/>
                  <a:lstStyle/>
                  <a:p>
                    <a:r>
                      <a:rPr lang="ja-JP" altLang="en-US" sz="500"/>
                      <a:t>サービス業</a:t>
                    </a:r>
                    <a:r>
                      <a:rPr lang="en-US" altLang="ja-JP" sz="500"/>
                      <a:t>(</a:t>
                    </a:r>
                    <a:r>
                      <a:rPr lang="ja-JP" altLang="en-US" sz="500"/>
                      <a:t>他に分類されないもの）
</a:t>
                    </a:r>
                    <a:r>
                      <a:rPr lang="en-US" altLang="ja-JP" sz="500"/>
                      <a:t>6.9%</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C-2EC2-4557-92F5-47C3F7955012}"/>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1</c:v>
                </c:pt>
                <c:pt idx="1">
                  <c:v>2</c:v>
                </c:pt>
                <c:pt idx="2">
                  <c:v>415</c:v>
                </c:pt>
                <c:pt idx="3">
                  <c:v>156</c:v>
                </c:pt>
                <c:pt idx="4">
                  <c:v>4</c:v>
                </c:pt>
                <c:pt idx="5">
                  <c:v>92</c:v>
                </c:pt>
                <c:pt idx="6">
                  <c:v>122</c:v>
                </c:pt>
                <c:pt idx="7">
                  <c:v>1228</c:v>
                </c:pt>
                <c:pt idx="8">
                  <c:v>85</c:v>
                </c:pt>
                <c:pt idx="9">
                  <c:v>624</c:v>
                </c:pt>
                <c:pt idx="10">
                  <c:v>286</c:v>
                </c:pt>
                <c:pt idx="11">
                  <c:v>690</c:v>
                </c:pt>
                <c:pt idx="12">
                  <c:v>414</c:v>
                </c:pt>
                <c:pt idx="13">
                  <c:v>241</c:v>
                </c:pt>
                <c:pt idx="14">
                  <c:v>467</c:v>
                </c:pt>
                <c:pt idx="15">
                  <c:v>21</c:v>
                </c:pt>
                <c:pt idx="16">
                  <c:v>358</c:v>
                </c:pt>
              </c:numCache>
            </c:numRef>
          </c:val>
          <c:extLst>
            <c:ext xmlns:c16="http://schemas.microsoft.com/office/drawing/2014/chart" uri="{C3380CC4-5D6E-409C-BE32-E72D297353CC}">
              <c16:uniqueId val="{0000001D-2EC2-4557-92F5-47C3F7955012}"/>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7DF7-440A-A1BF-ABE82783E910}"/>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7DF7-440A-A1BF-ABE82783E910}"/>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7DF7-440A-A1BF-ABE82783E910}"/>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7DF7-440A-A1BF-ABE82783E910}"/>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7DF7-440A-A1BF-ABE82783E910}"/>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7DF7-440A-A1BF-ABE82783E910}"/>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7DF7-440A-A1BF-ABE82783E910}"/>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7DF7-440A-A1BF-ABE82783E910}"/>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7DF7-440A-A1BF-ABE82783E910}"/>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7DF7-440A-A1BF-ABE82783E910}"/>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7DF7-440A-A1BF-ABE82783E910}"/>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7DF7-440A-A1BF-ABE82783E910}"/>
              </c:ext>
            </c:extLst>
          </c:dPt>
          <c:dPt>
            <c:idx val="16"/>
            <c:bubble3D val="0"/>
            <c:spPr>
              <a:solidFill>
                <a:schemeClr val="bg1">
                  <a:lumMod val="85000"/>
                </a:schemeClr>
              </a:solidFill>
              <a:ln w="12700">
                <a:solidFill>
                  <a:srgbClr val="000000"/>
                </a:solidFill>
                <a:prstDash val="solid"/>
              </a:ln>
            </c:spPr>
            <c:extLst>
              <c:ext xmlns:c16="http://schemas.microsoft.com/office/drawing/2014/chart" uri="{C3380CC4-5D6E-409C-BE32-E72D297353CC}">
                <c16:uniqueId val="{00000019-7DF7-440A-A1BF-ABE82783E910}"/>
              </c:ext>
            </c:extLst>
          </c:dPt>
          <c:dLbls>
            <c:dLbl>
              <c:idx val="0"/>
              <c:layout>
                <c:manualLayout>
                  <c:x val="-4.017840632558415E-2"/>
                  <c:y val="-0.212409012217105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7DF7-440A-A1BF-ABE82783E910}"/>
                </c:ext>
              </c:extLst>
            </c:dLbl>
            <c:dLbl>
              <c:idx val="1"/>
              <c:layout>
                <c:manualLayout>
                  <c:x val="0.12837285590656597"/>
                  <c:y val="-0.19816475509436124"/>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p>
                </c:rich>
              </c:tx>
              <c:numFmt formatCode="0.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7DF7-440A-A1BF-ABE82783E910}"/>
                </c:ext>
              </c:extLst>
            </c:dLbl>
            <c:dLbl>
              <c:idx val="2"/>
              <c:layout>
                <c:manualLayout>
                  <c:x val="1.2216432317285074E-2"/>
                  <c:y val="-4.1050509728664135E-2"/>
                </c:manualLayout>
              </c:layout>
              <c:tx>
                <c:rich>
                  <a:bodyPr/>
                  <a:lstStyle/>
                  <a:p>
                    <a:fld id="{CADFE625-F2F8-4133-B6F5-7AE8F46B9CF9}" type="CATEGORYNAME">
                      <a:rPr lang="ja-JP" altLang="en-US" sz="700"/>
                      <a:pPr/>
                      <a:t>[分類名]</a:t>
                    </a:fld>
                    <a:r>
                      <a:rPr lang="ja-JP" altLang="en-US" baseline="0"/>
                      <a:t>
</a:t>
                    </a:r>
                    <a:fld id="{63B636D5-894F-4C83-85DE-B7F8448D66A8}"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DF7-440A-A1BF-ABE82783E910}"/>
                </c:ext>
              </c:extLst>
            </c:dLbl>
            <c:dLbl>
              <c:idx val="3"/>
              <c:layout>
                <c:manualLayout>
                  <c:x val="0.10651975955618895"/>
                  <c:y val="-0.12325578491848332"/>
                </c:manualLayout>
              </c:layout>
              <c:tx>
                <c:rich>
                  <a:bodyPr/>
                  <a:lstStyle/>
                  <a:p>
                    <a:fld id="{46FD6F97-F39A-4064-A081-3C0F887E6EA3}" type="CATEGORYNAME">
                      <a:rPr lang="ja-JP" altLang="en-US" sz="600"/>
                      <a:pPr/>
                      <a:t>[分類名]</a:t>
                    </a:fld>
                    <a:r>
                      <a:rPr lang="ja-JP" altLang="en-US" sz="700" baseline="0"/>
                      <a:t>
</a:t>
                    </a:r>
                    <a:fld id="{D1DDB445-B2C6-4299-810E-7AA1CEDBD87C}" type="PERCENTAGE">
                      <a:rPr lang="en-US" altLang="ja-JP"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2522638160868887"/>
                      <c:h val="0.10472248621848171"/>
                    </c:manualLayout>
                  </c15:layout>
                  <c15:dlblFieldTable/>
                  <c15:showDataLabelsRange val="0"/>
                </c:ext>
                <c:ext xmlns:c16="http://schemas.microsoft.com/office/drawing/2014/chart" uri="{C3380CC4-5D6E-409C-BE32-E72D297353CC}">
                  <c16:uniqueId val="{00000003-7DF7-440A-A1BF-ABE82783E910}"/>
                </c:ext>
              </c:extLst>
            </c:dLbl>
            <c:dLbl>
              <c:idx val="4"/>
              <c:layout>
                <c:manualLayout>
                  <c:x val="0.22754055942915352"/>
                  <c:y val="-0.1341631528350051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p>
                  <a:p>
                    <a:pPr>
                      <a:defRPr sz="1000" b="0" i="0" u="none" strike="noStrike" baseline="0">
                        <a:solidFill>
                          <a:srgbClr val="000000"/>
                        </a:solidFill>
                        <a:latin typeface="+mn-ea"/>
                        <a:ea typeface="+mn-ea"/>
                        <a:cs typeface="ＭＳ 明朝"/>
                      </a:defRPr>
                    </a:pPr>
                    <a:r>
                      <a:rPr lang="ja-JP" altLang="en-US" sz="700"/>
                      <a:t>水道業
</a:t>
                    </a:r>
                    <a:r>
                      <a:rPr lang="en-US" altLang="ja-JP" sz="700"/>
                      <a:t>1.9%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7DF7-440A-A1BF-ABE82783E910}"/>
                </c:ext>
              </c:extLst>
            </c:dLbl>
            <c:dLbl>
              <c:idx val="5"/>
              <c:layout>
                <c:manualLayout>
                  <c:x val="0.21595259072882478"/>
                  <c:y val="-3.2683430539107955E-3"/>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p>
                  <a:p>
                    <a:pPr>
                      <a:defRPr sz="700" b="0" i="0" u="none" strike="noStrike" baseline="0">
                        <a:solidFill>
                          <a:srgbClr val="000000"/>
                        </a:solidFill>
                        <a:latin typeface="+mn-ea"/>
                        <a:ea typeface="+mn-ea"/>
                        <a:cs typeface="ＭＳ 明朝"/>
                      </a:defRPr>
                    </a:pPr>
                    <a:r>
                      <a:rPr lang="ja-JP" altLang="en-US" sz="700"/>
                      <a:t>通信業
</a:t>
                    </a:r>
                    <a:r>
                      <a:rPr lang="en-US" altLang="ja-JP" sz="700"/>
                      <a:t>2.8%</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F7-440A-A1BF-ABE82783E910}"/>
                </c:ext>
              </c:extLst>
            </c:dLbl>
            <c:dLbl>
              <c:idx val="6"/>
              <c:layout>
                <c:manualLayout>
                  <c:x val="0.19276680563202053"/>
                  <c:y val="0.13194416319242169"/>
                </c:manualLayout>
              </c:layout>
              <c:tx>
                <c:rich>
                  <a:bodyPr/>
                  <a:lstStyle/>
                  <a:p>
                    <a:r>
                      <a:rPr lang="ja-JP" altLang="en-US" sz="700"/>
                      <a:t>運輸業・</a:t>
                    </a:r>
                  </a:p>
                  <a:p>
                    <a:r>
                      <a:rPr lang="ja-JP" altLang="en-US" sz="700"/>
                      <a:t>郵便業
</a:t>
                    </a:r>
                    <a:r>
                      <a:rPr lang="en-US" altLang="ja-JP" sz="700"/>
                      <a:t>5.9%</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DF7-440A-A1BF-ABE82783E910}"/>
                </c:ext>
              </c:extLst>
            </c:dLbl>
            <c:dLbl>
              <c:idx val="7"/>
              <c:layout>
                <c:manualLayout>
                  <c:x val="-4.9118769678081889E-2"/>
                  <c:y val="2.1830875046856938E-2"/>
                </c:manualLayout>
              </c:layout>
              <c:tx>
                <c:rich>
                  <a:bodyPr/>
                  <a:lstStyle/>
                  <a:p>
                    <a:r>
                      <a:rPr lang="ja-JP" altLang="en-US"/>
                      <a:t>卸売業・</a:t>
                    </a:r>
                  </a:p>
                  <a:p>
                    <a:r>
                      <a:rPr lang="ja-JP" altLang="en-US"/>
                      <a:t>小売業
</a:t>
                    </a:r>
                    <a:r>
                      <a:rPr lang="en-US" altLang="ja-JP"/>
                      <a:t>27.8%</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DF7-440A-A1BF-ABE82783E910}"/>
                </c:ext>
              </c:extLst>
            </c:dLbl>
            <c:dLbl>
              <c:idx val="8"/>
              <c:layout>
                <c:manualLayout>
                  <c:x val="0.14151540591383932"/>
                  <c:y val="0.24195282769612991"/>
                </c:manualLayout>
              </c:layout>
              <c:tx>
                <c:rich>
                  <a:bodyPr/>
                  <a:lstStyle/>
                  <a:p>
                    <a:r>
                      <a:rPr lang="ja-JP" altLang="en-US">
                        <a:latin typeface="+mn-ea"/>
                        <a:ea typeface="+mn-ea"/>
                      </a:rPr>
                      <a:t>金</a:t>
                    </a:r>
                    <a:r>
                      <a:rPr lang="ja-JP" altLang="en-US"/>
                      <a:t>融・</a:t>
                    </a:r>
                  </a:p>
                  <a:p>
                    <a:r>
                      <a:rPr lang="ja-JP" altLang="en-US"/>
                      <a:t>保険業
</a:t>
                    </a:r>
                    <a:r>
                      <a:rPr lang="en-US" altLang="ja-JP"/>
                      <a:t>1.8%</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DF7-440A-A1BF-ABE82783E910}"/>
                </c:ext>
              </c:extLst>
            </c:dLbl>
            <c:dLbl>
              <c:idx val="9"/>
              <c:layout>
                <c:manualLayout>
                  <c:x val="-6.1669267809196947E-4"/>
                  <c:y val="0.24624331852975936"/>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p>
                  <a:p>
                    <a:pPr>
                      <a:defRPr sz="1000" b="0" i="0" u="none" strike="noStrike" baseline="0">
                        <a:solidFill>
                          <a:srgbClr val="000000"/>
                        </a:solidFill>
                        <a:latin typeface="+mn-ea"/>
                        <a:ea typeface="+mn-ea"/>
                        <a:cs typeface="ＭＳ 明朝"/>
                      </a:defRPr>
                    </a:pPr>
                    <a:r>
                      <a:rPr lang="ja-JP" altLang="en-US" sz="800"/>
                      <a:t>物品賃貸業
</a:t>
                    </a:r>
                    <a:r>
                      <a:rPr lang="en-US" altLang="ja-JP" sz="800"/>
                      <a:t>2.9%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DF7-440A-A1BF-ABE82783E910}"/>
                </c:ext>
              </c:extLst>
            </c:dLbl>
            <c:dLbl>
              <c:idx val="10"/>
              <c:layout>
                <c:manualLayout>
                  <c:x val="-0.16426060982615495"/>
                  <c:y val="0.254170241305851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DF7-440A-A1BF-ABE82783E910}"/>
                </c:ext>
              </c:extLst>
            </c:dLbl>
            <c:dLbl>
              <c:idx val="11"/>
              <c:layout>
                <c:manualLayout>
                  <c:x val="-0.28667302775456061"/>
                  <c:y val="0.1668198141659794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endParaRPr lang="ja-JP" altLang="en-US" sz="1000"/>
                  </a:p>
                  <a:p>
                    <a:pPr>
                      <a:defRPr sz="1000" b="0" i="0" u="none" strike="noStrike" baseline="0">
                        <a:solidFill>
                          <a:srgbClr val="000000"/>
                        </a:solidFill>
                        <a:latin typeface="+mn-ea"/>
                        <a:ea typeface="+mn-ea"/>
                        <a:cs typeface="ＭＳ 明朝"/>
                      </a:defRPr>
                    </a:pPr>
                    <a:r>
                      <a:rPr lang="en-US" altLang="ja-JP" sz="800"/>
                      <a:t>7.0%</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DF7-440A-A1BF-ABE82783E910}"/>
                </c:ext>
              </c:extLst>
            </c:dLbl>
            <c:dLbl>
              <c:idx val="12"/>
              <c:layout>
                <c:manualLayout>
                  <c:x val="-0.24699974851512976"/>
                  <c:y val="7.133768592486199E-2"/>
                </c:manualLayout>
              </c:layout>
              <c:tx>
                <c:rich>
                  <a:bodyPr/>
                  <a:lstStyle/>
                  <a:p>
                    <a:r>
                      <a:rPr lang="ja-JP" altLang="en-US" sz="600">
                        <a:latin typeface="+mn-ea"/>
                        <a:ea typeface="+mn-ea"/>
                      </a:rPr>
                      <a:t>生</a:t>
                    </a:r>
                    <a:r>
                      <a:rPr lang="ja-JP" altLang="en-US" sz="600"/>
                      <a:t>活関連</a:t>
                    </a:r>
                  </a:p>
                  <a:p>
                    <a:r>
                      <a:rPr lang="ja-JP" altLang="en-US" sz="600"/>
                      <a:t>サービス業・</a:t>
                    </a:r>
                  </a:p>
                  <a:p>
                    <a:r>
                      <a:rPr lang="ja-JP" altLang="en-US" sz="600"/>
                      <a:t>娯楽業</a:t>
                    </a:r>
                    <a:r>
                      <a:rPr lang="ja-JP" altLang="en-US"/>
                      <a:t>
</a:t>
                    </a:r>
                    <a:r>
                      <a:rPr lang="en-US" altLang="ja-JP"/>
                      <a:t>3.1%</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DF7-440A-A1BF-ABE82783E910}"/>
                </c:ext>
              </c:extLst>
            </c:dLbl>
            <c:dLbl>
              <c:idx val="13"/>
              <c:layout>
                <c:manualLayout>
                  <c:x val="-0.24001210579130208"/>
                  <c:y val="-5.8616794778860962E-2"/>
                </c:manualLayout>
              </c:layout>
              <c:tx>
                <c:rich>
                  <a:bodyPr/>
                  <a:lstStyle/>
                  <a:p>
                    <a:r>
                      <a:rPr lang="ja-JP" altLang="en-US"/>
                      <a:t>教育・</a:t>
                    </a:r>
                  </a:p>
                  <a:p>
                    <a:r>
                      <a:rPr lang="ja-JP" altLang="en-US"/>
                      <a:t>学習支援業
</a:t>
                    </a:r>
                    <a:r>
                      <a:rPr lang="en-US" altLang="ja-JP"/>
                      <a:t>2.2%</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7DF7-440A-A1BF-ABE82783E910}"/>
                </c:ext>
              </c:extLst>
            </c:dLbl>
            <c:dLbl>
              <c:idx val="14"/>
              <c:layout>
                <c:manualLayout>
                  <c:x val="-5.8491805784645122E-3"/>
                  <c:y val="5.569046632181719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851868014822815"/>
                      <c:h val="0.10246306753619958"/>
                    </c:manualLayout>
                  </c15:layout>
                </c:ext>
                <c:ext xmlns:c16="http://schemas.microsoft.com/office/drawing/2014/chart" uri="{C3380CC4-5D6E-409C-BE32-E72D297353CC}">
                  <c16:uniqueId val="{00000017-7DF7-440A-A1BF-ABE82783E910}"/>
                </c:ext>
              </c:extLst>
            </c:dLbl>
            <c:dLbl>
              <c:idx val="15"/>
              <c:layout>
                <c:manualLayout>
                  <c:x val="-0.25393068386625933"/>
                  <c:y val="-0.11804962348502535"/>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0.7%</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D-7DF7-440A-A1BF-ABE82783E910}"/>
                </c:ext>
              </c:extLst>
            </c:dLbl>
            <c:dLbl>
              <c:idx val="16"/>
              <c:layout>
                <c:manualLayout>
                  <c:x val="-0.14238943911477325"/>
                  <c:y val="-0.20025749719623059"/>
                </c:manualLayout>
              </c:layout>
              <c:tx>
                <c:rich>
                  <a:bodyPr/>
                  <a:lstStyle/>
                  <a:p>
                    <a:r>
                      <a:rPr lang="ja-JP" altLang="en-US" sz="600">
                        <a:latin typeface="+mn-ea"/>
                        <a:ea typeface="+mn-ea"/>
                      </a:rPr>
                      <a:t>サ</a:t>
                    </a:r>
                    <a:r>
                      <a:rPr lang="ja-JP" altLang="en-US" sz="600"/>
                      <a:t>ービス業</a:t>
                    </a:r>
                  </a:p>
                  <a:p>
                    <a:r>
                      <a:rPr lang="en-US" altLang="ja-JP" sz="600"/>
                      <a:t>(</a:t>
                    </a:r>
                    <a:r>
                      <a:rPr lang="ja-JP" altLang="en-US" sz="600"/>
                      <a:t>他に分類</a:t>
                    </a:r>
                  </a:p>
                  <a:p>
                    <a:r>
                      <a:rPr lang="ja-JP" altLang="en-US" sz="600"/>
                      <a:t>されないもの）
</a:t>
                    </a:r>
                    <a:r>
                      <a:rPr lang="en-US" altLang="ja-JP" sz="600"/>
                      <a:t>12.6%</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7DF7-440A-A1BF-ABE82783E910}"/>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1</c:v>
                </c:pt>
                <c:pt idx="1">
                  <c:v>2</c:v>
                </c:pt>
                <c:pt idx="2">
                  <c:v>4202</c:v>
                </c:pt>
                <c:pt idx="3">
                  <c:v>2840</c:v>
                </c:pt>
                <c:pt idx="4">
                  <c:v>1072</c:v>
                </c:pt>
                <c:pt idx="5">
                  <c:v>1545</c:v>
                </c:pt>
                <c:pt idx="6">
                  <c:v>3273</c:v>
                </c:pt>
                <c:pt idx="7">
                  <c:v>15407</c:v>
                </c:pt>
                <c:pt idx="8">
                  <c:v>1009</c:v>
                </c:pt>
                <c:pt idx="9">
                  <c:v>1602</c:v>
                </c:pt>
                <c:pt idx="10">
                  <c:v>2175</c:v>
                </c:pt>
                <c:pt idx="11">
                  <c:v>3866</c:v>
                </c:pt>
                <c:pt idx="12">
                  <c:v>1698</c:v>
                </c:pt>
                <c:pt idx="13">
                  <c:v>1226</c:v>
                </c:pt>
                <c:pt idx="14">
                  <c:v>8074</c:v>
                </c:pt>
                <c:pt idx="15">
                  <c:v>367</c:v>
                </c:pt>
                <c:pt idx="16">
                  <c:v>6986</c:v>
                </c:pt>
              </c:numCache>
            </c:numRef>
          </c:val>
          <c:extLst>
            <c:ext xmlns:c16="http://schemas.microsoft.com/office/drawing/2014/chart" uri="{C3380CC4-5D6E-409C-BE32-E72D297353CC}">
              <c16:uniqueId val="{0000001E-7DF7-440A-A1BF-ABE82783E910}"/>
            </c:ext>
          </c:extLst>
        </c:ser>
        <c:dLbls>
          <c:showLegendKey val="0"/>
          <c:showVal val="0"/>
          <c:showCatName val="1"/>
          <c:showSerName val="0"/>
          <c:showPercent val="1"/>
          <c:showBubbleSize val="0"/>
          <c:separator>
</c:separator>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1-0319-4326-9DF9-9261379161FC}"/>
              </c:ext>
            </c:extLst>
          </c:dPt>
          <c:dPt>
            <c:idx val="1"/>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319-4326-9DF9-9261379161FC}"/>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319-4326-9DF9-9261379161FC}"/>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319-4326-9DF9-9261379161FC}"/>
              </c:ext>
            </c:extLst>
          </c:dPt>
          <c:dPt>
            <c:idx val="4"/>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319-4326-9DF9-9261379161FC}"/>
              </c:ext>
            </c:extLst>
          </c:dPt>
          <c:dPt>
            <c:idx val="5"/>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319-4326-9DF9-9261379161FC}"/>
              </c:ext>
            </c:extLst>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19-4326-9DF9-9261379161FC}"/>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19-4326-9DF9-9261379161FC}"/>
                </c:ext>
              </c:extLst>
            </c:dLbl>
            <c:dLbl>
              <c:idx val="2"/>
              <c:layout>
                <c:manualLayout>
                  <c:x val="-1.166330415769228E-2"/>
                  <c:y val="-2.0483003648934128E-2"/>
                </c:manualLayout>
              </c:layout>
              <c:showLegendKey val="0"/>
              <c:showVal val="0"/>
              <c:showCatName val="1"/>
              <c:showSerName val="0"/>
              <c:showPercent val="1"/>
              <c:showBubbleSize val="0"/>
              <c:extLst>
                <c:ext xmlns:c15="http://schemas.microsoft.com/office/drawing/2012/chart" uri="{CE6537A1-D6FC-4f65-9D91-7224C49458BB}">
                  <c15:layout>
                    <c:manualLayout>
                      <c:w val="0.16604495790196871"/>
                      <c:h val="0.12926829268292683"/>
                    </c:manualLayout>
                  </c15:layout>
                </c:ext>
                <c:ext xmlns:c16="http://schemas.microsoft.com/office/drawing/2014/chart" uri="{C3380CC4-5D6E-409C-BE32-E72D297353CC}">
                  <c16:uniqueId val="{00000005-0319-4326-9DF9-9261379161FC}"/>
                </c:ext>
              </c:extLst>
            </c:dLbl>
            <c:dLbl>
              <c:idx val="3"/>
              <c:layout>
                <c:manualLayout>
                  <c:x val="2.935109771354616E-3"/>
                  <c:y val="2.2901038125882197E-3"/>
                </c:manualLayout>
              </c:layout>
              <c:tx>
                <c:rich>
                  <a:bodyPr/>
                  <a:lstStyle/>
                  <a:p>
                    <a:fld id="{4CACE679-0DE4-4248-9BB4-3A90D20B69C2}" type="CATEGORYNAME">
                      <a:rPr lang="ja-JP" altLang="en-US" sz="700"/>
                      <a:pPr/>
                      <a:t>[分類名]</a:t>
                    </a:fld>
                    <a:r>
                      <a:rPr lang="ja-JP" altLang="en-US" sz="700" baseline="0"/>
                      <a:t>
</a:t>
                    </a:r>
                    <a:fld id="{49FB813F-D84B-4002-A621-F7F87B554034}" type="PERCENTAGE">
                      <a:rPr lang="en-US" altLang="ja-JP" sz="8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7428538049954434"/>
                      <c:h val="0.15829315814050851"/>
                    </c:manualLayout>
                  </c15:layout>
                  <c15:dlblFieldTable/>
                  <c15:showDataLabelsRange val="0"/>
                </c:ext>
                <c:ext xmlns:c16="http://schemas.microsoft.com/office/drawing/2014/chart" uri="{C3380CC4-5D6E-409C-BE32-E72D297353CC}">
                  <c16:uniqueId val="{00000007-0319-4326-9DF9-9261379161FC}"/>
                </c:ext>
              </c:extLst>
            </c:dLbl>
            <c:dLbl>
              <c:idx val="4"/>
              <c:layout>
                <c:manualLayout>
                  <c:x val="-2.663435367782957E-2"/>
                  <c:y val="-3.1925267359716611E-2"/>
                </c:manualLayout>
              </c:layout>
              <c:showLegendKey val="0"/>
              <c:showVal val="0"/>
              <c:showCatName val="1"/>
              <c:showSerName val="0"/>
              <c:showPercent val="1"/>
              <c:showBubbleSize val="0"/>
              <c:extLst>
                <c:ext xmlns:c15="http://schemas.microsoft.com/office/drawing/2012/chart" uri="{CE6537A1-D6FC-4f65-9D91-7224C49458BB}">
                  <c15:layout>
                    <c:manualLayout>
                      <c:w val="0.16999840928058702"/>
                      <c:h val="0.12926829268292683"/>
                    </c:manualLayout>
                  </c15:layout>
                </c:ext>
                <c:ext xmlns:c16="http://schemas.microsoft.com/office/drawing/2014/chart" uri="{C3380CC4-5D6E-409C-BE32-E72D297353CC}">
                  <c16:uniqueId val="{00000009-0319-4326-9DF9-9261379161FC}"/>
                </c:ext>
              </c:extLst>
            </c:dLbl>
            <c:dLbl>
              <c:idx val="5"/>
              <c:layout>
                <c:manualLayout>
                  <c:x val="-1.765183130852898E-3"/>
                  <c:y val="1.8238672543209038E-2"/>
                </c:manualLayout>
              </c:layout>
              <c:showLegendKey val="0"/>
              <c:showVal val="0"/>
              <c:showCatName val="1"/>
              <c:showSerName val="0"/>
              <c:showPercent val="1"/>
              <c:showBubbleSize val="0"/>
              <c:extLst>
                <c:ext xmlns:c15="http://schemas.microsoft.com/office/drawing/2012/chart" uri="{CE6537A1-D6FC-4f65-9D91-7224C49458BB}">
                  <c15:layout>
                    <c:manualLayout>
                      <c:w val="0.1556669923854036"/>
                      <c:h val="0.12520325203252033"/>
                    </c:manualLayout>
                  </c15:layout>
                </c:ext>
                <c:ext xmlns:c16="http://schemas.microsoft.com/office/drawing/2014/chart" uri="{C3380CC4-5D6E-409C-BE32-E72D297353CC}">
                  <c16:uniqueId val="{0000000B-0319-4326-9DF9-9261379161FC}"/>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1</c:v>
                </c:pt>
                <c:pt idx="1">
                  <c:v>6</c:v>
                </c:pt>
                <c:pt idx="2">
                  <c:v>81</c:v>
                </c:pt>
                <c:pt idx="3">
                  <c:v>48</c:v>
                </c:pt>
                <c:pt idx="4">
                  <c:v>102</c:v>
                </c:pt>
                <c:pt idx="5">
                  <c:v>69</c:v>
                </c:pt>
              </c:numCache>
            </c:numRef>
          </c:val>
          <c:extLst>
            <c:ext xmlns:c16="http://schemas.microsoft.com/office/drawing/2014/chart" uri="{C3380CC4-5D6E-409C-BE32-E72D297353CC}">
              <c16:uniqueId val="{0000000C-0319-4326-9DF9-9261379161FC}"/>
            </c:ext>
          </c:extLst>
        </c:ser>
        <c:dLbls>
          <c:showLegendKey val="0"/>
          <c:showVal val="0"/>
          <c:showCatName val="1"/>
          <c:showSerName val="0"/>
          <c:showPercent val="1"/>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1146"/>
          <c:y val="0.14899723853736999"/>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737-4E45-9FB1-0489CCA81E0D}"/>
              </c:ext>
            </c:extLst>
          </c:dPt>
          <c:dPt>
            <c:idx val="2"/>
            <c:bubble3D val="0"/>
            <c:spPr>
              <a:pattFill prst="sm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737-4E45-9FB1-0489CCA81E0D}"/>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737-4E45-9FB1-0489CCA81E0D}"/>
              </c:ext>
            </c:extLst>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737-4E45-9FB1-0489CCA81E0D}"/>
                </c:ext>
              </c:extLst>
            </c:dLbl>
            <c:dLbl>
              <c:idx val="1"/>
              <c:layout>
                <c:manualLayout>
                  <c:x val="5.4557838581207891E-4"/>
                  <c:y val="-3.84840767968413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37-4E45-9FB1-0489CCA81E0D}"/>
                </c:ext>
              </c:extLst>
            </c:dLbl>
            <c:dLbl>
              <c:idx val="2"/>
              <c:layout>
                <c:manualLayout>
                  <c:x val="-0.22311989758104223"/>
                  <c:y val="-0.182491410593352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737-4E45-9FB1-0489CCA81E0D}"/>
                </c:ext>
              </c:extLst>
            </c:dLbl>
            <c:dLbl>
              <c:idx val="3"/>
              <c:layout>
                <c:manualLayout>
                  <c:x val="-1.0551656908576006E-2"/>
                  <c:y val="-2.26953807382800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37-4E45-9FB1-0489CCA81E0D}"/>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グラフ!$H$111:$H$114</c:f>
              <c:strCache>
                <c:ptCount val="4"/>
                <c:pt idx="0">
                  <c:v>法人卸売業</c:v>
                </c:pt>
                <c:pt idx="1">
                  <c:v>法人小売業</c:v>
                </c:pt>
                <c:pt idx="2">
                  <c:v>個人卸売業</c:v>
                </c:pt>
                <c:pt idx="3">
                  <c:v>個人小売業</c:v>
                </c:pt>
              </c:strCache>
            </c:strRef>
          </c:cat>
          <c:val>
            <c:numRef>
              <c:f>グラフ!$I$111:$I$114</c:f>
              <c:numCache>
                <c:formatCode>#,##0;[Red]#,##0</c:formatCode>
                <c:ptCount val="4"/>
                <c:pt idx="0">
                  <c:v>7656</c:v>
                </c:pt>
                <c:pt idx="1">
                  <c:v>4528</c:v>
                </c:pt>
                <c:pt idx="2">
                  <c:v>257</c:v>
                </c:pt>
                <c:pt idx="3">
                  <c:v>1691</c:v>
                </c:pt>
              </c:numCache>
            </c:numRef>
          </c:val>
          <c:extLst>
            <c:ext xmlns:c16="http://schemas.microsoft.com/office/drawing/2014/chart" uri="{C3380CC4-5D6E-409C-BE32-E72D297353CC}">
              <c16:uniqueId val="{00000007-A737-4E45-9FB1-0489CCA81E0D}"/>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3.007113410823074E-3"/>
                  <c:y val="5.2582934232589824E-3"/>
                </c:manualLayout>
              </c:layout>
              <c:tx>
                <c:rich>
                  <a:bodyPr/>
                  <a:lstStyle/>
                  <a:p>
                    <a:fld id="{C01A0722-BC92-45AA-8FD1-419DE48D6BF1}"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4E-40F9-B969-4F72979299F9}"/>
                </c:ext>
              </c:extLst>
            </c:dLbl>
            <c:dLbl>
              <c:idx val="1"/>
              <c:layout>
                <c:manualLayout>
                  <c:x val="-9.3344406893146568E-3"/>
                  <c:y val="7.2101726317685914E-3"/>
                </c:manualLayout>
              </c:layout>
              <c:tx>
                <c:rich>
                  <a:bodyPr/>
                  <a:lstStyle/>
                  <a:p>
                    <a:fld id="{3F892079-24F1-4F21-BCE6-22699F8F6BDF}"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4E-40F9-B969-4F72979299F9}"/>
                </c:ext>
              </c:extLst>
            </c:dLbl>
            <c:dLbl>
              <c:idx val="2"/>
              <c:layout>
                <c:manualLayout>
                  <c:x val="-5.773420653863868E-3"/>
                  <c:y val="4.1937156188286088E-3"/>
                </c:manualLayout>
              </c:layout>
              <c:tx>
                <c:rich>
                  <a:bodyPr/>
                  <a:lstStyle/>
                  <a:p>
                    <a:fld id="{2145A9A4-0093-461F-850D-A9DA1ED8CAB2}"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54E-40F9-B969-4F72979299F9}"/>
                </c:ext>
              </c:extLst>
            </c:dLbl>
            <c:dLbl>
              <c:idx val="3"/>
              <c:layout>
                <c:manualLayout>
                  <c:x val="-8.1474388519214205E-3"/>
                  <c:y val="6.6808200992832124E-3"/>
                </c:manualLayout>
              </c:layout>
              <c:tx>
                <c:rich>
                  <a:bodyPr/>
                  <a:lstStyle/>
                  <a:p>
                    <a:fld id="{EFFEFECA-D4B6-4CA4-B4C3-D7B40ABBDA19}"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4E-40F9-B969-4F72979299F9}"/>
                </c:ext>
              </c:extLst>
            </c:dLbl>
            <c:dLbl>
              <c:idx val="4"/>
              <c:layout>
                <c:manualLayout>
                  <c:x val="-2.6007640134092873E-3"/>
                  <c:y val="8.9242756726943054E-3"/>
                </c:manualLayout>
              </c:layout>
              <c:tx>
                <c:rich>
                  <a:bodyPr/>
                  <a:lstStyle/>
                  <a:p>
                    <a:fld id="{643E1B0E-6606-4B0F-8F15-F85CFE58A6FD}"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54E-40F9-B969-4F72979299F9}"/>
                </c:ext>
              </c:extLst>
            </c:dLbl>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平成6年</c:v>
                </c:pt>
                <c:pt idx="1">
                  <c:v>9年</c:v>
                </c:pt>
                <c:pt idx="2">
                  <c:v>14年</c:v>
                </c:pt>
                <c:pt idx="3">
                  <c:v>19年</c:v>
                </c:pt>
                <c:pt idx="4">
                  <c:v>26年</c:v>
                </c:pt>
              </c:strCache>
            </c:strRef>
          </c:cat>
          <c:val>
            <c:numRef>
              <c:f>グラフ!$I$67:$M$67</c:f>
              <c:numCache>
                <c:formatCode>#,##0;[Red]#,##0</c:formatCode>
                <c:ptCount val="5"/>
                <c:pt idx="0">
                  <c:v>1562</c:v>
                </c:pt>
                <c:pt idx="1">
                  <c:v>1596</c:v>
                </c:pt>
                <c:pt idx="2">
                  <c:v>1443</c:v>
                </c:pt>
                <c:pt idx="3">
                  <c:v>1231</c:v>
                </c:pt>
                <c:pt idx="4">
                  <c:v>809</c:v>
                </c:pt>
              </c:numCache>
            </c:numRef>
          </c:val>
          <c:extLst>
            <c:ext xmlns:c16="http://schemas.microsoft.com/office/drawing/2014/chart" uri="{C3380CC4-5D6E-409C-BE32-E72D297353CC}">
              <c16:uniqueId val="{00000005-E54E-40F9-B969-4F72979299F9}"/>
            </c:ext>
          </c:extLst>
        </c:ser>
        <c:ser>
          <c:idx val="0"/>
          <c:order val="1"/>
          <c:tx>
            <c:strRef>
              <c:f>グラフ!$H$68</c:f>
              <c:strCache>
                <c:ptCount val="1"/>
                <c:pt idx="0">
                  <c:v>従業者数</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1.192250372578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4E-40F9-B969-4F72979299F9}"/>
                </c:ext>
              </c:extLst>
            </c:dLbl>
            <c:dLbl>
              <c:idx val="2"/>
              <c:layout>
                <c:manualLayout>
                  <c:x val="0"/>
                  <c:y val="8.9418777943368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4E-40F9-B969-4F72979299F9}"/>
                </c:ext>
              </c:extLst>
            </c:dLbl>
            <c:dLbl>
              <c:idx val="3"/>
              <c:layout>
                <c:manualLayout>
                  <c:x val="0"/>
                  <c:y val="5.9612518628912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4E-40F9-B969-4F72979299F9}"/>
                </c:ext>
              </c:extLst>
            </c:dLbl>
            <c:dLbl>
              <c:idx val="4"/>
              <c:layout>
                <c:manualLayout>
                  <c:x val="-1.4297965229593826E-2"/>
                  <c:y val="1.64375652745343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4E-40F9-B969-4F72979299F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平成6年</c:v>
                </c:pt>
                <c:pt idx="1">
                  <c:v>9年</c:v>
                </c:pt>
                <c:pt idx="2">
                  <c:v>14年</c:v>
                </c:pt>
                <c:pt idx="3">
                  <c:v>19年</c:v>
                </c:pt>
                <c:pt idx="4">
                  <c:v>26年</c:v>
                </c:pt>
              </c:strCache>
            </c:strRef>
          </c:cat>
          <c:val>
            <c:numRef>
              <c:f>グラフ!$I$68:$M$68</c:f>
              <c:numCache>
                <c:formatCode>#,##0;[Red]#,##0</c:formatCode>
                <c:ptCount val="5"/>
                <c:pt idx="0">
                  <c:v>14687</c:v>
                </c:pt>
                <c:pt idx="1">
                  <c:v>13681</c:v>
                </c:pt>
                <c:pt idx="2">
                  <c:v>14869</c:v>
                </c:pt>
                <c:pt idx="3">
                  <c:v>14132</c:v>
                </c:pt>
                <c:pt idx="4">
                  <c:v>10620</c:v>
                </c:pt>
              </c:numCache>
            </c:numRef>
          </c:val>
          <c:extLst>
            <c:ext xmlns:c16="http://schemas.microsoft.com/office/drawing/2014/chart" uri="{C3380CC4-5D6E-409C-BE32-E72D297353CC}">
              <c16:uniqueId val="{0000000A-E54E-40F9-B969-4F72979299F9}"/>
            </c:ext>
          </c:extLst>
        </c:ser>
        <c:dLbls>
          <c:showLegendKey val="0"/>
          <c:showVal val="1"/>
          <c:showCatName val="0"/>
          <c:showSerName val="0"/>
          <c:showPercent val="0"/>
          <c:showBubbleSize val="0"/>
        </c:dLbls>
        <c:gapWidth val="30"/>
        <c:axId val="185869232"/>
        <c:axId val="184143112"/>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グラフ!$I$66:$M$66</c:f>
              <c:strCache>
                <c:ptCount val="5"/>
                <c:pt idx="0">
                  <c:v>平成6年</c:v>
                </c:pt>
                <c:pt idx="1">
                  <c:v>9年</c:v>
                </c:pt>
                <c:pt idx="2">
                  <c:v>14年</c:v>
                </c:pt>
                <c:pt idx="3">
                  <c:v>19年</c:v>
                </c:pt>
                <c:pt idx="4">
                  <c:v>26年</c:v>
                </c:pt>
              </c:strCache>
            </c:strRef>
          </c:cat>
          <c:val>
            <c:numRef>
              <c:f>グラフ!$I$69:$M$69</c:f>
              <c:numCache>
                <c:formatCode>#,##0;[Red]#,##0</c:formatCode>
                <c:ptCount val="5"/>
                <c:pt idx="0">
                  <c:v>59401448</c:v>
                </c:pt>
                <c:pt idx="1">
                  <c:v>59381725</c:v>
                </c:pt>
                <c:pt idx="2">
                  <c:v>63499645</c:v>
                </c:pt>
                <c:pt idx="3">
                  <c:v>58150659</c:v>
                </c:pt>
                <c:pt idx="4">
                  <c:v>50171554</c:v>
                </c:pt>
              </c:numCache>
            </c:numRef>
          </c:val>
          <c:smooth val="0"/>
          <c:extLst>
            <c:ext xmlns:c16="http://schemas.microsoft.com/office/drawing/2014/chart" uri="{C3380CC4-5D6E-409C-BE32-E72D297353CC}">
              <c16:uniqueId val="{0000000B-E54E-40F9-B969-4F72979299F9}"/>
            </c:ext>
          </c:extLst>
        </c:ser>
        <c:dLbls>
          <c:showLegendKey val="0"/>
          <c:showVal val="1"/>
          <c:showCatName val="0"/>
          <c:showSerName val="0"/>
          <c:showPercent val="0"/>
          <c:showBubbleSize val="0"/>
        </c:dLbls>
        <c:marker val="1"/>
        <c:smooth val="0"/>
        <c:axId val="184141152"/>
        <c:axId val="184143896"/>
      </c:lineChart>
      <c:catAx>
        <c:axId val="185869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3112"/>
        <c:crosses val="autoZero"/>
        <c:auto val="0"/>
        <c:lblAlgn val="ctr"/>
        <c:lblOffset val="100"/>
        <c:tickLblSkip val="1"/>
        <c:tickMarkSkip val="1"/>
        <c:noMultiLvlLbl val="0"/>
      </c:catAx>
      <c:valAx>
        <c:axId val="1841431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9232"/>
        <c:crosses val="autoZero"/>
        <c:crossBetween val="between"/>
      </c:valAx>
      <c:catAx>
        <c:axId val="184141152"/>
        <c:scaling>
          <c:orientation val="minMax"/>
        </c:scaling>
        <c:delete val="1"/>
        <c:axPos val="b"/>
        <c:numFmt formatCode="General" sourceLinked="1"/>
        <c:majorTickMark val="out"/>
        <c:minorTickMark val="none"/>
        <c:tickLblPos val="none"/>
        <c:crossAx val="184143896"/>
        <c:crosses val="autoZero"/>
        <c:auto val="0"/>
        <c:lblAlgn val="ctr"/>
        <c:lblOffset val="100"/>
        <c:noMultiLvlLbl val="0"/>
      </c:catAx>
      <c:valAx>
        <c:axId val="18414389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1152"/>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0919-42A6-8C5F-9321107C7084}"/>
              </c:ext>
            </c:extLst>
          </c:dPt>
          <c:dPt>
            <c:idx val="1"/>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919-42A6-8C5F-9321107C7084}"/>
              </c:ext>
            </c:extLst>
          </c:dPt>
          <c:dPt>
            <c:idx val="2"/>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919-42A6-8C5F-9321107C7084}"/>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919-42A6-8C5F-9321107C7084}"/>
              </c:ext>
            </c:extLst>
          </c:dPt>
          <c:dPt>
            <c:idx val="4"/>
            <c:bubble3D val="0"/>
            <c:spPr>
              <a:pattFill prst="dk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919-42A6-8C5F-9321107C7084}"/>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919-42A6-8C5F-9321107C7084}"/>
              </c:ext>
            </c:extLst>
          </c:dPt>
          <c:dLbls>
            <c:dLbl>
              <c:idx val="0"/>
              <c:layout>
                <c:manualLayout>
                  <c:x val="5.5015270700241635E-3"/>
                  <c:y val="-0.207901027740842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19-42A6-8C5F-9321107C7084}"/>
                </c:ext>
              </c:extLst>
            </c:dLbl>
            <c:dLbl>
              <c:idx val="1"/>
              <c:layout>
                <c:manualLayout>
                  <c:x val="0.14771934271718087"/>
                  <c:y val="-0.182355835465459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19-42A6-8C5F-9321107C7084}"/>
                </c:ext>
              </c:extLst>
            </c:dLbl>
            <c:dLbl>
              <c:idx val="3"/>
              <c:layout>
                <c:manualLayout>
                  <c:x val="-2.6298623764283791E-3"/>
                  <c:y val="2.7937413894902577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機械器具</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14.9%</a:t>
                    </a:r>
                  </a:p>
                </c:rich>
              </c:tx>
              <c:spPr>
                <a:solidFill>
                  <a:srgbClr val="FFFFFF"/>
                </a:solidFill>
                <a:ln w="12700">
                  <a:solidFill>
                    <a:srgbClr val="000000"/>
                  </a:solidFill>
                  <a:prstDash val="solid"/>
                </a:ln>
              </c:sp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919-42A6-8C5F-9321107C7084}"/>
                </c:ext>
              </c:extLst>
            </c:dLbl>
            <c:dLbl>
              <c:idx val="4"/>
              <c:layout>
                <c:manualLayout>
                  <c:x val="1.3389358384397415E-2"/>
                  <c:y val="1.446124261238383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その他</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36.9%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19-42A6-8C5F-9321107C7084}"/>
                </c:ext>
              </c:extLst>
            </c:dLbl>
            <c:dLbl>
              <c:idx val="5"/>
              <c:layout>
                <c:manualLayout>
                  <c:x val="-0.1373754770502035"/>
                  <c:y val="-0.160260607427959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919-42A6-8C5F-9321107C7084}"/>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グラフ!$H$73:$H$78</c:f>
              <c:strCache>
                <c:ptCount val="6"/>
                <c:pt idx="0">
                  <c:v>各種商品</c:v>
                </c:pt>
                <c:pt idx="1">
                  <c:v>織物・衣服</c:v>
                </c:pt>
                <c:pt idx="2">
                  <c:v>飲食料品</c:v>
                </c:pt>
                <c:pt idx="3">
                  <c:v>機械器具</c:v>
                </c:pt>
                <c:pt idx="4">
                  <c:v>その他</c:v>
                </c:pt>
                <c:pt idx="5">
                  <c:v>無店舗</c:v>
                </c:pt>
              </c:strCache>
            </c:strRef>
          </c:cat>
          <c:val>
            <c:numRef>
              <c:f>グラフ!$I$73:$I$78</c:f>
              <c:numCache>
                <c:formatCode>#,##0;[Red]#,##0</c:formatCode>
                <c:ptCount val="6"/>
                <c:pt idx="0">
                  <c:v>3</c:v>
                </c:pt>
                <c:pt idx="1">
                  <c:v>58</c:v>
                </c:pt>
                <c:pt idx="2">
                  <c:v>161</c:v>
                </c:pt>
                <c:pt idx="3">
                  <c:v>75</c:v>
                </c:pt>
                <c:pt idx="4">
                  <c:v>185</c:v>
                </c:pt>
                <c:pt idx="5">
                  <c:v>20</c:v>
                </c:pt>
              </c:numCache>
            </c:numRef>
          </c:val>
          <c:extLst>
            <c:ext xmlns:c16="http://schemas.microsoft.com/office/drawing/2014/chart" uri="{C3380CC4-5D6E-409C-BE32-E72D297353CC}">
              <c16:uniqueId val="{0000000C-0919-42A6-8C5F-9321107C7084}"/>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　　26年</c:v>
                </c:pt>
                <c:pt idx="1">
                  <c:v>　　28年</c:v>
                </c:pt>
                <c:pt idx="2">
                  <c:v>　　29年</c:v>
                </c:pt>
                <c:pt idx="3">
                  <c:v>　　30年</c:v>
                </c:pt>
              </c:strCache>
            </c:strRef>
          </c:cat>
          <c:val>
            <c:numRef>
              <c:f>グラフ!$I$131:$I$134</c:f>
              <c:numCache>
                <c:formatCode>#,##0_);[Red]\(#,##0\)</c:formatCode>
                <c:ptCount val="4"/>
                <c:pt idx="0">
                  <c:v>56</c:v>
                </c:pt>
                <c:pt idx="1">
                  <c:v>58</c:v>
                </c:pt>
                <c:pt idx="2">
                  <c:v>52</c:v>
                </c:pt>
                <c:pt idx="3">
                  <c:v>56</c:v>
                </c:pt>
              </c:numCache>
            </c:numRef>
          </c:val>
          <c:extLst>
            <c:ext xmlns:c16="http://schemas.microsoft.com/office/drawing/2014/chart" uri="{C3380CC4-5D6E-409C-BE32-E72D297353CC}">
              <c16:uniqueId val="{00000000-E1D3-4A91-8959-8D1A434ACC29}"/>
            </c:ext>
          </c:extLst>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noFill/>
              <a:ln w="12700">
                <a:no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　　26年</c:v>
                </c:pt>
                <c:pt idx="1">
                  <c:v>　　28年</c:v>
                </c:pt>
                <c:pt idx="2">
                  <c:v>　　29年</c:v>
                </c:pt>
                <c:pt idx="3">
                  <c:v>　　30年</c:v>
                </c:pt>
              </c:strCache>
            </c:strRef>
          </c:cat>
          <c:val>
            <c:numRef>
              <c:f>グラフ!$J$131:$J$134</c:f>
              <c:numCache>
                <c:formatCode>#,##0_);[Red]\(#,##0\)</c:formatCode>
                <c:ptCount val="4"/>
                <c:pt idx="0">
                  <c:v>2372</c:v>
                </c:pt>
                <c:pt idx="1">
                  <c:v>2016</c:v>
                </c:pt>
                <c:pt idx="2">
                  <c:v>2102</c:v>
                </c:pt>
                <c:pt idx="3">
                  <c:v>2214</c:v>
                </c:pt>
              </c:numCache>
            </c:numRef>
          </c:val>
          <c:extLst>
            <c:ext xmlns:c16="http://schemas.microsoft.com/office/drawing/2014/chart" uri="{C3380CC4-5D6E-409C-BE32-E72D297353CC}">
              <c16:uniqueId val="{00000001-E1D3-4A91-8959-8D1A434ACC29}"/>
            </c:ext>
          </c:extLst>
        </c:ser>
        <c:dLbls>
          <c:showLegendKey val="0"/>
          <c:showVal val="1"/>
          <c:showCatName val="0"/>
          <c:showSerName val="0"/>
          <c:showPercent val="0"/>
          <c:showBubbleSize val="0"/>
        </c:dLbls>
        <c:gapWidth val="30"/>
        <c:axId val="184144680"/>
        <c:axId val="184142720"/>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0.1055052244690276"/>
                  <c:y val="-3.980989780340885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3-4A91-8959-8D1A434ACC29}"/>
                </c:ext>
              </c:extLst>
            </c:dLbl>
            <c:dLbl>
              <c:idx val="1"/>
              <c:layout>
                <c:manualLayout>
                  <c:x val="-9.4287226040251901E-2"/>
                  <c:y val="-3.096568236233040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3-4A91-8959-8D1A434ACC29}"/>
                </c:ext>
              </c:extLst>
            </c:dLbl>
            <c:dLbl>
              <c:idx val="2"/>
              <c:layout>
                <c:manualLayout>
                  <c:x val="-0.113383277488983"/>
                  <c:y val="-2.8177183540437443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D3-4A91-8959-8D1A434ACC29}"/>
                </c:ext>
              </c:extLst>
            </c:dLbl>
            <c:dLbl>
              <c:idx val="3"/>
              <c:layout>
                <c:manualLayout>
                  <c:x val="-9.4395596927087252E-2"/>
                  <c:y val="-1.8546688205987653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3-4A91-8959-8D1A434ACC29}"/>
                </c:ext>
              </c:extLst>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　　26年</c:v>
                </c:pt>
                <c:pt idx="1">
                  <c:v>　　28年</c:v>
                </c:pt>
                <c:pt idx="2">
                  <c:v>　　29年</c:v>
                </c:pt>
                <c:pt idx="3">
                  <c:v>　　30年</c:v>
                </c:pt>
              </c:strCache>
            </c:strRef>
          </c:cat>
          <c:val>
            <c:numRef>
              <c:f>グラフ!$K$131:$K$134</c:f>
              <c:numCache>
                <c:formatCode>#,##0_);[Red]\(#,##0\)</c:formatCode>
                <c:ptCount val="4"/>
                <c:pt idx="0">
                  <c:v>5696045</c:v>
                </c:pt>
                <c:pt idx="1">
                  <c:v>5971296</c:v>
                </c:pt>
                <c:pt idx="2">
                  <c:v>6250840</c:v>
                </c:pt>
                <c:pt idx="3">
                  <c:v>6423552</c:v>
                </c:pt>
              </c:numCache>
            </c:numRef>
          </c:val>
          <c:smooth val="0"/>
          <c:extLst>
            <c:ext xmlns:c16="http://schemas.microsoft.com/office/drawing/2014/chart" uri="{C3380CC4-5D6E-409C-BE32-E72D297353CC}">
              <c16:uniqueId val="{00000006-E1D3-4A91-8959-8D1A434ACC29}"/>
            </c:ext>
          </c:extLst>
        </c:ser>
        <c:dLbls>
          <c:showLegendKey val="0"/>
          <c:showVal val="1"/>
          <c:showCatName val="0"/>
          <c:showSerName val="0"/>
          <c:showPercent val="0"/>
          <c:showBubbleSize val="0"/>
        </c:dLbls>
        <c:marker val="1"/>
        <c:smooth val="0"/>
        <c:axId val="255202424"/>
        <c:axId val="255200464"/>
      </c:lineChart>
      <c:catAx>
        <c:axId val="18414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2720"/>
        <c:crosses val="autoZero"/>
        <c:auto val="0"/>
        <c:lblAlgn val="ctr"/>
        <c:lblOffset val="100"/>
        <c:tickLblSkip val="1"/>
        <c:tickMarkSkip val="1"/>
        <c:noMultiLvlLbl val="0"/>
      </c:catAx>
      <c:valAx>
        <c:axId val="184142720"/>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4680"/>
        <c:crosses val="autoZero"/>
        <c:crossBetween val="between"/>
      </c:valAx>
      <c:catAx>
        <c:axId val="255202424"/>
        <c:scaling>
          <c:orientation val="minMax"/>
        </c:scaling>
        <c:delete val="1"/>
        <c:axPos val="b"/>
        <c:numFmt formatCode="General" sourceLinked="1"/>
        <c:majorTickMark val="out"/>
        <c:minorTickMark val="none"/>
        <c:tickLblPos val="none"/>
        <c:crossAx val="255200464"/>
        <c:crosses val="autoZero"/>
        <c:auto val="0"/>
        <c:lblAlgn val="ctr"/>
        <c:lblOffset val="100"/>
        <c:noMultiLvlLbl val="0"/>
      </c:catAx>
      <c:valAx>
        <c:axId val="255200464"/>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202424"/>
        <c:crosses val="max"/>
        <c:crossBetween val="between"/>
      </c:valAx>
      <c:spPr>
        <a:noFill/>
        <a:ln w="12700">
          <a:solidFill>
            <a:srgbClr val="000000"/>
          </a:solidFill>
          <a:prstDash val="solid"/>
        </a:ln>
      </c:spPr>
    </c:plotArea>
    <c:legend>
      <c:legendPos val="r"/>
      <c:layout>
        <c:manualLayout>
          <c:xMode val="edge"/>
          <c:yMode val="edge"/>
          <c:x val="4.3352806705613409E-2"/>
          <c:y val="0.91226865078532537"/>
          <c:w val="0.86116739652255392"/>
          <c:h val="6.2654248236149276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平成30年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2789-491F-B4A6-BAA9625B9E14}"/>
              </c:ext>
            </c:extLst>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2789-491F-B4A6-BAA9625B9E14}"/>
              </c:ext>
            </c:extLst>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5-2789-491F-B4A6-BAA9625B9E14}"/>
              </c:ext>
            </c:extLst>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7-2789-491F-B4A6-BAA9625B9E14}"/>
              </c:ext>
            </c:extLst>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2789-491F-B4A6-BAA9625B9E14}"/>
              </c:ext>
            </c:extLst>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B-2789-491F-B4A6-BAA9625B9E14}"/>
              </c:ext>
            </c:extLst>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D-2789-491F-B4A6-BAA9625B9E14}"/>
              </c:ext>
            </c:extLst>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F-2789-491F-B4A6-BAA9625B9E14}"/>
              </c:ext>
            </c:extLst>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extLst>
              <c:ext xmlns:c16="http://schemas.microsoft.com/office/drawing/2014/chart" uri="{C3380CC4-5D6E-409C-BE32-E72D297353CC}">
                <c16:uniqueId val="{00000011-2789-491F-B4A6-BAA9625B9E14}"/>
              </c:ext>
            </c:extLst>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3-2789-491F-B4A6-BAA9625B9E14}"/>
              </c:ext>
            </c:extLst>
          </c:dPt>
          <c:dPt>
            <c:idx val="10"/>
            <c:bubble3D val="0"/>
            <c:spPr>
              <a:solidFill>
                <a:schemeClr val="bg1">
                  <a:lumMod val="50000"/>
                </a:schemeClr>
              </a:solidFill>
              <a:ln w="9525">
                <a:solidFill>
                  <a:srgbClr val="000000"/>
                </a:solidFill>
              </a:ln>
              <a:effectLst/>
              <a:scene3d>
                <a:camera prst="orthographicFront"/>
                <a:lightRig rig="threePt" dir="t"/>
              </a:scene3d>
            </c:spPr>
            <c:extLst>
              <c:ext xmlns:c16="http://schemas.microsoft.com/office/drawing/2014/chart" uri="{C3380CC4-5D6E-409C-BE32-E72D297353CC}">
                <c16:uniqueId val="{00000015-2789-491F-B4A6-BAA9625B9E14}"/>
              </c:ext>
            </c:extLst>
          </c:dPt>
          <c:dLbls>
            <c:dLbl>
              <c:idx val="0"/>
              <c:layout>
                <c:manualLayout>
                  <c:x val="-3.5251272831920127E-3"/>
                  <c:y val="-1.5596401365803279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5FBD05FA-3F79-45C3-BFCA-DE8B7AF9E9FE}" type="CATEGORYNAME">
                      <a:rPr lang="ja-JP" altLang="en-US" sz="900"/>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[分類名]</a:t>
                    </a:fld>
                    <a:r>
                      <a:rPr lang="ja-JP" altLang="en-US" sz="1000" baseline="0"/>
                      <a:t>
</a:t>
                    </a:r>
                    <a:fld id="{4BBE5BBD-F83D-4CEB-ACFE-8D79E6BAB3C0}" type="PERCENTAGE">
                      <a:rPr lang="en-US" altLang="ja-JP" sz="1000" baseline="0"/>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[パーセンテージ]</a:t>
                    </a:fld>
                    <a:endParaRPr lang="ja-JP" altLang="en-US" sz="1000" baseline="0"/>
                  </a:p>
                </c:rich>
              </c:tx>
              <c:numFmt formatCode="0.0%" sourceLinked="0"/>
              <c:spPr>
                <a:solidFill>
                  <a:sysClr val="window" lastClr="FFFFFF"/>
                </a:solidFill>
                <a:ln w="12700">
                  <a:solidFill>
                    <a:srgbClr val="000000"/>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939048829637954"/>
                      <c:h val="0.15213881570077689"/>
                    </c:manualLayout>
                  </c15:layout>
                  <c15:dlblFieldTable/>
                  <c15:showDataLabelsRange val="0"/>
                </c:ext>
                <c:ext xmlns:c16="http://schemas.microsoft.com/office/drawing/2014/chart" uri="{C3380CC4-5D6E-409C-BE32-E72D297353CC}">
                  <c16:uniqueId val="{00000001-2789-491F-B4A6-BAA9625B9E14}"/>
                </c:ext>
              </c:extLst>
            </c:dLbl>
            <c:dLbl>
              <c:idx val="1"/>
              <c:layout>
                <c:manualLayout>
                  <c:x val="0.16493378077493809"/>
                  <c:y val="0.15594635902139395"/>
                </c:manualLayout>
              </c:layout>
              <c:tx>
                <c:rich>
                  <a:bodyPr/>
                  <a:lstStyle/>
                  <a:p>
                    <a:pPr>
                      <a:defRPr/>
                    </a:pPr>
                    <a:fld id="{367E1209-8B2A-4510-AD03-3A37728FC402}" type="CATEGORYNAME">
                      <a:rPr lang="ja-JP" altLang="en-US" sz="900"/>
                      <a:pPr>
                        <a:defRPr/>
                      </a:pPr>
                      <a:t>[分類名]</a:t>
                    </a:fld>
                    <a:r>
                      <a:rPr lang="ja-JP" altLang="en-US" sz="700" baseline="0"/>
                      <a:t>
</a:t>
                    </a:r>
                    <a:fld id="{D4E7828D-3A19-4241-BDC8-2BAF87B42627}" type="PERCENTAGE">
                      <a:rPr lang="en-US" altLang="ja-JP" sz="900" baseline="0"/>
                      <a:pPr>
                        <a:defRPr/>
                      </a:pPr>
                      <a:t>[パーセンテージ]</a:t>
                    </a:fld>
                    <a:endParaRPr lang="ja-JP" altLang="en-US" sz="700" baseline="0"/>
                  </a:p>
                </c:rich>
              </c:tx>
              <c:numFmt formatCode="0.0%" sourceLinked="0"/>
              <c:spPr>
                <a:xfrm>
                  <a:off x="2789843" y="3155687"/>
                  <a:ext cx="674009" cy="518036"/>
                </a:xfrm>
                <a:solidFill>
                  <a:sysClr val="window" lastClr="FFFFFF"/>
                </a:solidFill>
                <a:ln w="9525" cap="flat" cmpd="sng" algn="ctr">
                  <a:solidFill>
                    <a:sysClr val="windowText" lastClr="000000"/>
                  </a:solidFill>
                  <a:prstDash val="solid"/>
                  <a:round/>
                  <a:headEnd type="none" w="med" len="med"/>
                  <a:tailEnd type="none" w="med" len="med"/>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495319525318789"/>
                      <c:h val="0.13254158704478902"/>
                    </c:manualLayout>
                  </c15:layout>
                  <c15:dlblFieldTable/>
                  <c15:showDataLabelsRange val="0"/>
                </c:ext>
                <c:ext xmlns:c16="http://schemas.microsoft.com/office/drawing/2014/chart" uri="{C3380CC4-5D6E-409C-BE32-E72D297353CC}">
                  <c16:uniqueId val="{00000003-2789-491F-B4A6-BAA9625B9E14}"/>
                </c:ext>
              </c:extLst>
            </c:dLbl>
            <c:dLbl>
              <c:idx val="2"/>
              <c:layout>
                <c:manualLayout>
                  <c:x val="4.2755131890073572E-2"/>
                  <c:y val="0.2109320203747192"/>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249195119678575"/>
                      <c:h val="0.10870696648573069"/>
                    </c:manualLayout>
                  </c15:layout>
                </c:ext>
                <c:ext xmlns:c16="http://schemas.microsoft.com/office/drawing/2014/chart" uri="{C3380CC4-5D6E-409C-BE32-E72D297353CC}">
                  <c16:uniqueId val="{00000005-2789-491F-B4A6-BAA9625B9E14}"/>
                </c:ext>
              </c:extLst>
            </c:dLbl>
            <c:dLbl>
              <c:idx val="3"/>
              <c:layout>
                <c:manualLayout>
                  <c:x val="-0.16585290899380989"/>
                  <c:y val="0.19036628909623762"/>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2789-491F-B4A6-BAA9625B9E14}"/>
                </c:ext>
              </c:extLst>
            </c:dLbl>
            <c:dLbl>
              <c:idx val="4"/>
              <c:layout>
                <c:manualLayout>
                  <c:x val="-0.2932734952040954"/>
                  <c:y val="0.15535733112879654"/>
                </c:manualLayout>
              </c:layout>
              <c:tx>
                <c:rich>
                  <a:bodyPr/>
                  <a:lstStyle/>
                  <a:p>
                    <a:fld id="{6B7ED0D8-8E62-406E-B64A-E8836B673E6A}" type="CATEGORYNAME">
                      <a:rPr lang="ja-JP" altLang="en-US" sz="800"/>
                      <a:pPr/>
                      <a:t>[分類名]</a:t>
                    </a:fld>
                    <a:r>
                      <a:rPr lang="ja-JP" altLang="en-US" baseline="0"/>
                      <a:t>
</a:t>
                    </a:r>
                    <a:fld id="{82AE6019-761D-43DB-9FE2-1290E91B0C5D}" type="PERCENTAGE">
                      <a:rPr lang="en-US" altLang="ja-JP" sz="105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15:dlblFieldTable/>
                  <c15:showDataLabelsRange val="0"/>
                </c:ext>
                <c:ext xmlns:c16="http://schemas.microsoft.com/office/drawing/2014/chart" uri="{C3380CC4-5D6E-409C-BE32-E72D297353CC}">
                  <c16:uniqueId val="{00000009-2789-491F-B4A6-BAA9625B9E14}"/>
                </c:ext>
              </c:extLst>
            </c:dLbl>
            <c:dLbl>
              <c:idx val="5"/>
              <c:layout>
                <c:manualLayout>
                  <c:x val="-0.24776031400339321"/>
                  <c:y val="6.739336761978712E-2"/>
                </c:manualLayout>
              </c:layout>
              <c:tx>
                <c:rich>
                  <a:bodyPr/>
                  <a:lstStyle/>
                  <a:p>
                    <a:fld id="{EF5A0FF1-25CD-4365-93AC-FEEF133FECBF}" type="CATEGORYNAME">
                      <a:rPr lang="ja-JP" altLang="en-US" sz="800"/>
                      <a:pPr/>
                      <a:t>[分類名]</a:t>
                    </a:fld>
                    <a:r>
                      <a:rPr lang="ja-JP" altLang="en-US" baseline="0"/>
                      <a:t>
</a:t>
                    </a:r>
                    <a:fld id="{C9C9769B-F7A2-405A-8346-F6477312BC4F}" type="PERCENTAGE">
                      <a:rPr lang="en-US" altLang="ja-JP" sz="110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789-491F-B4A6-BAA9625B9E14}"/>
                </c:ext>
              </c:extLst>
            </c:dLbl>
            <c:dLbl>
              <c:idx val="6"/>
              <c:layout>
                <c:manualLayout>
                  <c:x val="-0.21239953772402792"/>
                  <c:y val="-1.2023386856248581E-2"/>
                </c:manualLayout>
              </c:layout>
              <c:tx>
                <c:rich>
                  <a:bodyPr wrap="square" lIns="38100" tIns="19050" rIns="38100" bIns="19050" anchor="ctr">
                    <a:noAutofit/>
                  </a:bodyPr>
                  <a:lstStyle/>
                  <a:p>
                    <a:pPr>
                      <a:defRPr/>
                    </a:pPr>
                    <a:fld id="{5F4336F0-BF8B-4D79-B60C-B854839B2A7F}" type="CATEGORYNAME">
                      <a:rPr lang="ja-JP" altLang="en-US" sz="800"/>
                      <a:pPr>
                        <a:defRPr/>
                      </a:pPr>
                      <a:t>[分類名]</a:t>
                    </a:fld>
                    <a:r>
                      <a:rPr lang="ja-JP" altLang="en-US" baseline="0"/>
                      <a:t>
</a:t>
                    </a:r>
                    <a:fld id="{895A0F42-E439-4BC9-AD2E-345D0531253A}" type="PERCENTAGE">
                      <a:rPr lang="en-US" altLang="ja-JP" baseline="0"/>
                      <a:pPr>
                        <a:defRPr/>
                      </a:pPr>
                      <a:t>[パーセンテージ]</a:t>
                    </a:fld>
                    <a:endParaRPr lang="ja-JP" altLang="en-US" baseline="0"/>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182941126568209"/>
                      <c:h val="0.14510270352202589"/>
                    </c:manualLayout>
                  </c15:layout>
                  <c15:dlblFieldTable/>
                  <c15:showDataLabelsRange val="0"/>
                </c:ext>
                <c:ext xmlns:c16="http://schemas.microsoft.com/office/drawing/2014/chart" uri="{C3380CC4-5D6E-409C-BE32-E72D297353CC}">
                  <c16:uniqueId val="{0000000D-2789-491F-B4A6-BAA9625B9E14}"/>
                </c:ext>
              </c:extLst>
            </c:dLbl>
            <c:dLbl>
              <c:idx val="7"/>
              <c:layout>
                <c:manualLayout>
                  <c:x val="-0.24743077271042435"/>
                  <c:y val="-6.47877403549208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789-491F-B4A6-BAA9625B9E14}"/>
                </c:ext>
              </c:extLst>
            </c:dLbl>
            <c:dLbl>
              <c:idx val="8"/>
              <c:layout>
                <c:manualLayout>
                  <c:x val="-0.21963704888825661"/>
                  <c:y val="-0.120870619148495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789-491F-B4A6-BAA9625B9E14}"/>
                </c:ext>
              </c:extLst>
            </c:dLbl>
            <c:dLbl>
              <c:idx val="9"/>
              <c:layout>
                <c:manualLayout>
                  <c:x val="-0.21577050862873426"/>
                  <c:y val="-0.23201847356450553"/>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752872883842732"/>
                      <c:h val="0.11403399554504154"/>
                    </c:manualLayout>
                  </c15:layout>
                </c:ext>
                <c:ext xmlns:c16="http://schemas.microsoft.com/office/drawing/2014/chart" uri="{C3380CC4-5D6E-409C-BE32-E72D297353CC}">
                  <c16:uniqueId val="{00000013-2789-491F-B4A6-BAA9625B9E14}"/>
                </c:ext>
              </c:extLst>
            </c:dLbl>
            <c:dLbl>
              <c:idx val="10"/>
              <c:layout>
                <c:manualLayout>
                  <c:x val="-2.8143483563752843E-2"/>
                  <c:y val="-0.17788333020130317"/>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085393108416509"/>
                      <c:h val="0.14292626479239795"/>
                    </c:manualLayout>
                  </c15:layout>
                </c:ext>
                <c:ext xmlns:c16="http://schemas.microsoft.com/office/drawing/2014/chart" uri="{C3380CC4-5D6E-409C-BE32-E72D297353CC}">
                  <c16:uniqueId val="{00000015-2789-491F-B4A6-BAA9625B9E14}"/>
                </c:ext>
              </c:extLst>
            </c:dLbl>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20</c:v>
                </c:pt>
                <c:pt idx="1">
                  <c:v>5</c:v>
                </c:pt>
                <c:pt idx="2">
                  <c:v>2</c:v>
                </c:pt>
                <c:pt idx="3">
                  <c:v>4</c:v>
                </c:pt>
                <c:pt idx="4">
                  <c:v>7</c:v>
                </c:pt>
                <c:pt idx="5">
                  <c:v>1</c:v>
                </c:pt>
                <c:pt idx="6">
                  <c:v>5</c:v>
                </c:pt>
                <c:pt idx="7">
                  <c:v>1</c:v>
                </c:pt>
                <c:pt idx="8">
                  <c:v>3</c:v>
                </c:pt>
                <c:pt idx="9">
                  <c:v>3</c:v>
                </c:pt>
                <c:pt idx="10">
                  <c:v>5</c:v>
                </c:pt>
              </c:numCache>
            </c:numRef>
          </c:val>
          <c:extLst>
            <c:ext xmlns:c16="http://schemas.microsoft.com/office/drawing/2014/chart" uri="{C3380CC4-5D6E-409C-BE32-E72D297353CC}">
              <c16:uniqueId val="{00000016-2789-491F-B4A6-BAA9625B9E14}"/>
            </c:ext>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グラフ!$I$169</c:f>
              <c:strCache>
                <c:ptCount val="1"/>
                <c:pt idx="0">
                  <c:v>平成30年</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3C1D-4C46-8BBF-CFBD1A858CD2}"/>
              </c:ext>
            </c:extLst>
          </c:dPt>
          <c:dPt>
            <c:idx val="1"/>
            <c:bubble3D val="0"/>
            <c:spPr>
              <a:pattFill prst="pct6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3C1D-4C46-8BBF-CFBD1A858CD2}"/>
              </c:ext>
            </c:extLst>
          </c:dPt>
          <c:dPt>
            <c:idx val="2"/>
            <c:bubble3D val="0"/>
            <c:spPr>
              <a:solidFill>
                <a:schemeClr val="bg1"/>
              </a:solidFill>
              <a:ln>
                <a:solidFill>
                  <a:schemeClr val="tx1"/>
                </a:solidFill>
              </a:ln>
              <a:scene3d>
                <a:camera prst="orthographicFront"/>
                <a:lightRig rig="threePt" dir="t"/>
              </a:scene3d>
            </c:spPr>
            <c:extLst>
              <c:ext xmlns:c16="http://schemas.microsoft.com/office/drawing/2014/chart" uri="{C3380CC4-5D6E-409C-BE32-E72D297353CC}">
                <c16:uniqueId val="{00000005-3C1D-4C46-8BBF-CFBD1A858CD2}"/>
              </c:ext>
            </c:extLst>
          </c:dPt>
          <c:dPt>
            <c:idx val="3"/>
            <c:bubble3D val="0"/>
            <c:spPr>
              <a:pattFill prst="dashHorz">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7-3C1D-4C46-8BBF-CFBD1A858CD2}"/>
              </c:ext>
            </c:extLst>
          </c:dPt>
          <c:dPt>
            <c:idx val="4"/>
            <c:bubble3D val="0"/>
            <c:spPr>
              <a:pattFill prst="pct5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3C1D-4C46-8BBF-CFBD1A858CD2}"/>
              </c:ext>
            </c:extLst>
          </c:dPt>
          <c:dPt>
            <c:idx val="5"/>
            <c:bubble3D val="0"/>
            <c:spPr>
              <a:pattFill prst="openDmnd">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B-3C1D-4C46-8BBF-CFBD1A858CD2}"/>
              </c:ext>
            </c:extLst>
          </c:dPt>
          <c:dPt>
            <c:idx val="6"/>
            <c:bubble3D val="0"/>
            <c:spPr>
              <a:pattFill prst="pct90">
                <a:fgClr>
                  <a:schemeClr val="tx1"/>
                </a:fgClr>
                <a:bgClr>
                  <a:schemeClr val="bg1"/>
                </a:bgClr>
              </a:pattFill>
              <a:ln w="9525">
                <a:solidFill>
                  <a:srgbClr val="000000">
                    <a:alpha val="96000"/>
                  </a:srgbClr>
                </a:solidFill>
              </a:ln>
              <a:effectLst/>
              <a:scene3d>
                <a:camera prst="orthographicFront"/>
                <a:lightRig rig="threePt" dir="t"/>
              </a:scene3d>
            </c:spPr>
            <c:extLst>
              <c:ext xmlns:c16="http://schemas.microsoft.com/office/drawing/2014/chart" uri="{C3380CC4-5D6E-409C-BE32-E72D297353CC}">
                <c16:uniqueId val="{0000000D-3C1D-4C46-8BBF-CFBD1A858CD2}"/>
              </c:ext>
            </c:extLst>
          </c:dPt>
          <c:dPt>
            <c:idx val="7"/>
            <c:bubble3D val="0"/>
            <c:spPr>
              <a:pattFill prst="pct5">
                <a:fgClr>
                  <a:schemeClr val="tx1"/>
                </a:fgClr>
                <a:bgClr>
                  <a:schemeClr val="bg1"/>
                </a:bgClr>
              </a:pattFill>
              <a:ln>
                <a:solidFill>
                  <a:srgbClr val="000000"/>
                </a:solidFill>
              </a:ln>
              <a:scene3d>
                <a:camera prst="orthographicFront"/>
                <a:lightRig rig="threePt" dir="t"/>
              </a:scene3d>
            </c:spPr>
            <c:extLst>
              <c:ext xmlns:c16="http://schemas.microsoft.com/office/drawing/2014/chart" uri="{C3380CC4-5D6E-409C-BE32-E72D297353CC}">
                <c16:uniqueId val="{0000000F-3C1D-4C46-8BBF-CFBD1A858CD2}"/>
              </c:ext>
            </c:extLst>
          </c:dPt>
          <c:dPt>
            <c:idx val="8"/>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1-3C1D-4C46-8BBF-CFBD1A858CD2}"/>
              </c:ext>
            </c:extLst>
          </c:dPt>
          <c:dPt>
            <c:idx val="9"/>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extLst>
              <c:ext xmlns:c16="http://schemas.microsoft.com/office/drawing/2014/chart" uri="{C3380CC4-5D6E-409C-BE32-E72D297353CC}">
                <c16:uniqueId val="{00000013-3C1D-4C46-8BBF-CFBD1A858CD2}"/>
              </c:ext>
            </c:extLst>
          </c:dPt>
          <c:dPt>
            <c:idx val="10"/>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5-3C1D-4C46-8BBF-CFBD1A858CD2}"/>
              </c:ext>
            </c:extLst>
          </c:dPt>
          <c:dLbls>
            <c:dLbl>
              <c:idx val="0"/>
              <c:layout>
                <c:manualLayout>
                  <c:x val="-1.8210417792870123E-3"/>
                  <c:y val="-2.55983909429264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488292995585048"/>
                      <c:h val="0.13708805067110783"/>
                    </c:manualLayout>
                  </c15:layout>
                </c:ext>
                <c:ext xmlns:c16="http://schemas.microsoft.com/office/drawing/2014/chart" uri="{C3380CC4-5D6E-409C-BE32-E72D297353CC}">
                  <c16:uniqueId val="{00000001-3C1D-4C46-8BBF-CFBD1A858CD2}"/>
                </c:ext>
              </c:extLst>
            </c:dLbl>
            <c:dLbl>
              <c:idx val="1"/>
              <c:layout>
                <c:manualLayout>
                  <c:x val="4.3705002702884813E-2"/>
                  <c:y val="3.754430671629215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C1D-4C46-8BBF-CFBD1A858CD2}"/>
                </c:ext>
              </c:extLst>
            </c:dLbl>
            <c:dLbl>
              <c:idx val="2"/>
              <c:layout>
                <c:manualLayout>
                  <c:x val="-0.21123046374051324"/>
                  <c:y val="0.4137295913838742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8077228280602828"/>
                      <c:h val="0.14635536294171411"/>
                    </c:manualLayout>
                  </c15:layout>
                </c:ext>
                <c:ext xmlns:c16="http://schemas.microsoft.com/office/drawing/2014/chart" uri="{C3380CC4-5D6E-409C-BE32-E72D297353CC}">
                  <c16:uniqueId val="{00000005-3C1D-4C46-8BBF-CFBD1A858CD2}"/>
                </c:ext>
              </c:extLst>
            </c:dLbl>
            <c:dLbl>
              <c:idx val="3"/>
              <c:layout>
                <c:manualLayout>
                  <c:x val="-0.22761990134326873"/>
                  <c:y val="0.120774573835656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389376013581816"/>
                      <c:h val="0.1452795357728443"/>
                    </c:manualLayout>
                  </c15:layout>
                </c:ext>
                <c:ext xmlns:c16="http://schemas.microsoft.com/office/drawing/2014/chart" uri="{C3380CC4-5D6E-409C-BE32-E72D297353CC}">
                  <c16:uniqueId val="{00000007-3C1D-4C46-8BBF-CFBD1A858CD2}"/>
                </c:ext>
              </c:extLst>
            </c:dLbl>
            <c:dLbl>
              <c:idx val="4"/>
              <c:layout>
                <c:manualLayout>
                  <c:x val="-0.24401191813205031"/>
                  <c:y val="2.62427622097187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C1D-4C46-8BBF-CFBD1A858CD2}"/>
                </c:ext>
              </c:extLst>
            </c:dLbl>
            <c:dLbl>
              <c:idx val="5"/>
              <c:layout>
                <c:manualLayout>
                  <c:x val="-0.26040121244669323"/>
                  <c:y val="-0.1288584555702364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031459572155555"/>
                      <c:h val="0.15210577335762471"/>
                    </c:manualLayout>
                  </c15:layout>
                </c:ext>
                <c:ext xmlns:c16="http://schemas.microsoft.com/office/drawing/2014/chart" uri="{C3380CC4-5D6E-409C-BE32-E72D297353CC}">
                  <c16:uniqueId val="{0000000B-3C1D-4C46-8BBF-CFBD1A858CD2}"/>
                </c:ext>
              </c:extLst>
            </c:dLbl>
            <c:dLbl>
              <c:idx val="6"/>
              <c:layout>
                <c:manualLayout>
                  <c:x val="-8.554271662225213E-2"/>
                  <c:y val="-0.2609077627708032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617044178304289"/>
                      <c:h val="0.16564654128049347"/>
                    </c:manualLayout>
                  </c15:layout>
                </c:ext>
                <c:ext xmlns:c16="http://schemas.microsoft.com/office/drawing/2014/chart" uri="{C3380CC4-5D6E-409C-BE32-E72D297353CC}">
                  <c16:uniqueId val="{0000000D-3C1D-4C46-8BBF-CFBD1A858CD2}"/>
                </c:ext>
              </c:extLst>
            </c:dLbl>
            <c:dLbl>
              <c:idx val="7"/>
              <c:layout>
                <c:manualLayout>
                  <c:x val="-3.6369388730046722E-3"/>
                  <c:y val="-4.403513855055747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C1D-4C46-8BBF-CFBD1A858CD2}"/>
                </c:ext>
              </c:extLst>
            </c:dLbl>
            <c:numFmt formatCode="0.0%" sourceLinked="0"/>
            <c:spPr>
              <a:ln>
                <a:solidFill>
                  <a:schemeClr val="tx1"/>
                </a:solidFill>
              </a:ln>
            </c:spPr>
            <c:txPr>
              <a:bodyPr lIns="36000" tIns="36000" rIns="36000" bIns="36000"/>
              <a:lstStyle/>
              <a:p>
                <a:pPr>
                  <a:defRPr sz="800"/>
                </a:pPr>
                <a:endParaRPr lang="ja-JP"/>
              </a:p>
            </c:txPr>
            <c:showLegendKey val="0"/>
            <c:showVal val="0"/>
            <c:showCatName val="1"/>
            <c:showSerName val="0"/>
            <c:showPercent val="1"/>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グラフ!$H$170:$H$177</c:f>
              <c:strCache>
                <c:ptCount val="8"/>
                <c:pt idx="0">
                  <c:v>食料品製造業</c:v>
                </c:pt>
                <c:pt idx="1">
                  <c:v>飲料･たばこ･飼料製造業</c:v>
                </c:pt>
                <c:pt idx="2">
                  <c:v>家具・装備品製造業</c:v>
                </c:pt>
                <c:pt idx="3">
                  <c:v>印刷・同関連業</c:v>
                </c:pt>
                <c:pt idx="4">
                  <c:v>窯業・土石製造業</c:v>
                </c:pt>
                <c:pt idx="5">
                  <c:v>金属製品製造業</c:v>
                </c:pt>
                <c:pt idx="6">
                  <c:v>その他の製造業</c:v>
                </c:pt>
                <c:pt idx="7">
                  <c:v>未公表</c:v>
                </c:pt>
              </c:strCache>
            </c:strRef>
          </c:cat>
          <c:val>
            <c:numRef>
              <c:f>グラフ!$I$170:$I$177</c:f>
              <c:numCache>
                <c:formatCode>_(* #,##0_);_(* \(#,##0\);_(* "-"_);_(@_)</c:formatCode>
                <c:ptCount val="8"/>
                <c:pt idx="0">
                  <c:v>3326538</c:v>
                </c:pt>
                <c:pt idx="1">
                  <c:v>1790259</c:v>
                </c:pt>
                <c:pt idx="2">
                  <c:v>29327</c:v>
                </c:pt>
                <c:pt idx="3">
                  <c:v>182584</c:v>
                </c:pt>
                <c:pt idx="4">
                  <c:v>240009</c:v>
                </c:pt>
                <c:pt idx="5">
                  <c:v>44113</c:v>
                </c:pt>
                <c:pt idx="6">
                  <c:v>154769</c:v>
                </c:pt>
                <c:pt idx="7">
                  <c:v>655953</c:v>
                </c:pt>
              </c:numCache>
            </c:numRef>
          </c:val>
          <c:extLst>
            <c:ext xmlns:c16="http://schemas.microsoft.com/office/drawing/2014/chart" uri="{C3380CC4-5D6E-409C-BE32-E72D297353CC}">
              <c16:uniqueId val="{00000016-3C1D-4C46-8BBF-CFBD1A858CD2}"/>
            </c:ext>
          </c:extLst>
        </c:ser>
        <c:dLbls>
          <c:showLegendKey val="0"/>
          <c:showVal val="1"/>
          <c:showCatName val="0"/>
          <c:showSerName val="0"/>
          <c:showPercent val="0"/>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ltUpDiag">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3-4D19-8334-377767DEF480}"/>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グラフ!$I$17:$M$17</c:f>
              <c:numCache>
                <c:formatCode>#,##0;[Red]#,##0</c:formatCode>
                <c:ptCount val="5"/>
                <c:pt idx="0">
                  <c:v>5486</c:v>
                </c:pt>
                <c:pt idx="1">
                  <c:v>5324</c:v>
                </c:pt>
                <c:pt idx="2">
                  <c:v>4840</c:v>
                </c:pt>
                <c:pt idx="3">
                  <c:v>5254</c:v>
                </c:pt>
                <c:pt idx="4">
                  <c:v>5206</c:v>
                </c:pt>
              </c:numCache>
            </c:numRef>
          </c:val>
          <c:extLst>
            <c:ext xmlns:c16="http://schemas.microsoft.com/office/drawing/2014/chart" uri="{C3380CC4-5D6E-409C-BE32-E72D297353CC}">
              <c16:uniqueId val="{00000001-3853-4D19-8334-377767DEF480}"/>
            </c:ext>
          </c:extLst>
        </c:ser>
        <c:dLbls>
          <c:showLegendKey val="0"/>
          <c:showVal val="0"/>
          <c:showCatName val="0"/>
          <c:showSerName val="0"/>
          <c:showPercent val="0"/>
          <c:showBubbleSize val="0"/>
        </c:dLbls>
        <c:gapWidth val="30"/>
        <c:axId val="185867664"/>
        <c:axId val="185866488"/>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4.5040975864672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3-4D19-8334-377767DEF480}"/>
                </c:ext>
              </c:extLst>
            </c:dLbl>
            <c:dLbl>
              <c:idx val="1"/>
              <c:layout>
                <c:manualLayout>
                  <c:x val="-8.579733763480199E-2"/>
                  <c:y val="-5.7300268379642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3-4D19-8334-377767DEF480}"/>
                </c:ext>
              </c:extLst>
            </c:dLbl>
            <c:dLbl>
              <c:idx val="3"/>
              <c:layout>
                <c:manualLayout>
                  <c:x val="-7.3125743125826356E-2"/>
                  <c:y val="-6.359700116861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3-4D19-8334-377767DEF480}"/>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3-4D19-8334-377767DEF48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グラフ!$I$18:$M$18</c:f>
              <c:numCache>
                <c:formatCode>#,##0;[Red]#,##0</c:formatCode>
                <c:ptCount val="5"/>
                <c:pt idx="0">
                  <c:v>52615</c:v>
                </c:pt>
                <c:pt idx="1">
                  <c:v>56570</c:v>
                </c:pt>
                <c:pt idx="2">
                  <c:v>53339</c:v>
                </c:pt>
                <c:pt idx="3">
                  <c:v>55002</c:v>
                </c:pt>
                <c:pt idx="4">
                  <c:v>55345</c:v>
                </c:pt>
              </c:numCache>
            </c:numRef>
          </c:val>
          <c:smooth val="0"/>
          <c:extLst>
            <c:ext xmlns:c16="http://schemas.microsoft.com/office/drawing/2014/chart" uri="{C3380CC4-5D6E-409C-BE32-E72D297353CC}">
              <c16:uniqueId val="{00000006-3853-4D19-8334-377767DEF480}"/>
            </c:ext>
          </c:extLst>
        </c:ser>
        <c:dLbls>
          <c:showLegendKey val="0"/>
          <c:showVal val="0"/>
          <c:showCatName val="0"/>
          <c:showSerName val="0"/>
          <c:showPercent val="0"/>
          <c:showBubbleSize val="0"/>
        </c:dLbls>
        <c:marker val="1"/>
        <c:smooth val="0"/>
        <c:axId val="185868056"/>
        <c:axId val="185868448"/>
      </c:lineChart>
      <c:catAx>
        <c:axId val="18586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6488"/>
        <c:crossesAt val="0"/>
        <c:auto val="1"/>
        <c:lblAlgn val="ctr"/>
        <c:lblOffset val="100"/>
        <c:tickLblSkip val="1"/>
        <c:tickMarkSkip val="1"/>
        <c:noMultiLvlLbl val="0"/>
      </c:catAx>
      <c:valAx>
        <c:axId val="185866488"/>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7664"/>
        <c:crosses val="autoZero"/>
        <c:crossBetween val="between"/>
      </c:valAx>
      <c:catAx>
        <c:axId val="185868056"/>
        <c:scaling>
          <c:orientation val="minMax"/>
        </c:scaling>
        <c:delete val="1"/>
        <c:axPos val="b"/>
        <c:numFmt formatCode="General" sourceLinked="1"/>
        <c:majorTickMark val="out"/>
        <c:minorTickMark val="none"/>
        <c:tickLblPos val="none"/>
        <c:crossAx val="185868448"/>
        <c:crossesAt val="0"/>
        <c:auto val="1"/>
        <c:lblAlgn val="ctr"/>
        <c:lblOffset val="100"/>
        <c:noMultiLvlLbl val="0"/>
      </c:catAx>
      <c:valAx>
        <c:axId val="185868448"/>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8056"/>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49" name="Rectangle 1">
          <a:extLst>
            <a:ext uri="{FF2B5EF4-FFF2-40B4-BE49-F238E27FC236}">
              <a16:creationId xmlns:a16="http://schemas.microsoft.com/office/drawing/2014/main" id="{00000000-0008-0000-0700-000001080000}"/>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50" name="Rectangle 1">
          <a:extLst>
            <a:ext uri="{FF2B5EF4-FFF2-40B4-BE49-F238E27FC236}">
              <a16:creationId xmlns:a16="http://schemas.microsoft.com/office/drawing/2014/main" id="{00000000-0008-0000-0700-000002080000}"/>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3073" name="Rectangle 1">
          <a:extLst>
            <a:ext uri="{FF2B5EF4-FFF2-40B4-BE49-F238E27FC236}">
              <a16:creationId xmlns:a16="http://schemas.microsoft.com/office/drawing/2014/main" id="{00000000-0008-0000-0800-0000010C0000}"/>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75765</xdr:colOff>
      <xdr:row>158</xdr:row>
      <xdr:rowOff>42068</xdr:rowOff>
    </xdr:from>
    <xdr:to>
      <xdr:col>3</xdr:col>
      <xdr:colOff>41130</xdr:colOff>
      <xdr:row>183</xdr:row>
      <xdr:rowOff>104775</xdr:rowOff>
    </xdr:to>
    <xdr:graphicFrame macro="">
      <xdr:nvGraphicFramePr>
        <xdr:cNvPr id="73" name="グラフ 72">
          <a:extLst>
            <a:ext uri="{FF2B5EF4-FFF2-40B4-BE49-F238E27FC236}">
              <a16:creationId xmlns:a16="http://schemas.microsoft.com/office/drawing/2014/main" id="{00000000-0008-0000-0F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a:extLst>
            <a:ext uri="{FF2B5EF4-FFF2-40B4-BE49-F238E27FC236}">
              <a16:creationId xmlns:a16="http://schemas.microsoft.com/office/drawing/2014/main" id="{00000000-0008-0000-0F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a:extLst>
            <a:ext uri="{FF2B5EF4-FFF2-40B4-BE49-F238E27FC236}">
              <a16:creationId xmlns:a16="http://schemas.microsoft.com/office/drawing/2014/main" id="{00000000-0008-0000-0F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a:extLst>
            <a:ext uri="{FF2B5EF4-FFF2-40B4-BE49-F238E27FC236}">
              <a16:creationId xmlns:a16="http://schemas.microsoft.com/office/drawing/2014/main" id="{00000000-0008-0000-0F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a:extLst>
            <a:ext uri="{FF2B5EF4-FFF2-40B4-BE49-F238E27FC236}">
              <a16:creationId xmlns:a16="http://schemas.microsoft.com/office/drawing/2014/main" id="{00000000-0008-0000-0F00-00000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a:extLst>
            <a:ext uri="{FF2B5EF4-FFF2-40B4-BE49-F238E27FC236}">
              <a16:creationId xmlns:a16="http://schemas.microsoft.com/office/drawing/2014/main" id="{00000000-0008-0000-0F00-00007E5C0A00}"/>
            </a:ext>
          </a:extLst>
        </xdr:cNvPr>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年経済センサス活動調査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a:extLst>
            <a:ext uri="{FF2B5EF4-FFF2-40B4-BE49-F238E27FC236}">
              <a16:creationId xmlns:a16="http://schemas.microsoft.com/office/drawing/2014/main" id="{00000000-0008-0000-0F00-00007A2B0000}"/>
            </a:ext>
          </a:extLst>
        </xdr:cNvPr>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0</xdr:col>
      <xdr:colOff>909637</xdr:colOff>
      <xdr:row>97</xdr:row>
      <xdr:rowOff>95250</xdr:rowOff>
    </xdr:from>
    <xdr:to>
      <xdr:col>2</xdr:col>
      <xdr:colOff>273050</xdr:colOff>
      <xdr:row>98</xdr:row>
      <xdr:rowOff>150812</xdr:rowOff>
    </xdr:to>
    <xdr:sp macro="" textlink="" fLocksText="0">
      <xdr:nvSpPr>
        <xdr:cNvPr id="11131" name="Text Box 30">
          <a:extLst>
            <a:ext uri="{FF2B5EF4-FFF2-40B4-BE49-F238E27FC236}">
              <a16:creationId xmlns:a16="http://schemas.microsoft.com/office/drawing/2014/main" id="{00000000-0008-0000-0F00-00007B2B0000}"/>
            </a:ext>
          </a:extLst>
        </xdr:cNvPr>
        <xdr:cNvSpPr txBox="1">
          <a:spLocks noChangeArrowheads="1"/>
        </xdr:cNvSpPr>
      </xdr:nvSpPr>
      <xdr:spPr bwMode="auto">
        <a:xfrm>
          <a:off x="909637"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2</xdr:col>
      <xdr:colOff>158750</xdr:colOff>
      <xdr:row>46</xdr:row>
      <xdr:rowOff>63499</xdr:rowOff>
    </xdr:from>
    <xdr:to>
      <xdr:col>2</xdr:col>
      <xdr:colOff>431800</xdr:colOff>
      <xdr:row>46</xdr:row>
      <xdr:rowOff>120648</xdr:rowOff>
    </xdr:to>
    <xdr:sp macro="" textlink="">
      <xdr:nvSpPr>
        <xdr:cNvPr id="1033" name="直線コネクタ 24">
          <a:extLst>
            <a:ext uri="{FF2B5EF4-FFF2-40B4-BE49-F238E27FC236}">
              <a16:creationId xmlns:a16="http://schemas.microsoft.com/office/drawing/2014/main" id="{00000000-0008-0000-0F00-000009040000}"/>
            </a:ext>
          </a:extLst>
        </xdr:cNvPr>
        <xdr:cNvSpPr>
          <a:spLocks noChangeShapeType="1"/>
        </xdr:cNvSpPr>
      </xdr:nvSpPr>
      <xdr:spPr bwMode="auto">
        <a:xfrm flipH="1" flipV="1">
          <a:off x="2365375" y="7096124"/>
          <a:ext cx="273050" cy="57149"/>
        </a:xfrm>
        <a:prstGeom prst="line">
          <a:avLst/>
        </a:prstGeom>
        <a:noFill/>
        <a:ln w="12700">
          <a:solidFill>
            <a:srgbClr val="000000"/>
          </a:solidFill>
          <a:miter lim="800000"/>
          <a:headEnd/>
          <a:tailEnd/>
        </a:ln>
      </xdr:spPr>
    </xdr:sp>
    <xdr:clientData/>
  </xdr:twoCellAnchor>
  <xdr:twoCellAnchor>
    <xdr:from>
      <xdr:col>4</xdr:col>
      <xdr:colOff>261938</xdr:colOff>
      <xdr:row>42</xdr:row>
      <xdr:rowOff>111125</xdr:rowOff>
    </xdr:from>
    <xdr:to>
      <xdr:col>4</xdr:col>
      <xdr:colOff>482110</xdr:colOff>
      <xdr:row>43</xdr:row>
      <xdr:rowOff>144340</xdr:rowOff>
    </xdr:to>
    <xdr:sp macro="" textlink="">
      <xdr:nvSpPr>
        <xdr:cNvPr id="1034" name="Line 574">
          <a:extLst>
            <a:ext uri="{FF2B5EF4-FFF2-40B4-BE49-F238E27FC236}">
              <a16:creationId xmlns:a16="http://schemas.microsoft.com/office/drawing/2014/main" id="{00000000-0008-0000-0F00-00000A040000}"/>
            </a:ext>
          </a:extLst>
        </xdr:cNvPr>
        <xdr:cNvSpPr>
          <a:spLocks noChangeShapeType="1"/>
        </xdr:cNvSpPr>
      </xdr:nvSpPr>
      <xdr:spPr bwMode="auto">
        <a:xfrm flipH="1" flipV="1">
          <a:off x="4675188" y="6532563"/>
          <a:ext cx="220172" cy="184027"/>
        </a:xfrm>
        <a:prstGeom prst="line">
          <a:avLst/>
        </a:prstGeom>
        <a:noFill/>
        <a:ln w="9525">
          <a:solidFill>
            <a:srgbClr val="000000"/>
          </a:solidFill>
          <a:round/>
          <a:headEnd/>
          <a:tailEnd/>
        </a:ln>
      </xdr:spPr>
    </xdr:sp>
    <xdr:clientData/>
  </xdr:twoCellAnchor>
  <xdr:twoCellAnchor>
    <xdr:from>
      <xdr:col>0</xdr:col>
      <xdr:colOff>747713</xdr:colOff>
      <xdr:row>46</xdr:row>
      <xdr:rowOff>133350</xdr:rowOff>
    </xdr:from>
    <xdr:to>
      <xdr:col>0</xdr:col>
      <xdr:colOff>889000</xdr:colOff>
      <xdr:row>47</xdr:row>
      <xdr:rowOff>57150</xdr:rowOff>
    </xdr:to>
    <xdr:sp macro="" textlink="">
      <xdr:nvSpPr>
        <xdr:cNvPr id="1036" name="Line 576">
          <a:extLst>
            <a:ext uri="{FF2B5EF4-FFF2-40B4-BE49-F238E27FC236}">
              <a16:creationId xmlns:a16="http://schemas.microsoft.com/office/drawing/2014/main" id="{00000000-0008-0000-0F00-00000C040000}"/>
            </a:ext>
          </a:extLst>
        </xdr:cNvPr>
        <xdr:cNvSpPr>
          <a:spLocks noChangeShapeType="1"/>
        </xdr:cNvSpPr>
      </xdr:nvSpPr>
      <xdr:spPr bwMode="auto">
        <a:xfrm>
          <a:off x="747713" y="7251700"/>
          <a:ext cx="141287" cy="76200"/>
        </a:xfrm>
        <a:prstGeom prst="line">
          <a:avLst/>
        </a:prstGeom>
        <a:noFill/>
        <a:ln w="9525">
          <a:solidFill>
            <a:srgbClr val="000000"/>
          </a:solidFill>
          <a:round/>
          <a:headEnd/>
          <a:tailEnd/>
        </a:ln>
      </xdr:spPr>
    </xdr:sp>
    <xdr:clientData/>
  </xdr:twoCellAnchor>
  <xdr:twoCellAnchor>
    <xdr:from>
      <xdr:col>0</xdr:col>
      <xdr:colOff>927342</xdr:colOff>
      <xdr:row>43</xdr:row>
      <xdr:rowOff>107460</xdr:rowOff>
    </xdr:from>
    <xdr:to>
      <xdr:col>1</xdr:col>
      <xdr:colOff>177800</xdr:colOff>
      <xdr:row>44</xdr:row>
      <xdr:rowOff>50799</xdr:rowOff>
    </xdr:to>
    <xdr:sp macro="" textlink="">
      <xdr:nvSpPr>
        <xdr:cNvPr id="1037" name="Line 577">
          <a:extLst>
            <a:ext uri="{FF2B5EF4-FFF2-40B4-BE49-F238E27FC236}">
              <a16:creationId xmlns:a16="http://schemas.microsoft.com/office/drawing/2014/main" id="{00000000-0008-0000-0F00-00000D040000}"/>
            </a:ext>
          </a:extLst>
        </xdr:cNvPr>
        <xdr:cNvSpPr>
          <a:spLocks noChangeShapeType="1"/>
        </xdr:cNvSpPr>
      </xdr:nvSpPr>
      <xdr:spPr bwMode="auto">
        <a:xfrm flipH="1" flipV="1">
          <a:off x="927342" y="6755910"/>
          <a:ext cx="355358" cy="108439"/>
        </a:xfrm>
        <a:prstGeom prst="line">
          <a:avLst/>
        </a:prstGeom>
        <a:noFill/>
        <a:ln w="9525">
          <a:solidFill>
            <a:srgbClr val="000000"/>
          </a:solidFill>
          <a:round/>
          <a:headEnd/>
          <a:tailEnd/>
        </a:ln>
      </xdr:spPr>
    </xdr:sp>
    <xdr:clientData/>
  </xdr:twoCellAnchor>
  <xdr:twoCellAnchor>
    <xdr:from>
      <xdr:col>2</xdr:col>
      <xdr:colOff>73268</xdr:colOff>
      <xdr:row>44</xdr:row>
      <xdr:rowOff>134938</xdr:rowOff>
    </xdr:from>
    <xdr:to>
      <xdr:col>2</xdr:col>
      <xdr:colOff>507999</xdr:colOff>
      <xdr:row>45</xdr:row>
      <xdr:rowOff>80597</xdr:rowOff>
    </xdr:to>
    <xdr:sp macro="" textlink="">
      <xdr:nvSpPr>
        <xdr:cNvPr id="1038" name="Line 578">
          <a:extLst>
            <a:ext uri="{FF2B5EF4-FFF2-40B4-BE49-F238E27FC236}">
              <a16:creationId xmlns:a16="http://schemas.microsoft.com/office/drawing/2014/main" id="{00000000-0008-0000-0F00-00000E040000}"/>
            </a:ext>
          </a:extLst>
        </xdr:cNvPr>
        <xdr:cNvSpPr>
          <a:spLocks noChangeShapeType="1"/>
        </xdr:cNvSpPr>
      </xdr:nvSpPr>
      <xdr:spPr bwMode="auto">
        <a:xfrm flipH="1">
          <a:off x="2279893" y="6865938"/>
          <a:ext cx="434731" cy="96472"/>
        </a:xfrm>
        <a:prstGeom prst="line">
          <a:avLst/>
        </a:prstGeom>
        <a:ln w="1270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xdr:col>
      <xdr:colOff>1033093</xdr:colOff>
      <xdr:row>42</xdr:row>
      <xdr:rowOff>87313</xdr:rowOff>
    </xdr:from>
    <xdr:to>
      <xdr:col>2</xdr:col>
      <xdr:colOff>230187</xdr:colOff>
      <xdr:row>45</xdr:row>
      <xdr:rowOff>46404</xdr:rowOff>
    </xdr:to>
    <xdr:sp macro="" textlink="">
      <xdr:nvSpPr>
        <xdr:cNvPr id="1039" name="Line 579">
          <a:extLst>
            <a:ext uri="{FF2B5EF4-FFF2-40B4-BE49-F238E27FC236}">
              <a16:creationId xmlns:a16="http://schemas.microsoft.com/office/drawing/2014/main" id="{00000000-0008-0000-0F00-00000F040000}"/>
            </a:ext>
          </a:extLst>
        </xdr:cNvPr>
        <xdr:cNvSpPr>
          <a:spLocks noChangeShapeType="1"/>
        </xdr:cNvSpPr>
      </xdr:nvSpPr>
      <xdr:spPr bwMode="auto">
        <a:xfrm flipH="1">
          <a:off x="2136406" y="6508751"/>
          <a:ext cx="300406" cy="419466"/>
        </a:xfrm>
        <a:prstGeom prst="line">
          <a:avLst/>
        </a:prstGeom>
        <a:noFill/>
        <a:ln w="9525">
          <a:solidFill>
            <a:srgbClr val="000000"/>
          </a:solidFill>
          <a:round/>
          <a:headEnd/>
          <a:tailEnd/>
        </a:ln>
      </xdr:spPr>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a:extLst>
            <a:ext uri="{FF2B5EF4-FFF2-40B4-BE49-F238E27FC236}">
              <a16:creationId xmlns:a16="http://schemas.microsoft.com/office/drawing/2014/main" id="{00000000-0008-0000-0F00-00005B5D0A00}"/>
            </a:ext>
          </a:extLst>
        </xdr:cNvPr>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5,206</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714376</xdr:colOff>
      <xdr:row>51</xdr:row>
      <xdr:rowOff>142875</xdr:rowOff>
    </xdr:from>
    <xdr:to>
      <xdr:col>3</xdr:col>
      <xdr:colOff>1039812</xdr:colOff>
      <xdr:row>52</xdr:row>
      <xdr:rowOff>142875</xdr:rowOff>
    </xdr:to>
    <xdr:sp macro="" textlink="">
      <xdr:nvSpPr>
        <xdr:cNvPr id="1041" name="Line 581">
          <a:extLst>
            <a:ext uri="{FF2B5EF4-FFF2-40B4-BE49-F238E27FC236}">
              <a16:creationId xmlns:a16="http://schemas.microsoft.com/office/drawing/2014/main" id="{00000000-0008-0000-0F00-000011040000}"/>
            </a:ext>
          </a:extLst>
        </xdr:cNvPr>
        <xdr:cNvSpPr>
          <a:spLocks noChangeShapeType="1"/>
        </xdr:cNvSpPr>
      </xdr:nvSpPr>
      <xdr:spPr bwMode="auto">
        <a:xfrm flipV="1">
          <a:off x="4024314" y="7929563"/>
          <a:ext cx="325436" cy="150812"/>
        </a:xfrm>
        <a:prstGeom prst="line">
          <a:avLst/>
        </a:prstGeom>
        <a:noFill/>
        <a:ln w="9525">
          <a:solidFill>
            <a:srgbClr val="000000"/>
          </a:solidFill>
          <a:round/>
          <a:headEnd/>
          <a:tailEnd/>
        </a:ln>
      </xdr:spPr>
    </xdr:sp>
    <xdr:clientData/>
  </xdr:twoCellAnchor>
  <xdr:twoCellAnchor>
    <xdr:from>
      <xdr:col>3</xdr:col>
      <xdr:colOff>762000</xdr:colOff>
      <xdr:row>52</xdr:row>
      <xdr:rowOff>149592</xdr:rowOff>
    </xdr:from>
    <xdr:to>
      <xdr:col>4</xdr:col>
      <xdr:colOff>101966</xdr:colOff>
      <xdr:row>55</xdr:row>
      <xdr:rowOff>0</xdr:rowOff>
    </xdr:to>
    <xdr:sp macro="" textlink="">
      <xdr:nvSpPr>
        <xdr:cNvPr id="1042" name="Line 582">
          <a:extLst>
            <a:ext uri="{FF2B5EF4-FFF2-40B4-BE49-F238E27FC236}">
              <a16:creationId xmlns:a16="http://schemas.microsoft.com/office/drawing/2014/main" id="{00000000-0008-0000-0F00-000012040000}"/>
            </a:ext>
          </a:extLst>
        </xdr:cNvPr>
        <xdr:cNvSpPr>
          <a:spLocks noChangeShapeType="1"/>
        </xdr:cNvSpPr>
      </xdr:nvSpPr>
      <xdr:spPr bwMode="auto">
        <a:xfrm flipH="1">
          <a:off x="4071938" y="8087092"/>
          <a:ext cx="443278" cy="302846"/>
        </a:xfrm>
        <a:prstGeom prst="line">
          <a:avLst/>
        </a:prstGeom>
        <a:noFill/>
        <a:ln w="9525">
          <a:solidFill>
            <a:srgbClr val="000000"/>
          </a:solidFill>
          <a:round/>
          <a:headEnd/>
          <a:tailEnd/>
        </a:ln>
      </xdr:spPr>
    </xdr:sp>
    <xdr:clientData/>
  </xdr:twoCellAnchor>
  <xdr:twoCellAnchor>
    <xdr:from>
      <xdr:col>3</xdr:col>
      <xdr:colOff>1095374</xdr:colOff>
      <xdr:row>54</xdr:row>
      <xdr:rowOff>142875</xdr:rowOff>
    </xdr:from>
    <xdr:to>
      <xdr:col>4</xdr:col>
      <xdr:colOff>349249</xdr:colOff>
      <xdr:row>56</xdr:row>
      <xdr:rowOff>127000</xdr:rowOff>
    </xdr:to>
    <xdr:sp macro="" textlink="">
      <xdr:nvSpPr>
        <xdr:cNvPr id="1043" name="Line 583">
          <a:extLst>
            <a:ext uri="{FF2B5EF4-FFF2-40B4-BE49-F238E27FC236}">
              <a16:creationId xmlns:a16="http://schemas.microsoft.com/office/drawing/2014/main" id="{00000000-0008-0000-0F00-000013040000}"/>
            </a:ext>
          </a:extLst>
        </xdr:cNvPr>
        <xdr:cNvSpPr>
          <a:spLocks noChangeShapeType="1"/>
        </xdr:cNvSpPr>
      </xdr:nvSpPr>
      <xdr:spPr bwMode="auto">
        <a:xfrm flipH="1">
          <a:off x="4405312" y="8382000"/>
          <a:ext cx="357187" cy="285750"/>
        </a:xfrm>
        <a:prstGeom prst="line">
          <a:avLst/>
        </a:prstGeom>
        <a:noFill/>
        <a:ln w="9525">
          <a:solidFill>
            <a:srgbClr val="000000"/>
          </a:solidFill>
          <a:round/>
          <a:headEnd/>
          <a:tailEnd/>
        </a:ln>
      </xdr:spPr>
    </xdr:sp>
    <xdr:clientData/>
  </xdr:twoCellAnchor>
  <xdr:twoCellAnchor>
    <xdr:from>
      <xdr:col>3</xdr:col>
      <xdr:colOff>888998</xdr:colOff>
      <xdr:row>43</xdr:row>
      <xdr:rowOff>126999</xdr:rowOff>
    </xdr:from>
    <xdr:to>
      <xdr:col>4</xdr:col>
      <xdr:colOff>61451</xdr:colOff>
      <xdr:row>45</xdr:row>
      <xdr:rowOff>7680</xdr:rowOff>
    </xdr:to>
    <xdr:sp macro="" textlink="">
      <xdr:nvSpPr>
        <xdr:cNvPr id="1044" name="Line 584">
          <a:extLst>
            <a:ext uri="{FF2B5EF4-FFF2-40B4-BE49-F238E27FC236}">
              <a16:creationId xmlns:a16="http://schemas.microsoft.com/office/drawing/2014/main" id="{00000000-0008-0000-0F00-000014040000}"/>
            </a:ext>
          </a:extLst>
        </xdr:cNvPr>
        <xdr:cNvSpPr>
          <a:spLocks noChangeShapeType="1"/>
        </xdr:cNvSpPr>
      </xdr:nvSpPr>
      <xdr:spPr bwMode="auto">
        <a:xfrm flipH="1" flipV="1">
          <a:off x="4207385" y="6817543"/>
          <a:ext cx="278582" cy="195621"/>
        </a:xfrm>
        <a:prstGeom prst="line">
          <a:avLst/>
        </a:prstGeom>
        <a:noFill/>
        <a:ln w="9525">
          <a:solidFill>
            <a:srgbClr val="000000"/>
          </a:solidFill>
          <a:round/>
          <a:headEnd/>
          <a:tailEnd/>
        </a:ln>
      </xdr:spPr>
    </xdr:sp>
    <xdr:clientData/>
  </xdr:twoCellAnchor>
  <xdr:twoCellAnchor>
    <xdr:from>
      <xdr:col>5</xdr:col>
      <xdr:colOff>470633</xdr:colOff>
      <xdr:row>47</xdr:row>
      <xdr:rowOff>140068</xdr:rowOff>
    </xdr:from>
    <xdr:to>
      <xdr:col>5</xdr:col>
      <xdr:colOff>771525</xdr:colOff>
      <xdr:row>49</xdr:row>
      <xdr:rowOff>114300</xdr:rowOff>
    </xdr:to>
    <xdr:sp macro="" textlink="">
      <xdr:nvSpPr>
        <xdr:cNvPr id="1045" name="Line 585">
          <a:extLst>
            <a:ext uri="{FF2B5EF4-FFF2-40B4-BE49-F238E27FC236}">
              <a16:creationId xmlns:a16="http://schemas.microsoft.com/office/drawing/2014/main" id="{00000000-0008-0000-0F00-000015040000}"/>
            </a:ext>
          </a:extLst>
        </xdr:cNvPr>
        <xdr:cNvSpPr>
          <a:spLocks noChangeShapeType="1"/>
        </xdr:cNvSpPr>
      </xdr:nvSpPr>
      <xdr:spPr bwMode="auto">
        <a:xfrm>
          <a:off x="5995133" y="7398118"/>
          <a:ext cx="300892" cy="279032"/>
        </a:xfrm>
        <a:prstGeom prst="line">
          <a:avLst/>
        </a:prstGeom>
        <a:noFill/>
        <a:ln w="9525">
          <a:solidFill>
            <a:srgbClr val="000000"/>
          </a:solidFill>
          <a:round/>
          <a:headEnd/>
          <a:tailEnd/>
        </a:ln>
      </xdr:spPr>
    </xdr:sp>
    <xdr:clientData/>
  </xdr:twoCellAnchor>
  <xdr:twoCellAnchor>
    <xdr:from>
      <xdr:col>4</xdr:col>
      <xdr:colOff>648432</xdr:colOff>
      <xdr:row>55</xdr:row>
      <xdr:rowOff>83038</xdr:rowOff>
    </xdr:from>
    <xdr:to>
      <xdr:col>4</xdr:col>
      <xdr:colOff>1000126</xdr:colOff>
      <xdr:row>57</xdr:row>
      <xdr:rowOff>71437</xdr:rowOff>
    </xdr:to>
    <xdr:sp macro="" textlink="">
      <xdr:nvSpPr>
        <xdr:cNvPr id="1046" name="Line 586">
          <a:extLst>
            <a:ext uri="{FF2B5EF4-FFF2-40B4-BE49-F238E27FC236}">
              <a16:creationId xmlns:a16="http://schemas.microsoft.com/office/drawing/2014/main" id="{00000000-0008-0000-0F00-000016040000}"/>
            </a:ext>
          </a:extLst>
        </xdr:cNvPr>
        <xdr:cNvSpPr>
          <a:spLocks noChangeShapeType="1"/>
        </xdr:cNvSpPr>
      </xdr:nvSpPr>
      <xdr:spPr bwMode="auto">
        <a:xfrm>
          <a:off x="5061682" y="8472976"/>
          <a:ext cx="351694" cy="290024"/>
        </a:xfrm>
        <a:prstGeom prst="line">
          <a:avLst/>
        </a:prstGeom>
        <a:noFill/>
        <a:ln w="9525">
          <a:solidFill>
            <a:srgbClr val="000000"/>
          </a:solidFill>
          <a:round/>
          <a:headEnd/>
          <a:tailEnd/>
        </a:ln>
      </xdr:spPr>
    </xdr:sp>
    <xdr:clientData/>
  </xdr:twoCellAnchor>
  <xdr:twoCellAnchor>
    <xdr:from>
      <xdr:col>4</xdr:col>
      <xdr:colOff>539751</xdr:colOff>
      <xdr:row>48</xdr:row>
      <xdr:rowOff>66856</xdr:rowOff>
    </xdr:from>
    <xdr:to>
      <xdr:col>4</xdr:col>
      <xdr:colOff>1002413</xdr:colOff>
      <xdr:row>50</xdr:row>
      <xdr:rowOff>143596</xdr:rowOff>
    </xdr:to>
    <xdr:sp macro="" textlink="">
      <xdr:nvSpPr>
        <xdr:cNvPr id="500382" name="Rectangle 588">
          <a:extLst>
            <a:ext uri="{FF2B5EF4-FFF2-40B4-BE49-F238E27FC236}">
              <a16:creationId xmlns:a16="http://schemas.microsoft.com/office/drawing/2014/main" id="{00000000-0008-0000-0F00-00009EA20700}"/>
            </a:ext>
          </a:extLst>
        </xdr:cNvPr>
        <xdr:cNvSpPr>
          <a:spLocks noChangeArrowheads="1"/>
        </xdr:cNvSpPr>
      </xdr:nvSpPr>
      <xdr:spPr bwMode="auto">
        <a:xfrm>
          <a:off x="4953001" y="7401106"/>
          <a:ext cx="462662" cy="3783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55,345</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a:extLst>
            <a:ext uri="{FF2B5EF4-FFF2-40B4-BE49-F238E27FC236}">
              <a16:creationId xmlns:a16="http://schemas.microsoft.com/office/drawing/2014/main" id="{00000000-0008-0000-0F00-000018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120</xdr:row>
      <xdr:rowOff>9525</xdr:rowOff>
    </xdr:to>
    <xdr:graphicFrame macro="">
      <xdr:nvGraphicFramePr>
        <xdr:cNvPr id="1049" name="Chart 7">
          <a:extLst>
            <a:ext uri="{FF2B5EF4-FFF2-40B4-BE49-F238E27FC236}">
              <a16:creationId xmlns:a16="http://schemas.microsoft.com/office/drawing/2014/main" id="{00000000-0008-0000-0F00-00001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118</xdr:row>
      <xdr:rowOff>85725</xdr:rowOff>
    </xdr:to>
    <xdr:graphicFrame macro="">
      <xdr:nvGraphicFramePr>
        <xdr:cNvPr id="1050" name="Chart 8">
          <a:extLst>
            <a:ext uri="{FF2B5EF4-FFF2-40B4-BE49-F238E27FC236}">
              <a16:creationId xmlns:a16="http://schemas.microsoft.com/office/drawing/2014/main" id="{00000000-0008-0000-0F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a:extLst>
            <a:ext uri="{FF2B5EF4-FFF2-40B4-BE49-F238E27FC236}">
              <a16:creationId xmlns:a16="http://schemas.microsoft.com/office/drawing/2014/main" id="{00000000-0008-0000-0F00-00001B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a:extLst>
            <a:ext uri="{FF2B5EF4-FFF2-40B4-BE49-F238E27FC236}">
              <a16:creationId xmlns:a16="http://schemas.microsoft.com/office/drawing/2014/main" id="{00000000-0008-0000-0F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a:extLst>
            <a:ext uri="{FF2B5EF4-FFF2-40B4-BE49-F238E27FC236}">
              <a16:creationId xmlns:a16="http://schemas.microsoft.com/office/drawing/2014/main" id="{00000000-0008-0000-0F00-00001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533400</xdr:colOff>
      <xdr:row>77</xdr:row>
      <xdr:rowOff>125896</xdr:rowOff>
    </xdr:from>
    <xdr:to>
      <xdr:col>4</xdr:col>
      <xdr:colOff>1000953</xdr:colOff>
      <xdr:row>80</xdr:row>
      <xdr:rowOff>31474</xdr:rowOff>
    </xdr:to>
    <xdr:sp macro="" textlink="">
      <xdr:nvSpPr>
        <xdr:cNvPr id="11156" name="Rectangle 622">
          <a:extLst>
            <a:ext uri="{FF2B5EF4-FFF2-40B4-BE49-F238E27FC236}">
              <a16:creationId xmlns:a16="http://schemas.microsoft.com/office/drawing/2014/main" id="{00000000-0008-0000-0F00-0000942B0000}"/>
            </a:ext>
          </a:extLst>
        </xdr:cNvPr>
        <xdr:cNvSpPr>
          <a:spLocks noChangeArrowheads="1"/>
        </xdr:cNvSpPr>
      </xdr:nvSpPr>
      <xdr:spPr bwMode="auto">
        <a:xfrm>
          <a:off x="4953000" y="15146821"/>
          <a:ext cx="467553" cy="3913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502</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a:extLst>
            <a:ext uri="{FF2B5EF4-FFF2-40B4-BE49-F238E27FC236}">
              <a16:creationId xmlns:a16="http://schemas.microsoft.com/office/drawing/2014/main" id="{00000000-0008-0000-0F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a:extLst>
            <a:ext uri="{FF2B5EF4-FFF2-40B4-BE49-F238E27FC236}">
              <a16:creationId xmlns:a16="http://schemas.microsoft.com/office/drawing/2014/main" id="{00000000-0008-0000-0F00-00002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500062</xdr:colOff>
      <xdr:row>55</xdr:row>
      <xdr:rowOff>55561</xdr:rowOff>
    </xdr:from>
    <xdr:to>
      <xdr:col>4</xdr:col>
      <xdr:colOff>507999</xdr:colOff>
      <xdr:row>57</xdr:row>
      <xdr:rowOff>55562</xdr:rowOff>
    </xdr:to>
    <xdr:sp macro="" textlink="">
      <xdr:nvSpPr>
        <xdr:cNvPr id="1077" name="Line 651">
          <a:extLst>
            <a:ext uri="{FF2B5EF4-FFF2-40B4-BE49-F238E27FC236}">
              <a16:creationId xmlns:a16="http://schemas.microsoft.com/office/drawing/2014/main" id="{00000000-0008-0000-0F00-000035040000}"/>
            </a:ext>
          </a:extLst>
        </xdr:cNvPr>
        <xdr:cNvSpPr>
          <a:spLocks noChangeShapeType="1"/>
        </xdr:cNvSpPr>
      </xdr:nvSpPr>
      <xdr:spPr bwMode="auto">
        <a:xfrm flipH="1">
          <a:off x="4913312" y="8445499"/>
          <a:ext cx="7937" cy="301626"/>
        </a:xfrm>
        <a:prstGeom prst="line">
          <a:avLst/>
        </a:prstGeom>
        <a:noFill/>
        <a:ln w="9525">
          <a:solidFill>
            <a:srgbClr val="000000"/>
          </a:solidFill>
          <a:round/>
          <a:headEnd/>
          <a:tailEnd/>
        </a:ln>
      </xdr:spPr>
    </xdr:sp>
    <xdr:clientData/>
  </xdr:twoCellAnchor>
  <xdr:twoCellAnchor>
    <xdr:from>
      <xdr:col>2</xdr:col>
      <xdr:colOff>342900</xdr:colOff>
      <xdr:row>64</xdr:row>
      <xdr:rowOff>47625</xdr:rowOff>
    </xdr:from>
    <xdr:to>
      <xdr:col>3</xdr:col>
      <xdr:colOff>714375</xdr:colOff>
      <xdr:row>65</xdr:row>
      <xdr:rowOff>66675</xdr:rowOff>
    </xdr:to>
    <xdr:sp macro="" textlink="" fLocksText="0">
      <xdr:nvSpPr>
        <xdr:cNvPr id="11129" name="Text Box 27">
          <a:extLst>
            <a:ext uri="{FF2B5EF4-FFF2-40B4-BE49-F238E27FC236}">
              <a16:creationId xmlns:a16="http://schemas.microsoft.com/office/drawing/2014/main" id="{00000000-0008-0000-0F00-0000792B0000}"/>
            </a:ext>
          </a:extLst>
        </xdr:cNvPr>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744682</xdr:colOff>
      <xdr:row>124</xdr:row>
      <xdr:rowOff>30494</xdr:rowOff>
    </xdr:from>
    <xdr:to>
      <xdr:col>5</xdr:col>
      <xdr:colOff>718411</xdr:colOff>
      <xdr:row>125</xdr:row>
      <xdr:rowOff>96865</xdr:rowOff>
    </xdr:to>
    <xdr:sp macro="" textlink="" fLocksText="0">
      <xdr:nvSpPr>
        <xdr:cNvPr id="11201" name="Text Box 30">
          <a:extLst>
            <a:ext uri="{FF2B5EF4-FFF2-40B4-BE49-F238E27FC236}">
              <a16:creationId xmlns:a16="http://schemas.microsoft.com/office/drawing/2014/main" id="{00000000-0008-0000-0F00-0000C12B0000}"/>
            </a:ext>
          </a:extLst>
        </xdr:cNvPr>
        <xdr:cNvSpPr txBox="1">
          <a:spLocks noChangeArrowheads="1"/>
        </xdr:cNvSpPr>
      </xdr:nvSpPr>
      <xdr:spPr bwMode="auto">
        <a:xfrm>
          <a:off x="4062288" y="19250007"/>
          <a:ext cx="2185466" cy="219739"/>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63500</xdr:colOff>
      <xdr:row>54</xdr:row>
      <xdr:rowOff>95250</xdr:rowOff>
    </xdr:from>
    <xdr:to>
      <xdr:col>2</xdr:col>
      <xdr:colOff>293809</xdr:colOff>
      <xdr:row>55</xdr:row>
      <xdr:rowOff>75223</xdr:rowOff>
    </xdr:to>
    <xdr:sp macro="" textlink="">
      <xdr:nvSpPr>
        <xdr:cNvPr id="1095" name="Line 2451">
          <a:extLst>
            <a:ext uri="{FF2B5EF4-FFF2-40B4-BE49-F238E27FC236}">
              <a16:creationId xmlns:a16="http://schemas.microsoft.com/office/drawing/2014/main" id="{00000000-0008-0000-0F00-000047040000}"/>
            </a:ext>
          </a:extLst>
        </xdr:cNvPr>
        <xdr:cNvSpPr>
          <a:spLocks noChangeShapeType="1"/>
        </xdr:cNvSpPr>
      </xdr:nvSpPr>
      <xdr:spPr bwMode="auto">
        <a:xfrm>
          <a:off x="2273300" y="8432800"/>
          <a:ext cx="230309" cy="132373"/>
        </a:xfrm>
        <a:prstGeom prst="line">
          <a:avLst/>
        </a:prstGeom>
        <a:noFill/>
        <a:ln w="9525">
          <a:solidFill>
            <a:srgbClr val="000000"/>
          </a:solidFill>
          <a:round/>
          <a:headEnd/>
          <a:tailEnd/>
        </a:ln>
      </xdr:spPr>
    </xdr:sp>
    <xdr:clientData/>
  </xdr:twoCellAnchor>
  <xdr:twoCellAnchor>
    <xdr:from>
      <xdr:col>3</xdr:col>
      <xdr:colOff>762000</xdr:colOff>
      <xdr:row>50</xdr:row>
      <xdr:rowOff>55563</xdr:rowOff>
    </xdr:from>
    <xdr:to>
      <xdr:col>3</xdr:col>
      <xdr:colOff>968376</xdr:colOff>
      <xdr:row>50</xdr:row>
      <xdr:rowOff>150812</xdr:rowOff>
    </xdr:to>
    <xdr:sp macro="" textlink="">
      <xdr:nvSpPr>
        <xdr:cNvPr id="72" name="Line 581">
          <a:extLst>
            <a:ext uri="{FF2B5EF4-FFF2-40B4-BE49-F238E27FC236}">
              <a16:creationId xmlns:a16="http://schemas.microsoft.com/office/drawing/2014/main" id="{00000000-0008-0000-0F00-000048000000}"/>
            </a:ext>
          </a:extLst>
        </xdr:cNvPr>
        <xdr:cNvSpPr>
          <a:spLocks noChangeShapeType="1"/>
        </xdr:cNvSpPr>
      </xdr:nvSpPr>
      <xdr:spPr bwMode="auto">
        <a:xfrm>
          <a:off x="4071938" y="7691438"/>
          <a:ext cx="206376" cy="95249"/>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a:extLst>
            <a:ext uri="{FF2B5EF4-FFF2-40B4-BE49-F238E27FC236}">
              <a16:creationId xmlns:a16="http://schemas.microsoft.com/office/drawing/2014/main" id="{00000000-0008-0000-0F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473545</xdr:colOff>
      <xdr:row>156</xdr:row>
      <xdr:rowOff>76334</xdr:rowOff>
    </xdr:from>
    <xdr:to>
      <xdr:col>4</xdr:col>
      <xdr:colOff>702267</xdr:colOff>
      <xdr:row>157</xdr:row>
      <xdr:rowOff>113008</xdr:rowOff>
    </xdr:to>
    <xdr:sp macro="" textlink="" fLocksText="0">
      <xdr:nvSpPr>
        <xdr:cNvPr id="11202" name="Text Box 30">
          <a:extLst>
            <a:ext uri="{FF2B5EF4-FFF2-40B4-BE49-F238E27FC236}">
              <a16:creationId xmlns:a16="http://schemas.microsoft.com/office/drawing/2014/main" id="{00000000-0008-0000-0F00-0000C22B0000}"/>
            </a:ext>
          </a:extLst>
        </xdr:cNvPr>
        <xdr:cNvSpPr txBox="1">
          <a:spLocks noChangeArrowheads="1"/>
        </xdr:cNvSpPr>
      </xdr:nvSpPr>
      <xdr:spPr bwMode="auto">
        <a:xfrm>
          <a:off x="2685282" y="24203643"/>
          <a:ext cx="2440460" cy="190043"/>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0</xdr:col>
      <xdr:colOff>838200</xdr:colOff>
      <xdr:row>53</xdr:row>
      <xdr:rowOff>120650</xdr:rowOff>
    </xdr:from>
    <xdr:to>
      <xdr:col>0</xdr:col>
      <xdr:colOff>1009650</xdr:colOff>
      <xdr:row>54</xdr:row>
      <xdr:rowOff>69850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bwMode="auto">
        <a:xfrm flipV="1">
          <a:off x="838200" y="8305800"/>
          <a:ext cx="171450" cy="101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747347</xdr:colOff>
      <xdr:row>55</xdr:row>
      <xdr:rowOff>14654</xdr:rowOff>
    </xdr:from>
    <xdr:to>
      <xdr:col>1</xdr:col>
      <xdr:colOff>754673</xdr:colOff>
      <xdr:row>56</xdr:row>
      <xdr:rowOff>109903</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bwMode="auto">
        <a:xfrm flipH="1" flipV="1">
          <a:off x="1853712" y="8565173"/>
          <a:ext cx="7326" cy="24911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100540</xdr:colOff>
      <xdr:row>43</xdr:row>
      <xdr:rowOff>31750</xdr:rowOff>
    </xdr:from>
    <xdr:to>
      <xdr:col>2</xdr:col>
      <xdr:colOff>514348</xdr:colOff>
      <xdr:row>45</xdr:row>
      <xdr:rowOff>5291</xdr:rowOff>
    </xdr:to>
    <xdr:sp macro="" textlink="">
      <xdr:nvSpPr>
        <xdr:cNvPr id="63" name="直線コネクタ 24">
          <a:extLst>
            <a:ext uri="{FF2B5EF4-FFF2-40B4-BE49-F238E27FC236}">
              <a16:creationId xmlns:a16="http://schemas.microsoft.com/office/drawing/2014/main" id="{00000000-0008-0000-0F00-00003F000000}"/>
            </a:ext>
          </a:extLst>
        </xdr:cNvPr>
        <xdr:cNvSpPr>
          <a:spLocks noChangeShapeType="1"/>
        </xdr:cNvSpPr>
      </xdr:nvSpPr>
      <xdr:spPr bwMode="auto">
        <a:xfrm flipH="1">
          <a:off x="2312457" y="6715125"/>
          <a:ext cx="413808" cy="291041"/>
        </a:xfrm>
        <a:prstGeom prst="line">
          <a:avLst/>
        </a:prstGeom>
        <a:noFill/>
        <a:ln w="12700">
          <a:solidFill>
            <a:srgbClr val="000000"/>
          </a:solidFill>
          <a:miter lim="800000"/>
          <a:headEnd/>
          <a:tailEnd/>
        </a:ln>
      </xdr:spPr>
    </xdr:sp>
    <xdr:clientData/>
  </xdr:twoCellAnchor>
  <xdr:twoCellAnchor>
    <xdr:from>
      <xdr:col>3</xdr:col>
      <xdr:colOff>920750</xdr:colOff>
      <xdr:row>97</xdr:row>
      <xdr:rowOff>95250</xdr:rowOff>
    </xdr:from>
    <xdr:to>
      <xdr:col>5</xdr:col>
      <xdr:colOff>284163</xdr:colOff>
      <xdr:row>98</xdr:row>
      <xdr:rowOff>150812</xdr:rowOff>
    </xdr:to>
    <xdr:sp macro="" textlink="" fLocksText="0">
      <xdr:nvSpPr>
        <xdr:cNvPr id="70" name="Text Box 30">
          <a:extLst>
            <a:ext uri="{FF2B5EF4-FFF2-40B4-BE49-F238E27FC236}">
              <a16:creationId xmlns:a16="http://schemas.microsoft.com/office/drawing/2014/main" id="{00000000-0008-0000-0F00-000046000000}"/>
            </a:ext>
          </a:extLst>
        </xdr:cNvPr>
        <xdr:cNvSpPr txBox="1">
          <a:spLocks noChangeArrowheads="1"/>
        </xdr:cNvSpPr>
      </xdr:nvSpPr>
      <xdr:spPr bwMode="auto">
        <a:xfrm>
          <a:off x="4230688"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4</xdr:col>
      <xdr:colOff>399296</xdr:colOff>
      <xdr:row>170</xdr:row>
      <xdr:rowOff>29888</xdr:rowOff>
    </xdr:from>
    <xdr:to>
      <xdr:col>5</xdr:col>
      <xdr:colOff>165500</xdr:colOff>
      <xdr:row>173</xdr:row>
      <xdr:rowOff>12679</xdr:rowOff>
    </xdr:to>
    <xdr:sp macro="" textlink="">
      <xdr:nvSpPr>
        <xdr:cNvPr id="76" name="テキスト ボックス 1">
          <a:extLst>
            <a:ext uri="{FF2B5EF4-FFF2-40B4-BE49-F238E27FC236}">
              <a16:creationId xmlns:a16="http://schemas.microsoft.com/office/drawing/2014/main" id="{00000000-0008-0000-0F00-00004C000000}"/>
            </a:ext>
          </a:extLst>
        </xdr:cNvPr>
        <xdr:cNvSpPr txBox="1"/>
      </xdr:nvSpPr>
      <xdr:spPr>
        <a:xfrm>
          <a:off x="4823812" y="26346541"/>
          <a:ext cx="872333" cy="4436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6,423,552</a:t>
          </a:r>
          <a:r>
            <a:rPr lang="ja-JP" altLang="en-US" sz="900">
              <a:latin typeface="+mn-ea"/>
              <a:ea typeface="+mn-ea"/>
            </a:rPr>
            <a:t>万円</a:t>
          </a:r>
          <a:endParaRPr lang="en-US" altLang="ja-JP" sz="900">
            <a:latin typeface="+mn-ea"/>
            <a:ea typeface="+mn-ea"/>
          </a:endParaRPr>
        </a:p>
      </xdr:txBody>
    </xdr:sp>
    <xdr:clientData/>
  </xdr:twoCellAnchor>
  <xdr:twoCellAnchor>
    <xdr:from>
      <xdr:col>16</xdr:col>
      <xdr:colOff>0</xdr:colOff>
      <xdr:row>15</xdr:row>
      <xdr:rowOff>0</xdr:rowOff>
    </xdr:from>
    <xdr:to>
      <xdr:col>20</xdr:col>
      <xdr:colOff>561975</xdr:colOff>
      <xdr:row>41</xdr:row>
      <xdr:rowOff>96838</xdr:rowOff>
    </xdr:to>
    <xdr:graphicFrame macro="">
      <xdr:nvGraphicFramePr>
        <xdr:cNvPr id="45" name="Chart 2">
          <a:extLst>
            <a:ext uri="{FF2B5EF4-FFF2-40B4-BE49-F238E27FC236}">
              <a16:creationId xmlns:a16="http://schemas.microsoft.com/office/drawing/2014/main" id="{A21C2E53-751F-41F4-9934-3F4A292B6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2,214</a:t>
          </a:r>
          <a:r>
            <a:rPr lang="ja-JP" altLang="en-US" sz="900">
              <a:latin typeface="+mn-ea"/>
              <a:ea typeface="+mn-ea"/>
            </a:rPr>
            <a:t>人</a:t>
          </a:r>
          <a:endParaRPr lang="en-US" altLang="ja-JP" sz="9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0.42769</cdr:x>
      <cdr:y>0.18303</cdr:y>
    </cdr:from>
    <cdr:to>
      <cdr:x>0.44477</cdr:x>
      <cdr:y>0.22731</cdr:y>
    </cdr:to>
    <cdr:sp macro="" textlink="">
      <cdr:nvSpPr>
        <cdr:cNvPr id="5" name="直線コネクタ 4"/>
        <cdr:cNvSpPr/>
      </cdr:nvSpPr>
      <cdr:spPr bwMode="auto">
        <a:xfrm xmlns:a="http://schemas.openxmlformats.org/drawingml/2006/main">
          <a:off x="1376928" y="590552"/>
          <a:ext cx="54998" cy="1428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0.40268</cdr:x>
      <cdr:y>0.7572</cdr:y>
    </cdr:from>
    <cdr:to>
      <cdr:x>0.42352</cdr:x>
      <cdr:y>0.80366</cdr:y>
    </cdr:to>
    <cdr:sp macro="" textlink="">
      <cdr:nvSpPr>
        <cdr:cNvPr id="6" name="直線コネクタ 5"/>
        <cdr:cNvSpPr/>
      </cdr:nvSpPr>
      <cdr:spPr bwMode="auto">
        <a:xfrm xmlns:a="http://schemas.openxmlformats.org/drawingml/2006/main" flipV="1">
          <a:off x="1297598" y="2458288"/>
          <a:ext cx="67145" cy="150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0.16166</cdr:x>
      <cdr:y>0.46739</cdr:y>
    </cdr:from>
    <cdr:to>
      <cdr:x>0.24579</cdr:x>
      <cdr:y>0.46739</cdr:y>
    </cdr:to>
    <cdr:sp macro="" textlink="">
      <cdr:nvSpPr>
        <cdr:cNvPr id="8" name="直線コネクタ 7"/>
        <cdr:cNvSpPr/>
      </cdr:nvSpPr>
      <cdr:spPr bwMode="auto">
        <a:xfrm xmlns:a="http://schemas.openxmlformats.org/drawingml/2006/main">
          <a:off x="520944" y="1517406"/>
          <a:ext cx="271096"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6.xml><?xml version="1.0" encoding="utf-8"?>
<c:userShapes xmlns:c="http://schemas.openxmlformats.org/drawingml/2006/chart">
  <cdr:relSizeAnchor xmlns:cdr="http://schemas.openxmlformats.org/drawingml/2006/chartDrawing">
    <cdr:from>
      <cdr:x>0.76177</cdr:x>
      <cdr:y>0.24654</cdr:y>
    </cdr:from>
    <cdr:to>
      <cdr:x>0.85006</cdr:x>
      <cdr:y>0.29135</cdr:y>
    </cdr:to>
    <cdr:sp macro="" textlink="">
      <cdr:nvSpPr>
        <cdr:cNvPr id="4" name="直線コネクタ 3"/>
        <cdr:cNvSpPr/>
      </cdr:nvSpPr>
      <cdr:spPr bwMode="auto">
        <a:xfrm xmlns:a="http://schemas.openxmlformats.org/drawingml/2006/main" flipV="1">
          <a:off x="2475365" y="809625"/>
          <a:ext cx="286886" cy="147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0.78917</cdr:x>
      <cdr:y>0.33689</cdr:y>
    </cdr:from>
    <cdr:to>
      <cdr:x>0.87058</cdr:x>
      <cdr:y>0.35386</cdr:y>
    </cdr:to>
    <cdr:sp macro="" textlink="">
      <cdr:nvSpPr>
        <cdr:cNvPr id="6" name="直線コネクタ 5"/>
        <cdr:cNvSpPr/>
      </cdr:nvSpPr>
      <cdr:spPr bwMode="auto">
        <a:xfrm xmlns:a="http://schemas.openxmlformats.org/drawingml/2006/main">
          <a:off x="2564401" y="1106321"/>
          <a:ext cx="264525" cy="557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7.xml><?xml version="1.0" encoding="utf-8"?>
<c:userShapes xmlns:c="http://schemas.openxmlformats.org/drawingml/2006/chart">
  <cdr:relSizeAnchor xmlns:cdr="http://schemas.openxmlformats.org/drawingml/2006/chartDrawing">
    <cdr:from>
      <cdr:x>0.41502</cdr:x>
      <cdr:y>0.45403</cdr:y>
    </cdr:from>
    <cdr:to>
      <cdr:x>0.57327</cdr:x>
      <cdr:y>0.56723</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35062" y="1440103"/>
          <a:ext cx="509067" cy="359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307</a:t>
          </a:r>
          <a:r>
            <a:rPr lang="ja-JP" altLang="en-US" sz="900" b="0" i="0" u="none" strike="noStrike" baseline="0">
              <a:solidFill>
                <a:srgbClr val="000000"/>
              </a:solidFill>
              <a:latin typeface="ＭＳ Ｐゴシック"/>
              <a:ea typeface="ＭＳ Ｐゴシック"/>
            </a:rPr>
            <a:t>店</a:t>
          </a:r>
        </a:p>
      </cdr:txBody>
    </cdr:sp>
  </cdr:relSizeAnchor>
</c:userShapes>
</file>

<file path=xl/drawings/drawing8.xml><?xml version="1.0" encoding="utf-8"?>
<c:userShapes xmlns:c="http://schemas.openxmlformats.org/drawingml/2006/chart">
  <cdr:relSizeAnchor xmlns:cdr="http://schemas.openxmlformats.org/drawingml/2006/chartDrawing">
    <cdr:from>
      <cdr:x>0.42828</cdr:x>
      <cdr:y>0.49391</cdr:y>
    </cdr:from>
    <cdr:to>
      <cdr:x>0.60663</cdr:x>
      <cdr:y>0.64374</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85885" y="1475509"/>
          <a:ext cx="577123" cy="4475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14,132</a:t>
          </a:r>
          <a:r>
            <a:rPr lang="ja-JP" altLang="en-US" sz="8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0.20272</cdr:x>
      <cdr:y>0.24428</cdr:y>
    </cdr:from>
    <cdr:to>
      <cdr:x>0.2757</cdr:x>
      <cdr:y>0.29431</cdr:y>
    </cdr:to>
    <cdr:sp macro="" textlink="">
      <cdr:nvSpPr>
        <cdr:cNvPr id="9222" name="Line 6"/>
        <cdr:cNvSpPr>
          <a:spLocks xmlns:a="http://schemas.openxmlformats.org/drawingml/2006/main" noChangeShapeType="1"/>
        </cdr:cNvSpPr>
      </cdr:nvSpPr>
      <cdr:spPr bwMode="auto">
        <a:xfrm xmlns:a="http://schemas.openxmlformats.org/drawingml/2006/main">
          <a:off x="655073" y="718676"/>
          <a:ext cx="235833" cy="147183"/>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56</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N46"/>
  <sheetViews>
    <sheetView tabSelected="1" view="pageBreakPreview" zoomScaleNormal="100" zoomScaleSheetLayoutView="100" workbookViewId="0">
      <selection activeCell="F8" sqref="F8:H8"/>
    </sheetView>
  </sheetViews>
  <sheetFormatPr defaultRowHeight="17.100000000000001" customHeight="1" x14ac:dyDescent="0.15"/>
  <cols>
    <col min="1" max="1" width="1.7109375" style="12" customWidth="1"/>
    <col min="2" max="2" width="11.140625" style="12" customWidth="1"/>
    <col min="3" max="4" width="9.28515625" style="12" customWidth="1"/>
    <col min="5" max="5" width="10.85546875" style="12" customWidth="1"/>
    <col min="6" max="6" width="9.7109375" style="12" bestFit="1" customWidth="1"/>
    <col min="7" max="7" width="10.140625" style="12" customWidth="1"/>
    <col min="8" max="8" width="10.5703125" style="12" customWidth="1"/>
    <col min="9" max="9" width="9.7109375" style="12" customWidth="1"/>
    <col min="10" max="10" width="10.42578125" style="12" customWidth="1"/>
    <col min="11" max="11" width="9.7109375" style="12" customWidth="1"/>
    <col min="12" max="16384" width="9.140625" style="12"/>
  </cols>
  <sheetData>
    <row r="1" spans="1:14" ht="17.100000000000001" customHeight="1" x14ac:dyDescent="0.15">
      <c r="B1" s="719" t="s">
        <v>9</v>
      </c>
      <c r="C1" s="719"/>
      <c r="D1" s="719"/>
      <c r="E1" s="719"/>
      <c r="F1" s="719"/>
      <c r="G1" s="719"/>
      <c r="H1" s="719"/>
      <c r="I1" s="719"/>
      <c r="J1" s="719"/>
      <c r="K1" s="719"/>
    </row>
    <row r="2" spans="1:14" ht="15" customHeight="1" x14ac:dyDescent="0.15"/>
    <row r="3" spans="1:14" ht="15" customHeight="1" x14ac:dyDescent="0.15">
      <c r="A3" s="720" t="s">
        <v>414</v>
      </c>
      <c r="B3" s="720"/>
      <c r="C3" s="720"/>
      <c r="D3" s="720"/>
      <c r="E3" s="720"/>
      <c r="F3" s="720"/>
      <c r="G3" s="720"/>
      <c r="H3" s="720"/>
      <c r="I3" s="720"/>
      <c r="J3" s="720"/>
      <c r="K3" s="720"/>
    </row>
    <row r="4" spans="1:14" ht="5.0999999999999996" customHeight="1" x14ac:dyDescent="0.15">
      <c r="A4" s="2"/>
      <c r="B4" s="2"/>
      <c r="C4" s="2"/>
      <c r="D4" s="2"/>
      <c r="E4" s="2"/>
      <c r="F4" s="2"/>
      <c r="G4" s="2"/>
      <c r="H4" s="2"/>
      <c r="I4" s="2"/>
      <c r="J4" s="2"/>
      <c r="K4" s="2"/>
    </row>
    <row r="5" spans="1:14" ht="50.1" customHeight="1" x14ac:dyDescent="0.15">
      <c r="A5" s="721" t="s">
        <v>379</v>
      </c>
      <c r="B5" s="721"/>
      <c r="C5" s="721"/>
      <c r="D5" s="721"/>
      <c r="E5" s="721"/>
      <c r="F5" s="721"/>
      <c r="G5" s="721"/>
      <c r="H5" s="721"/>
      <c r="I5" s="721"/>
      <c r="J5" s="721"/>
      <c r="K5" s="721"/>
    </row>
    <row r="6" spans="1:14" ht="45" customHeight="1" x14ac:dyDescent="0.15">
      <c r="A6" s="721"/>
      <c r="B6" s="721"/>
      <c r="C6" s="721"/>
      <c r="D6" s="721"/>
      <c r="E6" s="721"/>
      <c r="F6" s="721"/>
      <c r="G6" s="721"/>
      <c r="H6" s="721"/>
      <c r="I6" s="721"/>
      <c r="J6" s="721"/>
      <c r="K6" s="721"/>
    </row>
    <row r="7" spans="1:14" ht="15" customHeight="1" thickBot="1" x14ac:dyDescent="0.2">
      <c r="A7" s="12" t="s">
        <v>373</v>
      </c>
      <c r="K7" s="3" t="s">
        <v>10</v>
      </c>
    </row>
    <row r="8" spans="1:14" ht="22.5" customHeight="1" x14ac:dyDescent="0.15">
      <c r="A8" s="712" t="s">
        <v>11</v>
      </c>
      <c r="B8" s="722"/>
      <c r="C8" s="726" t="s">
        <v>496</v>
      </c>
      <c r="D8" s="727"/>
      <c r="E8" s="727"/>
      <c r="F8" s="726" t="s">
        <v>586</v>
      </c>
      <c r="G8" s="727"/>
      <c r="H8" s="727"/>
      <c r="I8" s="724" t="s">
        <v>244</v>
      </c>
      <c r="J8" s="724"/>
      <c r="K8" s="725"/>
    </row>
    <row r="9" spans="1:14" ht="22.5" customHeight="1" x14ac:dyDescent="0.15">
      <c r="A9" s="714"/>
      <c r="B9" s="723"/>
      <c r="C9" s="156" t="s">
        <v>321</v>
      </c>
      <c r="D9" s="458" t="s">
        <v>12</v>
      </c>
      <c r="E9" s="272" t="s">
        <v>495</v>
      </c>
      <c r="F9" s="156" t="s">
        <v>321</v>
      </c>
      <c r="G9" s="458" t="s">
        <v>12</v>
      </c>
      <c r="H9" s="272" t="s">
        <v>495</v>
      </c>
      <c r="I9" s="157" t="s">
        <v>321</v>
      </c>
      <c r="J9" s="471" t="s">
        <v>12</v>
      </c>
      <c r="K9" s="275" t="s">
        <v>495</v>
      </c>
    </row>
    <row r="10" spans="1:14" ht="18.75" customHeight="1" x14ac:dyDescent="0.15">
      <c r="A10" s="730" t="s">
        <v>14</v>
      </c>
      <c r="B10" s="731"/>
      <c r="C10" s="271">
        <f t="shared" ref="C10:E10" si="0">SUM(C11:C12)</f>
        <v>68117</v>
      </c>
      <c r="D10" s="4">
        <f t="shared" si="0"/>
        <v>65164</v>
      </c>
      <c r="E10" s="4">
        <f t="shared" si="0"/>
        <v>543072</v>
      </c>
      <c r="F10" s="271">
        <f>SUM(F11:F12)</f>
        <v>67648</v>
      </c>
      <c r="G10" s="4">
        <f t="shared" ref="G10:H10" si="1">SUM(G11:G12)</f>
        <v>64285</v>
      </c>
      <c r="H10" s="4">
        <f t="shared" si="1"/>
        <v>553619</v>
      </c>
      <c r="I10" s="6">
        <f>F10-C10</f>
        <v>-469</v>
      </c>
      <c r="J10" s="96">
        <f>G10-D10</f>
        <v>-879</v>
      </c>
      <c r="K10" s="97">
        <f>H10-E10</f>
        <v>10547</v>
      </c>
      <c r="M10" s="234"/>
      <c r="N10" s="78"/>
    </row>
    <row r="11" spans="1:14" s="2" customFormat="1" ht="17.100000000000001" customHeight="1" x14ac:dyDescent="0.15">
      <c r="A11" s="728" t="s">
        <v>15</v>
      </c>
      <c r="B11" s="729"/>
      <c r="C11" s="392">
        <f t="shared" ref="C11:E11" si="2">SUM(C13:C23)</f>
        <v>54006</v>
      </c>
      <c r="D11" s="6">
        <f t="shared" si="2"/>
        <v>51474</v>
      </c>
      <c r="E11" s="6">
        <f t="shared" si="2"/>
        <v>433884</v>
      </c>
      <c r="F11" s="6">
        <f t="shared" ref="F11:H11" si="3">SUM(F13:F23)</f>
        <v>53330</v>
      </c>
      <c r="G11" s="6">
        <f t="shared" si="3"/>
        <v>50533</v>
      </c>
      <c r="H11" s="6">
        <f t="shared" si="3"/>
        <v>439566</v>
      </c>
      <c r="I11" s="6">
        <f>F11-C11</f>
        <v>-676</v>
      </c>
      <c r="J11" s="6">
        <f>G11-D11</f>
        <v>-941</v>
      </c>
      <c r="K11" s="98">
        <f t="shared" ref="K11:K23" si="4">H11-E11</f>
        <v>5682</v>
      </c>
      <c r="M11" s="234"/>
      <c r="N11" s="78"/>
    </row>
    <row r="12" spans="1:14" s="2" customFormat="1" ht="17.100000000000001" customHeight="1" x14ac:dyDescent="0.15">
      <c r="A12" s="728" t="s">
        <v>16</v>
      </c>
      <c r="B12" s="729"/>
      <c r="C12" s="6">
        <v>14111</v>
      </c>
      <c r="D12" s="6">
        <v>13690</v>
      </c>
      <c r="E12" s="6">
        <v>109188</v>
      </c>
      <c r="F12" s="6">
        <v>14318</v>
      </c>
      <c r="G12" s="6">
        <v>13752</v>
      </c>
      <c r="H12" s="6">
        <v>114053</v>
      </c>
      <c r="I12" s="6">
        <f>F12-C12</f>
        <v>207</v>
      </c>
      <c r="J12" s="6">
        <f>G12-D12</f>
        <v>62</v>
      </c>
      <c r="K12" s="98">
        <f t="shared" si="4"/>
        <v>4865</v>
      </c>
      <c r="M12" s="234"/>
      <c r="N12" s="78"/>
    </row>
    <row r="13" spans="1:14" ht="17.100000000000001" customHeight="1" x14ac:dyDescent="0.15">
      <c r="A13" s="196"/>
      <c r="B13" s="481" t="s">
        <v>415</v>
      </c>
      <c r="C13" s="7">
        <v>19298</v>
      </c>
      <c r="D13" s="7">
        <v>17995</v>
      </c>
      <c r="E13" s="7">
        <v>156511</v>
      </c>
      <c r="F13" s="7">
        <v>18536</v>
      </c>
      <c r="G13" s="7">
        <v>17339</v>
      </c>
      <c r="H13" s="7">
        <v>156031</v>
      </c>
      <c r="I13" s="7">
        <f>F13-C13</f>
        <v>-762</v>
      </c>
      <c r="J13" s="7">
        <f t="shared" ref="J13:J23" si="5">G13-D13</f>
        <v>-656</v>
      </c>
      <c r="K13" s="193">
        <f t="shared" si="4"/>
        <v>-480</v>
      </c>
      <c r="M13" s="8"/>
      <c r="N13" s="9"/>
    </row>
    <row r="14" spans="1:14" ht="17.100000000000001" customHeight="1" x14ac:dyDescent="0.15">
      <c r="A14" s="196"/>
      <c r="B14" s="481" t="s">
        <v>416</v>
      </c>
      <c r="C14" s="7">
        <v>3953</v>
      </c>
      <c r="D14" s="7">
        <v>3709</v>
      </c>
      <c r="E14" s="7">
        <v>32435</v>
      </c>
      <c r="F14" s="7">
        <v>3920</v>
      </c>
      <c r="G14" s="7">
        <v>3661</v>
      </c>
      <c r="H14" s="7">
        <v>32121</v>
      </c>
      <c r="I14" s="7">
        <f t="shared" ref="I14:I23" si="6">F14-C14</f>
        <v>-33</v>
      </c>
      <c r="J14" s="7">
        <f t="shared" si="5"/>
        <v>-48</v>
      </c>
      <c r="K14" s="193">
        <f>H14-E14</f>
        <v>-314</v>
      </c>
      <c r="M14" s="234"/>
      <c r="N14" s="78"/>
    </row>
    <row r="15" spans="1:14" ht="17.100000000000001" customHeight="1" x14ac:dyDescent="0.15">
      <c r="A15" s="196"/>
      <c r="B15" s="481" t="s">
        <v>417</v>
      </c>
      <c r="C15" s="7">
        <v>3167</v>
      </c>
      <c r="D15" s="7">
        <v>3070</v>
      </c>
      <c r="E15" s="7">
        <v>19712</v>
      </c>
      <c r="F15" s="7">
        <v>3214</v>
      </c>
      <c r="G15" s="7">
        <v>3085</v>
      </c>
      <c r="H15" s="7">
        <v>19879</v>
      </c>
      <c r="I15" s="7">
        <f t="shared" si="6"/>
        <v>47</v>
      </c>
      <c r="J15" s="7">
        <f t="shared" si="5"/>
        <v>15</v>
      </c>
      <c r="K15" s="193">
        <f t="shared" si="4"/>
        <v>167</v>
      </c>
      <c r="M15" s="234"/>
      <c r="N15" s="78"/>
    </row>
    <row r="16" spans="1:14" ht="17.100000000000001" customHeight="1" x14ac:dyDescent="0.15">
      <c r="A16" s="196"/>
      <c r="B16" s="456" t="s">
        <v>418</v>
      </c>
      <c r="C16" s="6">
        <v>5388</v>
      </c>
      <c r="D16" s="6">
        <v>5254</v>
      </c>
      <c r="E16" s="6">
        <v>55002</v>
      </c>
      <c r="F16" s="6">
        <v>5391</v>
      </c>
      <c r="G16" s="6">
        <v>5206</v>
      </c>
      <c r="H16" s="6">
        <v>55345</v>
      </c>
      <c r="I16" s="6">
        <f t="shared" si="6"/>
        <v>3</v>
      </c>
      <c r="J16" s="6">
        <f t="shared" si="5"/>
        <v>-48</v>
      </c>
      <c r="K16" s="98">
        <f t="shared" si="4"/>
        <v>343</v>
      </c>
      <c r="M16" s="234"/>
      <c r="N16" s="78"/>
    </row>
    <row r="17" spans="1:14" ht="17.100000000000001" customHeight="1" x14ac:dyDescent="0.15">
      <c r="A17" s="196"/>
      <c r="B17" s="481" t="s">
        <v>419</v>
      </c>
      <c r="C17" s="7">
        <v>3018</v>
      </c>
      <c r="D17" s="7">
        <v>2929</v>
      </c>
      <c r="E17" s="7">
        <v>24228</v>
      </c>
      <c r="F17" s="7">
        <v>2993</v>
      </c>
      <c r="G17" s="7">
        <v>2874</v>
      </c>
      <c r="H17" s="7">
        <v>24455</v>
      </c>
      <c r="I17" s="7">
        <f t="shared" si="6"/>
        <v>-25</v>
      </c>
      <c r="J17" s="7">
        <f t="shared" si="5"/>
        <v>-55</v>
      </c>
      <c r="K17" s="193">
        <f t="shared" si="4"/>
        <v>227</v>
      </c>
      <c r="M17" s="234"/>
      <c r="N17" s="78"/>
    </row>
    <row r="18" spans="1:14" ht="17.100000000000001" customHeight="1" x14ac:dyDescent="0.15">
      <c r="A18" s="196"/>
      <c r="B18" s="481" t="s">
        <v>420</v>
      </c>
      <c r="C18" s="7">
        <v>2391</v>
      </c>
      <c r="D18" s="7">
        <v>2343</v>
      </c>
      <c r="E18" s="7">
        <v>19427</v>
      </c>
      <c r="F18" s="7">
        <v>2425</v>
      </c>
      <c r="G18" s="7">
        <v>2398</v>
      </c>
      <c r="H18" s="7">
        <v>20501</v>
      </c>
      <c r="I18" s="7">
        <f t="shared" si="6"/>
        <v>34</v>
      </c>
      <c r="J18" s="7">
        <f t="shared" si="5"/>
        <v>55</v>
      </c>
      <c r="K18" s="193">
        <f>H18-E18</f>
        <v>1074</v>
      </c>
      <c r="M18" s="234"/>
      <c r="N18" s="78"/>
    </row>
    <row r="19" spans="1:14" s="2" customFormat="1" ht="17.100000000000001" customHeight="1" x14ac:dyDescent="0.15">
      <c r="A19" s="136"/>
      <c r="B19" s="481" t="s">
        <v>421</v>
      </c>
      <c r="C19" s="7">
        <v>5758</v>
      </c>
      <c r="D19" s="7">
        <v>5453</v>
      </c>
      <c r="E19" s="7">
        <v>43387</v>
      </c>
      <c r="F19" s="7">
        <v>5710</v>
      </c>
      <c r="G19" s="7">
        <v>5275</v>
      </c>
      <c r="H19" s="7">
        <v>44432</v>
      </c>
      <c r="I19" s="7">
        <f t="shared" si="6"/>
        <v>-48</v>
      </c>
      <c r="J19" s="7">
        <f t="shared" si="5"/>
        <v>-178</v>
      </c>
      <c r="K19" s="193">
        <f t="shared" si="4"/>
        <v>1045</v>
      </c>
      <c r="M19" s="234"/>
      <c r="N19" s="78"/>
    </row>
    <row r="20" spans="1:14" ht="17.100000000000001" customHeight="1" x14ac:dyDescent="0.15">
      <c r="A20" s="196"/>
      <c r="B20" s="481" t="s">
        <v>422</v>
      </c>
      <c r="C20" s="7">
        <v>2183</v>
      </c>
      <c r="D20" s="7">
        <v>2093</v>
      </c>
      <c r="E20" s="7">
        <v>22175</v>
      </c>
      <c r="F20" s="7">
        <v>2155</v>
      </c>
      <c r="G20" s="7">
        <v>2043</v>
      </c>
      <c r="H20" s="7">
        <v>21729</v>
      </c>
      <c r="I20" s="7">
        <f t="shared" si="6"/>
        <v>-28</v>
      </c>
      <c r="J20" s="7">
        <f t="shared" si="5"/>
        <v>-50</v>
      </c>
      <c r="K20" s="193">
        <f>H20-E20</f>
        <v>-446</v>
      </c>
      <c r="M20" s="234"/>
      <c r="N20" s="78"/>
    </row>
    <row r="21" spans="1:14" ht="17.100000000000001" customHeight="1" x14ac:dyDescent="0.15">
      <c r="A21" s="196"/>
      <c r="B21" s="481" t="s">
        <v>423</v>
      </c>
      <c r="C21" s="7">
        <v>4560</v>
      </c>
      <c r="D21" s="7">
        <v>4436</v>
      </c>
      <c r="E21" s="7">
        <v>34235</v>
      </c>
      <c r="F21" s="7">
        <v>4543</v>
      </c>
      <c r="G21" s="7">
        <v>4368</v>
      </c>
      <c r="H21" s="7">
        <v>37062</v>
      </c>
      <c r="I21" s="7">
        <f t="shared" si="6"/>
        <v>-17</v>
      </c>
      <c r="J21" s="7">
        <f t="shared" si="5"/>
        <v>-68</v>
      </c>
      <c r="K21" s="193">
        <f>H21-E21</f>
        <v>2827</v>
      </c>
    </row>
    <row r="22" spans="1:14" ht="20.25" customHeight="1" x14ac:dyDescent="0.15">
      <c r="A22" s="196"/>
      <c r="B22" s="481" t="s">
        <v>424</v>
      </c>
      <c r="C22" s="7">
        <v>2948</v>
      </c>
      <c r="D22" s="7">
        <v>2877</v>
      </c>
      <c r="E22" s="7">
        <v>17896</v>
      </c>
      <c r="F22" s="7">
        <v>3055</v>
      </c>
      <c r="G22" s="7">
        <v>2918</v>
      </c>
      <c r="H22" s="7">
        <v>18360</v>
      </c>
      <c r="I22" s="7">
        <f t="shared" si="6"/>
        <v>107</v>
      </c>
      <c r="J22" s="7">
        <f t="shared" si="5"/>
        <v>41</v>
      </c>
      <c r="K22" s="193">
        <f t="shared" si="4"/>
        <v>464</v>
      </c>
    </row>
    <row r="23" spans="1:14" ht="20.25" customHeight="1" thickBot="1" x14ac:dyDescent="0.2">
      <c r="A23" s="197"/>
      <c r="B23" s="198" t="s">
        <v>425</v>
      </c>
      <c r="C23" s="194">
        <v>1342</v>
      </c>
      <c r="D23" s="194">
        <v>1315</v>
      </c>
      <c r="E23" s="194">
        <v>8876</v>
      </c>
      <c r="F23" s="194">
        <v>1388</v>
      </c>
      <c r="G23" s="194">
        <v>1366</v>
      </c>
      <c r="H23" s="194">
        <v>9651</v>
      </c>
      <c r="I23" s="194">
        <f t="shared" si="6"/>
        <v>46</v>
      </c>
      <c r="J23" s="194">
        <f t="shared" si="5"/>
        <v>51</v>
      </c>
      <c r="K23" s="195">
        <f t="shared" si="4"/>
        <v>775</v>
      </c>
    </row>
    <row r="24" spans="1:14" ht="15" customHeight="1" x14ac:dyDescent="0.15">
      <c r="A24" s="718" t="s">
        <v>320</v>
      </c>
      <c r="B24" s="718"/>
      <c r="C24" s="718"/>
      <c r="D24" s="718"/>
      <c r="E24" s="718"/>
      <c r="F24" s="718"/>
      <c r="G24" s="718"/>
      <c r="H24" s="716" t="s">
        <v>587</v>
      </c>
      <c r="I24" s="716"/>
      <c r="J24" s="716"/>
      <c r="K24" s="716"/>
    </row>
    <row r="25" spans="1:14" ht="15" customHeight="1" x14ac:dyDescent="0.15">
      <c r="A25" s="718" t="s">
        <v>494</v>
      </c>
      <c r="B25" s="718"/>
      <c r="C25" s="718"/>
      <c r="D25" s="718"/>
      <c r="E25" s="718"/>
      <c r="F25" s="718"/>
      <c r="G25" s="718"/>
      <c r="H25" s="716" t="s">
        <v>589</v>
      </c>
      <c r="I25" s="716"/>
      <c r="J25" s="716"/>
      <c r="K25" s="716"/>
    </row>
    <row r="26" spans="1:14" ht="15" customHeight="1" x14ac:dyDescent="0.15">
      <c r="B26" s="15"/>
      <c r="C26" s="15"/>
      <c r="D26" s="15"/>
      <c r="E26" s="15"/>
      <c r="F26" s="15"/>
      <c r="G26" s="15"/>
      <c r="K26" s="3"/>
    </row>
    <row r="27" spans="1:14" ht="15" customHeight="1" thickBot="1" x14ac:dyDescent="0.2">
      <c r="A27" s="12" t="s">
        <v>504</v>
      </c>
      <c r="K27" s="3" t="s">
        <v>10</v>
      </c>
    </row>
    <row r="28" spans="1:14" ht="22.5" customHeight="1" x14ac:dyDescent="0.15">
      <c r="A28" s="712" t="s">
        <v>11</v>
      </c>
      <c r="B28" s="713"/>
      <c r="C28" s="704" t="s">
        <v>497</v>
      </c>
      <c r="D28" s="704"/>
      <c r="E28" s="704"/>
      <c r="F28" s="704" t="s">
        <v>500</v>
      </c>
      <c r="G28" s="704"/>
      <c r="H28" s="704"/>
      <c r="I28" s="704" t="s">
        <v>503</v>
      </c>
      <c r="J28" s="704"/>
      <c r="K28" s="705"/>
    </row>
    <row r="29" spans="1:14" ht="22.5" customHeight="1" x14ac:dyDescent="0.15">
      <c r="A29" s="714"/>
      <c r="B29" s="715"/>
      <c r="C29" s="455" t="s">
        <v>498</v>
      </c>
      <c r="D29" s="717" t="s">
        <v>499</v>
      </c>
      <c r="E29" s="717"/>
      <c r="F29" s="455" t="s">
        <v>501</v>
      </c>
      <c r="G29" s="717" t="s">
        <v>502</v>
      </c>
      <c r="H29" s="717"/>
      <c r="I29" s="455" t="s">
        <v>501</v>
      </c>
      <c r="J29" s="706" t="s">
        <v>502</v>
      </c>
      <c r="K29" s="707"/>
    </row>
    <row r="30" spans="1:14" ht="15" customHeight="1" x14ac:dyDescent="0.15">
      <c r="A30" s="730" t="s">
        <v>14</v>
      </c>
      <c r="B30" s="731"/>
      <c r="C30" s="484">
        <f>SUM(C32:C43)</f>
        <v>13073</v>
      </c>
      <c r="D30" s="710">
        <f>SUM(D32:E43)</f>
        <v>189255</v>
      </c>
      <c r="E30" s="710"/>
      <c r="F30" s="485">
        <f>SUM(F32:F43)</f>
        <v>10634</v>
      </c>
      <c r="G30" s="708">
        <f>SUM(G32:H43)</f>
        <v>116348</v>
      </c>
      <c r="H30" s="708"/>
      <c r="I30" s="486">
        <f>SUM(I32:I43)</f>
        <v>2439</v>
      </c>
      <c r="J30" s="708">
        <f>SUM(J32:K43)</f>
        <v>72907</v>
      </c>
      <c r="K30" s="709"/>
    </row>
    <row r="31" spans="1:14" ht="15" customHeight="1" x14ac:dyDescent="0.15">
      <c r="A31" s="728" t="s">
        <v>15</v>
      </c>
      <c r="B31" s="729"/>
      <c r="C31" s="484">
        <f>SUM(C33:C43)</f>
        <v>10493</v>
      </c>
      <c r="D31" s="710">
        <f>SUM(D33:E43)</f>
        <v>153923</v>
      </c>
      <c r="E31" s="710"/>
      <c r="F31" s="485">
        <f>SUM(F33:F43)</f>
        <v>8456</v>
      </c>
      <c r="G31" s="710">
        <f>SUM(G33:H43)</f>
        <v>92246</v>
      </c>
      <c r="H31" s="710"/>
      <c r="I31" s="134">
        <f>SUM(I33:I43)</f>
        <v>2037</v>
      </c>
      <c r="J31" s="710">
        <f>SUM(J33:K43)</f>
        <v>61677</v>
      </c>
      <c r="K31" s="711"/>
    </row>
    <row r="32" spans="1:14" ht="15" customHeight="1" x14ac:dyDescent="0.15">
      <c r="A32" s="728" t="s">
        <v>16</v>
      </c>
      <c r="B32" s="729"/>
      <c r="C32" s="484">
        <v>2580</v>
      </c>
      <c r="D32" s="710">
        <v>35332</v>
      </c>
      <c r="E32" s="710"/>
      <c r="F32" s="485">
        <v>2178</v>
      </c>
      <c r="G32" s="710">
        <v>24102</v>
      </c>
      <c r="H32" s="710"/>
      <c r="I32" s="134">
        <v>402</v>
      </c>
      <c r="J32" s="710">
        <v>11230</v>
      </c>
      <c r="K32" s="711"/>
    </row>
    <row r="33" spans="1:11" ht="15" customHeight="1" x14ac:dyDescent="0.15">
      <c r="A33" s="196"/>
      <c r="B33" s="481" t="s">
        <v>415</v>
      </c>
      <c r="C33" s="487">
        <v>3597</v>
      </c>
      <c r="D33" s="700">
        <v>51370</v>
      </c>
      <c r="E33" s="700"/>
      <c r="F33" s="488">
        <v>2744</v>
      </c>
      <c r="G33" s="700">
        <v>27500</v>
      </c>
      <c r="H33" s="700"/>
      <c r="I33" s="135">
        <v>853</v>
      </c>
      <c r="J33" s="700">
        <v>23870</v>
      </c>
      <c r="K33" s="701"/>
    </row>
    <row r="34" spans="1:11" ht="15" customHeight="1" x14ac:dyDescent="0.15">
      <c r="A34" s="196"/>
      <c r="B34" s="481" t="s">
        <v>416</v>
      </c>
      <c r="C34" s="487">
        <v>848</v>
      </c>
      <c r="D34" s="700">
        <v>12224</v>
      </c>
      <c r="E34" s="700"/>
      <c r="F34" s="488">
        <v>685</v>
      </c>
      <c r="G34" s="700">
        <v>7212</v>
      </c>
      <c r="H34" s="700"/>
      <c r="I34" s="135">
        <v>163</v>
      </c>
      <c r="J34" s="700">
        <v>5012</v>
      </c>
      <c r="K34" s="701"/>
    </row>
    <row r="35" spans="1:11" ht="15" customHeight="1" x14ac:dyDescent="0.15">
      <c r="A35" s="196"/>
      <c r="B35" s="481" t="s">
        <v>417</v>
      </c>
      <c r="C35" s="487">
        <v>638</v>
      </c>
      <c r="D35" s="700">
        <v>7272</v>
      </c>
      <c r="E35" s="700"/>
      <c r="F35" s="488">
        <v>531</v>
      </c>
      <c r="G35" s="700">
        <v>5392</v>
      </c>
      <c r="H35" s="700"/>
      <c r="I35" s="135">
        <v>107</v>
      </c>
      <c r="J35" s="700">
        <v>1880</v>
      </c>
      <c r="K35" s="701"/>
    </row>
    <row r="36" spans="1:11" ht="15" customHeight="1" x14ac:dyDescent="0.15">
      <c r="A36" s="196"/>
      <c r="B36" s="456" t="s">
        <v>426</v>
      </c>
      <c r="C36" s="484">
        <v>1411</v>
      </c>
      <c r="D36" s="710">
        <v>26596</v>
      </c>
      <c r="E36" s="710"/>
      <c r="F36" s="485">
        <v>1131</v>
      </c>
      <c r="G36" s="710">
        <v>13700</v>
      </c>
      <c r="H36" s="710"/>
      <c r="I36" s="134">
        <v>280</v>
      </c>
      <c r="J36" s="710">
        <v>12896</v>
      </c>
      <c r="K36" s="711"/>
    </row>
    <row r="37" spans="1:11" ht="15" customHeight="1" x14ac:dyDescent="0.15">
      <c r="A37" s="196"/>
      <c r="B37" s="481" t="s">
        <v>427</v>
      </c>
      <c r="C37" s="487">
        <v>461</v>
      </c>
      <c r="D37" s="700">
        <v>7150</v>
      </c>
      <c r="E37" s="700"/>
      <c r="F37" s="488">
        <v>389</v>
      </c>
      <c r="G37" s="700">
        <v>4781</v>
      </c>
      <c r="H37" s="700"/>
      <c r="I37" s="135">
        <v>72</v>
      </c>
      <c r="J37" s="700">
        <v>2369</v>
      </c>
      <c r="K37" s="701"/>
    </row>
    <row r="38" spans="1:11" ht="15" customHeight="1" x14ac:dyDescent="0.15">
      <c r="A38" s="196"/>
      <c r="B38" s="481" t="s">
        <v>428</v>
      </c>
      <c r="C38" s="487">
        <v>482</v>
      </c>
      <c r="D38" s="700">
        <v>6842</v>
      </c>
      <c r="E38" s="700"/>
      <c r="F38" s="488">
        <v>409</v>
      </c>
      <c r="G38" s="700">
        <v>5204</v>
      </c>
      <c r="H38" s="700"/>
      <c r="I38" s="135">
        <v>73</v>
      </c>
      <c r="J38" s="700">
        <v>1638</v>
      </c>
      <c r="K38" s="701"/>
    </row>
    <row r="39" spans="1:11" ht="15" customHeight="1" x14ac:dyDescent="0.15">
      <c r="A39" s="136"/>
      <c r="B39" s="481" t="s">
        <v>429</v>
      </c>
      <c r="C39" s="487">
        <v>1024</v>
      </c>
      <c r="D39" s="700">
        <v>13134</v>
      </c>
      <c r="E39" s="700"/>
      <c r="F39" s="488">
        <v>854</v>
      </c>
      <c r="G39" s="700">
        <v>9079</v>
      </c>
      <c r="H39" s="700"/>
      <c r="I39" s="135">
        <v>170</v>
      </c>
      <c r="J39" s="700">
        <v>4055</v>
      </c>
      <c r="K39" s="701"/>
    </row>
    <row r="40" spans="1:11" ht="15" customHeight="1" x14ac:dyDescent="0.15">
      <c r="A40" s="196"/>
      <c r="B40" s="481" t="s">
        <v>430</v>
      </c>
      <c r="C40" s="487">
        <v>451</v>
      </c>
      <c r="D40" s="700">
        <v>6221</v>
      </c>
      <c r="E40" s="700"/>
      <c r="F40" s="488">
        <v>357</v>
      </c>
      <c r="G40" s="700">
        <v>3944</v>
      </c>
      <c r="H40" s="700"/>
      <c r="I40" s="135">
        <v>94</v>
      </c>
      <c r="J40" s="700">
        <v>2277</v>
      </c>
      <c r="K40" s="701"/>
    </row>
    <row r="41" spans="1:11" ht="15" customHeight="1" x14ac:dyDescent="0.15">
      <c r="A41" s="196"/>
      <c r="B41" s="481" t="s">
        <v>431</v>
      </c>
      <c r="C41" s="487">
        <v>720</v>
      </c>
      <c r="D41" s="700">
        <v>13277</v>
      </c>
      <c r="E41" s="700"/>
      <c r="F41" s="488">
        <v>610</v>
      </c>
      <c r="G41" s="700">
        <v>7741</v>
      </c>
      <c r="H41" s="700"/>
      <c r="I41" s="135">
        <v>110</v>
      </c>
      <c r="J41" s="700">
        <v>5536</v>
      </c>
      <c r="K41" s="701"/>
    </row>
    <row r="42" spans="1:11" ht="15" customHeight="1" x14ac:dyDescent="0.15">
      <c r="A42" s="196"/>
      <c r="B42" s="481" t="s">
        <v>432</v>
      </c>
      <c r="C42" s="487">
        <v>640</v>
      </c>
      <c r="D42" s="700">
        <v>6851</v>
      </c>
      <c r="E42" s="700"/>
      <c r="F42" s="488">
        <v>562</v>
      </c>
      <c r="G42" s="700">
        <v>5412</v>
      </c>
      <c r="H42" s="700"/>
      <c r="I42" s="135">
        <v>78</v>
      </c>
      <c r="J42" s="700">
        <v>1439</v>
      </c>
      <c r="K42" s="701"/>
    </row>
    <row r="43" spans="1:11" ht="15" customHeight="1" thickBot="1" x14ac:dyDescent="0.2">
      <c r="A43" s="197"/>
      <c r="B43" s="198" t="s">
        <v>433</v>
      </c>
      <c r="C43" s="489">
        <v>221</v>
      </c>
      <c r="D43" s="702">
        <v>2986</v>
      </c>
      <c r="E43" s="702"/>
      <c r="F43" s="490">
        <v>184</v>
      </c>
      <c r="G43" s="702">
        <v>2281</v>
      </c>
      <c r="H43" s="702"/>
      <c r="I43" s="491">
        <v>37</v>
      </c>
      <c r="J43" s="702">
        <v>705</v>
      </c>
      <c r="K43" s="703"/>
    </row>
    <row r="44" spans="1:11" ht="15" customHeight="1" x14ac:dyDescent="0.15">
      <c r="A44" s="273"/>
      <c r="B44" s="12" t="s">
        <v>543</v>
      </c>
      <c r="C44" s="274"/>
      <c r="D44" s="392"/>
      <c r="E44" s="392"/>
      <c r="F44" s="135"/>
      <c r="G44" s="268"/>
      <c r="H44" s="268"/>
      <c r="I44" s="135"/>
      <c r="J44" s="268"/>
      <c r="K44" s="3" t="s">
        <v>588</v>
      </c>
    </row>
    <row r="45" spans="1:11" ht="15" customHeight="1" x14ac:dyDescent="0.15">
      <c r="A45" s="273"/>
      <c r="B45" s="12" t="s">
        <v>544</v>
      </c>
      <c r="C45" s="274"/>
      <c r="D45" s="392"/>
      <c r="E45" s="392"/>
      <c r="F45" s="135"/>
      <c r="G45" s="268"/>
      <c r="H45" s="268"/>
      <c r="I45" s="135"/>
      <c r="J45" s="268"/>
      <c r="K45" s="268"/>
    </row>
    <row r="46" spans="1:11" ht="15" customHeight="1" x14ac:dyDescent="0.15">
      <c r="B46" s="1"/>
      <c r="K46" s="3"/>
    </row>
  </sheetData>
  <sheetProtection sheet="1" objects="1" scenarios="1" selectLockedCells="1" selectUnlockedCells="1"/>
  <mergeCells count="66">
    <mergeCell ref="D32:E32"/>
    <mergeCell ref="D33:E33"/>
    <mergeCell ref="B1:K1"/>
    <mergeCell ref="A3:K3"/>
    <mergeCell ref="A5:K6"/>
    <mergeCell ref="A8:B9"/>
    <mergeCell ref="I8:K8"/>
    <mergeCell ref="F8:H8"/>
    <mergeCell ref="C8:E8"/>
    <mergeCell ref="A32:B32"/>
    <mergeCell ref="A12:B12"/>
    <mergeCell ref="A11:B11"/>
    <mergeCell ref="A10:B10"/>
    <mergeCell ref="A24:G24"/>
    <mergeCell ref="A30:B30"/>
    <mergeCell ref="A31:B31"/>
    <mergeCell ref="A28:B29"/>
    <mergeCell ref="D30:E30"/>
    <mergeCell ref="D31:E31"/>
    <mergeCell ref="H24:K24"/>
    <mergeCell ref="H25:K25"/>
    <mergeCell ref="C28:E28"/>
    <mergeCell ref="D29:E29"/>
    <mergeCell ref="A25:G25"/>
    <mergeCell ref="F28:H28"/>
    <mergeCell ref="G29:H29"/>
    <mergeCell ref="G30:H30"/>
    <mergeCell ref="G31:H31"/>
    <mergeCell ref="D34:E34"/>
    <mergeCell ref="D35:E35"/>
    <mergeCell ref="D36:E36"/>
    <mergeCell ref="D37:E37"/>
    <mergeCell ref="D43:E43"/>
    <mergeCell ref="D39:E39"/>
    <mergeCell ref="D40:E40"/>
    <mergeCell ref="D41:E41"/>
    <mergeCell ref="D42:E42"/>
    <mergeCell ref="D38:E38"/>
    <mergeCell ref="G32:H32"/>
    <mergeCell ref="G33:H33"/>
    <mergeCell ref="G34:H34"/>
    <mergeCell ref="G35:H35"/>
    <mergeCell ref="G36:H36"/>
    <mergeCell ref="J40:K40"/>
    <mergeCell ref="J41:K41"/>
    <mergeCell ref="G37:H37"/>
    <mergeCell ref="G38:H38"/>
    <mergeCell ref="G39:H39"/>
    <mergeCell ref="G40:H40"/>
    <mergeCell ref="G41:H41"/>
    <mergeCell ref="J42:K42"/>
    <mergeCell ref="J43:K43"/>
    <mergeCell ref="G42:H42"/>
    <mergeCell ref="G43:H43"/>
    <mergeCell ref="I28:K28"/>
    <mergeCell ref="J29:K29"/>
    <mergeCell ref="J30:K30"/>
    <mergeCell ref="J31:K31"/>
    <mergeCell ref="J32:K32"/>
    <mergeCell ref="J33:K33"/>
    <mergeCell ref="J34:K34"/>
    <mergeCell ref="J35:K35"/>
    <mergeCell ref="J36:K36"/>
    <mergeCell ref="J37:K37"/>
    <mergeCell ref="J38:K38"/>
    <mergeCell ref="J39:K39"/>
  </mergeCells>
  <phoneticPr fontId="16"/>
  <printOptions horizontalCentered="1"/>
  <pageMargins left="0.59055118110236227" right="0.59055118110236227" top="0.59055118110236227" bottom="0.59055118110236227" header="0.39370078740157483" footer="0.39370078740157483"/>
  <pageSetup paperSize="9" scale="98" firstPageNumber="63" orientation="portrait" useFirstPageNumber="1" verticalDpi="300" r:id="rId1"/>
  <headerFooter scaleWithDoc="0" alignWithMargins="0">
    <oddHeader>&amp;R事業所</oddHeader>
    <oddFooter>&amp;C&amp;11－&amp;12&amp;P&amp;11－</oddFooter>
  </headerFooter>
  <ignoredErrors>
    <ignoredError sqref="F31 I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AN56"/>
  <sheetViews>
    <sheetView view="pageBreakPreview" zoomScaleNormal="100" zoomScaleSheetLayoutView="100" workbookViewId="0">
      <selection activeCell="K64" sqref="K64"/>
    </sheetView>
  </sheetViews>
  <sheetFormatPr defaultRowHeight="15" customHeight="1" x14ac:dyDescent="0.15"/>
  <cols>
    <col min="1" max="1" width="10.5703125" style="12" customWidth="1"/>
    <col min="2" max="2" width="7.7109375" style="12" customWidth="1"/>
    <col min="3" max="3" width="8.7109375" style="12" customWidth="1"/>
    <col min="4" max="4" width="4.85546875" style="12" customWidth="1"/>
    <col min="5" max="5" width="5.42578125" style="12" customWidth="1"/>
    <col min="6" max="7" width="7" style="12" hidden="1" customWidth="1"/>
    <col min="8" max="8" width="5.140625" style="12" customWidth="1"/>
    <col min="9" max="9" width="5.5703125" style="12" customWidth="1"/>
    <col min="10" max="10" width="7" style="12" customWidth="1"/>
    <col min="11" max="11" width="8.42578125" style="12" customWidth="1"/>
    <col min="12" max="12" width="5.7109375" style="12" customWidth="1"/>
    <col min="13" max="13" width="9.42578125" style="12" customWidth="1"/>
    <col min="14" max="14" width="5.5703125" style="12" customWidth="1"/>
    <col min="15" max="15" width="7.7109375" style="12" customWidth="1"/>
    <col min="16" max="16" width="5.28515625" style="12" customWidth="1"/>
    <col min="17" max="17" width="7.85546875" style="12" customWidth="1"/>
    <col min="18" max="18" width="6.28515625" style="12" customWidth="1"/>
    <col min="19" max="20" width="7.7109375" style="12" customWidth="1"/>
    <col min="21" max="21" width="8.7109375" style="12" customWidth="1"/>
    <col min="22" max="22" width="5.140625" style="12" hidden="1" customWidth="1"/>
    <col min="23" max="23" width="6.85546875" style="12" hidden="1" customWidth="1"/>
    <col min="24" max="24" width="6.5703125" style="12" hidden="1" customWidth="1"/>
    <col min="25" max="25" width="7" style="12" hidden="1" customWidth="1"/>
    <col min="26" max="27" width="7.140625" style="12" hidden="1" customWidth="1"/>
    <col min="28" max="29" width="6.85546875" style="12" hidden="1" customWidth="1"/>
    <col min="30" max="30" width="7.140625" style="12" hidden="1" customWidth="1"/>
    <col min="31" max="31" width="7.7109375" style="12" hidden="1" customWidth="1"/>
    <col min="32" max="32" width="7.28515625" style="12" hidden="1" customWidth="1"/>
    <col min="33" max="33" width="7.7109375" style="12" hidden="1" customWidth="1"/>
    <col min="34" max="34" width="7" style="12" hidden="1" customWidth="1"/>
    <col min="35" max="35" width="8.7109375" style="12" hidden="1" customWidth="1"/>
    <col min="36" max="36" width="5.7109375" style="12" hidden="1" customWidth="1"/>
    <col min="37" max="37" width="7.5703125" style="12" hidden="1" customWidth="1"/>
    <col min="38" max="38" width="7.7109375" style="12" hidden="1" customWidth="1"/>
    <col min="39" max="39" width="7.5703125" style="12" hidden="1" customWidth="1"/>
    <col min="40" max="41" width="0" style="11" hidden="1" customWidth="1"/>
    <col min="42" max="16384" width="9.140625" style="11"/>
  </cols>
  <sheetData>
    <row r="1" spans="1:40" ht="5.0999999999999996" customHeight="1" x14ac:dyDescent="0.15"/>
    <row r="2" spans="1:40" ht="15" customHeight="1" thickBot="1" x14ac:dyDescent="0.2">
      <c r="A2" s="735" t="s">
        <v>334</v>
      </c>
      <c r="B2" s="735"/>
      <c r="C2" s="735"/>
      <c r="D2" s="735"/>
      <c r="E2" s="735"/>
      <c r="F2" s="735"/>
      <c r="G2" s="735"/>
      <c r="H2" s="735"/>
      <c r="I2" s="735"/>
      <c r="J2" s="735"/>
      <c r="K2" s="735"/>
      <c r="L2" s="735"/>
      <c r="AK2" s="3"/>
      <c r="AM2" s="3" t="s">
        <v>10</v>
      </c>
    </row>
    <row r="3" spans="1:40" ht="14.25" customHeight="1" thickBot="1" x14ac:dyDescent="0.2">
      <c r="A3" s="736" t="s">
        <v>17</v>
      </c>
      <c r="B3" s="737" t="s">
        <v>322</v>
      </c>
      <c r="C3" s="738"/>
      <c r="D3" s="737" t="s">
        <v>380</v>
      </c>
      <c r="E3" s="738"/>
      <c r="F3" s="158"/>
      <c r="G3" s="159"/>
      <c r="H3" s="742" t="s">
        <v>381</v>
      </c>
      <c r="I3" s="743"/>
      <c r="J3" s="743"/>
      <c r="K3" s="743"/>
      <c r="L3" s="743"/>
      <c r="M3" s="764"/>
      <c r="N3" s="742" t="s">
        <v>20</v>
      </c>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4"/>
    </row>
    <row r="4" spans="1:40" ht="28.5" customHeight="1" thickBot="1" x14ac:dyDescent="0.2">
      <c r="A4" s="736"/>
      <c r="B4" s="738"/>
      <c r="C4" s="738"/>
      <c r="D4" s="738"/>
      <c r="E4" s="738"/>
      <c r="F4" s="741" t="s">
        <v>18</v>
      </c>
      <c r="G4" s="741"/>
      <c r="H4" s="740" t="s">
        <v>323</v>
      </c>
      <c r="I4" s="741"/>
      <c r="J4" s="740" t="s">
        <v>382</v>
      </c>
      <c r="K4" s="741"/>
      <c r="L4" s="739" t="s">
        <v>383</v>
      </c>
      <c r="M4" s="733"/>
      <c r="N4" s="745" t="s">
        <v>480</v>
      </c>
      <c r="O4" s="746"/>
      <c r="P4" s="745" t="s">
        <v>327</v>
      </c>
      <c r="Q4" s="746"/>
      <c r="R4" s="745" t="s">
        <v>481</v>
      </c>
      <c r="S4" s="746"/>
      <c r="T4" s="745" t="s">
        <v>324</v>
      </c>
      <c r="U4" s="746"/>
      <c r="V4" s="745" t="s">
        <v>325</v>
      </c>
      <c r="W4" s="746"/>
      <c r="X4" s="745" t="s">
        <v>326</v>
      </c>
      <c r="Y4" s="748"/>
      <c r="Z4" s="745" t="s">
        <v>328</v>
      </c>
      <c r="AA4" s="748"/>
      <c r="AB4" s="745" t="s">
        <v>329</v>
      </c>
      <c r="AC4" s="748"/>
      <c r="AD4" s="745" t="s">
        <v>330</v>
      </c>
      <c r="AE4" s="748"/>
      <c r="AF4" s="745" t="s">
        <v>331</v>
      </c>
      <c r="AG4" s="748"/>
      <c r="AH4" s="770" t="s">
        <v>479</v>
      </c>
      <c r="AI4" s="770"/>
      <c r="AJ4" s="732" t="s">
        <v>332</v>
      </c>
      <c r="AK4" s="733"/>
      <c r="AL4" s="732" t="s">
        <v>333</v>
      </c>
      <c r="AM4" s="734"/>
    </row>
    <row r="5" spans="1:40" ht="28.5" customHeight="1" thickBot="1" x14ac:dyDescent="0.2">
      <c r="A5" s="736"/>
      <c r="B5" s="738"/>
      <c r="C5" s="738"/>
      <c r="D5" s="738"/>
      <c r="E5" s="738"/>
      <c r="F5" s="741"/>
      <c r="G5" s="741"/>
      <c r="H5" s="741"/>
      <c r="I5" s="741"/>
      <c r="J5" s="741"/>
      <c r="K5" s="741"/>
      <c r="L5" s="733"/>
      <c r="M5" s="733"/>
      <c r="N5" s="747"/>
      <c r="O5" s="723"/>
      <c r="P5" s="747"/>
      <c r="Q5" s="723"/>
      <c r="R5" s="747"/>
      <c r="S5" s="723"/>
      <c r="T5" s="747"/>
      <c r="U5" s="723"/>
      <c r="V5" s="747"/>
      <c r="W5" s="723"/>
      <c r="X5" s="749"/>
      <c r="Y5" s="750"/>
      <c r="Z5" s="749"/>
      <c r="AA5" s="750"/>
      <c r="AB5" s="749"/>
      <c r="AC5" s="750"/>
      <c r="AD5" s="749"/>
      <c r="AE5" s="750"/>
      <c r="AF5" s="749"/>
      <c r="AG5" s="750"/>
      <c r="AH5" s="770"/>
      <c r="AI5" s="770"/>
      <c r="AJ5" s="734"/>
      <c r="AK5" s="733"/>
      <c r="AL5" s="734"/>
      <c r="AM5" s="734"/>
    </row>
    <row r="6" spans="1:40" ht="15" customHeight="1" x14ac:dyDescent="0.15">
      <c r="A6" s="736"/>
      <c r="B6" s="100" t="s">
        <v>12</v>
      </c>
      <c r="C6" s="101" t="s">
        <v>23</v>
      </c>
      <c r="D6" s="100" t="s">
        <v>12</v>
      </c>
      <c r="E6" s="100" t="s">
        <v>23</v>
      </c>
      <c r="F6" s="100" t="s">
        <v>12</v>
      </c>
      <c r="G6" s="100" t="s">
        <v>23</v>
      </c>
      <c r="H6" s="100" t="s">
        <v>12</v>
      </c>
      <c r="I6" s="100" t="s">
        <v>23</v>
      </c>
      <c r="J6" s="100" t="s">
        <v>12</v>
      </c>
      <c r="K6" s="100" t="s">
        <v>23</v>
      </c>
      <c r="L6" s="100" t="s">
        <v>12</v>
      </c>
      <c r="M6" s="100" t="s">
        <v>23</v>
      </c>
      <c r="N6" s="100" t="s">
        <v>12</v>
      </c>
      <c r="O6" s="100" t="s">
        <v>23</v>
      </c>
      <c r="P6" s="100" t="s">
        <v>12</v>
      </c>
      <c r="Q6" s="100" t="s">
        <v>23</v>
      </c>
      <c r="R6" s="100" t="s">
        <v>12</v>
      </c>
      <c r="S6" s="100" t="s">
        <v>23</v>
      </c>
      <c r="T6" s="100" t="s">
        <v>12</v>
      </c>
      <c r="U6" s="251" t="s">
        <v>23</v>
      </c>
      <c r="V6" s="250" t="s">
        <v>12</v>
      </c>
      <c r="W6" s="100" t="s">
        <v>23</v>
      </c>
      <c r="X6" s="100" t="s">
        <v>12</v>
      </c>
      <c r="Y6" s="100" t="s">
        <v>23</v>
      </c>
      <c r="Z6" s="100" t="s">
        <v>12</v>
      </c>
      <c r="AA6" s="100" t="s">
        <v>23</v>
      </c>
      <c r="AB6" s="100" t="s">
        <v>12</v>
      </c>
      <c r="AC6" s="100" t="s">
        <v>23</v>
      </c>
      <c r="AD6" s="100" t="s">
        <v>12</v>
      </c>
      <c r="AE6" s="100" t="s">
        <v>23</v>
      </c>
      <c r="AF6" s="100" t="s">
        <v>12</v>
      </c>
      <c r="AG6" s="100" t="s">
        <v>23</v>
      </c>
      <c r="AH6" s="100" t="s">
        <v>12</v>
      </c>
      <c r="AI6" s="100" t="s">
        <v>23</v>
      </c>
      <c r="AJ6" s="100" t="s">
        <v>384</v>
      </c>
      <c r="AK6" s="100" t="s">
        <v>23</v>
      </c>
      <c r="AL6" s="100" t="s">
        <v>384</v>
      </c>
      <c r="AM6" s="102" t="s">
        <v>23</v>
      </c>
    </row>
    <row r="7" spans="1:40" s="160" customFormat="1" ht="22.5" customHeight="1" x14ac:dyDescent="0.15">
      <c r="A7" s="363" t="s">
        <v>385</v>
      </c>
      <c r="B7" s="492">
        <f t="shared" ref="B7:M7" si="0">SUM(B8:B27)</f>
        <v>5206</v>
      </c>
      <c r="C7" s="364">
        <f t="shared" si="0"/>
        <v>55345</v>
      </c>
      <c r="D7" s="364">
        <f>SUM(D8:D27)</f>
        <v>1</v>
      </c>
      <c r="E7" s="364">
        <f>SUM(E8:E27)</f>
        <v>1</v>
      </c>
      <c r="F7" s="364">
        <f t="shared" si="0"/>
        <v>0</v>
      </c>
      <c r="G7" s="364">
        <f t="shared" si="0"/>
        <v>0</v>
      </c>
      <c r="H7" s="364">
        <f t="shared" si="0"/>
        <v>2</v>
      </c>
      <c r="I7" s="364">
        <f t="shared" si="0"/>
        <v>2</v>
      </c>
      <c r="J7" s="364">
        <f t="shared" si="0"/>
        <v>415</v>
      </c>
      <c r="K7" s="364">
        <f t="shared" si="0"/>
        <v>4202</v>
      </c>
      <c r="L7" s="364">
        <f t="shared" si="0"/>
        <v>156</v>
      </c>
      <c r="M7" s="364">
        <f t="shared" si="0"/>
        <v>2840</v>
      </c>
      <c r="N7" s="364">
        <f>SUM(N8:N27)</f>
        <v>4</v>
      </c>
      <c r="O7" s="364">
        <f>SUM(O8:O27)</f>
        <v>1072</v>
      </c>
      <c r="P7" s="364">
        <f t="shared" ref="P7:AM7" si="1">SUM(P8:P27)</f>
        <v>92</v>
      </c>
      <c r="Q7" s="364">
        <f t="shared" si="1"/>
        <v>1545</v>
      </c>
      <c r="R7" s="364">
        <f t="shared" si="1"/>
        <v>122</v>
      </c>
      <c r="S7" s="364">
        <f t="shared" si="1"/>
        <v>3273</v>
      </c>
      <c r="T7" s="364">
        <f t="shared" si="1"/>
        <v>1228</v>
      </c>
      <c r="U7" s="364">
        <f t="shared" si="1"/>
        <v>15407</v>
      </c>
      <c r="V7" s="364">
        <f t="shared" si="1"/>
        <v>85</v>
      </c>
      <c r="W7" s="364">
        <f t="shared" si="1"/>
        <v>1009</v>
      </c>
      <c r="X7" s="364">
        <f t="shared" si="1"/>
        <v>624</v>
      </c>
      <c r="Y7" s="364">
        <f t="shared" si="1"/>
        <v>1602</v>
      </c>
      <c r="Z7" s="364">
        <f t="shared" si="1"/>
        <v>286</v>
      </c>
      <c r="AA7" s="364">
        <f t="shared" si="1"/>
        <v>2175</v>
      </c>
      <c r="AB7" s="364">
        <f t="shared" si="1"/>
        <v>690</v>
      </c>
      <c r="AC7" s="364">
        <f t="shared" si="1"/>
        <v>3866</v>
      </c>
      <c r="AD7" s="364">
        <f t="shared" si="1"/>
        <v>414</v>
      </c>
      <c r="AE7" s="364">
        <f t="shared" si="1"/>
        <v>1698</v>
      </c>
      <c r="AF7" s="364">
        <f t="shared" si="1"/>
        <v>241</v>
      </c>
      <c r="AG7" s="364">
        <f t="shared" si="1"/>
        <v>1226</v>
      </c>
      <c r="AH7" s="364">
        <f t="shared" si="1"/>
        <v>467</v>
      </c>
      <c r="AI7" s="364">
        <f t="shared" si="1"/>
        <v>8074</v>
      </c>
      <c r="AJ7" s="364">
        <f t="shared" si="1"/>
        <v>21</v>
      </c>
      <c r="AK7" s="364">
        <f t="shared" si="1"/>
        <v>367</v>
      </c>
      <c r="AL7" s="364">
        <f t="shared" si="1"/>
        <v>358</v>
      </c>
      <c r="AM7" s="493">
        <f t="shared" si="1"/>
        <v>6986</v>
      </c>
    </row>
    <row r="8" spans="1:40" s="104" customFormat="1" ht="22.5" customHeight="1" x14ac:dyDescent="0.15">
      <c r="A8" s="365" t="s">
        <v>386</v>
      </c>
      <c r="B8" s="494">
        <v>220</v>
      </c>
      <c r="C8" s="495">
        <v>1365</v>
      </c>
      <c r="D8" s="495">
        <v>0</v>
      </c>
      <c r="E8" s="495">
        <v>0</v>
      </c>
      <c r="F8" s="495"/>
      <c r="G8" s="495"/>
      <c r="H8" s="495">
        <v>0</v>
      </c>
      <c r="I8" s="495">
        <v>0</v>
      </c>
      <c r="J8" s="495">
        <v>22</v>
      </c>
      <c r="K8" s="495">
        <v>120</v>
      </c>
      <c r="L8" s="495">
        <v>6</v>
      </c>
      <c r="M8" s="495">
        <v>18</v>
      </c>
      <c r="N8" s="495">
        <v>0</v>
      </c>
      <c r="O8" s="495">
        <v>0</v>
      </c>
      <c r="P8" s="496">
        <v>0</v>
      </c>
      <c r="Q8" s="496">
        <v>0</v>
      </c>
      <c r="R8" s="496">
        <v>1</v>
      </c>
      <c r="S8" s="496">
        <v>9</v>
      </c>
      <c r="T8" s="496">
        <v>32</v>
      </c>
      <c r="U8" s="496">
        <v>212</v>
      </c>
      <c r="V8" s="496">
        <v>0</v>
      </c>
      <c r="W8" s="496">
        <v>0</v>
      </c>
      <c r="X8" s="496">
        <v>46</v>
      </c>
      <c r="Y8" s="496">
        <v>82</v>
      </c>
      <c r="Z8" s="496">
        <v>10</v>
      </c>
      <c r="AA8" s="496">
        <v>73</v>
      </c>
      <c r="AB8" s="496">
        <v>22</v>
      </c>
      <c r="AC8" s="496">
        <v>147</v>
      </c>
      <c r="AD8" s="496">
        <v>12</v>
      </c>
      <c r="AE8" s="496">
        <v>86</v>
      </c>
      <c r="AF8" s="496">
        <v>14</v>
      </c>
      <c r="AG8" s="496">
        <v>31</v>
      </c>
      <c r="AH8" s="496">
        <v>34</v>
      </c>
      <c r="AI8" s="496">
        <v>274</v>
      </c>
      <c r="AJ8" s="496">
        <v>1</v>
      </c>
      <c r="AK8" s="496">
        <v>224</v>
      </c>
      <c r="AL8" s="496">
        <v>20</v>
      </c>
      <c r="AM8" s="497">
        <v>89</v>
      </c>
      <c r="AN8" s="104" t="s">
        <v>556</v>
      </c>
    </row>
    <row r="9" spans="1:40" s="104" customFormat="1" ht="22.5" customHeight="1" x14ac:dyDescent="0.15">
      <c r="A9" s="365" t="s">
        <v>387</v>
      </c>
      <c r="B9" s="494">
        <v>207</v>
      </c>
      <c r="C9" s="495">
        <v>1207</v>
      </c>
      <c r="D9" s="495">
        <v>1</v>
      </c>
      <c r="E9" s="495">
        <v>1</v>
      </c>
      <c r="F9" s="495"/>
      <c r="G9" s="495"/>
      <c r="H9" s="495">
        <v>0</v>
      </c>
      <c r="I9" s="495">
        <v>0</v>
      </c>
      <c r="J9" s="495">
        <v>27</v>
      </c>
      <c r="K9" s="495">
        <v>157</v>
      </c>
      <c r="L9" s="495">
        <v>6</v>
      </c>
      <c r="M9" s="495">
        <v>37</v>
      </c>
      <c r="N9" s="495">
        <v>0</v>
      </c>
      <c r="O9" s="495">
        <v>0</v>
      </c>
      <c r="P9" s="496">
        <v>2</v>
      </c>
      <c r="Q9" s="496">
        <v>9</v>
      </c>
      <c r="R9" s="496">
        <v>8</v>
      </c>
      <c r="S9" s="496">
        <v>15</v>
      </c>
      <c r="T9" s="496">
        <v>34</v>
      </c>
      <c r="U9" s="496">
        <v>109</v>
      </c>
      <c r="V9" s="496">
        <v>4</v>
      </c>
      <c r="W9" s="496">
        <v>55</v>
      </c>
      <c r="X9" s="496">
        <v>23</v>
      </c>
      <c r="Y9" s="496">
        <v>38</v>
      </c>
      <c r="Z9" s="496">
        <v>18</v>
      </c>
      <c r="AA9" s="496">
        <v>77</v>
      </c>
      <c r="AB9" s="496">
        <v>25</v>
      </c>
      <c r="AC9" s="496">
        <v>70</v>
      </c>
      <c r="AD9" s="496">
        <v>15</v>
      </c>
      <c r="AE9" s="496">
        <v>76</v>
      </c>
      <c r="AF9" s="496">
        <v>16</v>
      </c>
      <c r="AG9" s="496">
        <v>28</v>
      </c>
      <c r="AH9" s="496">
        <v>17</v>
      </c>
      <c r="AI9" s="496">
        <v>132</v>
      </c>
      <c r="AJ9" s="496">
        <v>1</v>
      </c>
      <c r="AK9" s="496">
        <v>56</v>
      </c>
      <c r="AL9" s="496">
        <v>10</v>
      </c>
      <c r="AM9" s="497">
        <v>347</v>
      </c>
      <c r="AN9" s="104" t="s">
        <v>557</v>
      </c>
    </row>
    <row r="10" spans="1:40" s="104" customFormat="1" ht="22.5" customHeight="1" x14ac:dyDescent="0.15">
      <c r="A10" s="365" t="s">
        <v>245</v>
      </c>
      <c r="B10" s="494">
        <v>435</v>
      </c>
      <c r="C10" s="495">
        <v>4682</v>
      </c>
      <c r="D10" s="495">
        <v>0</v>
      </c>
      <c r="E10" s="495">
        <v>0</v>
      </c>
      <c r="F10" s="495"/>
      <c r="G10" s="495"/>
      <c r="H10" s="495">
        <v>0</v>
      </c>
      <c r="I10" s="495">
        <v>0</v>
      </c>
      <c r="J10" s="495">
        <v>40</v>
      </c>
      <c r="K10" s="495">
        <v>430</v>
      </c>
      <c r="L10" s="495">
        <v>11</v>
      </c>
      <c r="M10" s="495">
        <v>205</v>
      </c>
      <c r="N10" s="495">
        <v>0</v>
      </c>
      <c r="O10" s="495">
        <v>0</v>
      </c>
      <c r="P10" s="496">
        <v>6</v>
      </c>
      <c r="Q10" s="496">
        <v>29</v>
      </c>
      <c r="R10" s="496">
        <v>2</v>
      </c>
      <c r="S10" s="496">
        <v>5</v>
      </c>
      <c r="T10" s="496">
        <v>98</v>
      </c>
      <c r="U10" s="496">
        <v>772</v>
      </c>
      <c r="V10" s="496">
        <v>8</v>
      </c>
      <c r="W10" s="496">
        <v>37</v>
      </c>
      <c r="X10" s="496">
        <v>56</v>
      </c>
      <c r="Y10" s="496">
        <v>193</v>
      </c>
      <c r="Z10" s="496">
        <v>29</v>
      </c>
      <c r="AA10" s="496">
        <v>254</v>
      </c>
      <c r="AB10" s="496">
        <v>48</v>
      </c>
      <c r="AC10" s="496">
        <v>404</v>
      </c>
      <c r="AD10" s="496">
        <v>45</v>
      </c>
      <c r="AE10" s="496">
        <v>116</v>
      </c>
      <c r="AF10" s="496">
        <v>20</v>
      </c>
      <c r="AG10" s="496">
        <v>160</v>
      </c>
      <c r="AH10" s="496">
        <v>48</v>
      </c>
      <c r="AI10" s="496">
        <v>1824</v>
      </c>
      <c r="AJ10" s="496">
        <v>2</v>
      </c>
      <c r="AK10" s="496">
        <v>10</v>
      </c>
      <c r="AL10" s="496">
        <v>22</v>
      </c>
      <c r="AM10" s="497">
        <v>243</v>
      </c>
      <c r="AN10" s="104" t="s">
        <v>558</v>
      </c>
    </row>
    <row r="11" spans="1:40" s="104" customFormat="1" ht="22.5" customHeight="1" x14ac:dyDescent="0.15">
      <c r="A11" s="365" t="s">
        <v>388</v>
      </c>
      <c r="B11" s="494">
        <v>557</v>
      </c>
      <c r="C11" s="495">
        <v>8972</v>
      </c>
      <c r="D11" s="495">
        <v>0</v>
      </c>
      <c r="E11" s="495">
        <v>0</v>
      </c>
      <c r="F11" s="495"/>
      <c r="G11" s="495"/>
      <c r="H11" s="495">
        <v>0</v>
      </c>
      <c r="I11" s="495">
        <v>0</v>
      </c>
      <c r="J11" s="495">
        <v>50</v>
      </c>
      <c r="K11" s="495">
        <v>970</v>
      </c>
      <c r="L11" s="495">
        <v>15</v>
      </c>
      <c r="M11" s="495">
        <v>329</v>
      </c>
      <c r="N11" s="495">
        <v>3</v>
      </c>
      <c r="O11" s="496">
        <v>1071</v>
      </c>
      <c r="P11" s="496">
        <v>10</v>
      </c>
      <c r="Q11" s="496">
        <v>173</v>
      </c>
      <c r="R11" s="496">
        <v>8</v>
      </c>
      <c r="S11" s="496">
        <v>121</v>
      </c>
      <c r="T11" s="496">
        <v>143</v>
      </c>
      <c r="U11" s="496">
        <v>2041</v>
      </c>
      <c r="V11" s="496">
        <v>12</v>
      </c>
      <c r="W11" s="496">
        <v>162</v>
      </c>
      <c r="X11" s="496">
        <v>40</v>
      </c>
      <c r="Y11" s="496">
        <v>308</v>
      </c>
      <c r="Z11" s="496">
        <v>32</v>
      </c>
      <c r="AA11" s="496">
        <v>278</v>
      </c>
      <c r="AB11" s="496">
        <v>84</v>
      </c>
      <c r="AC11" s="496">
        <v>504</v>
      </c>
      <c r="AD11" s="496">
        <v>41</v>
      </c>
      <c r="AE11" s="496">
        <v>194</v>
      </c>
      <c r="AF11" s="496">
        <v>24</v>
      </c>
      <c r="AG11" s="496">
        <v>192</v>
      </c>
      <c r="AH11" s="496">
        <v>43</v>
      </c>
      <c r="AI11" s="496">
        <v>1030</v>
      </c>
      <c r="AJ11" s="496">
        <v>2</v>
      </c>
      <c r="AK11" s="496">
        <v>10</v>
      </c>
      <c r="AL11" s="496">
        <v>50</v>
      </c>
      <c r="AM11" s="497">
        <v>1589</v>
      </c>
      <c r="AN11" s="104" t="s">
        <v>559</v>
      </c>
    </row>
    <row r="12" spans="1:40" s="104" customFormat="1" ht="22.5" customHeight="1" x14ac:dyDescent="0.15">
      <c r="A12" s="365" t="s">
        <v>389</v>
      </c>
      <c r="B12" s="494">
        <v>271</v>
      </c>
      <c r="C12" s="495">
        <v>3273</v>
      </c>
      <c r="D12" s="495">
        <v>0</v>
      </c>
      <c r="E12" s="495">
        <v>0</v>
      </c>
      <c r="F12" s="495"/>
      <c r="G12" s="495"/>
      <c r="H12" s="495">
        <v>0</v>
      </c>
      <c r="I12" s="495">
        <v>0</v>
      </c>
      <c r="J12" s="495">
        <v>16</v>
      </c>
      <c r="K12" s="495">
        <v>153</v>
      </c>
      <c r="L12" s="495">
        <v>17</v>
      </c>
      <c r="M12" s="495">
        <v>429</v>
      </c>
      <c r="N12" s="495">
        <v>0</v>
      </c>
      <c r="O12" s="495">
        <v>0</v>
      </c>
      <c r="P12" s="496">
        <v>1</v>
      </c>
      <c r="Q12" s="496">
        <v>15</v>
      </c>
      <c r="R12" s="496">
        <v>4</v>
      </c>
      <c r="S12" s="496">
        <v>142</v>
      </c>
      <c r="T12" s="496">
        <v>62</v>
      </c>
      <c r="U12" s="496">
        <v>1155</v>
      </c>
      <c r="V12" s="496">
        <v>10</v>
      </c>
      <c r="W12" s="496">
        <v>256</v>
      </c>
      <c r="X12" s="496">
        <v>12</v>
      </c>
      <c r="Y12" s="496">
        <v>65</v>
      </c>
      <c r="Z12" s="496">
        <v>28</v>
      </c>
      <c r="AA12" s="496">
        <v>175</v>
      </c>
      <c r="AB12" s="496">
        <v>38</v>
      </c>
      <c r="AC12" s="496">
        <v>204</v>
      </c>
      <c r="AD12" s="496">
        <v>14</v>
      </c>
      <c r="AE12" s="496">
        <v>29</v>
      </c>
      <c r="AF12" s="496">
        <v>17</v>
      </c>
      <c r="AG12" s="496">
        <v>55</v>
      </c>
      <c r="AH12" s="496">
        <v>21</v>
      </c>
      <c r="AI12" s="496">
        <v>174</v>
      </c>
      <c r="AJ12" s="496">
        <v>0</v>
      </c>
      <c r="AK12" s="496">
        <v>0</v>
      </c>
      <c r="AL12" s="496">
        <v>31</v>
      </c>
      <c r="AM12" s="497">
        <v>421</v>
      </c>
      <c r="AN12" s="104" t="s">
        <v>560</v>
      </c>
    </row>
    <row r="13" spans="1:40" s="104" customFormat="1" ht="22.5" customHeight="1" x14ac:dyDescent="0.15">
      <c r="A13" s="365" t="s">
        <v>390</v>
      </c>
      <c r="B13" s="494">
        <v>454</v>
      </c>
      <c r="C13" s="495">
        <v>3690</v>
      </c>
      <c r="D13" s="495">
        <v>0</v>
      </c>
      <c r="E13" s="495">
        <v>0</v>
      </c>
      <c r="F13" s="495"/>
      <c r="G13" s="495"/>
      <c r="H13" s="495">
        <v>0</v>
      </c>
      <c r="I13" s="495">
        <v>0</v>
      </c>
      <c r="J13" s="495">
        <v>20</v>
      </c>
      <c r="K13" s="495">
        <v>124</v>
      </c>
      <c r="L13" s="495">
        <v>7</v>
      </c>
      <c r="M13" s="495">
        <v>13</v>
      </c>
      <c r="N13" s="495">
        <v>0</v>
      </c>
      <c r="O13" s="495">
        <v>0</v>
      </c>
      <c r="P13" s="496">
        <v>13</v>
      </c>
      <c r="Q13" s="496">
        <v>83</v>
      </c>
      <c r="R13" s="496">
        <v>7</v>
      </c>
      <c r="S13" s="496">
        <v>56</v>
      </c>
      <c r="T13" s="496">
        <v>122</v>
      </c>
      <c r="U13" s="496">
        <v>1666</v>
      </c>
      <c r="V13" s="496">
        <v>8</v>
      </c>
      <c r="W13" s="496">
        <v>96</v>
      </c>
      <c r="X13" s="496">
        <v>50</v>
      </c>
      <c r="Y13" s="496">
        <v>115</v>
      </c>
      <c r="Z13" s="496">
        <v>22</v>
      </c>
      <c r="AA13" s="496">
        <v>130</v>
      </c>
      <c r="AB13" s="496">
        <v>64</v>
      </c>
      <c r="AC13" s="496">
        <v>304</v>
      </c>
      <c r="AD13" s="496">
        <v>57</v>
      </c>
      <c r="AE13" s="496">
        <v>193</v>
      </c>
      <c r="AF13" s="496">
        <v>26</v>
      </c>
      <c r="AG13" s="496">
        <v>91</v>
      </c>
      <c r="AH13" s="496">
        <v>37</v>
      </c>
      <c r="AI13" s="496">
        <v>670</v>
      </c>
      <c r="AJ13" s="496">
        <v>3</v>
      </c>
      <c r="AK13" s="496">
        <v>14</v>
      </c>
      <c r="AL13" s="496">
        <v>18</v>
      </c>
      <c r="AM13" s="497">
        <v>135</v>
      </c>
      <c r="AN13" s="104" t="s">
        <v>561</v>
      </c>
    </row>
    <row r="14" spans="1:40" s="104" customFormat="1" ht="22.5" customHeight="1" x14ac:dyDescent="0.15">
      <c r="A14" s="365" t="s">
        <v>391</v>
      </c>
      <c r="B14" s="494">
        <v>382</v>
      </c>
      <c r="C14" s="495">
        <v>1561</v>
      </c>
      <c r="D14" s="495">
        <v>0</v>
      </c>
      <c r="E14" s="495">
        <v>0</v>
      </c>
      <c r="F14" s="495"/>
      <c r="G14" s="495"/>
      <c r="H14" s="495">
        <v>0</v>
      </c>
      <c r="I14" s="495">
        <v>0</v>
      </c>
      <c r="J14" s="495">
        <v>11</v>
      </c>
      <c r="K14" s="495">
        <v>57</v>
      </c>
      <c r="L14" s="495">
        <v>5</v>
      </c>
      <c r="M14" s="495">
        <v>15</v>
      </c>
      <c r="N14" s="495">
        <v>0</v>
      </c>
      <c r="O14" s="495">
        <v>0</v>
      </c>
      <c r="P14" s="496">
        <v>6</v>
      </c>
      <c r="Q14" s="496">
        <v>71</v>
      </c>
      <c r="R14" s="496">
        <v>4</v>
      </c>
      <c r="S14" s="496">
        <v>114</v>
      </c>
      <c r="T14" s="496">
        <v>49</v>
      </c>
      <c r="U14" s="496">
        <v>178</v>
      </c>
      <c r="V14" s="496">
        <v>6</v>
      </c>
      <c r="W14" s="496">
        <v>74</v>
      </c>
      <c r="X14" s="496">
        <v>32</v>
      </c>
      <c r="Y14" s="496">
        <v>91</v>
      </c>
      <c r="Z14" s="496">
        <v>21</v>
      </c>
      <c r="AA14" s="496">
        <v>105</v>
      </c>
      <c r="AB14" s="496">
        <v>171</v>
      </c>
      <c r="AC14" s="496">
        <v>492</v>
      </c>
      <c r="AD14" s="496">
        <v>30</v>
      </c>
      <c r="AE14" s="496">
        <v>102</v>
      </c>
      <c r="AF14" s="496">
        <v>14</v>
      </c>
      <c r="AG14" s="496">
        <v>50</v>
      </c>
      <c r="AH14" s="496">
        <v>21</v>
      </c>
      <c r="AI14" s="496">
        <v>184</v>
      </c>
      <c r="AJ14" s="496">
        <v>0</v>
      </c>
      <c r="AK14" s="496">
        <v>0</v>
      </c>
      <c r="AL14" s="496">
        <v>12</v>
      </c>
      <c r="AM14" s="497">
        <v>28</v>
      </c>
      <c r="AN14" s="104" t="s">
        <v>562</v>
      </c>
    </row>
    <row r="15" spans="1:40" s="104" customFormat="1" ht="22.5" customHeight="1" x14ac:dyDescent="0.15">
      <c r="A15" s="365" t="s">
        <v>392</v>
      </c>
      <c r="B15" s="494">
        <v>436</v>
      </c>
      <c r="C15" s="495">
        <v>2788</v>
      </c>
      <c r="D15" s="495">
        <v>0</v>
      </c>
      <c r="E15" s="495">
        <v>0</v>
      </c>
      <c r="F15" s="495"/>
      <c r="G15" s="495"/>
      <c r="H15" s="495">
        <v>0</v>
      </c>
      <c r="I15" s="495">
        <v>0</v>
      </c>
      <c r="J15" s="495">
        <v>30</v>
      </c>
      <c r="K15" s="495">
        <v>152</v>
      </c>
      <c r="L15" s="495">
        <v>10</v>
      </c>
      <c r="M15" s="495">
        <v>111</v>
      </c>
      <c r="N15" s="495">
        <v>0</v>
      </c>
      <c r="O15" s="495">
        <v>0</v>
      </c>
      <c r="P15" s="496">
        <v>6</v>
      </c>
      <c r="Q15" s="496">
        <v>18</v>
      </c>
      <c r="R15" s="496">
        <v>3</v>
      </c>
      <c r="S15" s="496">
        <v>109</v>
      </c>
      <c r="T15" s="496">
        <v>100</v>
      </c>
      <c r="U15" s="496">
        <v>697</v>
      </c>
      <c r="V15" s="496">
        <v>6</v>
      </c>
      <c r="W15" s="496">
        <v>54</v>
      </c>
      <c r="X15" s="496">
        <v>92</v>
      </c>
      <c r="Y15" s="496">
        <v>164</v>
      </c>
      <c r="Z15" s="496">
        <v>23</v>
      </c>
      <c r="AA15" s="496">
        <v>155</v>
      </c>
      <c r="AB15" s="496">
        <v>27</v>
      </c>
      <c r="AC15" s="496">
        <v>150</v>
      </c>
      <c r="AD15" s="496">
        <v>44</v>
      </c>
      <c r="AE15" s="496">
        <v>132</v>
      </c>
      <c r="AF15" s="496">
        <v>22</v>
      </c>
      <c r="AG15" s="496">
        <v>123</v>
      </c>
      <c r="AH15" s="496">
        <v>52</v>
      </c>
      <c r="AI15" s="496">
        <v>708</v>
      </c>
      <c r="AJ15" s="496">
        <v>3</v>
      </c>
      <c r="AK15" s="496">
        <v>14</v>
      </c>
      <c r="AL15" s="496">
        <v>18</v>
      </c>
      <c r="AM15" s="497">
        <v>201</v>
      </c>
      <c r="AN15" s="104" t="s">
        <v>563</v>
      </c>
    </row>
    <row r="16" spans="1:40" s="104" customFormat="1" ht="22.5" customHeight="1" x14ac:dyDescent="0.15">
      <c r="A16" s="365" t="s">
        <v>393</v>
      </c>
      <c r="B16" s="494">
        <v>140</v>
      </c>
      <c r="C16" s="495">
        <v>775</v>
      </c>
      <c r="D16" s="495">
        <v>0</v>
      </c>
      <c r="E16" s="495">
        <v>0</v>
      </c>
      <c r="F16" s="495"/>
      <c r="G16" s="495"/>
      <c r="H16" s="495">
        <v>0</v>
      </c>
      <c r="I16" s="495">
        <v>0</v>
      </c>
      <c r="J16" s="495">
        <v>9</v>
      </c>
      <c r="K16" s="495">
        <v>54</v>
      </c>
      <c r="L16" s="495">
        <v>4</v>
      </c>
      <c r="M16" s="495">
        <v>10</v>
      </c>
      <c r="N16" s="495">
        <v>0</v>
      </c>
      <c r="O16" s="495">
        <v>0</v>
      </c>
      <c r="P16" s="496">
        <v>3</v>
      </c>
      <c r="Q16" s="496">
        <v>11</v>
      </c>
      <c r="R16" s="496">
        <v>3</v>
      </c>
      <c r="S16" s="496">
        <v>9</v>
      </c>
      <c r="T16" s="496">
        <v>37</v>
      </c>
      <c r="U16" s="496">
        <v>302</v>
      </c>
      <c r="V16" s="496">
        <v>4</v>
      </c>
      <c r="W16" s="496">
        <v>13</v>
      </c>
      <c r="X16" s="496">
        <v>20</v>
      </c>
      <c r="Y16" s="496">
        <v>43</v>
      </c>
      <c r="Z16" s="496">
        <v>5</v>
      </c>
      <c r="AA16" s="496">
        <v>19</v>
      </c>
      <c r="AB16" s="496">
        <v>16</v>
      </c>
      <c r="AC16" s="496">
        <v>55</v>
      </c>
      <c r="AD16" s="496">
        <v>9</v>
      </c>
      <c r="AE16" s="496">
        <v>12</v>
      </c>
      <c r="AF16" s="496">
        <v>7</v>
      </c>
      <c r="AG16" s="496">
        <v>60</v>
      </c>
      <c r="AH16" s="496">
        <v>13</v>
      </c>
      <c r="AI16" s="496">
        <v>104</v>
      </c>
      <c r="AJ16" s="496">
        <v>0</v>
      </c>
      <c r="AK16" s="496">
        <v>0</v>
      </c>
      <c r="AL16" s="496">
        <v>10</v>
      </c>
      <c r="AM16" s="497">
        <v>83</v>
      </c>
      <c r="AN16" s="104" t="s">
        <v>564</v>
      </c>
    </row>
    <row r="17" spans="1:40" s="104" customFormat="1" ht="22.5" customHeight="1" x14ac:dyDescent="0.15">
      <c r="A17" s="365" t="s">
        <v>394</v>
      </c>
      <c r="B17" s="494">
        <v>4</v>
      </c>
      <c r="C17" s="495">
        <v>222</v>
      </c>
      <c r="D17" s="495">
        <v>0</v>
      </c>
      <c r="E17" s="495">
        <v>0</v>
      </c>
      <c r="F17" s="495"/>
      <c r="G17" s="495"/>
      <c r="H17" s="495">
        <v>0</v>
      </c>
      <c r="I17" s="495">
        <v>0</v>
      </c>
      <c r="J17" s="495">
        <v>0</v>
      </c>
      <c r="K17" s="495">
        <v>0</v>
      </c>
      <c r="L17" s="495">
        <v>0</v>
      </c>
      <c r="M17" s="495">
        <v>0</v>
      </c>
      <c r="N17" s="495">
        <v>0</v>
      </c>
      <c r="O17" s="495">
        <v>0</v>
      </c>
      <c r="P17" s="496">
        <v>2</v>
      </c>
      <c r="Q17" s="496">
        <v>40</v>
      </c>
      <c r="R17" s="496">
        <v>1</v>
      </c>
      <c r="S17" s="496">
        <v>173</v>
      </c>
      <c r="T17" s="496">
        <v>1</v>
      </c>
      <c r="U17" s="496">
        <v>9</v>
      </c>
      <c r="V17" s="496">
        <v>0</v>
      </c>
      <c r="W17" s="496">
        <v>0</v>
      </c>
      <c r="X17" s="498">
        <v>0</v>
      </c>
      <c r="Y17" s="496">
        <v>0</v>
      </c>
      <c r="Z17" s="496">
        <v>0</v>
      </c>
      <c r="AA17" s="496">
        <v>0</v>
      </c>
      <c r="AB17" s="498">
        <v>0</v>
      </c>
      <c r="AC17" s="496">
        <v>0</v>
      </c>
      <c r="AD17" s="496">
        <v>0</v>
      </c>
      <c r="AE17" s="496">
        <v>0</v>
      </c>
      <c r="AF17" s="496">
        <v>0</v>
      </c>
      <c r="AG17" s="496">
        <v>0</v>
      </c>
      <c r="AH17" s="498">
        <v>0</v>
      </c>
      <c r="AI17" s="496">
        <v>0</v>
      </c>
      <c r="AJ17" s="496">
        <v>0</v>
      </c>
      <c r="AK17" s="496">
        <v>0</v>
      </c>
      <c r="AL17" s="496">
        <v>0</v>
      </c>
      <c r="AM17" s="497">
        <v>0</v>
      </c>
      <c r="AN17" s="104" t="s">
        <v>565</v>
      </c>
    </row>
    <row r="18" spans="1:40" s="104" customFormat="1" ht="22.5" customHeight="1" x14ac:dyDescent="0.15">
      <c r="A18" s="365" t="s">
        <v>395</v>
      </c>
      <c r="B18" s="494">
        <v>305</v>
      </c>
      <c r="C18" s="495">
        <v>5798</v>
      </c>
      <c r="D18" s="495">
        <v>0</v>
      </c>
      <c r="E18" s="495">
        <v>0</v>
      </c>
      <c r="F18" s="495"/>
      <c r="G18" s="495"/>
      <c r="H18" s="495">
        <v>0</v>
      </c>
      <c r="I18" s="495">
        <v>0</v>
      </c>
      <c r="J18" s="495">
        <v>23</v>
      </c>
      <c r="K18" s="495">
        <v>345</v>
      </c>
      <c r="L18" s="495">
        <v>17</v>
      </c>
      <c r="M18" s="495">
        <v>601</v>
      </c>
      <c r="N18" s="495">
        <v>0</v>
      </c>
      <c r="O18" s="495">
        <v>0</v>
      </c>
      <c r="P18" s="496">
        <v>19</v>
      </c>
      <c r="Q18" s="496">
        <v>326</v>
      </c>
      <c r="R18" s="496">
        <v>11</v>
      </c>
      <c r="S18" s="496">
        <v>351</v>
      </c>
      <c r="T18" s="496">
        <v>85</v>
      </c>
      <c r="U18" s="496">
        <v>1304</v>
      </c>
      <c r="V18" s="496">
        <v>7</v>
      </c>
      <c r="W18" s="496">
        <v>39</v>
      </c>
      <c r="X18" s="496">
        <v>34</v>
      </c>
      <c r="Y18" s="496">
        <v>82</v>
      </c>
      <c r="Z18" s="496">
        <v>19</v>
      </c>
      <c r="AA18" s="496">
        <v>414</v>
      </c>
      <c r="AB18" s="496">
        <v>25</v>
      </c>
      <c r="AC18" s="496">
        <v>111</v>
      </c>
      <c r="AD18" s="496">
        <v>14</v>
      </c>
      <c r="AE18" s="496">
        <v>103</v>
      </c>
      <c r="AF18" s="496">
        <v>9</v>
      </c>
      <c r="AG18" s="496">
        <v>76</v>
      </c>
      <c r="AH18" s="496">
        <v>16</v>
      </c>
      <c r="AI18" s="496">
        <v>121</v>
      </c>
      <c r="AJ18" s="496">
        <v>1</v>
      </c>
      <c r="AK18" s="496">
        <v>3</v>
      </c>
      <c r="AL18" s="496">
        <v>25</v>
      </c>
      <c r="AM18" s="497">
        <v>1922</v>
      </c>
      <c r="AN18" s="104" t="s">
        <v>566</v>
      </c>
    </row>
    <row r="19" spans="1:40" s="104" customFormat="1" ht="22.5" customHeight="1" x14ac:dyDescent="0.15">
      <c r="A19" s="365" t="s">
        <v>396</v>
      </c>
      <c r="B19" s="494">
        <v>320</v>
      </c>
      <c r="C19" s="495">
        <v>1985</v>
      </c>
      <c r="D19" s="495">
        <v>0</v>
      </c>
      <c r="E19" s="495">
        <v>0</v>
      </c>
      <c r="F19" s="495"/>
      <c r="G19" s="495"/>
      <c r="H19" s="495">
        <v>1</v>
      </c>
      <c r="I19" s="495">
        <v>0</v>
      </c>
      <c r="J19" s="495">
        <v>15</v>
      </c>
      <c r="K19" s="495">
        <v>146</v>
      </c>
      <c r="L19" s="495">
        <v>5</v>
      </c>
      <c r="M19" s="495">
        <v>13</v>
      </c>
      <c r="N19" s="495">
        <v>0</v>
      </c>
      <c r="O19" s="495">
        <v>0</v>
      </c>
      <c r="P19" s="496">
        <v>4</v>
      </c>
      <c r="Q19" s="496">
        <v>132</v>
      </c>
      <c r="R19" s="496">
        <v>2</v>
      </c>
      <c r="S19" s="496">
        <v>67</v>
      </c>
      <c r="T19" s="496">
        <v>63</v>
      </c>
      <c r="U19" s="496">
        <v>467</v>
      </c>
      <c r="V19" s="496">
        <v>3</v>
      </c>
      <c r="W19" s="496">
        <v>80</v>
      </c>
      <c r="X19" s="496">
        <v>50</v>
      </c>
      <c r="Y19" s="496">
        <v>86</v>
      </c>
      <c r="Z19" s="496">
        <v>16</v>
      </c>
      <c r="AA19" s="496">
        <v>47</v>
      </c>
      <c r="AB19" s="496">
        <v>53</v>
      </c>
      <c r="AC19" s="496">
        <v>262</v>
      </c>
      <c r="AD19" s="496">
        <v>40</v>
      </c>
      <c r="AE19" s="496">
        <v>104</v>
      </c>
      <c r="AF19" s="496">
        <v>17</v>
      </c>
      <c r="AG19" s="496">
        <v>26</v>
      </c>
      <c r="AH19" s="496">
        <v>30</v>
      </c>
      <c r="AI19" s="496">
        <v>339</v>
      </c>
      <c r="AJ19" s="496">
        <v>2</v>
      </c>
      <c r="AK19" s="496">
        <v>9</v>
      </c>
      <c r="AL19" s="496">
        <v>19</v>
      </c>
      <c r="AM19" s="497">
        <v>207</v>
      </c>
      <c r="AN19" s="104" t="s">
        <v>567</v>
      </c>
    </row>
    <row r="20" spans="1:40" s="104" customFormat="1" ht="22.5" customHeight="1" x14ac:dyDescent="0.15">
      <c r="A20" s="365" t="s">
        <v>397</v>
      </c>
      <c r="B20" s="494">
        <v>85</v>
      </c>
      <c r="C20" s="495">
        <v>943</v>
      </c>
      <c r="D20" s="495">
        <v>0</v>
      </c>
      <c r="E20" s="495">
        <v>0</v>
      </c>
      <c r="F20" s="495"/>
      <c r="G20" s="495"/>
      <c r="H20" s="495">
        <v>0</v>
      </c>
      <c r="I20" s="495">
        <v>0</v>
      </c>
      <c r="J20" s="495">
        <v>15</v>
      </c>
      <c r="K20" s="495">
        <v>115</v>
      </c>
      <c r="L20" s="495">
        <v>5</v>
      </c>
      <c r="M20" s="495">
        <v>19</v>
      </c>
      <c r="N20" s="495">
        <v>0</v>
      </c>
      <c r="O20" s="495">
        <v>0</v>
      </c>
      <c r="P20" s="496">
        <v>3</v>
      </c>
      <c r="Q20" s="496">
        <v>291</v>
      </c>
      <c r="R20" s="496">
        <v>2</v>
      </c>
      <c r="S20" s="496">
        <v>9</v>
      </c>
      <c r="T20" s="496">
        <v>12</v>
      </c>
      <c r="U20" s="496">
        <v>54</v>
      </c>
      <c r="V20" s="496">
        <v>0</v>
      </c>
      <c r="W20" s="496">
        <v>0</v>
      </c>
      <c r="X20" s="496">
        <v>5</v>
      </c>
      <c r="Y20" s="496">
        <v>10</v>
      </c>
      <c r="Z20" s="496">
        <v>1</v>
      </c>
      <c r="AA20" s="496">
        <v>4</v>
      </c>
      <c r="AB20" s="496">
        <v>4</v>
      </c>
      <c r="AC20" s="496">
        <v>73</v>
      </c>
      <c r="AD20" s="496">
        <v>4</v>
      </c>
      <c r="AE20" s="496">
        <v>95</v>
      </c>
      <c r="AF20" s="496">
        <v>2</v>
      </c>
      <c r="AG20" s="496">
        <v>90</v>
      </c>
      <c r="AH20" s="496">
        <v>13</v>
      </c>
      <c r="AI20" s="496">
        <v>121</v>
      </c>
      <c r="AJ20" s="496">
        <v>1</v>
      </c>
      <c r="AK20" s="496">
        <v>4</v>
      </c>
      <c r="AL20" s="496">
        <v>18</v>
      </c>
      <c r="AM20" s="497">
        <v>58</v>
      </c>
      <c r="AN20" s="104" t="s">
        <v>568</v>
      </c>
    </row>
    <row r="21" spans="1:40" s="104" customFormat="1" ht="22.5" customHeight="1" x14ac:dyDescent="0.15">
      <c r="A21" s="365" t="s">
        <v>398</v>
      </c>
      <c r="B21" s="494">
        <v>231</v>
      </c>
      <c r="C21" s="495">
        <v>2683</v>
      </c>
      <c r="D21" s="495">
        <v>0</v>
      </c>
      <c r="E21" s="495">
        <v>0</v>
      </c>
      <c r="F21" s="495"/>
      <c r="G21" s="495"/>
      <c r="H21" s="495">
        <v>0</v>
      </c>
      <c r="I21" s="495">
        <v>0</v>
      </c>
      <c r="J21" s="495">
        <v>18</v>
      </c>
      <c r="K21" s="495">
        <v>220</v>
      </c>
      <c r="L21" s="495">
        <v>3</v>
      </c>
      <c r="M21" s="495">
        <v>25</v>
      </c>
      <c r="N21" s="495">
        <v>0</v>
      </c>
      <c r="O21" s="495">
        <v>0</v>
      </c>
      <c r="P21" s="496">
        <v>1</v>
      </c>
      <c r="Q21" s="496">
        <v>1</v>
      </c>
      <c r="R21" s="496">
        <v>2</v>
      </c>
      <c r="S21" s="496">
        <v>12</v>
      </c>
      <c r="T21" s="496">
        <v>65</v>
      </c>
      <c r="U21" s="496">
        <v>859</v>
      </c>
      <c r="V21" s="496">
        <v>6</v>
      </c>
      <c r="W21" s="496">
        <v>74</v>
      </c>
      <c r="X21" s="496">
        <v>24</v>
      </c>
      <c r="Y21" s="496">
        <v>38</v>
      </c>
      <c r="Z21" s="496">
        <v>6</v>
      </c>
      <c r="AA21" s="496">
        <v>30</v>
      </c>
      <c r="AB21" s="496">
        <v>27</v>
      </c>
      <c r="AC21" s="496">
        <v>259</v>
      </c>
      <c r="AD21" s="496">
        <v>22</v>
      </c>
      <c r="AE21" s="496">
        <v>65</v>
      </c>
      <c r="AF21" s="496">
        <v>9</v>
      </c>
      <c r="AG21" s="496">
        <v>30</v>
      </c>
      <c r="AH21" s="496">
        <v>36</v>
      </c>
      <c r="AI21" s="496">
        <v>1008</v>
      </c>
      <c r="AJ21" s="496">
        <v>1</v>
      </c>
      <c r="AK21" s="496">
        <v>5</v>
      </c>
      <c r="AL21" s="496">
        <v>11</v>
      </c>
      <c r="AM21" s="497">
        <v>57</v>
      </c>
      <c r="AN21" s="104" t="s">
        <v>569</v>
      </c>
    </row>
    <row r="22" spans="1:40" s="104" customFormat="1" ht="22.5" customHeight="1" x14ac:dyDescent="0.15">
      <c r="A22" s="365" t="s">
        <v>399</v>
      </c>
      <c r="B22" s="494">
        <v>265</v>
      </c>
      <c r="C22" s="495">
        <v>2465</v>
      </c>
      <c r="D22" s="495">
        <v>0</v>
      </c>
      <c r="E22" s="495">
        <v>0</v>
      </c>
      <c r="F22" s="495"/>
      <c r="G22" s="495"/>
      <c r="H22" s="495">
        <v>0</v>
      </c>
      <c r="I22" s="495">
        <v>0</v>
      </c>
      <c r="J22" s="495">
        <v>33</v>
      </c>
      <c r="K22" s="495">
        <v>310</v>
      </c>
      <c r="L22" s="495">
        <v>6</v>
      </c>
      <c r="M22" s="495">
        <v>119</v>
      </c>
      <c r="N22" s="495">
        <v>0</v>
      </c>
      <c r="O22" s="495">
        <v>0</v>
      </c>
      <c r="P22" s="496">
        <v>2</v>
      </c>
      <c r="Q22" s="496">
        <v>67</v>
      </c>
      <c r="R22" s="496">
        <v>4</v>
      </c>
      <c r="S22" s="496">
        <v>158</v>
      </c>
      <c r="T22" s="496">
        <v>56</v>
      </c>
      <c r="U22" s="496">
        <v>386</v>
      </c>
      <c r="V22" s="496">
        <v>1</v>
      </c>
      <c r="W22" s="496">
        <v>8</v>
      </c>
      <c r="X22" s="496">
        <v>24</v>
      </c>
      <c r="Y22" s="496">
        <v>51</v>
      </c>
      <c r="Z22" s="496">
        <v>19</v>
      </c>
      <c r="AA22" s="496">
        <v>159</v>
      </c>
      <c r="AB22" s="496">
        <v>24</v>
      </c>
      <c r="AC22" s="496">
        <v>94</v>
      </c>
      <c r="AD22" s="496">
        <v>22</v>
      </c>
      <c r="AE22" s="496">
        <v>137</v>
      </c>
      <c r="AF22" s="496">
        <v>20</v>
      </c>
      <c r="AG22" s="496">
        <v>95</v>
      </c>
      <c r="AH22" s="496">
        <v>27</v>
      </c>
      <c r="AI22" s="496">
        <v>436</v>
      </c>
      <c r="AJ22" s="496">
        <v>1</v>
      </c>
      <c r="AK22" s="496">
        <v>4</v>
      </c>
      <c r="AL22" s="496">
        <v>26</v>
      </c>
      <c r="AM22" s="497">
        <v>441</v>
      </c>
      <c r="AN22" s="104" t="s">
        <v>570</v>
      </c>
    </row>
    <row r="23" spans="1:40" s="104" customFormat="1" ht="22.5" customHeight="1" x14ac:dyDescent="0.15">
      <c r="A23" s="365" t="s">
        <v>400</v>
      </c>
      <c r="B23" s="494">
        <v>330</v>
      </c>
      <c r="C23" s="495">
        <v>3269</v>
      </c>
      <c r="D23" s="495">
        <v>0</v>
      </c>
      <c r="E23" s="495">
        <v>0</v>
      </c>
      <c r="F23" s="495"/>
      <c r="G23" s="495"/>
      <c r="H23" s="495">
        <v>0</v>
      </c>
      <c r="I23" s="495">
        <v>0</v>
      </c>
      <c r="J23" s="495">
        <v>54</v>
      </c>
      <c r="K23" s="495">
        <v>549</v>
      </c>
      <c r="L23" s="495">
        <v>11</v>
      </c>
      <c r="M23" s="495">
        <v>208</v>
      </c>
      <c r="N23" s="495">
        <v>1</v>
      </c>
      <c r="O23" s="495">
        <v>1</v>
      </c>
      <c r="P23" s="496">
        <v>5</v>
      </c>
      <c r="Q23" s="496">
        <v>78</v>
      </c>
      <c r="R23" s="496">
        <v>19</v>
      </c>
      <c r="S23" s="496">
        <v>385</v>
      </c>
      <c r="T23" s="496">
        <v>62</v>
      </c>
      <c r="U23" s="496">
        <v>895</v>
      </c>
      <c r="V23" s="496">
        <v>2</v>
      </c>
      <c r="W23" s="496">
        <v>13</v>
      </c>
      <c r="X23" s="496">
        <v>51</v>
      </c>
      <c r="Y23" s="496">
        <v>94</v>
      </c>
      <c r="Z23" s="496">
        <v>12</v>
      </c>
      <c r="AA23" s="496">
        <v>56</v>
      </c>
      <c r="AB23" s="496">
        <v>23</v>
      </c>
      <c r="AC23" s="496">
        <v>276</v>
      </c>
      <c r="AD23" s="496">
        <v>23</v>
      </c>
      <c r="AE23" s="496">
        <v>148</v>
      </c>
      <c r="AF23" s="496">
        <v>9</v>
      </c>
      <c r="AG23" s="496">
        <v>21</v>
      </c>
      <c r="AH23" s="496">
        <v>24</v>
      </c>
      <c r="AI23" s="496">
        <v>339</v>
      </c>
      <c r="AJ23" s="496">
        <v>2</v>
      </c>
      <c r="AK23" s="496">
        <v>12</v>
      </c>
      <c r="AL23" s="496">
        <v>32</v>
      </c>
      <c r="AM23" s="497">
        <v>194</v>
      </c>
      <c r="AN23" s="104" t="s">
        <v>571</v>
      </c>
    </row>
    <row r="24" spans="1:40" s="104" customFormat="1" ht="22.5" customHeight="1" x14ac:dyDescent="0.15">
      <c r="A24" s="365" t="s">
        <v>401</v>
      </c>
      <c r="B24" s="494">
        <v>173</v>
      </c>
      <c r="C24" s="495">
        <v>1700</v>
      </c>
      <c r="D24" s="495">
        <v>0</v>
      </c>
      <c r="E24" s="495">
        <v>0</v>
      </c>
      <c r="F24" s="495"/>
      <c r="G24" s="495"/>
      <c r="H24" s="495">
        <v>0</v>
      </c>
      <c r="I24" s="495">
        <v>0</v>
      </c>
      <c r="J24" s="495">
        <v>14</v>
      </c>
      <c r="K24" s="495">
        <v>67</v>
      </c>
      <c r="L24" s="495">
        <v>8</v>
      </c>
      <c r="M24" s="495">
        <v>58</v>
      </c>
      <c r="N24" s="495">
        <v>0</v>
      </c>
      <c r="O24" s="495">
        <v>0</v>
      </c>
      <c r="P24" s="496">
        <v>0</v>
      </c>
      <c r="Q24" s="496">
        <v>0</v>
      </c>
      <c r="R24" s="496">
        <v>2</v>
      </c>
      <c r="S24" s="496">
        <v>57</v>
      </c>
      <c r="T24" s="496">
        <v>44</v>
      </c>
      <c r="U24" s="496">
        <v>589</v>
      </c>
      <c r="V24" s="495">
        <v>2</v>
      </c>
      <c r="W24" s="495">
        <v>8</v>
      </c>
      <c r="X24" s="496">
        <v>22</v>
      </c>
      <c r="Y24" s="496">
        <v>48</v>
      </c>
      <c r="Z24" s="496">
        <v>4</v>
      </c>
      <c r="AA24" s="496">
        <v>35</v>
      </c>
      <c r="AB24" s="496">
        <v>25</v>
      </c>
      <c r="AC24" s="496">
        <v>412</v>
      </c>
      <c r="AD24" s="496">
        <v>10</v>
      </c>
      <c r="AE24" s="496">
        <v>48</v>
      </c>
      <c r="AF24" s="496">
        <v>11</v>
      </c>
      <c r="AG24" s="496">
        <v>68</v>
      </c>
      <c r="AH24" s="496">
        <v>19</v>
      </c>
      <c r="AI24" s="496">
        <v>268</v>
      </c>
      <c r="AJ24" s="496">
        <v>0</v>
      </c>
      <c r="AK24" s="496">
        <v>0</v>
      </c>
      <c r="AL24" s="496">
        <v>12</v>
      </c>
      <c r="AM24" s="497">
        <v>42</v>
      </c>
      <c r="AN24" s="104" t="s">
        <v>572</v>
      </c>
    </row>
    <row r="25" spans="1:40" s="104" customFormat="1" ht="22.5" customHeight="1" x14ac:dyDescent="0.15">
      <c r="A25" s="365" t="s">
        <v>402</v>
      </c>
      <c r="B25" s="494">
        <v>193</v>
      </c>
      <c r="C25" s="495">
        <v>1657</v>
      </c>
      <c r="D25" s="495">
        <v>0</v>
      </c>
      <c r="E25" s="495">
        <v>0</v>
      </c>
      <c r="F25" s="495"/>
      <c r="G25" s="495"/>
      <c r="H25" s="495">
        <v>0</v>
      </c>
      <c r="I25" s="495">
        <v>0</v>
      </c>
      <c r="J25" s="495">
        <v>17</v>
      </c>
      <c r="K25" s="495">
        <v>229</v>
      </c>
      <c r="L25" s="495">
        <v>11</v>
      </c>
      <c r="M25" s="495">
        <v>51</v>
      </c>
      <c r="N25" s="495">
        <v>0</v>
      </c>
      <c r="O25" s="495">
        <v>0</v>
      </c>
      <c r="P25" s="496">
        <v>5</v>
      </c>
      <c r="Q25" s="496">
        <v>58</v>
      </c>
      <c r="R25" s="496">
        <v>3</v>
      </c>
      <c r="S25" s="496">
        <v>7</v>
      </c>
      <c r="T25" s="496">
        <v>51</v>
      </c>
      <c r="U25" s="496">
        <v>403</v>
      </c>
      <c r="V25" s="496">
        <v>1</v>
      </c>
      <c r="W25" s="496">
        <v>8</v>
      </c>
      <c r="X25" s="496">
        <v>35</v>
      </c>
      <c r="Y25" s="496">
        <v>61</v>
      </c>
      <c r="Z25" s="496">
        <v>17</v>
      </c>
      <c r="AA25" s="496">
        <v>108</v>
      </c>
      <c r="AB25" s="496">
        <v>12</v>
      </c>
      <c r="AC25" s="496">
        <v>41</v>
      </c>
      <c r="AD25" s="496">
        <v>10</v>
      </c>
      <c r="AE25" s="496">
        <v>33</v>
      </c>
      <c r="AF25" s="496">
        <v>4</v>
      </c>
      <c r="AG25" s="496">
        <v>30</v>
      </c>
      <c r="AH25" s="496">
        <v>16</v>
      </c>
      <c r="AI25" s="496">
        <v>342</v>
      </c>
      <c r="AJ25" s="496">
        <v>0</v>
      </c>
      <c r="AK25" s="496">
        <v>0</v>
      </c>
      <c r="AL25" s="496">
        <v>11</v>
      </c>
      <c r="AM25" s="497">
        <v>286</v>
      </c>
      <c r="AN25" s="104" t="s">
        <v>573</v>
      </c>
    </row>
    <row r="26" spans="1:40" s="104" customFormat="1" ht="22.5" customHeight="1" x14ac:dyDescent="0.15">
      <c r="A26" s="365" t="s">
        <v>403</v>
      </c>
      <c r="B26" s="494">
        <v>104</v>
      </c>
      <c r="C26" s="495">
        <v>4783</v>
      </c>
      <c r="D26" s="495">
        <v>0</v>
      </c>
      <c r="E26" s="495">
        <v>0</v>
      </c>
      <c r="F26" s="495"/>
      <c r="G26" s="495"/>
      <c r="H26" s="495">
        <v>1</v>
      </c>
      <c r="I26" s="495">
        <v>2</v>
      </c>
      <c r="J26" s="495">
        <v>1</v>
      </c>
      <c r="K26" s="495">
        <v>4</v>
      </c>
      <c r="L26" s="495">
        <v>2</v>
      </c>
      <c r="M26" s="495">
        <v>508</v>
      </c>
      <c r="N26" s="495">
        <v>0</v>
      </c>
      <c r="O26" s="495">
        <v>0</v>
      </c>
      <c r="P26" s="496">
        <v>3</v>
      </c>
      <c r="Q26" s="496">
        <v>122</v>
      </c>
      <c r="R26" s="496">
        <v>23</v>
      </c>
      <c r="S26" s="496">
        <v>1156</v>
      </c>
      <c r="T26" s="496">
        <v>58</v>
      </c>
      <c r="U26" s="496">
        <v>2528</v>
      </c>
      <c r="V26" s="496">
        <v>3</v>
      </c>
      <c r="W26" s="496">
        <v>24</v>
      </c>
      <c r="X26" s="496">
        <v>7</v>
      </c>
      <c r="Y26" s="496">
        <v>32</v>
      </c>
      <c r="Z26" s="496">
        <v>2</v>
      </c>
      <c r="AA26" s="496">
        <v>38</v>
      </c>
      <c r="AB26" s="496">
        <v>0</v>
      </c>
      <c r="AC26" s="496">
        <v>0</v>
      </c>
      <c r="AD26" s="496">
        <v>0</v>
      </c>
      <c r="AE26" s="496">
        <v>0</v>
      </c>
      <c r="AF26" s="496">
        <v>0</v>
      </c>
      <c r="AG26" s="496">
        <v>0</v>
      </c>
      <c r="AH26" s="496">
        <v>0</v>
      </c>
      <c r="AI26" s="496">
        <v>0</v>
      </c>
      <c r="AJ26" s="496">
        <v>0</v>
      </c>
      <c r="AK26" s="496">
        <v>0</v>
      </c>
      <c r="AL26" s="496">
        <v>4</v>
      </c>
      <c r="AM26" s="497">
        <v>369</v>
      </c>
      <c r="AN26" s="104" t="s">
        <v>574</v>
      </c>
    </row>
    <row r="27" spans="1:40" s="104" customFormat="1" ht="22.5" customHeight="1" thickBot="1" x14ac:dyDescent="0.2">
      <c r="A27" s="366" t="s">
        <v>43</v>
      </c>
      <c r="B27" s="499">
        <v>94</v>
      </c>
      <c r="C27" s="500">
        <v>1527</v>
      </c>
      <c r="D27" s="500">
        <v>0</v>
      </c>
      <c r="E27" s="500">
        <v>0</v>
      </c>
      <c r="F27" s="500"/>
      <c r="G27" s="500"/>
      <c r="H27" s="500">
        <v>0</v>
      </c>
      <c r="I27" s="500">
        <v>0</v>
      </c>
      <c r="J27" s="500">
        <v>0</v>
      </c>
      <c r="K27" s="500">
        <v>0</v>
      </c>
      <c r="L27" s="500">
        <v>7</v>
      </c>
      <c r="M27" s="500">
        <v>71</v>
      </c>
      <c r="N27" s="500">
        <v>0</v>
      </c>
      <c r="O27" s="500">
        <v>0</v>
      </c>
      <c r="P27" s="501">
        <v>1</v>
      </c>
      <c r="Q27" s="501">
        <v>21</v>
      </c>
      <c r="R27" s="501">
        <v>13</v>
      </c>
      <c r="S27" s="501">
        <v>318</v>
      </c>
      <c r="T27" s="501">
        <v>54</v>
      </c>
      <c r="U27" s="501">
        <v>781</v>
      </c>
      <c r="V27" s="501">
        <v>2</v>
      </c>
      <c r="W27" s="501">
        <v>8</v>
      </c>
      <c r="X27" s="501">
        <v>1</v>
      </c>
      <c r="Y27" s="501">
        <v>1</v>
      </c>
      <c r="Z27" s="501">
        <v>2</v>
      </c>
      <c r="AA27" s="501">
        <v>18</v>
      </c>
      <c r="AB27" s="501">
        <v>2</v>
      </c>
      <c r="AC27" s="501">
        <v>8</v>
      </c>
      <c r="AD27" s="501">
        <v>2</v>
      </c>
      <c r="AE27" s="501">
        <v>25</v>
      </c>
      <c r="AF27" s="501">
        <v>0</v>
      </c>
      <c r="AG27" s="501">
        <v>0</v>
      </c>
      <c r="AH27" s="501">
        <v>0</v>
      </c>
      <c r="AI27" s="501">
        <v>0</v>
      </c>
      <c r="AJ27" s="501">
        <v>1</v>
      </c>
      <c r="AK27" s="501">
        <v>2</v>
      </c>
      <c r="AL27" s="501">
        <v>9</v>
      </c>
      <c r="AM27" s="502">
        <v>274</v>
      </c>
      <c r="AN27" s="104" t="s">
        <v>575</v>
      </c>
    </row>
    <row r="28" spans="1:40" s="104" customFormat="1" ht="15" customHeight="1" x14ac:dyDescent="0.15">
      <c r="A28" s="106" t="s">
        <v>335</v>
      </c>
      <c r="B28" s="106"/>
      <c r="C28" s="106"/>
      <c r="D28" s="106"/>
      <c r="E28" s="106"/>
      <c r="F28" s="106"/>
      <c r="G28" s="106"/>
      <c r="H28" s="106"/>
      <c r="I28" s="106"/>
      <c r="J28" s="106"/>
      <c r="K28" s="106"/>
      <c r="L28" s="106"/>
      <c r="M28" s="106"/>
      <c r="N28" s="106"/>
      <c r="O28" s="106"/>
      <c r="P28" s="106"/>
      <c r="Q28" s="106"/>
      <c r="R28" s="106"/>
      <c r="S28" s="107"/>
      <c r="T28" s="107"/>
      <c r="U28" s="107"/>
      <c r="V28" s="107"/>
      <c r="W28" s="107"/>
      <c r="X28" s="170"/>
      <c r="Y28" s="170"/>
      <c r="Z28" s="170"/>
      <c r="AA28" s="170"/>
      <c r="AB28" s="170"/>
      <c r="AC28" s="170"/>
      <c r="AD28" s="170"/>
      <c r="AE28" s="170"/>
      <c r="AF28" s="170"/>
      <c r="AG28" s="170"/>
      <c r="AH28" s="170"/>
      <c r="AI28" s="170"/>
      <c r="AJ28" s="170"/>
      <c r="AK28" s="170"/>
      <c r="AM28" s="503" t="s">
        <v>590</v>
      </c>
    </row>
    <row r="29" spans="1:40" s="104" customFormat="1" ht="12" customHeight="1" x14ac:dyDescent="0.15">
      <c r="A29" s="106"/>
      <c r="B29" s="106"/>
      <c r="C29" s="106"/>
      <c r="D29" s="106"/>
      <c r="E29" s="106"/>
      <c r="F29" s="106"/>
      <c r="G29" s="106"/>
      <c r="H29" s="106"/>
      <c r="I29" s="106"/>
      <c r="J29" s="106"/>
      <c r="K29" s="106"/>
      <c r="L29" s="106"/>
      <c r="M29" s="106"/>
      <c r="N29" s="106"/>
      <c r="O29" s="106"/>
      <c r="P29" s="106"/>
      <c r="Q29" s="106"/>
      <c r="R29" s="106"/>
      <c r="S29" s="107"/>
      <c r="T29" s="107"/>
      <c r="U29" s="107"/>
      <c r="V29" s="107"/>
      <c r="W29" s="107"/>
      <c r="X29" s="107"/>
      <c r="Y29" s="107"/>
      <c r="Z29" s="107"/>
      <c r="AA29" s="107"/>
      <c r="AB29" s="107"/>
      <c r="AC29" s="107"/>
      <c r="AD29" s="107"/>
      <c r="AE29" s="107"/>
      <c r="AF29" s="107"/>
      <c r="AG29" s="107"/>
      <c r="AH29" s="107"/>
      <c r="AI29" s="107"/>
      <c r="AJ29" s="107"/>
      <c r="AK29" s="107"/>
      <c r="AL29" s="107"/>
      <c r="AM29" s="107"/>
    </row>
    <row r="30" spans="1:40" s="104" customFormat="1" ht="15" customHeight="1" thickBot="1" x14ac:dyDescent="0.2">
      <c r="A30" s="107" t="s">
        <v>345</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768"/>
      <c r="Z30" s="768"/>
      <c r="AA30" s="768"/>
      <c r="AB30" s="768"/>
      <c r="AC30" s="768"/>
      <c r="AD30" s="768"/>
      <c r="AE30" s="768"/>
      <c r="AF30" s="768"/>
      <c r="AG30" s="768"/>
      <c r="AH30" s="768"/>
      <c r="AI30" s="768"/>
      <c r="AJ30" s="107"/>
      <c r="AK30" s="107"/>
      <c r="AL30" s="107"/>
      <c r="AM30" s="107"/>
    </row>
    <row r="31" spans="1:40" s="104" customFormat="1" ht="14.25" customHeight="1" x14ac:dyDescent="0.15">
      <c r="A31" s="765" t="s">
        <v>17</v>
      </c>
      <c r="B31" s="784" t="s">
        <v>404</v>
      </c>
      <c r="C31" s="785"/>
      <c r="D31" s="785"/>
      <c r="E31" s="167"/>
      <c r="F31" s="167"/>
      <c r="G31" s="167"/>
      <c r="H31" s="167"/>
      <c r="I31" s="167"/>
      <c r="J31" s="167"/>
      <c r="K31" s="108"/>
      <c r="L31" s="108"/>
      <c r="M31" s="167"/>
      <c r="N31" s="167"/>
      <c r="O31" s="167"/>
      <c r="P31" s="167"/>
      <c r="Q31" s="167"/>
      <c r="R31" s="167"/>
      <c r="S31" s="167"/>
      <c r="T31" s="167"/>
      <c r="U31" s="168"/>
      <c r="V31" s="105"/>
      <c r="W31" s="105"/>
      <c r="X31" s="161"/>
      <c r="Y31" s="161"/>
      <c r="Z31" s="161"/>
      <c r="AA31" s="161"/>
      <c r="AB31" s="161"/>
      <c r="AC31" s="161"/>
      <c r="AD31" s="161"/>
      <c r="AE31" s="161"/>
      <c r="AF31" s="161"/>
      <c r="AG31" s="161"/>
      <c r="AH31" s="105"/>
      <c r="AI31" s="105"/>
      <c r="AJ31" s="105"/>
      <c r="AK31" s="105"/>
      <c r="AL31" s="105"/>
      <c r="AM31" s="105"/>
    </row>
    <row r="32" spans="1:40" s="104" customFormat="1" ht="13.5" customHeight="1" x14ac:dyDescent="0.15">
      <c r="A32" s="766"/>
      <c r="B32" s="754"/>
      <c r="C32" s="755"/>
      <c r="D32" s="755"/>
      <c r="E32" s="751" t="s">
        <v>405</v>
      </c>
      <c r="F32" s="752"/>
      <c r="G32" s="752"/>
      <c r="H32" s="752"/>
      <c r="I32" s="752"/>
      <c r="J32" s="753"/>
      <c r="K32" s="757" t="s">
        <v>406</v>
      </c>
      <c r="L32" s="758"/>
      <c r="M32" s="758"/>
      <c r="N32" s="758"/>
      <c r="O32" s="166"/>
      <c r="P32" s="163"/>
      <c r="Q32" s="163"/>
      <c r="R32" s="164"/>
      <c r="S32" s="164"/>
      <c r="T32" s="164"/>
      <c r="U32" s="169"/>
      <c r="V32" s="106"/>
      <c r="W32" s="106"/>
      <c r="X32" s="105"/>
      <c r="Y32" s="105"/>
      <c r="Z32" s="105"/>
      <c r="AA32" s="105"/>
      <c r="AB32" s="105"/>
      <c r="AC32" s="105"/>
      <c r="AD32" s="105"/>
      <c r="AE32" s="105"/>
      <c r="AF32" s="105"/>
      <c r="AG32" s="105"/>
      <c r="AH32" s="105"/>
      <c r="AI32" s="105"/>
      <c r="AJ32" s="105"/>
      <c r="AK32" s="105"/>
    </row>
    <row r="33" spans="1:39" s="104" customFormat="1" ht="13.5" customHeight="1" x14ac:dyDescent="0.15">
      <c r="A33" s="766"/>
      <c r="B33" s="786"/>
      <c r="C33" s="787"/>
      <c r="D33" s="787"/>
      <c r="E33" s="754"/>
      <c r="F33" s="755"/>
      <c r="G33" s="755"/>
      <c r="H33" s="755"/>
      <c r="I33" s="755"/>
      <c r="J33" s="756"/>
      <c r="K33" s="759"/>
      <c r="L33" s="760"/>
      <c r="M33" s="760"/>
      <c r="N33" s="760"/>
      <c r="O33" s="775" t="s">
        <v>407</v>
      </c>
      <c r="P33" s="775"/>
      <c r="Q33" s="775"/>
      <c r="R33" s="775"/>
      <c r="S33" s="775" t="s">
        <v>338</v>
      </c>
      <c r="T33" s="775"/>
      <c r="U33" s="776"/>
      <c r="V33" s="106"/>
      <c r="W33" s="106"/>
      <c r="X33" s="105"/>
      <c r="Y33" s="105"/>
      <c r="Z33" s="105"/>
      <c r="AA33" s="105"/>
      <c r="AB33" s="105"/>
      <c r="AC33" s="105"/>
      <c r="AD33" s="105"/>
      <c r="AE33" s="105"/>
      <c r="AF33" s="105"/>
      <c r="AG33" s="105"/>
      <c r="AH33" s="105"/>
      <c r="AI33" s="105"/>
      <c r="AJ33" s="105"/>
      <c r="AK33" s="105"/>
    </row>
    <row r="34" spans="1:39" s="104" customFormat="1" ht="15" customHeight="1" x14ac:dyDescent="0.15">
      <c r="A34" s="767"/>
      <c r="B34" s="465" t="s">
        <v>12</v>
      </c>
      <c r="C34" s="773" t="s">
        <v>23</v>
      </c>
      <c r="D34" s="773"/>
      <c r="E34" s="773" t="s">
        <v>12</v>
      </c>
      <c r="F34" s="773"/>
      <c r="G34" s="773"/>
      <c r="H34" s="773"/>
      <c r="I34" s="788" t="s">
        <v>336</v>
      </c>
      <c r="J34" s="789"/>
      <c r="K34" s="790" t="s">
        <v>337</v>
      </c>
      <c r="L34" s="789"/>
      <c r="M34" s="790" t="s">
        <v>336</v>
      </c>
      <c r="N34" s="788"/>
      <c r="O34" s="773" t="s">
        <v>337</v>
      </c>
      <c r="P34" s="773"/>
      <c r="Q34" s="773" t="s">
        <v>336</v>
      </c>
      <c r="R34" s="773"/>
      <c r="S34" s="165" t="s">
        <v>337</v>
      </c>
      <c r="T34" s="773" t="s">
        <v>336</v>
      </c>
      <c r="U34" s="774"/>
      <c r="V34" s="29"/>
      <c r="W34" s="29"/>
      <c r="X34" s="162"/>
      <c r="Y34" s="29"/>
      <c r="Z34" s="29"/>
      <c r="AA34" s="29"/>
      <c r="AB34" s="29"/>
      <c r="AC34" s="29"/>
      <c r="AD34" s="29"/>
      <c r="AE34" s="29"/>
      <c r="AF34" s="29"/>
      <c r="AG34" s="29"/>
      <c r="AH34" s="29"/>
      <c r="AI34" s="29"/>
      <c r="AJ34" s="29"/>
      <c r="AK34" s="29"/>
      <c r="AL34" s="29"/>
      <c r="AM34" s="29"/>
    </row>
    <row r="35" spans="1:39" s="104" customFormat="1" ht="20.25" customHeight="1" x14ac:dyDescent="0.15">
      <c r="A35" s="367" t="s">
        <v>385</v>
      </c>
      <c r="B35" s="368">
        <f>SUM(B36:B55)</f>
        <v>5206</v>
      </c>
      <c r="C35" s="777">
        <f>SUM(C36:C55)</f>
        <v>55345</v>
      </c>
      <c r="D35" s="777"/>
      <c r="E35" s="778">
        <f>SUM(E36:H55)</f>
        <v>2500</v>
      </c>
      <c r="F35" s="778"/>
      <c r="G35" s="778"/>
      <c r="H35" s="778"/>
      <c r="I35" s="779">
        <f>SUM(I36:J55)</f>
        <v>7072</v>
      </c>
      <c r="J35" s="779"/>
      <c r="K35" s="762">
        <f>SUM(K36:L55)</f>
        <v>2606</v>
      </c>
      <c r="L35" s="762"/>
      <c r="M35" s="762">
        <f>SUM(M36:M55)</f>
        <v>47985</v>
      </c>
      <c r="N35" s="762"/>
      <c r="O35" s="762">
        <f>SUM(O36:O55)</f>
        <v>2288</v>
      </c>
      <c r="P35" s="762"/>
      <c r="Q35" s="762">
        <f>SUM(Q36:Q55)</f>
        <v>40223</v>
      </c>
      <c r="R35" s="762"/>
      <c r="S35" s="368">
        <f>SUM(S36:S55)</f>
        <v>318</v>
      </c>
      <c r="T35" s="771">
        <f>SUM(T36:T55)</f>
        <v>7762</v>
      </c>
      <c r="U35" s="772"/>
      <c r="V35" s="29"/>
      <c r="W35" s="29"/>
      <c r="X35" s="29"/>
      <c r="Y35" s="29"/>
      <c r="Z35" s="29"/>
      <c r="AA35" s="29"/>
      <c r="AB35" s="29"/>
      <c r="AC35" s="29"/>
      <c r="AD35" s="29"/>
      <c r="AE35" s="29"/>
      <c r="AF35" s="29"/>
      <c r="AG35" s="29"/>
      <c r="AH35" s="29"/>
      <c r="AI35" s="29"/>
      <c r="AJ35" s="29"/>
      <c r="AK35" s="29"/>
      <c r="AL35" s="29"/>
      <c r="AM35" s="29"/>
    </row>
    <row r="36" spans="1:39" s="104" customFormat="1" ht="22.5" customHeight="1" x14ac:dyDescent="0.15">
      <c r="A36" s="369" t="s">
        <v>24</v>
      </c>
      <c r="B36" s="504">
        <v>220</v>
      </c>
      <c r="C36" s="761">
        <v>1365</v>
      </c>
      <c r="D36" s="761"/>
      <c r="E36" s="769">
        <v>120</v>
      </c>
      <c r="F36" s="769"/>
      <c r="G36" s="769"/>
      <c r="H36" s="769"/>
      <c r="I36" s="761">
        <v>295</v>
      </c>
      <c r="J36" s="761"/>
      <c r="K36" s="761">
        <v>88</v>
      </c>
      <c r="L36" s="761"/>
      <c r="M36" s="761">
        <v>1016</v>
      </c>
      <c r="N36" s="761"/>
      <c r="O36" s="761">
        <v>56</v>
      </c>
      <c r="P36" s="761"/>
      <c r="Q36" s="761">
        <v>698</v>
      </c>
      <c r="R36" s="761"/>
      <c r="S36" s="496">
        <v>32</v>
      </c>
      <c r="T36" s="761">
        <v>318</v>
      </c>
      <c r="U36" s="763"/>
      <c r="V36" s="29"/>
      <c r="W36" s="29"/>
      <c r="X36" s="29"/>
      <c r="Y36" s="29"/>
      <c r="Z36" s="29"/>
      <c r="AA36" s="29"/>
      <c r="AB36" s="29"/>
      <c r="AC36" s="29"/>
      <c r="AD36" s="29"/>
      <c r="AE36" s="29"/>
      <c r="AF36" s="29"/>
      <c r="AG36" s="29"/>
      <c r="AH36" s="29"/>
      <c r="AI36" s="29"/>
      <c r="AJ36" s="29"/>
      <c r="AK36" s="29"/>
      <c r="AL36" s="29"/>
      <c r="AM36" s="29"/>
    </row>
    <row r="37" spans="1:39" s="104" customFormat="1" ht="22.5" customHeight="1" x14ac:dyDescent="0.15">
      <c r="A37" s="369" t="s">
        <v>25</v>
      </c>
      <c r="B37" s="504">
        <v>207</v>
      </c>
      <c r="C37" s="761">
        <v>1207</v>
      </c>
      <c r="D37" s="761"/>
      <c r="E37" s="769">
        <v>116</v>
      </c>
      <c r="F37" s="769"/>
      <c r="G37" s="769"/>
      <c r="H37" s="769"/>
      <c r="I37" s="761">
        <v>278</v>
      </c>
      <c r="J37" s="761"/>
      <c r="K37" s="761">
        <v>87</v>
      </c>
      <c r="L37" s="761"/>
      <c r="M37" s="761">
        <v>921</v>
      </c>
      <c r="N37" s="761"/>
      <c r="O37" s="761">
        <v>75</v>
      </c>
      <c r="P37" s="761"/>
      <c r="Q37" s="761">
        <v>784</v>
      </c>
      <c r="R37" s="761"/>
      <c r="S37" s="496">
        <v>12</v>
      </c>
      <c r="T37" s="761">
        <v>137</v>
      </c>
      <c r="U37" s="763"/>
      <c r="V37" s="29"/>
      <c r="W37" s="29"/>
      <c r="X37" s="29"/>
      <c r="Y37" s="29"/>
      <c r="Z37" s="29"/>
      <c r="AA37" s="29"/>
      <c r="AB37" s="29"/>
      <c r="AC37" s="29"/>
      <c r="AD37" s="29"/>
      <c r="AE37" s="29"/>
      <c r="AF37" s="29"/>
      <c r="AG37" s="29"/>
      <c r="AH37" s="29"/>
      <c r="AI37" s="29"/>
      <c r="AJ37" s="29"/>
      <c r="AK37" s="29"/>
      <c r="AL37" s="29"/>
      <c r="AM37" s="29"/>
    </row>
    <row r="38" spans="1:39" s="104" customFormat="1" ht="22.5" customHeight="1" x14ac:dyDescent="0.15">
      <c r="A38" s="369" t="s">
        <v>26</v>
      </c>
      <c r="B38" s="504">
        <v>435</v>
      </c>
      <c r="C38" s="761">
        <v>4682</v>
      </c>
      <c r="D38" s="761"/>
      <c r="E38" s="769">
        <v>194</v>
      </c>
      <c r="F38" s="769"/>
      <c r="G38" s="769"/>
      <c r="H38" s="769"/>
      <c r="I38" s="761">
        <v>668</v>
      </c>
      <c r="J38" s="761"/>
      <c r="K38" s="761">
        <v>236</v>
      </c>
      <c r="L38" s="761"/>
      <c r="M38" s="761">
        <v>4005</v>
      </c>
      <c r="N38" s="761"/>
      <c r="O38" s="761">
        <v>202</v>
      </c>
      <c r="P38" s="761"/>
      <c r="Q38" s="761">
        <v>2245</v>
      </c>
      <c r="R38" s="761"/>
      <c r="S38" s="496">
        <v>34</v>
      </c>
      <c r="T38" s="761">
        <v>1760</v>
      </c>
      <c r="U38" s="763"/>
      <c r="V38" s="29"/>
      <c r="W38" s="29"/>
      <c r="X38" s="29"/>
      <c r="Y38" s="29"/>
      <c r="Z38" s="29"/>
      <c r="AA38" s="29"/>
      <c r="AB38" s="29"/>
      <c r="AC38" s="29"/>
      <c r="AD38" s="29"/>
      <c r="AE38" s="29"/>
      <c r="AF38" s="29"/>
      <c r="AG38" s="29"/>
      <c r="AH38" s="29"/>
      <c r="AI38" s="29"/>
      <c r="AJ38" s="29"/>
      <c r="AK38" s="29"/>
      <c r="AL38" s="29"/>
      <c r="AM38" s="29"/>
    </row>
    <row r="39" spans="1:39" s="104" customFormat="1" ht="22.5" customHeight="1" x14ac:dyDescent="0.15">
      <c r="A39" s="369" t="s">
        <v>27</v>
      </c>
      <c r="B39" s="504">
        <v>557</v>
      </c>
      <c r="C39" s="761">
        <v>8972</v>
      </c>
      <c r="D39" s="761"/>
      <c r="E39" s="769">
        <v>215</v>
      </c>
      <c r="F39" s="769"/>
      <c r="G39" s="769"/>
      <c r="H39" s="769"/>
      <c r="I39" s="761">
        <v>617</v>
      </c>
      <c r="J39" s="761"/>
      <c r="K39" s="761">
        <v>330</v>
      </c>
      <c r="L39" s="761"/>
      <c r="M39" s="761">
        <v>8319</v>
      </c>
      <c r="N39" s="761"/>
      <c r="O39" s="761">
        <v>283</v>
      </c>
      <c r="P39" s="761"/>
      <c r="Q39" s="761">
        <v>7158</v>
      </c>
      <c r="R39" s="761"/>
      <c r="S39" s="496">
        <v>47</v>
      </c>
      <c r="T39" s="761">
        <v>1161</v>
      </c>
      <c r="U39" s="763"/>
      <c r="V39" s="29"/>
      <c r="W39" s="29"/>
      <c r="X39" s="29"/>
      <c r="Y39" s="29"/>
      <c r="Z39" s="29"/>
      <c r="AA39" s="29"/>
      <c r="AB39" s="29"/>
      <c r="AC39" s="29"/>
      <c r="AD39" s="29"/>
      <c r="AE39" s="29"/>
      <c r="AF39" s="29"/>
      <c r="AG39" s="29"/>
      <c r="AH39" s="29"/>
      <c r="AI39" s="29"/>
      <c r="AJ39" s="29"/>
      <c r="AK39" s="29"/>
      <c r="AL39" s="29"/>
      <c r="AM39" s="29"/>
    </row>
    <row r="40" spans="1:39" s="104" customFormat="1" ht="22.5" customHeight="1" x14ac:dyDescent="0.15">
      <c r="A40" s="369" t="s">
        <v>28</v>
      </c>
      <c r="B40" s="504">
        <v>271</v>
      </c>
      <c r="C40" s="761">
        <v>3273</v>
      </c>
      <c r="D40" s="761"/>
      <c r="E40" s="769">
        <v>119</v>
      </c>
      <c r="F40" s="769"/>
      <c r="G40" s="769"/>
      <c r="H40" s="769"/>
      <c r="I40" s="761">
        <v>382</v>
      </c>
      <c r="J40" s="761"/>
      <c r="K40" s="761">
        <v>146</v>
      </c>
      <c r="L40" s="761"/>
      <c r="M40" s="761">
        <v>2872</v>
      </c>
      <c r="N40" s="761"/>
      <c r="O40" s="761">
        <v>129</v>
      </c>
      <c r="P40" s="761"/>
      <c r="Q40" s="761">
        <v>2663</v>
      </c>
      <c r="R40" s="761"/>
      <c r="S40" s="496">
        <v>17</v>
      </c>
      <c r="T40" s="761">
        <v>209</v>
      </c>
      <c r="U40" s="763"/>
      <c r="V40" s="29"/>
      <c r="W40" s="29"/>
      <c r="X40" s="29"/>
      <c r="Y40" s="29"/>
      <c r="Z40" s="29"/>
      <c r="AA40" s="29"/>
      <c r="AB40" s="29"/>
      <c r="AC40" s="29"/>
      <c r="AD40" s="29"/>
      <c r="AE40" s="29"/>
      <c r="AF40" s="29"/>
      <c r="AG40" s="29"/>
      <c r="AH40" s="29"/>
      <c r="AI40" s="29"/>
      <c r="AJ40" s="29"/>
      <c r="AK40" s="29"/>
      <c r="AL40" s="29"/>
      <c r="AM40" s="29"/>
    </row>
    <row r="41" spans="1:39" s="104" customFormat="1" ht="22.5" customHeight="1" x14ac:dyDescent="0.15">
      <c r="A41" s="369" t="s">
        <v>29</v>
      </c>
      <c r="B41" s="504">
        <v>454</v>
      </c>
      <c r="C41" s="761">
        <v>3690</v>
      </c>
      <c r="D41" s="761"/>
      <c r="E41" s="769">
        <v>214</v>
      </c>
      <c r="F41" s="769"/>
      <c r="G41" s="769"/>
      <c r="H41" s="769"/>
      <c r="I41" s="761">
        <v>565</v>
      </c>
      <c r="J41" s="761"/>
      <c r="K41" s="761">
        <v>237</v>
      </c>
      <c r="L41" s="761"/>
      <c r="M41" s="761">
        <v>3119</v>
      </c>
      <c r="N41" s="761"/>
      <c r="O41" s="761">
        <v>216</v>
      </c>
      <c r="P41" s="761"/>
      <c r="Q41" s="761">
        <v>2601</v>
      </c>
      <c r="R41" s="761"/>
      <c r="S41" s="496">
        <v>21</v>
      </c>
      <c r="T41" s="761">
        <v>518</v>
      </c>
      <c r="U41" s="763"/>
      <c r="V41" s="29"/>
      <c r="W41" s="29"/>
      <c r="X41" s="29"/>
      <c r="Y41" s="29"/>
      <c r="Z41" s="29"/>
      <c r="AA41" s="29"/>
      <c r="AB41" s="29"/>
      <c r="AC41" s="29"/>
      <c r="AD41" s="29"/>
      <c r="AE41" s="29"/>
      <c r="AF41" s="29"/>
      <c r="AG41" s="29"/>
      <c r="AH41" s="29"/>
      <c r="AI41" s="29"/>
      <c r="AJ41" s="29"/>
      <c r="AK41" s="29"/>
      <c r="AL41" s="29"/>
      <c r="AM41" s="29"/>
    </row>
    <row r="42" spans="1:39" s="104" customFormat="1" ht="22.5" customHeight="1" x14ac:dyDescent="0.15">
      <c r="A42" s="369" t="s">
        <v>30</v>
      </c>
      <c r="B42" s="504">
        <v>382</v>
      </c>
      <c r="C42" s="761">
        <v>1561</v>
      </c>
      <c r="D42" s="761"/>
      <c r="E42" s="769">
        <v>289</v>
      </c>
      <c r="F42" s="769"/>
      <c r="G42" s="769"/>
      <c r="H42" s="769"/>
      <c r="I42" s="761">
        <v>678</v>
      </c>
      <c r="J42" s="761"/>
      <c r="K42" s="761">
        <v>87</v>
      </c>
      <c r="L42" s="761"/>
      <c r="M42" s="761">
        <v>870</v>
      </c>
      <c r="N42" s="761"/>
      <c r="O42" s="761">
        <v>79</v>
      </c>
      <c r="P42" s="761"/>
      <c r="Q42" s="761">
        <v>788</v>
      </c>
      <c r="R42" s="761"/>
      <c r="S42" s="496">
        <v>8</v>
      </c>
      <c r="T42" s="761">
        <v>82</v>
      </c>
      <c r="U42" s="763"/>
      <c r="V42" s="29"/>
      <c r="W42" s="29"/>
      <c r="X42" s="29"/>
      <c r="Y42" s="29"/>
      <c r="Z42" s="29"/>
      <c r="AA42" s="29"/>
      <c r="AB42" s="29"/>
      <c r="AC42" s="29"/>
      <c r="AD42" s="29"/>
      <c r="AE42" s="29"/>
      <c r="AF42" s="29"/>
      <c r="AG42" s="29"/>
      <c r="AH42" s="29"/>
      <c r="AI42" s="29"/>
      <c r="AJ42" s="29"/>
      <c r="AK42" s="29"/>
      <c r="AL42" s="29"/>
      <c r="AM42" s="29"/>
    </row>
    <row r="43" spans="1:39" s="104" customFormat="1" ht="22.5" customHeight="1" x14ac:dyDescent="0.15">
      <c r="A43" s="369" t="s">
        <v>31</v>
      </c>
      <c r="B43" s="504">
        <v>436</v>
      </c>
      <c r="C43" s="761">
        <v>2788</v>
      </c>
      <c r="D43" s="761"/>
      <c r="E43" s="769">
        <v>254</v>
      </c>
      <c r="F43" s="769"/>
      <c r="G43" s="769"/>
      <c r="H43" s="769"/>
      <c r="I43" s="761">
        <v>688</v>
      </c>
      <c r="J43" s="761"/>
      <c r="K43" s="761">
        <v>174</v>
      </c>
      <c r="L43" s="761"/>
      <c r="M43" s="761">
        <v>2074</v>
      </c>
      <c r="N43" s="761"/>
      <c r="O43" s="761">
        <v>150</v>
      </c>
      <c r="P43" s="761"/>
      <c r="Q43" s="761">
        <v>1663</v>
      </c>
      <c r="R43" s="761"/>
      <c r="S43" s="496">
        <v>24</v>
      </c>
      <c r="T43" s="761">
        <v>411</v>
      </c>
      <c r="U43" s="763"/>
      <c r="V43" s="29"/>
      <c r="W43" s="29"/>
      <c r="X43" s="29"/>
      <c r="Y43" s="29"/>
      <c r="Z43" s="29"/>
      <c r="AA43" s="29"/>
      <c r="AB43" s="29"/>
      <c r="AC43" s="29"/>
      <c r="AD43" s="29"/>
      <c r="AE43" s="29"/>
      <c r="AF43" s="29"/>
      <c r="AG43" s="29"/>
      <c r="AH43" s="29"/>
      <c r="AI43" s="29"/>
      <c r="AJ43" s="29"/>
      <c r="AK43" s="29"/>
      <c r="AL43" s="29"/>
      <c r="AM43" s="29"/>
    </row>
    <row r="44" spans="1:39" s="104" customFormat="1" ht="22.5" customHeight="1" x14ac:dyDescent="0.15">
      <c r="A44" s="369" t="s">
        <v>32</v>
      </c>
      <c r="B44" s="504">
        <v>140</v>
      </c>
      <c r="C44" s="761">
        <v>775</v>
      </c>
      <c r="D44" s="761"/>
      <c r="E44" s="769">
        <v>73</v>
      </c>
      <c r="F44" s="769"/>
      <c r="G44" s="769"/>
      <c r="H44" s="769"/>
      <c r="I44" s="761">
        <v>176</v>
      </c>
      <c r="J44" s="761"/>
      <c r="K44" s="761">
        <v>66</v>
      </c>
      <c r="L44" s="761"/>
      <c r="M44" s="761">
        <v>595</v>
      </c>
      <c r="N44" s="761"/>
      <c r="O44" s="761">
        <v>61</v>
      </c>
      <c r="P44" s="761"/>
      <c r="Q44" s="761">
        <v>532</v>
      </c>
      <c r="R44" s="761"/>
      <c r="S44" s="496">
        <v>5</v>
      </c>
      <c r="T44" s="761">
        <v>63</v>
      </c>
      <c r="U44" s="763"/>
      <c r="V44" s="29"/>
      <c r="W44" s="29"/>
      <c r="X44" s="29"/>
      <c r="Y44" s="29"/>
      <c r="Z44" s="29"/>
      <c r="AA44" s="29"/>
      <c r="AB44" s="29"/>
      <c r="AC44" s="29"/>
      <c r="AD44" s="29"/>
      <c r="AE44" s="29"/>
      <c r="AF44" s="29"/>
      <c r="AG44" s="29"/>
      <c r="AH44" s="29"/>
      <c r="AI44" s="29"/>
      <c r="AJ44" s="29"/>
      <c r="AK44" s="29"/>
      <c r="AL44" s="29"/>
      <c r="AM44" s="29"/>
    </row>
    <row r="45" spans="1:39" s="104" customFormat="1" ht="22.5" customHeight="1" x14ac:dyDescent="0.15">
      <c r="A45" s="369" t="s">
        <v>33</v>
      </c>
      <c r="B45" s="504">
        <v>4</v>
      </c>
      <c r="C45" s="761">
        <v>222</v>
      </c>
      <c r="D45" s="761"/>
      <c r="E45" s="769">
        <v>0</v>
      </c>
      <c r="F45" s="769"/>
      <c r="G45" s="769"/>
      <c r="H45" s="769"/>
      <c r="I45" s="761">
        <v>0</v>
      </c>
      <c r="J45" s="761"/>
      <c r="K45" s="761">
        <v>4</v>
      </c>
      <c r="L45" s="761"/>
      <c r="M45" s="761">
        <v>222</v>
      </c>
      <c r="N45" s="761"/>
      <c r="O45" s="761">
        <v>4</v>
      </c>
      <c r="P45" s="761"/>
      <c r="Q45" s="761">
        <v>222</v>
      </c>
      <c r="R45" s="761"/>
      <c r="S45" s="496">
        <v>0</v>
      </c>
      <c r="T45" s="761">
        <v>0</v>
      </c>
      <c r="U45" s="763"/>
      <c r="V45" s="29"/>
      <c r="W45" s="29"/>
      <c r="X45" s="29"/>
      <c r="Y45" s="29"/>
      <c r="Z45" s="29"/>
      <c r="AA45" s="29"/>
      <c r="AB45" s="29"/>
      <c r="AC45" s="29"/>
      <c r="AD45" s="29"/>
      <c r="AE45" s="29"/>
      <c r="AF45" s="29"/>
      <c r="AG45" s="29"/>
      <c r="AH45" s="29"/>
      <c r="AI45" s="29"/>
      <c r="AJ45" s="29"/>
      <c r="AK45" s="29"/>
      <c r="AL45" s="29"/>
      <c r="AM45" s="29"/>
    </row>
    <row r="46" spans="1:39" s="104" customFormat="1" ht="22.5" customHeight="1" x14ac:dyDescent="0.15">
      <c r="A46" s="369" t="s">
        <v>34</v>
      </c>
      <c r="B46" s="504">
        <v>305</v>
      </c>
      <c r="C46" s="761">
        <v>5798</v>
      </c>
      <c r="D46" s="761"/>
      <c r="E46" s="769">
        <v>108</v>
      </c>
      <c r="F46" s="769"/>
      <c r="G46" s="769"/>
      <c r="H46" s="769"/>
      <c r="I46" s="761">
        <v>315</v>
      </c>
      <c r="J46" s="761"/>
      <c r="K46" s="761">
        <v>188</v>
      </c>
      <c r="L46" s="761"/>
      <c r="M46" s="761">
        <v>5456</v>
      </c>
      <c r="N46" s="761"/>
      <c r="O46" s="761">
        <v>176</v>
      </c>
      <c r="P46" s="761"/>
      <c r="Q46" s="761">
        <v>5206</v>
      </c>
      <c r="R46" s="761"/>
      <c r="S46" s="496">
        <v>12</v>
      </c>
      <c r="T46" s="761">
        <v>250</v>
      </c>
      <c r="U46" s="763"/>
      <c r="V46" s="29"/>
      <c r="W46" s="29"/>
      <c r="X46" s="29"/>
      <c r="Y46" s="29"/>
      <c r="Z46" s="29"/>
      <c r="AA46" s="29"/>
      <c r="AB46" s="29"/>
      <c r="AC46" s="29"/>
      <c r="AD46" s="29"/>
      <c r="AE46" s="29"/>
      <c r="AF46" s="29"/>
      <c r="AG46" s="29"/>
      <c r="AH46" s="29"/>
      <c r="AI46" s="29"/>
      <c r="AJ46" s="29"/>
      <c r="AK46" s="29"/>
      <c r="AL46" s="29"/>
      <c r="AM46" s="29"/>
    </row>
    <row r="47" spans="1:39" s="104" customFormat="1" ht="22.5" customHeight="1" x14ac:dyDescent="0.15">
      <c r="A47" s="369" t="s">
        <v>35</v>
      </c>
      <c r="B47" s="504">
        <v>320</v>
      </c>
      <c r="C47" s="761">
        <v>1985</v>
      </c>
      <c r="D47" s="761"/>
      <c r="E47" s="769">
        <v>192</v>
      </c>
      <c r="F47" s="769"/>
      <c r="G47" s="769"/>
      <c r="H47" s="769"/>
      <c r="I47" s="761">
        <v>475</v>
      </c>
      <c r="J47" s="761"/>
      <c r="K47" s="761">
        <v>121</v>
      </c>
      <c r="L47" s="761"/>
      <c r="M47" s="761">
        <v>1498</v>
      </c>
      <c r="N47" s="761"/>
      <c r="O47" s="761">
        <v>106</v>
      </c>
      <c r="P47" s="761"/>
      <c r="Q47" s="761">
        <v>1276</v>
      </c>
      <c r="R47" s="761"/>
      <c r="S47" s="496">
        <v>15</v>
      </c>
      <c r="T47" s="761">
        <v>222</v>
      </c>
      <c r="U47" s="763"/>
      <c r="V47" s="29"/>
      <c r="W47" s="29"/>
      <c r="X47" s="29"/>
      <c r="Y47" s="29"/>
      <c r="Z47" s="29"/>
      <c r="AA47" s="29"/>
      <c r="AB47" s="29"/>
      <c r="AC47" s="29"/>
      <c r="AD47" s="29"/>
      <c r="AE47" s="29"/>
      <c r="AF47" s="29"/>
      <c r="AG47" s="29"/>
      <c r="AH47" s="29"/>
      <c r="AI47" s="29"/>
      <c r="AJ47" s="29"/>
      <c r="AK47" s="29"/>
      <c r="AL47" s="29"/>
      <c r="AM47" s="29"/>
    </row>
    <row r="48" spans="1:39" s="104" customFormat="1" ht="22.5" customHeight="1" x14ac:dyDescent="0.15">
      <c r="A48" s="369" t="s">
        <v>36</v>
      </c>
      <c r="B48" s="504">
        <v>85</v>
      </c>
      <c r="C48" s="761">
        <v>943</v>
      </c>
      <c r="D48" s="761"/>
      <c r="E48" s="769">
        <v>37</v>
      </c>
      <c r="F48" s="769"/>
      <c r="G48" s="769"/>
      <c r="H48" s="769"/>
      <c r="I48" s="761">
        <v>148</v>
      </c>
      <c r="J48" s="761"/>
      <c r="K48" s="761">
        <v>44</v>
      </c>
      <c r="L48" s="761"/>
      <c r="M48" s="761">
        <v>788</v>
      </c>
      <c r="N48" s="761"/>
      <c r="O48" s="761">
        <v>36</v>
      </c>
      <c r="P48" s="761"/>
      <c r="Q48" s="761">
        <v>618</v>
      </c>
      <c r="R48" s="761"/>
      <c r="S48" s="496">
        <v>8</v>
      </c>
      <c r="T48" s="761">
        <v>170</v>
      </c>
      <c r="U48" s="763"/>
      <c r="V48" s="29"/>
      <c r="W48" s="29"/>
      <c r="X48" s="29"/>
      <c r="Y48" s="29"/>
      <c r="Z48" s="29"/>
      <c r="AA48" s="29"/>
      <c r="AB48" s="29"/>
      <c r="AC48" s="29"/>
      <c r="AD48" s="29"/>
      <c r="AE48" s="29"/>
      <c r="AF48" s="29"/>
      <c r="AG48" s="29"/>
      <c r="AH48" s="29"/>
      <c r="AI48" s="29"/>
      <c r="AJ48" s="29"/>
      <c r="AK48" s="29"/>
      <c r="AL48" s="29"/>
      <c r="AM48" s="29"/>
    </row>
    <row r="49" spans="1:39" s="104" customFormat="1" ht="22.5" customHeight="1" x14ac:dyDescent="0.15">
      <c r="A49" s="369" t="s">
        <v>37</v>
      </c>
      <c r="B49" s="504">
        <v>231</v>
      </c>
      <c r="C49" s="761">
        <v>2683</v>
      </c>
      <c r="D49" s="761"/>
      <c r="E49" s="769">
        <v>105</v>
      </c>
      <c r="F49" s="769"/>
      <c r="G49" s="769"/>
      <c r="H49" s="769"/>
      <c r="I49" s="761">
        <v>465</v>
      </c>
      <c r="J49" s="761"/>
      <c r="K49" s="761">
        <v>124</v>
      </c>
      <c r="L49" s="761"/>
      <c r="M49" s="761">
        <v>2216</v>
      </c>
      <c r="N49" s="761"/>
      <c r="O49" s="761">
        <v>108</v>
      </c>
      <c r="P49" s="761"/>
      <c r="Q49" s="761">
        <v>1469</v>
      </c>
      <c r="R49" s="761"/>
      <c r="S49" s="496">
        <v>16</v>
      </c>
      <c r="T49" s="761">
        <v>747</v>
      </c>
      <c r="U49" s="763"/>
      <c r="V49" s="29"/>
      <c r="W49" s="29"/>
      <c r="X49" s="29"/>
      <c r="Y49" s="29"/>
      <c r="Z49" s="29"/>
      <c r="AA49" s="29"/>
      <c r="AB49" s="29"/>
      <c r="AC49" s="29"/>
      <c r="AD49" s="29"/>
      <c r="AE49" s="29"/>
      <c r="AF49" s="29"/>
      <c r="AG49" s="29"/>
      <c r="AH49" s="29"/>
      <c r="AI49" s="29"/>
      <c r="AJ49" s="29"/>
      <c r="AK49" s="29"/>
      <c r="AL49" s="29"/>
      <c r="AM49" s="29"/>
    </row>
    <row r="50" spans="1:39" s="104" customFormat="1" ht="22.5" customHeight="1" x14ac:dyDescent="0.15">
      <c r="A50" s="369" t="s">
        <v>38</v>
      </c>
      <c r="B50" s="504">
        <v>265</v>
      </c>
      <c r="C50" s="761">
        <v>2465</v>
      </c>
      <c r="D50" s="761"/>
      <c r="E50" s="769">
        <v>143</v>
      </c>
      <c r="F50" s="769"/>
      <c r="G50" s="769"/>
      <c r="H50" s="769"/>
      <c r="I50" s="761">
        <v>403</v>
      </c>
      <c r="J50" s="761"/>
      <c r="K50" s="761">
        <v>118</v>
      </c>
      <c r="L50" s="761"/>
      <c r="M50" s="761">
        <v>2058</v>
      </c>
      <c r="N50" s="761"/>
      <c r="O50" s="761">
        <v>101</v>
      </c>
      <c r="P50" s="761"/>
      <c r="Q50" s="761">
        <v>1636</v>
      </c>
      <c r="R50" s="761"/>
      <c r="S50" s="496">
        <v>17</v>
      </c>
      <c r="T50" s="761">
        <v>422</v>
      </c>
      <c r="U50" s="763"/>
      <c r="V50" s="29"/>
      <c r="W50" s="29"/>
      <c r="X50" s="29"/>
      <c r="Y50" s="29"/>
      <c r="Z50" s="29"/>
      <c r="AA50" s="29"/>
      <c r="AB50" s="29"/>
      <c r="AC50" s="29"/>
      <c r="AD50" s="29"/>
      <c r="AE50" s="29"/>
      <c r="AF50" s="29"/>
      <c r="AG50" s="29"/>
      <c r="AH50" s="29"/>
      <c r="AI50" s="29"/>
      <c r="AJ50" s="29"/>
      <c r="AK50" s="29"/>
      <c r="AL50" s="29"/>
      <c r="AM50" s="29"/>
    </row>
    <row r="51" spans="1:39" s="104" customFormat="1" ht="22.5" customHeight="1" x14ac:dyDescent="0.15">
      <c r="A51" s="369" t="s">
        <v>39</v>
      </c>
      <c r="B51" s="504">
        <v>330</v>
      </c>
      <c r="C51" s="761">
        <v>3269</v>
      </c>
      <c r="D51" s="761"/>
      <c r="E51" s="769">
        <v>154</v>
      </c>
      <c r="F51" s="769"/>
      <c r="G51" s="769"/>
      <c r="H51" s="769"/>
      <c r="I51" s="761">
        <v>404</v>
      </c>
      <c r="J51" s="761"/>
      <c r="K51" s="761">
        <v>171</v>
      </c>
      <c r="L51" s="761"/>
      <c r="M51" s="761">
        <v>2844</v>
      </c>
      <c r="N51" s="761"/>
      <c r="O51" s="761">
        <v>158</v>
      </c>
      <c r="P51" s="761"/>
      <c r="Q51" s="761">
        <v>2251</v>
      </c>
      <c r="R51" s="761"/>
      <c r="S51" s="496">
        <v>13</v>
      </c>
      <c r="T51" s="761">
        <v>593</v>
      </c>
      <c r="U51" s="763"/>
      <c r="V51" s="29"/>
      <c r="W51" s="29"/>
      <c r="X51" s="29"/>
      <c r="Y51" s="29"/>
      <c r="Z51" s="29"/>
      <c r="AA51" s="29"/>
      <c r="AB51" s="29"/>
      <c r="AC51" s="29"/>
      <c r="AD51" s="29"/>
      <c r="AE51" s="29"/>
      <c r="AF51" s="29"/>
      <c r="AG51" s="29"/>
      <c r="AH51" s="29"/>
      <c r="AI51" s="29"/>
      <c r="AJ51" s="29"/>
      <c r="AK51" s="29"/>
      <c r="AL51" s="29"/>
      <c r="AM51" s="29"/>
    </row>
    <row r="52" spans="1:39" s="104" customFormat="1" ht="22.5" customHeight="1" x14ac:dyDescent="0.15">
      <c r="A52" s="369" t="s">
        <v>40</v>
      </c>
      <c r="B52" s="504">
        <v>173</v>
      </c>
      <c r="C52" s="761">
        <v>1700</v>
      </c>
      <c r="D52" s="761"/>
      <c r="E52" s="769">
        <v>63</v>
      </c>
      <c r="F52" s="769"/>
      <c r="G52" s="769"/>
      <c r="H52" s="769"/>
      <c r="I52" s="761">
        <v>206</v>
      </c>
      <c r="J52" s="761"/>
      <c r="K52" s="761">
        <v>104</v>
      </c>
      <c r="L52" s="761"/>
      <c r="M52" s="761">
        <v>1478</v>
      </c>
      <c r="N52" s="761"/>
      <c r="O52" s="761">
        <v>90</v>
      </c>
      <c r="P52" s="761"/>
      <c r="Q52" s="761">
        <v>1248</v>
      </c>
      <c r="R52" s="761"/>
      <c r="S52" s="496">
        <v>14</v>
      </c>
      <c r="T52" s="761">
        <v>230</v>
      </c>
      <c r="U52" s="763"/>
      <c r="V52" s="29"/>
      <c r="W52" s="29"/>
      <c r="X52" s="29"/>
      <c r="Y52" s="29"/>
      <c r="Z52" s="29"/>
      <c r="AA52" s="29"/>
      <c r="AB52" s="29"/>
      <c r="AC52" s="29"/>
      <c r="AD52" s="29"/>
      <c r="AE52" s="29"/>
      <c r="AF52" s="29"/>
      <c r="AG52" s="29"/>
      <c r="AH52" s="29"/>
      <c r="AI52" s="29"/>
      <c r="AJ52" s="29"/>
      <c r="AK52" s="29"/>
      <c r="AL52" s="29"/>
      <c r="AM52" s="29"/>
    </row>
    <row r="53" spans="1:39" s="104" customFormat="1" ht="22.5" customHeight="1" x14ac:dyDescent="0.15">
      <c r="A53" s="369" t="s">
        <v>41</v>
      </c>
      <c r="B53" s="504">
        <v>193</v>
      </c>
      <c r="C53" s="761">
        <v>1657</v>
      </c>
      <c r="D53" s="761"/>
      <c r="E53" s="769">
        <v>98</v>
      </c>
      <c r="F53" s="769"/>
      <c r="G53" s="769"/>
      <c r="H53" s="769"/>
      <c r="I53" s="761">
        <v>271</v>
      </c>
      <c r="J53" s="761"/>
      <c r="K53" s="761">
        <v>92</v>
      </c>
      <c r="L53" s="761"/>
      <c r="M53" s="761">
        <v>1381</v>
      </c>
      <c r="N53" s="761"/>
      <c r="O53" s="761">
        <v>81</v>
      </c>
      <c r="P53" s="761"/>
      <c r="Q53" s="761">
        <v>1074</v>
      </c>
      <c r="R53" s="761"/>
      <c r="S53" s="496">
        <v>11</v>
      </c>
      <c r="T53" s="761">
        <v>307</v>
      </c>
      <c r="U53" s="763"/>
      <c r="V53" s="29"/>
      <c r="W53" s="29"/>
      <c r="X53" s="29"/>
      <c r="Y53" s="29"/>
      <c r="Z53" s="29"/>
      <c r="AA53" s="29"/>
      <c r="AB53" s="29"/>
      <c r="AC53" s="29"/>
      <c r="AD53" s="29"/>
      <c r="AE53" s="29"/>
      <c r="AF53" s="29"/>
      <c r="AG53" s="29"/>
      <c r="AH53" s="29"/>
      <c r="AI53" s="29"/>
      <c r="AJ53" s="29"/>
      <c r="AK53" s="29"/>
      <c r="AL53" s="29"/>
      <c r="AM53" s="29"/>
    </row>
    <row r="54" spans="1:39" s="104" customFormat="1" ht="22.5" customHeight="1" x14ac:dyDescent="0.15">
      <c r="A54" s="369" t="s">
        <v>42</v>
      </c>
      <c r="B54" s="504">
        <v>104</v>
      </c>
      <c r="C54" s="761">
        <v>4783</v>
      </c>
      <c r="D54" s="761"/>
      <c r="E54" s="769">
        <v>1</v>
      </c>
      <c r="F54" s="769"/>
      <c r="G54" s="769"/>
      <c r="H54" s="769"/>
      <c r="I54" s="761">
        <v>23</v>
      </c>
      <c r="J54" s="761"/>
      <c r="K54" s="761">
        <v>103</v>
      </c>
      <c r="L54" s="761"/>
      <c r="M54" s="761">
        <v>4760</v>
      </c>
      <c r="N54" s="761"/>
      <c r="O54" s="761">
        <v>101</v>
      </c>
      <c r="P54" s="761"/>
      <c r="Q54" s="761">
        <v>4734</v>
      </c>
      <c r="R54" s="761"/>
      <c r="S54" s="496">
        <v>2</v>
      </c>
      <c r="T54" s="761">
        <v>26</v>
      </c>
      <c r="U54" s="763"/>
      <c r="V54" s="29"/>
      <c r="W54" s="29"/>
      <c r="X54" s="29"/>
      <c r="Y54" s="29"/>
      <c r="Z54" s="29"/>
      <c r="AA54" s="29"/>
      <c r="AB54" s="29"/>
      <c r="AC54" s="29"/>
      <c r="AD54" s="29"/>
      <c r="AE54" s="29"/>
      <c r="AF54" s="29"/>
      <c r="AG54" s="29"/>
      <c r="AH54" s="29"/>
      <c r="AI54" s="29"/>
      <c r="AJ54" s="29"/>
      <c r="AK54" s="29"/>
      <c r="AL54" s="29"/>
      <c r="AM54" s="29"/>
    </row>
    <row r="55" spans="1:39" s="104" customFormat="1" ht="22.5" customHeight="1" thickBot="1" x14ac:dyDescent="0.2">
      <c r="A55" s="370" t="s">
        <v>43</v>
      </c>
      <c r="B55" s="505">
        <v>94</v>
      </c>
      <c r="C55" s="761">
        <v>1527</v>
      </c>
      <c r="D55" s="761"/>
      <c r="E55" s="769">
        <v>5</v>
      </c>
      <c r="F55" s="769"/>
      <c r="G55" s="769"/>
      <c r="H55" s="769"/>
      <c r="I55" s="780">
        <v>15</v>
      </c>
      <c r="J55" s="780"/>
      <c r="K55" s="780">
        <v>86</v>
      </c>
      <c r="L55" s="780"/>
      <c r="M55" s="780">
        <v>1493</v>
      </c>
      <c r="N55" s="780"/>
      <c r="O55" s="780">
        <v>76</v>
      </c>
      <c r="P55" s="780"/>
      <c r="Q55" s="780">
        <v>1357</v>
      </c>
      <c r="R55" s="780"/>
      <c r="S55" s="505">
        <v>10</v>
      </c>
      <c r="T55" s="780">
        <v>136</v>
      </c>
      <c r="U55" s="781"/>
      <c r="V55" s="29"/>
      <c r="W55" s="29"/>
      <c r="X55" s="29"/>
      <c r="Y55" s="29"/>
      <c r="Z55" s="29"/>
      <c r="AA55" s="29"/>
      <c r="AB55" s="29"/>
      <c r="AC55" s="29"/>
      <c r="AD55" s="29"/>
      <c r="AE55" s="29"/>
      <c r="AF55" s="29"/>
      <c r="AG55" s="29"/>
      <c r="AH55" s="29"/>
      <c r="AI55" s="29"/>
      <c r="AJ55" s="29"/>
      <c r="AK55" s="29"/>
      <c r="AL55" s="29"/>
      <c r="AM55" s="29"/>
    </row>
    <row r="56" spans="1:39" ht="13.5" customHeight="1" x14ac:dyDescent="0.15">
      <c r="A56" s="782" t="s">
        <v>339</v>
      </c>
      <c r="B56" s="782"/>
      <c r="C56" s="782"/>
      <c r="D56" s="782"/>
      <c r="E56" s="782"/>
      <c r="F56" s="782"/>
      <c r="G56" s="782"/>
      <c r="H56" s="782"/>
      <c r="I56" s="783"/>
      <c r="J56" s="783"/>
      <c r="K56" s="783"/>
      <c r="L56" s="783"/>
      <c r="M56" s="783"/>
      <c r="N56" s="103"/>
      <c r="O56" s="103"/>
      <c r="P56" s="506" t="s">
        <v>590</v>
      </c>
      <c r="R56" s="103"/>
      <c r="S56" s="103"/>
      <c r="T56" s="103"/>
      <c r="U56" s="103"/>
      <c r="V56" s="103"/>
      <c r="W56" s="103"/>
      <c r="X56" s="79"/>
      <c r="Y56" s="79"/>
      <c r="Z56" s="79"/>
      <c r="AA56" s="79"/>
      <c r="AB56" s="79"/>
      <c r="AC56" s="79"/>
      <c r="AD56" s="79"/>
      <c r="AE56" s="79"/>
      <c r="AF56" s="79"/>
      <c r="AG56" s="79"/>
      <c r="AH56" s="79"/>
      <c r="AI56" s="79"/>
      <c r="AJ56" s="79"/>
      <c r="AK56" s="79"/>
      <c r="AL56" s="11"/>
      <c r="AM56" s="11"/>
    </row>
  </sheetData>
  <sheetProtection sheet="1" objects="1" scenarios="1" selectLockedCells="1" selectUnlockedCells="1"/>
  <mergeCells count="207">
    <mergeCell ref="Q52:R52"/>
    <mergeCell ref="Q53:R53"/>
    <mergeCell ref="Q36:R36"/>
    <mergeCell ref="Q37:R37"/>
    <mergeCell ref="Q38:R38"/>
    <mergeCell ref="Q39:R39"/>
    <mergeCell ref="Q40:R40"/>
    <mergeCell ref="Q41:R41"/>
    <mergeCell ref="Q42:R42"/>
    <mergeCell ref="Q43:R43"/>
    <mergeCell ref="Q50:R50"/>
    <mergeCell ref="T37:U37"/>
    <mergeCell ref="T38:U38"/>
    <mergeCell ref="T39:U39"/>
    <mergeCell ref="O52:P52"/>
    <mergeCell ref="O53:P53"/>
    <mergeCell ref="Q44:R44"/>
    <mergeCell ref="Q45:R45"/>
    <mergeCell ref="Q46:R46"/>
    <mergeCell ref="Q47:R47"/>
    <mergeCell ref="T40:U40"/>
    <mergeCell ref="T41:U41"/>
    <mergeCell ref="T44:U44"/>
    <mergeCell ref="T45:U45"/>
    <mergeCell ref="T42:U42"/>
    <mergeCell ref="T43:U43"/>
    <mergeCell ref="T46:U46"/>
    <mergeCell ref="T47:U47"/>
    <mergeCell ref="Q51:R51"/>
    <mergeCell ref="T52:U52"/>
    <mergeCell ref="T53:U53"/>
    <mergeCell ref="T48:U48"/>
    <mergeCell ref="T49:U49"/>
    <mergeCell ref="T50:U50"/>
    <mergeCell ref="T51:U51"/>
    <mergeCell ref="O50:P50"/>
    <mergeCell ref="O51:P51"/>
    <mergeCell ref="O40:P40"/>
    <mergeCell ref="O41:P41"/>
    <mergeCell ref="O42:P42"/>
    <mergeCell ref="O43:P43"/>
    <mergeCell ref="Q48:R48"/>
    <mergeCell ref="Q49:R49"/>
    <mergeCell ref="O44:P44"/>
    <mergeCell ref="O45:P45"/>
    <mergeCell ref="O46:P46"/>
    <mergeCell ref="O47:P47"/>
    <mergeCell ref="O48:P48"/>
    <mergeCell ref="O49:P49"/>
    <mergeCell ref="C44:D44"/>
    <mergeCell ref="C45:D45"/>
    <mergeCell ref="C46:D46"/>
    <mergeCell ref="C47:D47"/>
    <mergeCell ref="I50:J50"/>
    <mergeCell ref="I51:J51"/>
    <mergeCell ref="I46:J46"/>
    <mergeCell ref="I47:J47"/>
    <mergeCell ref="I48:J48"/>
    <mergeCell ref="I49:J49"/>
    <mergeCell ref="E51:H51"/>
    <mergeCell ref="E44:H44"/>
    <mergeCell ref="E45:H45"/>
    <mergeCell ref="E46:H46"/>
    <mergeCell ref="E49:H49"/>
    <mergeCell ref="E47:H47"/>
    <mergeCell ref="E50:H50"/>
    <mergeCell ref="E48:H48"/>
    <mergeCell ref="E55:H55"/>
    <mergeCell ref="I54:J54"/>
    <mergeCell ref="E53:H53"/>
    <mergeCell ref="M52:N52"/>
    <mergeCell ref="M53:N53"/>
    <mergeCell ref="E52:H52"/>
    <mergeCell ref="K52:L52"/>
    <mergeCell ref="B31:D33"/>
    <mergeCell ref="C34:D34"/>
    <mergeCell ref="E34:H34"/>
    <mergeCell ref="I34:J34"/>
    <mergeCell ref="K34:L34"/>
    <mergeCell ref="M34:N34"/>
    <mergeCell ref="K46:L46"/>
    <mergeCell ref="K47:L47"/>
    <mergeCell ref="I36:J36"/>
    <mergeCell ref="E38:H38"/>
    <mergeCell ref="E39:H39"/>
    <mergeCell ref="E40:H40"/>
    <mergeCell ref="I38:J38"/>
    <mergeCell ref="E41:H41"/>
    <mergeCell ref="E42:H42"/>
    <mergeCell ref="E43:H43"/>
    <mergeCell ref="I42:J42"/>
    <mergeCell ref="C42:D42"/>
    <mergeCell ref="C43:D43"/>
    <mergeCell ref="C40:D40"/>
    <mergeCell ref="C41:D41"/>
    <mergeCell ref="K37:L37"/>
    <mergeCell ref="K38:L38"/>
    <mergeCell ref="K44:L44"/>
    <mergeCell ref="A56:M56"/>
    <mergeCell ref="C55:D55"/>
    <mergeCell ref="I55:J55"/>
    <mergeCell ref="K54:L54"/>
    <mergeCell ref="K55:L55"/>
    <mergeCell ref="M54:N54"/>
    <mergeCell ref="M55:N55"/>
    <mergeCell ref="C54:D54"/>
    <mergeCell ref="C48:D48"/>
    <mergeCell ref="C49:D49"/>
    <mergeCell ref="C50:D50"/>
    <mergeCell ref="C51:D51"/>
    <mergeCell ref="C52:D52"/>
    <mergeCell ref="C53:D53"/>
    <mergeCell ref="I52:J52"/>
    <mergeCell ref="I53:J53"/>
    <mergeCell ref="E54:H54"/>
    <mergeCell ref="Q54:R54"/>
    <mergeCell ref="T54:U54"/>
    <mergeCell ref="T55:U55"/>
    <mergeCell ref="Q55:R55"/>
    <mergeCell ref="K40:L40"/>
    <mergeCell ref="K41:L41"/>
    <mergeCell ref="K42:L42"/>
    <mergeCell ref="K43:L43"/>
    <mergeCell ref="O54:P54"/>
    <mergeCell ref="O55:P55"/>
    <mergeCell ref="M40:N40"/>
    <mergeCell ref="K53:L53"/>
    <mergeCell ref="K48:L48"/>
    <mergeCell ref="K49:L49"/>
    <mergeCell ref="K50:L50"/>
    <mergeCell ref="K51:L51"/>
    <mergeCell ref="M51:N51"/>
    <mergeCell ref="M44:N44"/>
    <mergeCell ref="M45:N45"/>
    <mergeCell ref="M46:N46"/>
    <mergeCell ref="M47:N47"/>
    <mergeCell ref="M48:N48"/>
    <mergeCell ref="M49:N49"/>
    <mergeCell ref="M50:N50"/>
    <mergeCell ref="C35:D35"/>
    <mergeCell ref="E35:H35"/>
    <mergeCell ref="I35:J35"/>
    <mergeCell ref="K35:L35"/>
    <mergeCell ref="K36:L36"/>
    <mergeCell ref="C37:D37"/>
    <mergeCell ref="C38:D38"/>
    <mergeCell ref="C39:D39"/>
    <mergeCell ref="E37:H37"/>
    <mergeCell ref="I37:J37"/>
    <mergeCell ref="K39:L39"/>
    <mergeCell ref="I39:J39"/>
    <mergeCell ref="T36:U36"/>
    <mergeCell ref="J4:K5"/>
    <mergeCell ref="H3:M3"/>
    <mergeCell ref="AD4:AE5"/>
    <mergeCell ref="AF4:AG5"/>
    <mergeCell ref="AL4:AM5"/>
    <mergeCell ref="A31:A34"/>
    <mergeCell ref="F4:G5"/>
    <mergeCell ref="Y30:AI30"/>
    <mergeCell ref="E36:H36"/>
    <mergeCell ref="X4:Y5"/>
    <mergeCell ref="AH4:AI5"/>
    <mergeCell ref="N4:O5"/>
    <mergeCell ref="M35:N35"/>
    <mergeCell ref="Q35:R35"/>
    <mergeCell ref="T35:U35"/>
    <mergeCell ref="C36:D36"/>
    <mergeCell ref="T4:U5"/>
    <mergeCell ref="O34:P34"/>
    <mergeCell ref="Q34:R34"/>
    <mergeCell ref="T34:U34"/>
    <mergeCell ref="S33:U33"/>
    <mergeCell ref="O33:R33"/>
    <mergeCell ref="R4:S5"/>
    <mergeCell ref="E32:J33"/>
    <mergeCell ref="K32:N33"/>
    <mergeCell ref="K45:L45"/>
    <mergeCell ref="M41:N41"/>
    <mergeCell ref="M42:N42"/>
    <mergeCell ref="M43:N43"/>
    <mergeCell ref="O36:P36"/>
    <mergeCell ref="O37:P37"/>
    <mergeCell ref="O38:P38"/>
    <mergeCell ref="O39:P39"/>
    <mergeCell ref="M36:N36"/>
    <mergeCell ref="M37:N37"/>
    <mergeCell ref="M38:N38"/>
    <mergeCell ref="O35:P35"/>
    <mergeCell ref="M39:N39"/>
    <mergeCell ref="I43:J43"/>
    <mergeCell ref="I44:J44"/>
    <mergeCell ref="I45:J45"/>
    <mergeCell ref="I40:J40"/>
    <mergeCell ref="I41:J41"/>
    <mergeCell ref="AJ4:AK5"/>
    <mergeCell ref="A2:L2"/>
    <mergeCell ref="A3:A6"/>
    <mergeCell ref="B3:C5"/>
    <mergeCell ref="D3:E5"/>
    <mergeCell ref="L4:M5"/>
    <mergeCell ref="H4:I5"/>
    <mergeCell ref="N3:AM3"/>
    <mergeCell ref="V4:W5"/>
    <mergeCell ref="P4:Q5"/>
    <mergeCell ref="Z4:AA5"/>
    <mergeCell ref="AB4:AC5"/>
  </mergeCells>
  <phoneticPr fontId="16"/>
  <printOptions horizontalCentered="1"/>
  <pageMargins left="0.59055118110236227" right="0.59055118110236227" top="0.59055118110236227" bottom="0.59055118110236227" header="0.39370078740157483" footer="0.39370078740157483"/>
  <pageSetup paperSize="9" scale="70" firstPageNumber="64" orientation="portrait" useFirstPageNumber="1" verticalDpi="300" r:id="rId1"/>
  <headerFooter scaleWithDoc="0" alignWithMargins="0">
    <oddHeader>&amp;L事業所</oddHeader>
    <oddFooter>&amp;C&amp;11－&amp;12&amp;P&amp;11－</oddFooter>
  </headerFooter>
  <colBreaks count="1" manualBreakCount="1">
    <brk id="21"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AN56"/>
  <sheetViews>
    <sheetView view="pageBreakPreview" zoomScaleNormal="100" zoomScaleSheetLayoutView="100" workbookViewId="0">
      <pane xSplit="1" topLeftCell="B1" activePane="topRight" state="frozen"/>
      <selection activeCell="F8" sqref="F8:H8"/>
      <selection pane="topRight" activeCell="AR12" sqref="AR12"/>
    </sheetView>
  </sheetViews>
  <sheetFormatPr defaultRowHeight="15" customHeight="1" x14ac:dyDescent="0.15"/>
  <cols>
    <col min="1" max="1" width="10.5703125" style="12" hidden="1" customWidth="1"/>
    <col min="2" max="2" width="7.7109375" style="12" hidden="1" customWidth="1"/>
    <col min="3" max="3" width="8.7109375" style="12" hidden="1" customWidth="1"/>
    <col min="4" max="4" width="4.85546875" style="12" hidden="1" customWidth="1"/>
    <col min="5" max="5" width="5.42578125" style="12" hidden="1" customWidth="1"/>
    <col min="6" max="7" width="7" style="12" hidden="1" customWidth="1"/>
    <col min="8" max="8" width="5.140625" style="12" hidden="1" customWidth="1"/>
    <col min="9" max="9" width="5.5703125" style="12" hidden="1" customWidth="1"/>
    <col min="10" max="10" width="7" style="12" hidden="1" customWidth="1"/>
    <col min="11" max="11" width="8.42578125" style="12" hidden="1" customWidth="1"/>
    <col min="12" max="12" width="5.7109375" style="12" hidden="1" customWidth="1"/>
    <col min="13" max="13" width="9.42578125" style="12" hidden="1" customWidth="1"/>
    <col min="14" max="14" width="5.5703125" style="12" hidden="1" customWidth="1"/>
    <col min="15" max="15" width="7.7109375" style="12" hidden="1" customWidth="1"/>
    <col min="16" max="16" width="5.28515625" style="12" hidden="1" customWidth="1"/>
    <col min="17" max="17" width="7.85546875" style="12" hidden="1" customWidth="1"/>
    <col min="18" max="18" width="6.28515625" style="12" hidden="1" customWidth="1"/>
    <col min="19" max="20" width="7.7109375" style="12" hidden="1" customWidth="1"/>
    <col min="21" max="21" width="8.7109375" style="12" hidden="1" customWidth="1"/>
    <col min="22" max="22" width="5.140625" style="12" customWidth="1"/>
    <col min="23" max="23" width="8.28515625" style="12" customWidth="1"/>
    <col min="24" max="24" width="6.5703125" style="12" customWidth="1"/>
    <col min="25" max="25" width="8.140625" style="12" customWidth="1"/>
    <col min="26" max="26" width="7.140625" style="12" customWidth="1"/>
    <col min="27" max="27" width="8.140625" style="12" customWidth="1"/>
    <col min="28" max="28" width="6.85546875" style="12" customWidth="1"/>
    <col min="29" max="29" width="8.42578125" style="12" customWidth="1"/>
    <col min="30" max="30" width="7.140625" style="12" customWidth="1"/>
    <col min="31" max="31" width="8.28515625" style="12" customWidth="1"/>
    <col min="32" max="32" width="7.28515625" style="12" customWidth="1"/>
    <col min="33" max="33" width="8.85546875" style="12" customWidth="1"/>
    <col min="34" max="34" width="7" style="12" customWidth="1"/>
    <col min="35" max="35" width="8.7109375" style="12" customWidth="1"/>
    <col min="36" max="36" width="5.7109375" style="12" customWidth="1"/>
    <col min="37" max="37" width="7.5703125" style="12" customWidth="1"/>
    <col min="38" max="38" width="7.7109375" style="12" bestFit="1" customWidth="1"/>
    <col min="39" max="39" width="8.42578125" style="12" customWidth="1"/>
    <col min="40" max="42" width="0" style="11" hidden="1" customWidth="1"/>
    <col min="43" max="16384" width="9.140625" style="11"/>
  </cols>
  <sheetData>
    <row r="1" spans="1:40" ht="5.0999999999999996" customHeight="1" x14ac:dyDescent="0.15"/>
    <row r="2" spans="1:40" ht="15" customHeight="1" thickBot="1" x14ac:dyDescent="0.2">
      <c r="A2" s="735" t="s">
        <v>334</v>
      </c>
      <c r="B2" s="735"/>
      <c r="C2" s="735"/>
      <c r="D2" s="735"/>
      <c r="E2" s="735"/>
      <c r="F2" s="735"/>
      <c r="G2" s="735"/>
      <c r="H2" s="735"/>
      <c r="I2" s="735"/>
      <c r="J2" s="735"/>
      <c r="K2" s="735"/>
      <c r="L2" s="735"/>
      <c r="AK2" s="3"/>
      <c r="AM2" s="3" t="s">
        <v>10</v>
      </c>
    </row>
    <row r="3" spans="1:40" ht="14.25" customHeight="1" thickBot="1" x14ac:dyDescent="0.2">
      <c r="A3" s="736" t="s">
        <v>17</v>
      </c>
      <c r="B3" s="737" t="s">
        <v>322</v>
      </c>
      <c r="C3" s="738"/>
      <c r="D3" s="737" t="s">
        <v>380</v>
      </c>
      <c r="E3" s="738"/>
      <c r="F3" s="158"/>
      <c r="G3" s="159"/>
      <c r="H3" s="742" t="s">
        <v>381</v>
      </c>
      <c r="I3" s="743"/>
      <c r="J3" s="743"/>
      <c r="K3" s="743"/>
      <c r="L3" s="743"/>
      <c r="M3" s="764"/>
      <c r="N3" s="742" t="s">
        <v>20</v>
      </c>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4"/>
    </row>
    <row r="4" spans="1:40" ht="28.5" customHeight="1" thickBot="1" x14ac:dyDescent="0.2">
      <c r="A4" s="736"/>
      <c r="B4" s="738"/>
      <c r="C4" s="738"/>
      <c r="D4" s="738"/>
      <c r="E4" s="738"/>
      <c r="F4" s="741" t="s">
        <v>18</v>
      </c>
      <c r="G4" s="741"/>
      <c r="H4" s="740" t="s">
        <v>323</v>
      </c>
      <c r="I4" s="741"/>
      <c r="J4" s="740" t="s">
        <v>382</v>
      </c>
      <c r="K4" s="741"/>
      <c r="L4" s="739" t="s">
        <v>383</v>
      </c>
      <c r="M4" s="733"/>
      <c r="N4" s="791" t="s">
        <v>480</v>
      </c>
      <c r="O4" s="746"/>
      <c r="P4" s="745" t="s">
        <v>327</v>
      </c>
      <c r="Q4" s="746"/>
      <c r="R4" s="791" t="s">
        <v>481</v>
      </c>
      <c r="S4" s="746"/>
      <c r="T4" s="745" t="s">
        <v>324</v>
      </c>
      <c r="U4" s="746"/>
      <c r="V4" s="745" t="s">
        <v>325</v>
      </c>
      <c r="W4" s="746"/>
      <c r="X4" s="745" t="s">
        <v>326</v>
      </c>
      <c r="Y4" s="748"/>
      <c r="Z4" s="745" t="s">
        <v>328</v>
      </c>
      <c r="AA4" s="748"/>
      <c r="AB4" s="745" t="s">
        <v>329</v>
      </c>
      <c r="AC4" s="748"/>
      <c r="AD4" s="745" t="s">
        <v>330</v>
      </c>
      <c r="AE4" s="748"/>
      <c r="AF4" s="745" t="s">
        <v>331</v>
      </c>
      <c r="AG4" s="748"/>
      <c r="AH4" s="770" t="s">
        <v>479</v>
      </c>
      <c r="AI4" s="770"/>
      <c r="AJ4" s="732" t="s">
        <v>332</v>
      </c>
      <c r="AK4" s="733"/>
      <c r="AL4" s="732" t="s">
        <v>333</v>
      </c>
      <c r="AM4" s="734"/>
    </row>
    <row r="5" spans="1:40" ht="28.5" customHeight="1" thickBot="1" x14ac:dyDescent="0.2">
      <c r="A5" s="736"/>
      <c r="B5" s="738"/>
      <c r="C5" s="738"/>
      <c r="D5" s="738"/>
      <c r="E5" s="738"/>
      <c r="F5" s="741"/>
      <c r="G5" s="741"/>
      <c r="H5" s="741"/>
      <c r="I5" s="741"/>
      <c r="J5" s="741"/>
      <c r="K5" s="741"/>
      <c r="L5" s="733"/>
      <c r="M5" s="733"/>
      <c r="N5" s="747"/>
      <c r="O5" s="723"/>
      <c r="P5" s="747"/>
      <c r="Q5" s="723"/>
      <c r="R5" s="747"/>
      <c r="S5" s="723"/>
      <c r="T5" s="747"/>
      <c r="U5" s="723"/>
      <c r="V5" s="747"/>
      <c r="W5" s="723"/>
      <c r="X5" s="749"/>
      <c r="Y5" s="750"/>
      <c r="Z5" s="749"/>
      <c r="AA5" s="750"/>
      <c r="AB5" s="749"/>
      <c r="AC5" s="750"/>
      <c r="AD5" s="749"/>
      <c r="AE5" s="750"/>
      <c r="AF5" s="749"/>
      <c r="AG5" s="750"/>
      <c r="AH5" s="770"/>
      <c r="AI5" s="770"/>
      <c r="AJ5" s="734"/>
      <c r="AK5" s="733"/>
      <c r="AL5" s="734"/>
      <c r="AM5" s="734"/>
    </row>
    <row r="6" spans="1:40" ht="15" customHeight="1" x14ac:dyDescent="0.15">
      <c r="A6" s="736"/>
      <c r="B6" s="100" t="s">
        <v>12</v>
      </c>
      <c r="C6" s="101" t="s">
        <v>23</v>
      </c>
      <c r="D6" s="100" t="s">
        <v>12</v>
      </c>
      <c r="E6" s="100" t="s">
        <v>23</v>
      </c>
      <c r="F6" s="100" t="s">
        <v>12</v>
      </c>
      <c r="G6" s="100" t="s">
        <v>23</v>
      </c>
      <c r="H6" s="100" t="s">
        <v>12</v>
      </c>
      <c r="I6" s="100" t="s">
        <v>23</v>
      </c>
      <c r="J6" s="100" t="s">
        <v>12</v>
      </c>
      <c r="K6" s="100" t="s">
        <v>23</v>
      </c>
      <c r="L6" s="100" t="s">
        <v>12</v>
      </c>
      <c r="M6" s="100" t="s">
        <v>23</v>
      </c>
      <c r="N6" s="100" t="s">
        <v>12</v>
      </c>
      <c r="O6" s="100" t="s">
        <v>23</v>
      </c>
      <c r="P6" s="100" t="s">
        <v>12</v>
      </c>
      <c r="Q6" s="100" t="s">
        <v>23</v>
      </c>
      <c r="R6" s="100" t="s">
        <v>12</v>
      </c>
      <c r="S6" s="100" t="s">
        <v>23</v>
      </c>
      <c r="T6" s="100" t="s">
        <v>12</v>
      </c>
      <c r="U6" s="251" t="s">
        <v>23</v>
      </c>
      <c r="V6" s="250" t="s">
        <v>12</v>
      </c>
      <c r="W6" s="100" t="s">
        <v>23</v>
      </c>
      <c r="X6" s="100" t="s">
        <v>12</v>
      </c>
      <c r="Y6" s="100" t="s">
        <v>23</v>
      </c>
      <c r="Z6" s="100" t="s">
        <v>12</v>
      </c>
      <c r="AA6" s="100" t="s">
        <v>23</v>
      </c>
      <c r="AB6" s="100" t="s">
        <v>12</v>
      </c>
      <c r="AC6" s="100" t="s">
        <v>23</v>
      </c>
      <c r="AD6" s="100" t="s">
        <v>12</v>
      </c>
      <c r="AE6" s="100" t="s">
        <v>23</v>
      </c>
      <c r="AF6" s="100" t="s">
        <v>12</v>
      </c>
      <c r="AG6" s="100" t="s">
        <v>23</v>
      </c>
      <c r="AH6" s="100" t="s">
        <v>12</v>
      </c>
      <c r="AI6" s="100" t="s">
        <v>23</v>
      </c>
      <c r="AJ6" s="100" t="s">
        <v>384</v>
      </c>
      <c r="AK6" s="100" t="s">
        <v>23</v>
      </c>
      <c r="AL6" s="100" t="s">
        <v>384</v>
      </c>
      <c r="AM6" s="102" t="s">
        <v>23</v>
      </c>
    </row>
    <row r="7" spans="1:40" s="160" customFormat="1" ht="22.5" customHeight="1" x14ac:dyDescent="0.15">
      <c r="A7" s="363" t="s">
        <v>385</v>
      </c>
      <c r="B7" s="492">
        <f t="shared" ref="B7:M7" si="0">SUM(B8:B27)</f>
        <v>5206</v>
      </c>
      <c r="C7" s="364">
        <f t="shared" si="0"/>
        <v>55345</v>
      </c>
      <c r="D7" s="364">
        <f>SUM(D8:D27)</f>
        <v>1</v>
      </c>
      <c r="E7" s="364">
        <f>SUM(E8:E27)</f>
        <v>1</v>
      </c>
      <c r="F7" s="364">
        <f t="shared" si="0"/>
        <v>0</v>
      </c>
      <c r="G7" s="364">
        <f t="shared" si="0"/>
        <v>0</v>
      </c>
      <c r="H7" s="364">
        <f t="shared" si="0"/>
        <v>2</v>
      </c>
      <c r="I7" s="364">
        <f t="shared" si="0"/>
        <v>2</v>
      </c>
      <c r="J7" s="364">
        <f t="shared" si="0"/>
        <v>415</v>
      </c>
      <c r="K7" s="364">
        <f t="shared" si="0"/>
        <v>4202</v>
      </c>
      <c r="L7" s="364">
        <f t="shared" si="0"/>
        <v>156</v>
      </c>
      <c r="M7" s="364">
        <f t="shared" si="0"/>
        <v>2840</v>
      </c>
      <c r="N7" s="364">
        <f>SUM(N8:N27)</f>
        <v>4</v>
      </c>
      <c r="O7" s="364">
        <f>SUM(O8:O27)</f>
        <v>1072</v>
      </c>
      <c r="P7" s="364">
        <f t="shared" ref="P7:AM7" si="1">SUM(P8:P27)</f>
        <v>92</v>
      </c>
      <c r="Q7" s="364">
        <f t="shared" si="1"/>
        <v>1545</v>
      </c>
      <c r="R7" s="364">
        <f t="shared" si="1"/>
        <v>122</v>
      </c>
      <c r="S7" s="364">
        <f t="shared" si="1"/>
        <v>3273</v>
      </c>
      <c r="T7" s="364">
        <f t="shared" si="1"/>
        <v>1228</v>
      </c>
      <c r="U7" s="364">
        <f t="shared" si="1"/>
        <v>15407</v>
      </c>
      <c r="V7" s="364">
        <f t="shared" si="1"/>
        <v>85</v>
      </c>
      <c r="W7" s="364">
        <f t="shared" si="1"/>
        <v>1009</v>
      </c>
      <c r="X7" s="364">
        <f t="shared" si="1"/>
        <v>624</v>
      </c>
      <c r="Y7" s="364">
        <f t="shared" si="1"/>
        <v>1602</v>
      </c>
      <c r="Z7" s="364">
        <f t="shared" si="1"/>
        <v>286</v>
      </c>
      <c r="AA7" s="364">
        <f t="shared" si="1"/>
        <v>2175</v>
      </c>
      <c r="AB7" s="364">
        <f t="shared" si="1"/>
        <v>690</v>
      </c>
      <c r="AC7" s="364">
        <f t="shared" si="1"/>
        <v>3866</v>
      </c>
      <c r="AD7" s="364">
        <f t="shared" si="1"/>
        <v>414</v>
      </c>
      <c r="AE7" s="364">
        <f t="shared" si="1"/>
        <v>1698</v>
      </c>
      <c r="AF7" s="364">
        <f t="shared" si="1"/>
        <v>241</v>
      </c>
      <c r="AG7" s="364">
        <f t="shared" si="1"/>
        <v>1226</v>
      </c>
      <c r="AH7" s="364">
        <f t="shared" si="1"/>
        <v>467</v>
      </c>
      <c r="AI7" s="364">
        <f t="shared" si="1"/>
        <v>8074</v>
      </c>
      <c r="AJ7" s="364">
        <f t="shared" si="1"/>
        <v>21</v>
      </c>
      <c r="AK7" s="364">
        <f t="shared" si="1"/>
        <v>367</v>
      </c>
      <c r="AL7" s="364">
        <f t="shared" si="1"/>
        <v>358</v>
      </c>
      <c r="AM7" s="493">
        <f t="shared" si="1"/>
        <v>6986</v>
      </c>
    </row>
    <row r="8" spans="1:40" s="104" customFormat="1" ht="22.5" customHeight="1" x14ac:dyDescent="0.15">
      <c r="A8" s="365" t="s">
        <v>386</v>
      </c>
      <c r="B8" s="494">
        <v>220</v>
      </c>
      <c r="C8" s="495">
        <v>1365</v>
      </c>
      <c r="D8" s="495">
        <v>0</v>
      </c>
      <c r="E8" s="495">
        <v>0</v>
      </c>
      <c r="F8" s="495"/>
      <c r="G8" s="495"/>
      <c r="H8" s="495">
        <v>0</v>
      </c>
      <c r="I8" s="495">
        <v>0</v>
      </c>
      <c r="J8" s="495">
        <v>22</v>
      </c>
      <c r="K8" s="495">
        <v>120</v>
      </c>
      <c r="L8" s="495">
        <v>6</v>
      </c>
      <c r="M8" s="495">
        <v>18</v>
      </c>
      <c r="N8" s="495">
        <v>0</v>
      </c>
      <c r="O8" s="495">
        <v>0</v>
      </c>
      <c r="P8" s="496">
        <v>0</v>
      </c>
      <c r="Q8" s="496">
        <v>0</v>
      </c>
      <c r="R8" s="496">
        <v>1</v>
      </c>
      <c r="S8" s="496">
        <v>9</v>
      </c>
      <c r="T8" s="496">
        <v>32</v>
      </c>
      <c r="U8" s="496">
        <v>212</v>
      </c>
      <c r="V8" s="496">
        <v>0</v>
      </c>
      <c r="W8" s="496">
        <v>0</v>
      </c>
      <c r="X8" s="496">
        <v>46</v>
      </c>
      <c r="Y8" s="496">
        <v>82</v>
      </c>
      <c r="Z8" s="496">
        <v>10</v>
      </c>
      <c r="AA8" s="496">
        <v>73</v>
      </c>
      <c r="AB8" s="496">
        <v>22</v>
      </c>
      <c r="AC8" s="496">
        <v>147</v>
      </c>
      <c r="AD8" s="496">
        <v>12</v>
      </c>
      <c r="AE8" s="496">
        <v>86</v>
      </c>
      <c r="AF8" s="496">
        <v>14</v>
      </c>
      <c r="AG8" s="496">
        <v>31</v>
      </c>
      <c r="AH8" s="496">
        <v>34</v>
      </c>
      <c r="AI8" s="496">
        <v>274</v>
      </c>
      <c r="AJ8" s="496">
        <v>1</v>
      </c>
      <c r="AK8" s="496">
        <v>224</v>
      </c>
      <c r="AL8" s="496">
        <v>20</v>
      </c>
      <c r="AM8" s="497">
        <v>89</v>
      </c>
      <c r="AN8" s="104" t="s">
        <v>556</v>
      </c>
    </row>
    <row r="9" spans="1:40" s="104" customFormat="1" ht="22.5" customHeight="1" x14ac:dyDescent="0.15">
      <c r="A9" s="365" t="s">
        <v>387</v>
      </c>
      <c r="B9" s="494">
        <v>207</v>
      </c>
      <c r="C9" s="495">
        <v>1207</v>
      </c>
      <c r="D9" s="495">
        <v>1</v>
      </c>
      <c r="E9" s="495">
        <v>1</v>
      </c>
      <c r="F9" s="495"/>
      <c r="G9" s="495"/>
      <c r="H9" s="495">
        <v>0</v>
      </c>
      <c r="I9" s="495">
        <v>0</v>
      </c>
      <c r="J9" s="495">
        <v>27</v>
      </c>
      <c r="K9" s="495">
        <v>157</v>
      </c>
      <c r="L9" s="495">
        <v>6</v>
      </c>
      <c r="M9" s="495">
        <v>37</v>
      </c>
      <c r="N9" s="495">
        <v>0</v>
      </c>
      <c r="O9" s="495">
        <v>0</v>
      </c>
      <c r="P9" s="496">
        <v>2</v>
      </c>
      <c r="Q9" s="496">
        <v>9</v>
      </c>
      <c r="R9" s="496">
        <v>8</v>
      </c>
      <c r="S9" s="496">
        <v>15</v>
      </c>
      <c r="T9" s="496">
        <v>34</v>
      </c>
      <c r="U9" s="496">
        <v>109</v>
      </c>
      <c r="V9" s="496">
        <v>4</v>
      </c>
      <c r="W9" s="496">
        <v>55</v>
      </c>
      <c r="X9" s="496">
        <v>23</v>
      </c>
      <c r="Y9" s="496">
        <v>38</v>
      </c>
      <c r="Z9" s="496">
        <v>18</v>
      </c>
      <c r="AA9" s="496">
        <v>77</v>
      </c>
      <c r="AB9" s="496">
        <v>25</v>
      </c>
      <c r="AC9" s="496">
        <v>70</v>
      </c>
      <c r="AD9" s="496">
        <v>15</v>
      </c>
      <c r="AE9" s="496">
        <v>76</v>
      </c>
      <c r="AF9" s="496">
        <v>16</v>
      </c>
      <c r="AG9" s="496">
        <v>28</v>
      </c>
      <c r="AH9" s="496">
        <v>17</v>
      </c>
      <c r="AI9" s="496">
        <v>132</v>
      </c>
      <c r="AJ9" s="496">
        <v>1</v>
      </c>
      <c r="AK9" s="496">
        <v>56</v>
      </c>
      <c r="AL9" s="496">
        <v>10</v>
      </c>
      <c r="AM9" s="497">
        <v>347</v>
      </c>
      <c r="AN9" s="104" t="s">
        <v>557</v>
      </c>
    </row>
    <row r="10" spans="1:40" s="104" customFormat="1" ht="22.5" customHeight="1" x14ac:dyDescent="0.15">
      <c r="A10" s="365" t="s">
        <v>245</v>
      </c>
      <c r="B10" s="494">
        <v>435</v>
      </c>
      <c r="C10" s="495">
        <v>4682</v>
      </c>
      <c r="D10" s="495">
        <v>0</v>
      </c>
      <c r="E10" s="495">
        <v>0</v>
      </c>
      <c r="F10" s="495"/>
      <c r="G10" s="495"/>
      <c r="H10" s="495">
        <v>0</v>
      </c>
      <c r="I10" s="495">
        <v>0</v>
      </c>
      <c r="J10" s="495">
        <v>40</v>
      </c>
      <c r="K10" s="495">
        <v>430</v>
      </c>
      <c r="L10" s="495">
        <v>11</v>
      </c>
      <c r="M10" s="495">
        <v>205</v>
      </c>
      <c r="N10" s="495">
        <v>0</v>
      </c>
      <c r="O10" s="495">
        <v>0</v>
      </c>
      <c r="P10" s="496">
        <v>6</v>
      </c>
      <c r="Q10" s="496">
        <v>29</v>
      </c>
      <c r="R10" s="496">
        <v>2</v>
      </c>
      <c r="S10" s="496">
        <v>5</v>
      </c>
      <c r="T10" s="496">
        <v>98</v>
      </c>
      <c r="U10" s="496">
        <v>772</v>
      </c>
      <c r="V10" s="496">
        <v>8</v>
      </c>
      <c r="W10" s="496">
        <v>37</v>
      </c>
      <c r="X10" s="496">
        <v>56</v>
      </c>
      <c r="Y10" s="496">
        <v>193</v>
      </c>
      <c r="Z10" s="496">
        <v>29</v>
      </c>
      <c r="AA10" s="496">
        <v>254</v>
      </c>
      <c r="AB10" s="496">
        <v>48</v>
      </c>
      <c r="AC10" s="496">
        <v>404</v>
      </c>
      <c r="AD10" s="496">
        <v>45</v>
      </c>
      <c r="AE10" s="496">
        <v>116</v>
      </c>
      <c r="AF10" s="496">
        <v>20</v>
      </c>
      <c r="AG10" s="496">
        <v>160</v>
      </c>
      <c r="AH10" s="496">
        <v>48</v>
      </c>
      <c r="AI10" s="496">
        <v>1824</v>
      </c>
      <c r="AJ10" s="496">
        <v>2</v>
      </c>
      <c r="AK10" s="496">
        <v>10</v>
      </c>
      <c r="AL10" s="496">
        <v>22</v>
      </c>
      <c r="AM10" s="497">
        <v>243</v>
      </c>
      <c r="AN10" s="104" t="s">
        <v>558</v>
      </c>
    </row>
    <row r="11" spans="1:40" s="104" customFormat="1" ht="22.5" customHeight="1" x14ac:dyDescent="0.15">
      <c r="A11" s="365" t="s">
        <v>388</v>
      </c>
      <c r="B11" s="494">
        <v>557</v>
      </c>
      <c r="C11" s="495">
        <v>8972</v>
      </c>
      <c r="D11" s="495">
        <v>0</v>
      </c>
      <c r="E11" s="495">
        <v>0</v>
      </c>
      <c r="F11" s="495"/>
      <c r="G11" s="495"/>
      <c r="H11" s="495">
        <v>0</v>
      </c>
      <c r="I11" s="495">
        <v>0</v>
      </c>
      <c r="J11" s="495">
        <v>50</v>
      </c>
      <c r="K11" s="495">
        <v>970</v>
      </c>
      <c r="L11" s="495">
        <v>15</v>
      </c>
      <c r="M11" s="495">
        <v>329</v>
      </c>
      <c r="N11" s="495">
        <v>3</v>
      </c>
      <c r="O11" s="496">
        <v>1071</v>
      </c>
      <c r="P11" s="496">
        <v>10</v>
      </c>
      <c r="Q11" s="496">
        <v>173</v>
      </c>
      <c r="R11" s="496">
        <v>8</v>
      </c>
      <c r="S11" s="496">
        <v>121</v>
      </c>
      <c r="T11" s="496">
        <v>143</v>
      </c>
      <c r="U11" s="496">
        <v>2041</v>
      </c>
      <c r="V11" s="496">
        <v>12</v>
      </c>
      <c r="W11" s="496">
        <v>162</v>
      </c>
      <c r="X11" s="496">
        <v>40</v>
      </c>
      <c r="Y11" s="496">
        <v>308</v>
      </c>
      <c r="Z11" s="496">
        <v>32</v>
      </c>
      <c r="AA11" s="496">
        <v>278</v>
      </c>
      <c r="AB11" s="496">
        <v>84</v>
      </c>
      <c r="AC11" s="496">
        <v>504</v>
      </c>
      <c r="AD11" s="496">
        <v>41</v>
      </c>
      <c r="AE11" s="496">
        <v>194</v>
      </c>
      <c r="AF11" s="496">
        <v>24</v>
      </c>
      <c r="AG11" s="496">
        <v>192</v>
      </c>
      <c r="AH11" s="496">
        <v>43</v>
      </c>
      <c r="AI11" s="496">
        <v>1030</v>
      </c>
      <c r="AJ11" s="496">
        <v>2</v>
      </c>
      <c r="AK11" s="496">
        <v>10</v>
      </c>
      <c r="AL11" s="496">
        <v>50</v>
      </c>
      <c r="AM11" s="497">
        <v>1589</v>
      </c>
      <c r="AN11" s="104" t="s">
        <v>559</v>
      </c>
    </row>
    <row r="12" spans="1:40" s="104" customFormat="1" ht="22.5" customHeight="1" x14ac:dyDescent="0.15">
      <c r="A12" s="365" t="s">
        <v>389</v>
      </c>
      <c r="B12" s="494">
        <v>271</v>
      </c>
      <c r="C12" s="495">
        <v>3273</v>
      </c>
      <c r="D12" s="495">
        <v>0</v>
      </c>
      <c r="E12" s="495">
        <v>0</v>
      </c>
      <c r="F12" s="495"/>
      <c r="G12" s="495"/>
      <c r="H12" s="495">
        <v>0</v>
      </c>
      <c r="I12" s="495">
        <v>0</v>
      </c>
      <c r="J12" s="495">
        <v>16</v>
      </c>
      <c r="K12" s="495">
        <v>153</v>
      </c>
      <c r="L12" s="495">
        <v>17</v>
      </c>
      <c r="M12" s="495">
        <v>429</v>
      </c>
      <c r="N12" s="495">
        <v>0</v>
      </c>
      <c r="O12" s="495">
        <v>0</v>
      </c>
      <c r="P12" s="496">
        <v>1</v>
      </c>
      <c r="Q12" s="496">
        <v>15</v>
      </c>
      <c r="R12" s="496">
        <v>4</v>
      </c>
      <c r="S12" s="496">
        <v>142</v>
      </c>
      <c r="T12" s="496">
        <v>62</v>
      </c>
      <c r="U12" s="496">
        <v>1155</v>
      </c>
      <c r="V12" s="496">
        <v>10</v>
      </c>
      <c r="W12" s="496">
        <v>256</v>
      </c>
      <c r="X12" s="496">
        <v>12</v>
      </c>
      <c r="Y12" s="496">
        <v>65</v>
      </c>
      <c r="Z12" s="496">
        <v>28</v>
      </c>
      <c r="AA12" s="496">
        <v>175</v>
      </c>
      <c r="AB12" s="496">
        <v>38</v>
      </c>
      <c r="AC12" s="496">
        <v>204</v>
      </c>
      <c r="AD12" s="496">
        <v>14</v>
      </c>
      <c r="AE12" s="496">
        <v>29</v>
      </c>
      <c r="AF12" s="496">
        <v>17</v>
      </c>
      <c r="AG12" s="496">
        <v>55</v>
      </c>
      <c r="AH12" s="496">
        <v>21</v>
      </c>
      <c r="AI12" s="496">
        <v>174</v>
      </c>
      <c r="AJ12" s="496">
        <v>0</v>
      </c>
      <c r="AK12" s="496">
        <v>0</v>
      </c>
      <c r="AL12" s="496">
        <v>31</v>
      </c>
      <c r="AM12" s="497">
        <v>421</v>
      </c>
      <c r="AN12" s="104" t="s">
        <v>560</v>
      </c>
    </row>
    <row r="13" spans="1:40" s="104" customFormat="1" ht="22.5" customHeight="1" x14ac:dyDescent="0.15">
      <c r="A13" s="365" t="s">
        <v>390</v>
      </c>
      <c r="B13" s="494">
        <v>454</v>
      </c>
      <c r="C13" s="495">
        <v>3690</v>
      </c>
      <c r="D13" s="495">
        <v>0</v>
      </c>
      <c r="E13" s="495">
        <v>0</v>
      </c>
      <c r="F13" s="495"/>
      <c r="G13" s="495"/>
      <c r="H13" s="495">
        <v>0</v>
      </c>
      <c r="I13" s="495">
        <v>0</v>
      </c>
      <c r="J13" s="495">
        <v>20</v>
      </c>
      <c r="K13" s="495">
        <v>124</v>
      </c>
      <c r="L13" s="495">
        <v>7</v>
      </c>
      <c r="M13" s="495">
        <v>13</v>
      </c>
      <c r="N13" s="495">
        <v>0</v>
      </c>
      <c r="O13" s="495">
        <v>0</v>
      </c>
      <c r="P13" s="496">
        <v>13</v>
      </c>
      <c r="Q13" s="496">
        <v>83</v>
      </c>
      <c r="R13" s="496">
        <v>7</v>
      </c>
      <c r="S13" s="496">
        <v>56</v>
      </c>
      <c r="T13" s="496">
        <v>122</v>
      </c>
      <c r="U13" s="496">
        <v>1666</v>
      </c>
      <c r="V13" s="496">
        <v>8</v>
      </c>
      <c r="W13" s="496">
        <v>96</v>
      </c>
      <c r="X13" s="496">
        <v>50</v>
      </c>
      <c r="Y13" s="496">
        <v>115</v>
      </c>
      <c r="Z13" s="496">
        <v>22</v>
      </c>
      <c r="AA13" s="496">
        <v>130</v>
      </c>
      <c r="AB13" s="496">
        <v>64</v>
      </c>
      <c r="AC13" s="496">
        <v>304</v>
      </c>
      <c r="AD13" s="496">
        <v>57</v>
      </c>
      <c r="AE13" s="496">
        <v>193</v>
      </c>
      <c r="AF13" s="496">
        <v>26</v>
      </c>
      <c r="AG13" s="496">
        <v>91</v>
      </c>
      <c r="AH13" s="496">
        <v>37</v>
      </c>
      <c r="AI13" s="496">
        <v>670</v>
      </c>
      <c r="AJ13" s="496">
        <v>3</v>
      </c>
      <c r="AK13" s="496">
        <v>14</v>
      </c>
      <c r="AL13" s="496">
        <v>18</v>
      </c>
      <c r="AM13" s="497">
        <v>135</v>
      </c>
      <c r="AN13" s="104" t="s">
        <v>561</v>
      </c>
    </row>
    <row r="14" spans="1:40" s="104" customFormat="1" ht="22.5" customHeight="1" x14ac:dyDescent="0.15">
      <c r="A14" s="365" t="s">
        <v>391</v>
      </c>
      <c r="B14" s="494">
        <v>382</v>
      </c>
      <c r="C14" s="495">
        <v>1561</v>
      </c>
      <c r="D14" s="495">
        <v>0</v>
      </c>
      <c r="E14" s="495">
        <v>0</v>
      </c>
      <c r="F14" s="495"/>
      <c r="G14" s="495"/>
      <c r="H14" s="495">
        <v>0</v>
      </c>
      <c r="I14" s="495">
        <v>0</v>
      </c>
      <c r="J14" s="495">
        <v>11</v>
      </c>
      <c r="K14" s="495">
        <v>57</v>
      </c>
      <c r="L14" s="495">
        <v>5</v>
      </c>
      <c r="M14" s="495">
        <v>15</v>
      </c>
      <c r="N14" s="495">
        <v>0</v>
      </c>
      <c r="O14" s="495">
        <v>0</v>
      </c>
      <c r="P14" s="496">
        <v>6</v>
      </c>
      <c r="Q14" s="496">
        <v>71</v>
      </c>
      <c r="R14" s="496">
        <v>4</v>
      </c>
      <c r="S14" s="496">
        <v>114</v>
      </c>
      <c r="T14" s="496">
        <v>49</v>
      </c>
      <c r="U14" s="496">
        <v>178</v>
      </c>
      <c r="V14" s="496">
        <v>6</v>
      </c>
      <c r="W14" s="496">
        <v>74</v>
      </c>
      <c r="X14" s="496">
        <v>32</v>
      </c>
      <c r="Y14" s="496">
        <v>91</v>
      </c>
      <c r="Z14" s="496">
        <v>21</v>
      </c>
      <c r="AA14" s="496">
        <v>105</v>
      </c>
      <c r="AB14" s="496">
        <v>171</v>
      </c>
      <c r="AC14" s="496">
        <v>492</v>
      </c>
      <c r="AD14" s="496">
        <v>30</v>
      </c>
      <c r="AE14" s="496">
        <v>102</v>
      </c>
      <c r="AF14" s="496">
        <v>14</v>
      </c>
      <c r="AG14" s="496">
        <v>50</v>
      </c>
      <c r="AH14" s="496">
        <v>21</v>
      </c>
      <c r="AI14" s="496">
        <v>184</v>
      </c>
      <c r="AJ14" s="496">
        <v>0</v>
      </c>
      <c r="AK14" s="496">
        <v>0</v>
      </c>
      <c r="AL14" s="496">
        <v>12</v>
      </c>
      <c r="AM14" s="497">
        <v>28</v>
      </c>
      <c r="AN14" s="104" t="s">
        <v>562</v>
      </c>
    </row>
    <row r="15" spans="1:40" s="104" customFormat="1" ht="22.5" customHeight="1" x14ac:dyDescent="0.15">
      <c r="A15" s="365" t="s">
        <v>392</v>
      </c>
      <c r="B15" s="494">
        <v>436</v>
      </c>
      <c r="C15" s="495">
        <v>2788</v>
      </c>
      <c r="D15" s="495">
        <v>0</v>
      </c>
      <c r="E15" s="495">
        <v>0</v>
      </c>
      <c r="F15" s="495"/>
      <c r="G15" s="495"/>
      <c r="H15" s="495">
        <v>0</v>
      </c>
      <c r="I15" s="495">
        <v>0</v>
      </c>
      <c r="J15" s="495">
        <v>30</v>
      </c>
      <c r="K15" s="495">
        <v>152</v>
      </c>
      <c r="L15" s="495">
        <v>10</v>
      </c>
      <c r="M15" s="495">
        <v>111</v>
      </c>
      <c r="N15" s="495">
        <v>0</v>
      </c>
      <c r="O15" s="495">
        <v>0</v>
      </c>
      <c r="P15" s="496">
        <v>6</v>
      </c>
      <c r="Q15" s="496">
        <v>18</v>
      </c>
      <c r="R15" s="496">
        <v>3</v>
      </c>
      <c r="S15" s="496">
        <v>109</v>
      </c>
      <c r="T15" s="496">
        <v>100</v>
      </c>
      <c r="U15" s="496">
        <v>697</v>
      </c>
      <c r="V15" s="496">
        <v>6</v>
      </c>
      <c r="W15" s="496">
        <v>54</v>
      </c>
      <c r="X15" s="496">
        <v>92</v>
      </c>
      <c r="Y15" s="496">
        <v>164</v>
      </c>
      <c r="Z15" s="496">
        <v>23</v>
      </c>
      <c r="AA15" s="496">
        <v>155</v>
      </c>
      <c r="AB15" s="496">
        <v>27</v>
      </c>
      <c r="AC15" s="496">
        <v>150</v>
      </c>
      <c r="AD15" s="496">
        <v>44</v>
      </c>
      <c r="AE15" s="496">
        <v>132</v>
      </c>
      <c r="AF15" s="496">
        <v>22</v>
      </c>
      <c r="AG15" s="496">
        <v>123</v>
      </c>
      <c r="AH15" s="496">
        <v>52</v>
      </c>
      <c r="AI15" s="496">
        <v>708</v>
      </c>
      <c r="AJ15" s="496">
        <v>3</v>
      </c>
      <c r="AK15" s="496">
        <v>14</v>
      </c>
      <c r="AL15" s="496">
        <v>18</v>
      </c>
      <c r="AM15" s="497">
        <v>201</v>
      </c>
      <c r="AN15" s="104" t="s">
        <v>563</v>
      </c>
    </row>
    <row r="16" spans="1:40" s="104" customFormat="1" ht="22.5" customHeight="1" x14ac:dyDescent="0.15">
      <c r="A16" s="365" t="s">
        <v>393</v>
      </c>
      <c r="B16" s="494">
        <v>140</v>
      </c>
      <c r="C16" s="495">
        <v>775</v>
      </c>
      <c r="D16" s="495">
        <v>0</v>
      </c>
      <c r="E16" s="495">
        <v>0</v>
      </c>
      <c r="F16" s="495"/>
      <c r="G16" s="495"/>
      <c r="H16" s="495">
        <v>0</v>
      </c>
      <c r="I16" s="495">
        <v>0</v>
      </c>
      <c r="J16" s="495">
        <v>9</v>
      </c>
      <c r="K16" s="495">
        <v>54</v>
      </c>
      <c r="L16" s="495">
        <v>4</v>
      </c>
      <c r="M16" s="495">
        <v>10</v>
      </c>
      <c r="N16" s="495">
        <v>0</v>
      </c>
      <c r="O16" s="495">
        <v>0</v>
      </c>
      <c r="P16" s="496">
        <v>3</v>
      </c>
      <c r="Q16" s="496">
        <v>11</v>
      </c>
      <c r="R16" s="496">
        <v>3</v>
      </c>
      <c r="S16" s="496">
        <v>9</v>
      </c>
      <c r="T16" s="496">
        <v>37</v>
      </c>
      <c r="U16" s="496">
        <v>302</v>
      </c>
      <c r="V16" s="496">
        <v>4</v>
      </c>
      <c r="W16" s="496">
        <v>13</v>
      </c>
      <c r="X16" s="496">
        <v>20</v>
      </c>
      <c r="Y16" s="496">
        <v>43</v>
      </c>
      <c r="Z16" s="496">
        <v>5</v>
      </c>
      <c r="AA16" s="496">
        <v>19</v>
      </c>
      <c r="AB16" s="496">
        <v>16</v>
      </c>
      <c r="AC16" s="496">
        <v>55</v>
      </c>
      <c r="AD16" s="496">
        <v>9</v>
      </c>
      <c r="AE16" s="496">
        <v>12</v>
      </c>
      <c r="AF16" s="496">
        <v>7</v>
      </c>
      <c r="AG16" s="496">
        <v>60</v>
      </c>
      <c r="AH16" s="496">
        <v>13</v>
      </c>
      <c r="AI16" s="496">
        <v>104</v>
      </c>
      <c r="AJ16" s="496">
        <v>0</v>
      </c>
      <c r="AK16" s="496">
        <v>0</v>
      </c>
      <c r="AL16" s="496">
        <v>10</v>
      </c>
      <c r="AM16" s="497">
        <v>83</v>
      </c>
      <c r="AN16" s="104" t="s">
        <v>564</v>
      </c>
    </row>
    <row r="17" spans="1:40" s="104" customFormat="1" ht="22.5" customHeight="1" x14ac:dyDescent="0.15">
      <c r="A17" s="365" t="s">
        <v>394</v>
      </c>
      <c r="B17" s="494">
        <v>4</v>
      </c>
      <c r="C17" s="495">
        <v>222</v>
      </c>
      <c r="D17" s="495">
        <v>0</v>
      </c>
      <c r="E17" s="495">
        <v>0</v>
      </c>
      <c r="F17" s="495"/>
      <c r="G17" s="495"/>
      <c r="H17" s="495">
        <v>0</v>
      </c>
      <c r="I17" s="495">
        <v>0</v>
      </c>
      <c r="J17" s="495">
        <v>0</v>
      </c>
      <c r="K17" s="495">
        <v>0</v>
      </c>
      <c r="L17" s="495">
        <v>0</v>
      </c>
      <c r="M17" s="495">
        <v>0</v>
      </c>
      <c r="N17" s="495">
        <v>0</v>
      </c>
      <c r="O17" s="495">
        <v>0</v>
      </c>
      <c r="P17" s="496">
        <v>2</v>
      </c>
      <c r="Q17" s="496">
        <v>40</v>
      </c>
      <c r="R17" s="496">
        <v>1</v>
      </c>
      <c r="S17" s="496">
        <v>173</v>
      </c>
      <c r="T17" s="496">
        <v>1</v>
      </c>
      <c r="U17" s="496">
        <v>9</v>
      </c>
      <c r="V17" s="496">
        <v>0</v>
      </c>
      <c r="W17" s="496">
        <v>0</v>
      </c>
      <c r="X17" s="498">
        <v>0</v>
      </c>
      <c r="Y17" s="496">
        <v>0</v>
      </c>
      <c r="Z17" s="496">
        <v>0</v>
      </c>
      <c r="AA17" s="496">
        <v>0</v>
      </c>
      <c r="AB17" s="498">
        <v>0</v>
      </c>
      <c r="AC17" s="496">
        <v>0</v>
      </c>
      <c r="AD17" s="496">
        <v>0</v>
      </c>
      <c r="AE17" s="496">
        <v>0</v>
      </c>
      <c r="AF17" s="496">
        <v>0</v>
      </c>
      <c r="AG17" s="496">
        <v>0</v>
      </c>
      <c r="AH17" s="498">
        <v>0</v>
      </c>
      <c r="AI17" s="496">
        <v>0</v>
      </c>
      <c r="AJ17" s="496">
        <v>0</v>
      </c>
      <c r="AK17" s="496">
        <v>0</v>
      </c>
      <c r="AL17" s="496">
        <v>0</v>
      </c>
      <c r="AM17" s="497">
        <v>0</v>
      </c>
      <c r="AN17" s="104" t="s">
        <v>565</v>
      </c>
    </row>
    <row r="18" spans="1:40" s="104" customFormat="1" ht="22.5" customHeight="1" x14ac:dyDescent="0.15">
      <c r="A18" s="365" t="s">
        <v>395</v>
      </c>
      <c r="B18" s="494">
        <v>305</v>
      </c>
      <c r="C18" s="495">
        <v>5798</v>
      </c>
      <c r="D18" s="495">
        <v>0</v>
      </c>
      <c r="E18" s="495">
        <v>0</v>
      </c>
      <c r="F18" s="495"/>
      <c r="G18" s="495"/>
      <c r="H18" s="495">
        <v>0</v>
      </c>
      <c r="I18" s="495">
        <v>0</v>
      </c>
      <c r="J18" s="495">
        <v>23</v>
      </c>
      <c r="K18" s="495">
        <v>345</v>
      </c>
      <c r="L18" s="495">
        <v>17</v>
      </c>
      <c r="M18" s="495">
        <v>601</v>
      </c>
      <c r="N18" s="495">
        <v>0</v>
      </c>
      <c r="O18" s="495">
        <v>0</v>
      </c>
      <c r="P18" s="496">
        <v>19</v>
      </c>
      <c r="Q18" s="496">
        <v>326</v>
      </c>
      <c r="R18" s="496">
        <v>11</v>
      </c>
      <c r="S18" s="496">
        <v>351</v>
      </c>
      <c r="T18" s="496">
        <v>85</v>
      </c>
      <c r="U18" s="496">
        <v>1304</v>
      </c>
      <c r="V18" s="496">
        <v>7</v>
      </c>
      <c r="W18" s="496">
        <v>39</v>
      </c>
      <c r="X18" s="496">
        <v>34</v>
      </c>
      <c r="Y18" s="496">
        <v>82</v>
      </c>
      <c r="Z18" s="496">
        <v>19</v>
      </c>
      <c r="AA18" s="496">
        <v>414</v>
      </c>
      <c r="AB18" s="496">
        <v>25</v>
      </c>
      <c r="AC18" s="496">
        <v>111</v>
      </c>
      <c r="AD18" s="496">
        <v>14</v>
      </c>
      <c r="AE18" s="496">
        <v>103</v>
      </c>
      <c r="AF18" s="496">
        <v>9</v>
      </c>
      <c r="AG18" s="496">
        <v>76</v>
      </c>
      <c r="AH18" s="496">
        <v>16</v>
      </c>
      <c r="AI18" s="496">
        <v>121</v>
      </c>
      <c r="AJ18" s="496">
        <v>1</v>
      </c>
      <c r="AK18" s="496">
        <v>3</v>
      </c>
      <c r="AL18" s="496">
        <v>25</v>
      </c>
      <c r="AM18" s="497">
        <v>1922</v>
      </c>
      <c r="AN18" s="104" t="s">
        <v>566</v>
      </c>
    </row>
    <row r="19" spans="1:40" s="104" customFormat="1" ht="22.5" customHeight="1" x14ac:dyDescent="0.15">
      <c r="A19" s="365" t="s">
        <v>396</v>
      </c>
      <c r="B19" s="494">
        <v>320</v>
      </c>
      <c r="C19" s="495">
        <v>1985</v>
      </c>
      <c r="D19" s="495">
        <v>0</v>
      </c>
      <c r="E19" s="495">
        <v>0</v>
      </c>
      <c r="F19" s="495"/>
      <c r="G19" s="495"/>
      <c r="H19" s="495">
        <v>1</v>
      </c>
      <c r="I19" s="495">
        <v>0</v>
      </c>
      <c r="J19" s="495">
        <v>15</v>
      </c>
      <c r="K19" s="495">
        <v>146</v>
      </c>
      <c r="L19" s="495">
        <v>5</v>
      </c>
      <c r="M19" s="495">
        <v>13</v>
      </c>
      <c r="N19" s="495">
        <v>0</v>
      </c>
      <c r="O19" s="495">
        <v>0</v>
      </c>
      <c r="P19" s="496">
        <v>4</v>
      </c>
      <c r="Q19" s="496">
        <v>132</v>
      </c>
      <c r="R19" s="496">
        <v>2</v>
      </c>
      <c r="S19" s="496">
        <v>67</v>
      </c>
      <c r="T19" s="496">
        <v>63</v>
      </c>
      <c r="U19" s="496">
        <v>467</v>
      </c>
      <c r="V19" s="496">
        <v>3</v>
      </c>
      <c r="W19" s="496">
        <v>80</v>
      </c>
      <c r="X19" s="496">
        <v>50</v>
      </c>
      <c r="Y19" s="496">
        <v>86</v>
      </c>
      <c r="Z19" s="496">
        <v>16</v>
      </c>
      <c r="AA19" s="496">
        <v>47</v>
      </c>
      <c r="AB19" s="496">
        <v>53</v>
      </c>
      <c r="AC19" s="496">
        <v>262</v>
      </c>
      <c r="AD19" s="496">
        <v>40</v>
      </c>
      <c r="AE19" s="496">
        <v>104</v>
      </c>
      <c r="AF19" s="496">
        <v>17</v>
      </c>
      <c r="AG19" s="496">
        <v>26</v>
      </c>
      <c r="AH19" s="496">
        <v>30</v>
      </c>
      <c r="AI19" s="496">
        <v>339</v>
      </c>
      <c r="AJ19" s="496">
        <v>2</v>
      </c>
      <c r="AK19" s="496">
        <v>9</v>
      </c>
      <c r="AL19" s="496">
        <v>19</v>
      </c>
      <c r="AM19" s="497">
        <v>207</v>
      </c>
      <c r="AN19" s="104" t="s">
        <v>567</v>
      </c>
    </row>
    <row r="20" spans="1:40" s="104" customFormat="1" ht="22.5" customHeight="1" x14ac:dyDescent="0.15">
      <c r="A20" s="365" t="s">
        <v>397</v>
      </c>
      <c r="B20" s="494">
        <v>85</v>
      </c>
      <c r="C20" s="495">
        <v>943</v>
      </c>
      <c r="D20" s="495">
        <v>0</v>
      </c>
      <c r="E20" s="495">
        <v>0</v>
      </c>
      <c r="F20" s="495"/>
      <c r="G20" s="495"/>
      <c r="H20" s="495">
        <v>0</v>
      </c>
      <c r="I20" s="495">
        <v>0</v>
      </c>
      <c r="J20" s="495">
        <v>15</v>
      </c>
      <c r="K20" s="495">
        <v>115</v>
      </c>
      <c r="L20" s="495">
        <v>5</v>
      </c>
      <c r="M20" s="495">
        <v>19</v>
      </c>
      <c r="N20" s="495">
        <v>0</v>
      </c>
      <c r="O20" s="495">
        <v>0</v>
      </c>
      <c r="P20" s="496">
        <v>3</v>
      </c>
      <c r="Q20" s="496">
        <v>291</v>
      </c>
      <c r="R20" s="496">
        <v>2</v>
      </c>
      <c r="S20" s="496">
        <v>9</v>
      </c>
      <c r="T20" s="496">
        <v>12</v>
      </c>
      <c r="U20" s="496">
        <v>54</v>
      </c>
      <c r="V20" s="496">
        <v>0</v>
      </c>
      <c r="W20" s="496">
        <v>0</v>
      </c>
      <c r="X20" s="496">
        <v>5</v>
      </c>
      <c r="Y20" s="496">
        <v>10</v>
      </c>
      <c r="Z20" s="496">
        <v>1</v>
      </c>
      <c r="AA20" s="496">
        <v>4</v>
      </c>
      <c r="AB20" s="496">
        <v>4</v>
      </c>
      <c r="AC20" s="496">
        <v>73</v>
      </c>
      <c r="AD20" s="496">
        <v>4</v>
      </c>
      <c r="AE20" s="496">
        <v>95</v>
      </c>
      <c r="AF20" s="496">
        <v>2</v>
      </c>
      <c r="AG20" s="496">
        <v>90</v>
      </c>
      <c r="AH20" s="496">
        <v>13</v>
      </c>
      <c r="AI20" s="496">
        <v>121</v>
      </c>
      <c r="AJ20" s="496">
        <v>1</v>
      </c>
      <c r="AK20" s="496">
        <v>4</v>
      </c>
      <c r="AL20" s="496">
        <v>18</v>
      </c>
      <c r="AM20" s="497">
        <v>58</v>
      </c>
      <c r="AN20" s="104" t="s">
        <v>568</v>
      </c>
    </row>
    <row r="21" spans="1:40" s="104" customFormat="1" ht="22.5" customHeight="1" x14ac:dyDescent="0.15">
      <c r="A21" s="365" t="s">
        <v>398</v>
      </c>
      <c r="B21" s="494">
        <v>231</v>
      </c>
      <c r="C21" s="495">
        <v>2683</v>
      </c>
      <c r="D21" s="495">
        <v>0</v>
      </c>
      <c r="E21" s="495">
        <v>0</v>
      </c>
      <c r="F21" s="495"/>
      <c r="G21" s="495"/>
      <c r="H21" s="495">
        <v>0</v>
      </c>
      <c r="I21" s="495">
        <v>0</v>
      </c>
      <c r="J21" s="495">
        <v>18</v>
      </c>
      <c r="K21" s="495">
        <v>220</v>
      </c>
      <c r="L21" s="495">
        <v>3</v>
      </c>
      <c r="M21" s="495">
        <v>25</v>
      </c>
      <c r="N21" s="495">
        <v>0</v>
      </c>
      <c r="O21" s="495">
        <v>0</v>
      </c>
      <c r="P21" s="496">
        <v>1</v>
      </c>
      <c r="Q21" s="496">
        <v>1</v>
      </c>
      <c r="R21" s="496">
        <v>2</v>
      </c>
      <c r="S21" s="496">
        <v>12</v>
      </c>
      <c r="T21" s="496">
        <v>65</v>
      </c>
      <c r="U21" s="496">
        <v>859</v>
      </c>
      <c r="V21" s="496">
        <v>6</v>
      </c>
      <c r="W21" s="496">
        <v>74</v>
      </c>
      <c r="X21" s="496">
        <v>24</v>
      </c>
      <c r="Y21" s="496">
        <v>38</v>
      </c>
      <c r="Z21" s="496">
        <v>6</v>
      </c>
      <c r="AA21" s="496">
        <v>30</v>
      </c>
      <c r="AB21" s="496">
        <v>27</v>
      </c>
      <c r="AC21" s="496">
        <v>259</v>
      </c>
      <c r="AD21" s="496">
        <v>22</v>
      </c>
      <c r="AE21" s="496">
        <v>65</v>
      </c>
      <c r="AF21" s="496">
        <v>9</v>
      </c>
      <c r="AG21" s="496">
        <v>30</v>
      </c>
      <c r="AH21" s="496">
        <v>36</v>
      </c>
      <c r="AI21" s="496">
        <v>1008</v>
      </c>
      <c r="AJ21" s="496">
        <v>1</v>
      </c>
      <c r="AK21" s="496">
        <v>5</v>
      </c>
      <c r="AL21" s="496">
        <v>11</v>
      </c>
      <c r="AM21" s="497">
        <v>57</v>
      </c>
      <c r="AN21" s="104" t="s">
        <v>569</v>
      </c>
    </row>
    <row r="22" spans="1:40" s="104" customFormat="1" ht="22.5" customHeight="1" x14ac:dyDescent="0.15">
      <c r="A22" s="365" t="s">
        <v>399</v>
      </c>
      <c r="B22" s="494">
        <v>265</v>
      </c>
      <c r="C22" s="495">
        <v>2465</v>
      </c>
      <c r="D22" s="495">
        <v>0</v>
      </c>
      <c r="E22" s="495">
        <v>0</v>
      </c>
      <c r="F22" s="495"/>
      <c r="G22" s="495"/>
      <c r="H22" s="495">
        <v>0</v>
      </c>
      <c r="I22" s="495">
        <v>0</v>
      </c>
      <c r="J22" s="495">
        <v>33</v>
      </c>
      <c r="K22" s="495">
        <v>310</v>
      </c>
      <c r="L22" s="495">
        <v>6</v>
      </c>
      <c r="M22" s="495">
        <v>119</v>
      </c>
      <c r="N22" s="495">
        <v>0</v>
      </c>
      <c r="O22" s="495">
        <v>0</v>
      </c>
      <c r="P22" s="496">
        <v>2</v>
      </c>
      <c r="Q22" s="496">
        <v>67</v>
      </c>
      <c r="R22" s="496">
        <v>4</v>
      </c>
      <c r="S22" s="496">
        <v>158</v>
      </c>
      <c r="T22" s="496">
        <v>56</v>
      </c>
      <c r="U22" s="496">
        <v>386</v>
      </c>
      <c r="V22" s="496">
        <v>1</v>
      </c>
      <c r="W22" s="496">
        <v>8</v>
      </c>
      <c r="X22" s="496">
        <v>24</v>
      </c>
      <c r="Y22" s="496">
        <v>51</v>
      </c>
      <c r="Z22" s="496">
        <v>19</v>
      </c>
      <c r="AA22" s="496">
        <v>159</v>
      </c>
      <c r="AB22" s="496">
        <v>24</v>
      </c>
      <c r="AC22" s="496">
        <v>94</v>
      </c>
      <c r="AD22" s="496">
        <v>22</v>
      </c>
      <c r="AE22" s="496">
        <v>137</v>
      </c>
      <c r="AF22" s="496">
        <v>20</v>
      </c>
      <c r="AG22" s="496">
        <v>95</v>
      </c>
      <c r="AH22" s="496">
        <v>27</v>
      </c>
      <c r="AI22" s="496">
        <v>436</v>
      </c>
      <c r="AJ22" s="496">
        <v>1</v>
      </c>
      <c r="AK22" s="496">
        <v>4</v>
      </c>
      <c r="AL22" s="496">
        <v>26</v>
      </c>
      <c r="AM22" s="497">
        <v>441</v>
      </c>
      <c r="AN22" s="104" t="s">
        <v>570</v>
      </c>
    </row>
    <row r="23" spans="1:40" s="104" customFormat="1" ht="22.5" customHeight="1" x14ac:dyDescent="0.15">
      <c r="A23" s="365" t="s">
        <v>400</v>
      </c>
      <c r="B23" s="494">
        <v>330</v>
      </c>
      <c r="C23" s="495">
        <v>3269</v>
      </c>
      <c r="D23" s="495">
        <v>0</v>
      </c>
      <c r="E23" s="495">
        <v>0</v>
      </c>
      <c r="F23" s="495"/>
      <c r="G23" s="495"/>
      <c r="H23" s="495">
        <v>0</v>
      </c>
      <c r="I23" s="495">
        <v>0</v>
      </c>
      <c r="J23" s="495">
        <v>54</v>
      </c>
      <c r="K23" s="495">
        <v>549</v>
      </c>
      <c r="L23" s="495">
        <v>11</v>
      </c>
      <c r="M23" s="495">
        <v>208</v>
      </c>
      <c r="N23" s="495">
        <v>1</v>
      </c>
      <c r="O23" s="495">
        <v>1</v>
      </c>
      <c r="P23" s="496">
        <v>5</v>
      </c>
      <c r="Q23" s="496">
        <v>78</v>
      </c>
      <c r="R23" s="496">
        <v>19</v>
      </c>
      <c r="S23" s="496">
        <v>385</v>
      </c>
      <c r="T23" s="496">
        <v>62</v>
      </c>
      <c r="U23" s="496">
        <v>895</v>
      </c>
      <c r="V23" s="496">
        <v>2</v>
      </c>
      <c r="W23" s="496">
        <v>13</v>
      </c>
      <c r="X23" s="496">
        <v>51</v>
      </c>
      <c r="Y23" s="496">
        <v>94</v>
      </c>
      <c r="Z23" s="496">
        <v>12</v>
      </c>
      <c r="AA23" s="496">
        <v>56</v>
      </c>
      <c r="AB23" s="496">
        <v>23</v>
      </c>
      <c r="AC23" s="496">
        <v>276</v>
      </c>
      <c r="AD23" s="496">
        <v>23</v>
      </c>
      <c r="AE23" s="496">
        <v>148</v>
      </c>
      <c r="AF23" s="496">
        <v>9</v>
      </c>
      <c r="AG23" s="496">
        <v>21</v>
      </c>
      <c r="AH23" s="496">
        <v>24</v>
      </c>
      <c r="AI23" s="496">
        <v>339</v>
      </c>
      <c r="AJ23" s="496">
        <v>2</v>
      </c>
      <c r="AK23" s="496">
        <v>12</v>
      </c>
      <c r="AL23" s="496">
        <v>32</v>
      </c>
      <c r="AM23" s="497">
        <v>194</v>
      </c>
      <c r="AN23" s="104" t="s">
        <v>571</v>
      </c>
    </row>
    <row r="24" spans="1:40" s="104" customFormat="1" ht="22.5" customHeight="1" x14ac:dyDescent="0.15">
      <c r="A24" s="365" t="s">
        <v>401</v>
      </c>
      <c r="B24" s="494">
        <v>173</v>
      </c>
      <c r="C24" s="495">
        <v>1700</v>
      </c>
      <c r="D24" s="495">
        <v>0</v>
      </c>
      <c r="E24" s="495">
        <v>0</v>
      </c>
      <c r="F24" s="495"/>
      <c r="G24" s="495"/>
      <c r="H24" s="495">
        <v>0</v>
      </c>
      <c r="I24" s="495">
        <v>0</v>
      </c>
      <c r="J24" s="495">
        <v>14</v>
      </c>
      <c r="K24" s="495">
        <v>67</v>
      </c>
      <c r="L24" s="495">
        <v>8</v>
      </c>
      <c r="M24" s="495">
        <v>58</v>
      </c>
      <c r="N24" s="495">
        <v>0</v>
      </c>
      <c r="O24" s="495">
        <v>0</v>
      </c>
      <c r="P24" s="496">
        <v>0</v>
      </c>
      <c r="Q24" s="496">
        <v>0</v>
      </c>
      <c r="R24" s="496">
        <v>2</v>
      </c>
      <c r="S24" s="496">
        <v>57</v>
      </c>
      <c r="T24" s="496">
        <v>44</v>
      </c>
      <c r="U24" s="496">
        <v>589</v>
      </c>
      <c r="V24" s="495">
        <v>2</v>
      </c>
      <c r="W24" s="495">
        <v>8</v>
      </c>
      <c r="X24" s="496">
        <v>22</v>
      </c>
      <c r="Y24" s="496">
        <v>48</v>
      </c>
      <c r="Z24" s="496">
        <v>4</v>
      </c>
      <c r="AA24" s="496">
        <v>35</v>
      </c>
      <c r="AB24" s="496">
        <v>25</v>
      </c>
      <c r="AC24" s="496">
        <v>412</v>
      </c>
      <c r="AD24" s="496">
        <v>10</v>
      </c>
      <c r="AE24" s="496">
        <v>48</v>
      </c>
      <c r="AF24" s="496">
        <v>11</v>
      </c>
      <c r="AG24" s="496">
        <v>68</v>
      </c>
      <c r="AH24" s="496">
        <v>19</v>
      </c>
      <c r="AI24" s="496">
        <v>268</v>
      </c>
      <c r="AJ24" s="496">
        <v>0</v>
      </c>
      <c r="AK24" s="496">
        <v>0</v>
      </c>
      <c r="AL24" s="496">
        <v>12</v>
      </c>
      <c r="AM24" s="497">
        <v>42</v>
      </c>
      <c r="AN24" s="104" t="s">
        <v>572</v>
      </c>
    </row>
    <row r="25" spans="1:40" s="104" customFormat="1" ht="22.5" customHeight="1" x14ac:dyDescent="0.15">
      <c r="A25" s="365" t="s">
        <v>402</v>
      </c>
      <c r="B25" s="494">
        <v>193</v>
      </c>
      <c r="C25" s="495">
        <v>1657</v>
      </c>
      <c r="D25" s="495">
        <v>0</v>
      </c>
      <c r="E25" s="495">
        <v>0</v>
      </c>
      <c r="F25" s="495"/>
      <c r="G25" s="495"/>
      <c r="H25" s="495">
        <v>0</v>
      </c>
      <c r="I25" s="495">
        <v>0</v>
      </c>
      <c r="J25" s="495">
        <v>17</v>
      </c>
      <c r="K25" s="495">
        <v>229</v>
      </c>
      <c r="L25" s="495">
        <v>11</v>
      </c>
      <c r="M25" s="495">
        <v>51</v>
      </c>
      <c r="N25" s="495">
        <v>0</v>
      </c>
      <c r="O25" s="495">
        <v>0</v>
      </c>
      <c r="P25" s="496">
        <v>5</v>
      </c>
      <c r="Q25" s="496">
        <v>58</v>
      </c>
      <c r="R25" s="496">
        <v>3</v>
      </c>
      <c r="S25" s="496">
        <v>7</v>
      </c>
      <c r="T25" s="496">
        <v>51</v>
      </c>
      <c r="U25" s="496">
        <v>403</v>
      </c>
      <c r="V25" s="496">
        <v>1</v>
      </c>
      <c r="W25" s="496">
        <v>8</v>
      </c>
      <c r="X25" s="496">
        <v>35</v>
      </c>
      <c r="Y25" s="496">
        <v>61</v>
      </c>
      <c r="Z25" s="496">
        <v>17</v>
      </c>
      <c r="AA25" s="496">
        <v>108</v>
      </c>
      <c r="AB25" s="496">
        <v>12</v>
      </c>
      <c r="AC25" s="496">
        <v>41</v>
      </c>
      <c r="AD25" s="496">
        <v>10</v>
      </c>
      <c r="AE25" s="496">
        <v>33</v>
      </c>
      <c r="AF25" s="496">
        <v>4</v>
      </c>
      <c r="AG25" s="496">
        <v>30</v>
      </c>
      <c r="AH25" s="496">
        <v>16</v>
      </c>
      <c r="AI25" s="496">
        <v>342</v>
      </c>
      <c r="AJ25" s="496">
        <v>0</v>
      </c>
      <c r="AK25" s="496">
        <v>0</v>
      </c>
      <c r="AL25" s="496">
        <v>11</v>
      </c>
      <c r="AM25" s="497">
        <v>286</v>
      </c>
      <c r="AN25" s="104" t="s">
        <v>573</v>
      </c>
    </row>
    <row r="26" spans="1:40" s="104" customFormat="1" ht="22.5" customHeight="1" x14ac:dyDescent="0.15">
      <c r="A26" s="365" t="s">
        <v>403</v>
      </c>
      <c r="B26" s="494">
        <v>104</v>
      </c>
      <c r="C26" s="495">
        <v>4783</v>
      </c>
      <c r="D26" s="495">
        <v>0</v>
      </c>
      <c r="E26" s="495">
        <v>0</v>
      </c>
      <c r="F26" s="495"/>
      <c r="G26" s="495"/>
      <c r="H26" s="495">
        <v>1</v>
      </c>
      <c r="I26" s="495">
        <v>2</v>
      </c>
      <c r="J26" s="495">
        <v>1</v>
      </c>
      <c r="K26" s="495">
        <v>4</v>
      </c>
      <c r="L26" s="495">
        <v>2</v>
      </c>
      <c r="M26" s="495">
        <v>508</v>
      </c>
      <c r="N26" s="495">
        <v>0</v>
      </c>
      <c r="O26" s="495">
        <v>0</v>
      </c>
      <c r="P26" s="496">
        <v>3</v>
      </c>
      <c r="Q26" s="496">
        <v>122</v>
      </c>
      <c r="R26" s="496">
        <v>23</v>
      </c>
      <c r="S26" s="496">
        <v>1156</v>
      </c>
      <c r="T26" s="496">
        <v>58</v>
      </c>
      <c r="U26" s="496">
        <v>2528</v>
      </c>
      <c r="V26" s="496">
        <v>3</v>
      </c>
      <c r="W26" s="496">
        <v>24</v>
      </c>
      <c r="X26" s="496">
        <v>7</v>
      </c>
      <c r="Y26" s="496">
        <v>32</v>
      </c>
      <c r="Z26" s="496">
        <v>2</v>
      </c>
      <c r="AA26" s="496">
        <v>38</v>
      </c>
      <c r="AB26" s="496">
        <v>0</v>
      </c>
      <c r="AC26" s="496">
        <v>0</v>
      </c>
      <c r="AD26" s="496">
        <v>0</v>
      </c>
      <c r="AE26" s="496">
        <v>0</v>
      </c>
      <c r="AF26" s="496">
        <v>0</v>
      </c>
      <c r="AG26" s="496">
        <v>0</v>
      </c>
      <c r="AH26" s="496">
        <v>0</v>
      </c>
      <c r="AI26" s="496">
        <v>0</v>
      </c>
      <c r="AJ26" s="496">
        <v>0</v>
      </c>
      <c r="AK26" s="496">
        <v>0</v>
      </c>
      <c r="AL26" s="496">
        <v>4</v>
      </c>
      <c r="AM26" s="497">
        <v>369</v>
      </c>
      <c r="AN26" s="104" t="s">
        <v>574</v>
      </c>
    </row>
    <row r="27" spans="1:40" s="104" customFormat="1" ht="22.5" customHeight="1" thickBot="1" x14ac:dyDescent="0.2">
      <c r="A27" s="366" t="s">
        <v>43</v>
      </c>
      <c r="B27" s="499">
        <v>94</v>
      </c>
      <c r="C27" s="500">
        <v>1527</v>
      </c>
      <c r="D27" s="500">
        <v>0</v>
      </c>
      <c r="E27" s="500">
        <v>0</v>
      </c>
      <c r="F27" s="500"/>
      <c r="G27" s="500"/>
      <c r="H27" s="500">
        <v>0</v>
      </c>
      <c r="I27" s="500">
        <v>0</v>
      </c>
      <c r="J27" s="500">
        <v>0</v>
      </c>
      <c r="K27" s="500">
        <v>0</v>
      </c>
      <c r="L27" s="500">
        <v>7</v>
      </c>
      <c r="M27" s="500">
        <v>71</v>
      </c>
      <c r="N27" s="500">
        <v>0</v>
      </c>
      <c r="O27" s="500">
        <v>0</v>
      </c>
      <c r="P27" s="501">
        <v>1</v>
      </c>
      <c r="Q27" s="501">
        <v>21</v>
      </c>
      <c r="R27" s="501">
        <v>13</v>
      </c>
      <c r="S27" s="501">
        <v>318</v>
      </c>
      <c r="T27" s="501">
        <v>54</v>
      </c>
      <c r="U27" s="501">
        <v>781</v>
      </c>
      <c r="V27" s="501">
        <v>2</v>
      </c>
      <c r="W27" s="501">
        <v>8</v>
      </c>
      <c r="X27" s="501">
        <v>1</v>
      </c>
      <c r="Y27" s="501">
        <v>1</v>
      </c>
      <c r="Z27" s="501">
        <v>2</v>
      </c>
      <c r="AA27" s="501">
        <v>18</v>
      </c>
      <c r="AB27" s="501">
        <v>2</v>
      </c>
      <c r="AC27" s="501">
        <v>8</v>
      </c>
      <c r="AD27" s="501">
        <v>2</v>
      </c>
      <c r="AE27" s="501">
        <v>25</v>
      </c>
      <c r="AF27" s="501">
        <v>0</v>
      </c>
      <c r="AG27" s="501">
        <v>0</v>
      </c>
      <c r="AH27" s="501">
        <v>0</v>
      </c>
      <c r="AI27" s="501">
        <v>0</v>
      </c>
      <c r="AJ27" s="501">
        <v>1</v>
      </c>
      <c r="AK27" s="501">
        <v>2</v>
      </c>
      <c r="AL27" s="501">
        <v>9</v>
      </c>
      <c r="AM27" s="502">
        <v>274</v>
      </c>
      <c r="AN27" s="104" t="s">
        <v>575</v>
      </c>
    </row>
    <row r="28" spans="1:40" s="104" customFormat="1" ht="15" customHeight="1" x14ac:dyDescent="0.15">
      <c r="A28" s="106" t="s">
        <v>335</v>
      </c>
      <c r="B28" s="106"/>
      <c r="C28" s="106"/>
      <c r="D28" s="106"/>
      <c r="E28" s="106"/>
      <c r="F28" s="106"/>
      <c r="G28" s="106"/>
      <c r="H28" s="106"/>
      <c r="I28" s="106"/>
      <c r="J28" s="106"/>
      <c r="K28" s="106"/>
      <c r="L28" s="106"/>
      <c r="M28" s="106"/>
      <c r="N28" s="106"/>
      <c r="O28" s="106"/>
      <c r="P28" s="106"/>
      <c r="Q28" s="106"/>
      <c r="R28" s="106"/>
      <c r="S28" s="107"/>
      <c r="T28" s="107"/>
      <c r="U28" s="107"/>
      <c r="V28" s="107"/>
      <c r="W28" s="107"/>
      <c r="X28" s="170"/>
      <c r="Y28" s="170"/>
      <c r="Z28" s="170"/>
      <c r="AA28" s="170"/>
      <c r="AB28" s="170"/>
      <c r="AC28" s="170"/>
      <c r="AD28" s="170"/>
      <c r="AE28" s="170"/>
      <c r="AF28" s="170"/>
      <c r="AG28" s="170"/>
      <c r="AH28" s="170"/>
      <c r="AI28" s="170"/>
      <c r="AJ28" s="170"/>
      <c r="AK28" s="170"/>
      <c r="AM28" s="503" t="s">
        <v>590</v>
      </c>
    </row>
    <row r="29" spans="1:40" s="104" customFormat="1" ht="12" customHeight="1" x14ac:dyDescent="0.15">
      <c r="A29" s="106"/>
      <c r="B29" s="106"/>
      <c r="C29" s="106"/>
      <c r="D29" s="106"/>
      <c r="E29" s="106"/>
      <c r="F29" s="106"/>
      <c r="G29" s="106"/>
      <c r="H29" s="106"/>
      <c r="I29" s="106"/>
      <c r="J29" s="106"/>
      <c r="K29" s="106"/>
      <c r="L29" s="106"/>
      <c r="M29" s="106"/>
      <c r="N29" s="106"/>
      <c r="O29" s="106"/>
      <c r="P29" s="106"/>
      <c r="Q29" s="106"/>
      <c r="R29" s="106"/>
      <c r="S29" s="107"/>
      <c r="T29" s="107"/>
      <c r="U29" s="107"/>
      <c r="V29" s="107"/>
      <c r="W29" s="107"/>
      <c r="X29" s="107"/>
      <c r="Y29" s="107"/>
      <c r="Z29" s="107"/>
      <c r="AA29" s="107"/>
      <c r="AB29" s="107"/>
      <c r="AC29" s="107"/>
      <c r="AD29" s="107"/>
      <c r="AE29" s="107"/>
      <c r="AF29" s="107"/>
      <c r="AG29" s="107"/>
      <c r="AH29" s="107"/>
      <c r="AI29" s="107"/>
      <c r="AJ29" s="107"/>
      <c r="AK29" s="107"/>
      <c r="AL29" s="107"/>
      <c r="AM29" s="107"/>
    </row>
    <row r="30" spans="1:40" s="104" customFormat="1" ht="15" customHeight="1" thickBot="1" x14ac:dyDescent="0.2">
      <c r="A30" s="107" t="s">
        <v>345</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768"/>
      <c r="Z30" s="768"/>
      <c r="AA30" s="768"/>
      <c r="AB30" s="768"/>
      <c r="AC30" s="768"/>
      <c r="AD30" s="768"/>
      <c r="AE30" s="768"/>
      <c r="AF30" s="768"/>
      <c r="AG30" s="768"/>
      <c r="AH30" s="768"/>
      <c r="AI30" s="768"/>
      <c r="AJ30" s="107"/>
      <c r="AK30" s="107"/>
      <c r="AL30" s="107"/>
      <c r="AM30" s="107"/>
    </row>
    <row r="31" spans="1:40" s="104" customFormat="1" ht="14.25" customHeight="1" x14ac:dyDescent="0.15">
      <c r="A31" s="765" t="s">
        <v>17</v>
      </c>
      <c r="B31" s="784" t="s">
        <v>404</v>
      </c>
      <c r="C31" s="785"/>
      <c r="D31" s="785"/>
      <c r="E31" s="167"/>
      <c r="F31" s="167"/>
      <c r="G31" s="167"/>
      <c r="H31" s="167"/>
      <c r="I31" s="167"/>
      <c r="J31" s="167"/>
      <c r="K31" s="108"/>
      <c r="L31" s="108"/>
      <c r="M31" s="167"/>
      <c r="N31" s="167"/>
      <c r="O31" s="167"/>
      <c r="P31" s="167"/>
      <c r="Q31" s="167"/>
      <c r="R31" s="167"/>
      <c r="S31" s="167"/>
      <c r="T31" s="167"/>
      <c r="U31" s="168"/>
      <c r="V31" s="105"/>
      <c r="W31" s="105"/>
      <c r="X31" s="161"/>
      <c r="Y31" s="161"/>
      <c r="Z31" s="161"/>
      <c r="AA31" s="161"/>
      <c r="AB31" s="161"/>
      <c r="AC31" s="161"/>
      <c r="AD31" s="161"/>
      <c r="AE31" s="161"/>
      <c r="AF31" s="161"/>
      <c r="AG31" s="161"/>
      <c r="AH31" s="105"/>
      <c r="AI31" s="105"/>
      <c r="AJ31" s="105"/>
      <c r="AK31" s="105"/>
      <c r="AL31" s="105"/>
      <c r="AM31" s="105"/>
    </row>
    <row r="32" spans="1:40" s="104" customFormat="1" ht="13.5" customHeight="1" x14ac:dyDescent="0.15">
      <c r="A32" s="766"/>
      <c r="B32" s="754"/>
      <c r="C32" s="755"/>
      <c r="D32" s="755"/>
      <c r="E32" s="751" t="s">
        <v>405</v>
      </c>
      <c r="F32" s="752"/>
      <c r="G32" s="752"/>
      <c r="H32" s="752"/>
      <c r="I32" s="752"/>
      <c r="J32" s="753"/>
      <c r="K32" s="757" t="s">
        <v>406</v>
      </c>
      <c r="L32" s="758"/>
      <c r="M32" s="758"/>
      <c r="N32" s="758"/>
      <c r="O32" s="166"/>
      <c r="P32" s="163"/>
      <c r="Q32" s="163"/>
      <c r="R32" s="164"/>
      <c r="S32" s="164"/>
      <c r="T32" s="164"/>
      <c r="U32" s="169"/>
      <c r="V32" s="106"/>
      <c r="W32" s="106"/>
      <c r="X32" s="105"/>
      <c r="Y32" s="105"/>
      <c r="Z32" s="105"/>
      <c r="AA32" s="105"/>
      <c r="AB32" s="105"/>
      <c r="AC32" s="105"/>
      <c r="AD32" s="105"/>
      <c r="AE32" s="105"/>
      <c r="AF32" s="105"/>
      <c r="AG32" s="105"/>
      <c r="AH32" s="105"/>
      <c r="AI32" s="105"/>
      <c r="AJ32" s="105"/>
      <c r="AK32" s="105"/>
    </row>
    <row r="33" spans="1:39" s="104" customFormat="1" ht="13.5" customHeight="1" x14ac:dyDescent="0.15">
      <c r="A33" s="766"/>
      <c r="B33" s="786"/>
      <c r="C33" s="787"/>
      <c r="D33" s="787"/>
      <c r="E33" s="754"/>
      <c r="F33" s="755"/>
      <c r="G33" s="755"/>
      <c r="H33" s="755"/>
      <c r="I33" s="755"/>
      <c r="J33" s="756"/>
      <c r="K33" s="759"/>
      <c r="L33" s="760"/>
      <c r="M33" s="760"/>
      <c r="N33" s="760"/>
      <c r="O33" s="775" t="s">
        <v>407</v>
      </c>
      <c r="P33" s="775"/>
      <c r="Q33" s="775"/>
      <c r="R33" s="775"/>
      <c r="S33" s="775" t="s">
        <v>338</v>
      </c>
      <c r="T33" s="775"/>
      <c r="U33" s="776"/>
      <c r="V33" s="106"/>
      <c r="W33" s="106"/>
      <c r="X33" s="105"/>
      <c r="Y33" s="105"/>
      <c r="Z33" s="105"/>
      <c r="AA33" s="105"/>
      <c r="AB33" s="105"/>
      <c r="AC33" s="105"/>
      <c r="AD33" s="105"/>
      <c r="AE33" s="105"/>
      <c r="AF33" s="105"/>
      <c r="AG33" s="105"/>
      <c r="AH33" s="105"/>
      <c r="AI33" s="105"/>
      <c r="AJ33" s="105"/>
      <c r="AK33" s="105"/>
    </row>
    <row r="34" spans="1:39" s="104" customFormat="1" ht="15" customHeight="1" x14ac:dyDescent="0.15">
      <c r="A34" s="767"/>
      <c r="B34" s="397" t="s">
        <v>12</v>
      </c>
      <c r="C34" s="773" t="s">
        <v>23</v>
      </c>
      <c r="D34" s="773"/>
      <c r="E34" s="773" t="s">
        <v>12</v>
      </c>
      <c r="F34" s="773"/>
      <c r="G34" s="773"/>
      <c r="H34" s="773"/>
      <c r="I34" s="788" t="s">
        <v>336</v>
      </c>
      <c r="J34" s="789"/>
      <c r="K34" s="790" t="s">
        <v>337</v>
      </c>
      <c r="L34" s="789"/>
      <c r="M34" s="790" t="s">
        <v>336</v>
      </c>
      <c r="N34" s="788"/>
      <c r="O34" s="773" t="s">
        <v>337</v>
      </c>
      <c r="P34" s="773"/>
      <c r="Q34" s="773" t="s">
        <v>336</v>
      </c>
      <c r="R34" s="773"/>
      <c r="S34" s="165" t="s">
        <v>337</v>
      </c>
      <c r="T34" s="773" t="s">
        <v>336</v>
      </c>
      <c r="U34" s="774"/>
      <c r="V34" s="29"/>
      <c r="W34" s="29"/>
      <c r="X34" s="162"/>
      <c r="Y34" s="29"/>
      <c r="Z34" s="29"/>
      <c r="AA34" s="29"/>
      <c r="AB34" s="29"/>
      <c r="AC34" s="29"/>
      <c r="AD34" s="29"/>
      <c r="AE34" s="29"/>
      <c r="AF34" s="29"/>
      <c r="AG34" s="29"/>
      <c r="AH34" s="29"/>
      <c r="AI34" s="29"/>
      <c r="AJ34" s="29"/>
      <c r="AK34" s="29"/>
      <c r="AL34" s="29"/>
      <c r="AM34" s="29"/>
    </row>
    <row r="35" spans="1:39" s="104" customFormat="1" ht="20.25" customHeight="1" x14ac:dyDescent="0.15">
      <c r="A35" s="367" t="s">
        <v>385</v>
      </c>
      <c r="B35" s="368">
        <f>SUM(B36:B55)</f>
        <v>5206</v>
      </c>
      <c r="C35" s="777">
        <f>SUM(C36:C55)</f>
        <v>55345</v>
      </c>
      <c r="D35" s="777"/>
      <c r="E35" s="778">
        <f>SUM(E36:H55)</f>
        <v>2500</v>
      </c>
      <c r="F35" s="778"/>
      <c r="G35" s="778"/>
      <c r="H35" s="778"/>
      <c r="I35" s="779">
        <f>SUM(I36:J55)</f>
        <v>7072</v>
      </c>
      <c r="J35" s="779"/>
      <c r="K35" s="762">
        <f>SUM(K36:L55)</f>
        <v>2606</v>
      </c>
      <c r="L35" s="762"/>
      <c r="M35" s="762">
        <f>SUM(M36:M55)</f>
        <v>47985</v>
      </c>
      <c r="N35" s="762"/>
      <c r="O35" s="762">
        <f>SUM(O36:O55)</f>
        <v>2288</v>
      </c>
      <c r="P35" s="762"/>
      <c r="Q35" s="762">
        <f>SUM(Q36:Q55)</f>
        <v>40223</v>
      </c>
      <c r="R35" s="762"/>
      <c r="S35" s="368">
        <f>SUM(S36:S55)</f>
        <v>318</v>
      </c>
      <c r="T35" s="771">
        <f>SUM(T36:T55)</f>
        <v>7762</v>
      </c>
      <c r="U35" s="772"/>
      <c r="V35" s="29"/>
      <c r="W35" s="29"/>
      <c r="X35" s="29"/>
      <c r="Y35" s="29"/>
      <c r="Z35" s="29"/>
      <c r="AA35" s="29"/>
      <c r="AB35" s="29"/>
      <c r="AC35" s="29"/>
      <c r="AD35" s="29"/>
      <c r="AE35" s="29"/>
      <c r="AF35" s="29"/>
      <c r="AG35" s="29"/>
      <c r="AH35" s="29"/>
      <c r="AI35" s="29"/>
      <c r="AJ35" s="29"/>
      <c r="AK35" s="29"/>
      <c r="AL35" s="29"/>
      <c r="AM35" s="29"/>
    </row>
    <row r="36" spans="1:39" s="104" customFormat="1" ht="22.5" customHeight="1" x14ac:dyDescent="0.15">
      <c r="A36" s="369" t="s">
        <v>24</v>
      </c>
      <c r="B36" s="504">
        <v>220</v>
      </c>
      <c r="C36" s="761">
        <v>1365</v>
      </c>
      <c r="D36" s="761"/>
      <c r="E36" s="769">
        <v>120</v>
      </c>
      <c r="F36" s="769"/>
      <c r="G36" s="769"/>
      <c r="H36" s="769"/>
      <c r="I36" s="761">
        <v>295</v>
      </c>
      <c r="J36" s="761"/>
      <c r="K36" s="761">
        <v>88</v>
      </c>
      <c r="L36" s="761"/>
      <c r="M36" s="761">
        <v>1016</v>
      </c>
      <c r="N36" s="761"/>
      <c r="O36" s="761">
        <v>56</v>
      </c>
      <c r="P36" s="761"/>
      <c r="Q36" s="761">
        <v>698</v>
      </c>
      <c r="R36" s="761"/>
      <c r="S36" s="496">
        <v>32</v>
      </c>
      <c r="T36" s="761">
        <v>318</v>
      </c>
      <c r="U36" s="763"/>
      <c r="V36" s="29"/>
      <c r="W36" s="29"/>
      <c r="X36" s="29"/>
      <c r="Y36" s="29"/>
      <c r="Z36" s="29"/>
      <c r="AA36" s="29"/>
      <c r="AB36" s="29"/>
      <c r="AC36" s="29"/>
      <c r="AD36" s="29"/>
      <c r="AE36" s="29"/>
      <c r="AF36" s="29"/>
      <c r="AG36" s="29"/>
      <c r="AH36" s="29"/>
      <c r="AI36" s="29"/>
      <c r="AJ36" s="29"/>
      <c r="AK36" s="29"/>
      <c r="AL36" s="29"/>
      <c r="AM36" s="29"/>
    </row>
    <row r="37" spans="1:39" s="104" customFormat="1" ht="22.5" customHeight="1" x14ac:dyDescent="0.15">
      <c r="A37" s="369" t="s">
        <v>25</v>
      </c>
      <c r="B37" s="504">
        <v>207</v>
      </c>
      <c r="C37" s="761">
        <v>1207</v>
      </c>
      <c r="D37" s="761"/>
      <c r="E37" s="769">
        <v>116</v>
      </c>
      <c r="F37" s="769"/>
      <c r="G37" s="769"/>
      <c r="H37" s="769"/>
      <c r="I37" s="761">
        <v>278</v>
      </c>
      <c r="J37" s="761"/>
      <c r="K37" s="761">
        <v>87</v>
      </c>
      <c r="L37" s="761"/>
      <c r="M37" s="761">
        <v>921</v>
      </c>
      <c r="N37" s="761"/>
      <c r="O37" s="761">
        <v>75</v>
      </c>
      <c r="P37" s="761"/>
      <c r="Q37" s="761">
        <v>784</v>
      </c>
      <c r="R37" s="761"/>
      <c r="S37" s="496">
        <v>12</v>
      </c>
      <c r="T37" s="761">
        <v>137</v>
      </c>
      <c r="U37" s="763"/>
      <c r="V37" s="29"/>
      <c r="W37" s="29"/>
      <c r="X37" s="29"/>
      <c r="Y37" s="29"/>
      <c r="Z37" s="29"/>
      <c r="AA37" s="29"/>
      <c r="AB37" s="29"/>
      <c r="AC37" s="29"/>
      <c r="AD37" s="29"/>
      <c r="AE37" s="29"/>
      <c r="AF37" s="29"/>
      <c r="AG37" s="29"/>
      <c r="AH37" s="29"/>
      <c r="AI37" s="29"/>
      <c r="AJ37" s="29"/>
      <c r="AK37" s="29"/>
      <c r="AL37" s="29"/>
      <c r="AM37" s="29"/>
    </row>
    <row r="38" spans="1:39" s="104" customFormat="1" ht="22.5" customHeight="1" x14ac:dyDescent="0.15">
      <c r="A38" s="369" t="s">
        <v>26</v>
      </c>
      <c r="B38" s="504">
        <v>435</v>
      </c>
      <c r="C38" s="761">
        <v>4682</v>
      </c>
      <c r="D38" s="761"/>
      <c r="E38" s="769">
        <v>194</v>
      </c>
      <c r="F38" s="769"/>
      <c r="G38" s="769"/>
      <c r="H38" s="769"/>
      <c r="I38" s="761">
        <v>668</v>
      </c>
      <c r="J38" s="761"/>
      <c r="K38" s="761">
        <v>236</v>
      </c>
      <c r="L38" s="761"/>
      <c r="M38" s="761">
        <v>4005</v>
      </c>
      <c r="N38" s="761"/>
      <c r="O38" s="761">
        <v>202</v>
      </c>
      <c r="P38" s="761"/>
      <c r="Q38" s="761">
        <v>2245</v>
      </c>
      <c r="R38" s="761"/>
      <c r="S38" s="496">
        <v>34</v>
      </c>
      <c r="T38" s="761">
        <v>1760</v>
      </c>
      <c r="U38" s="763"/>
      <c r="V38" s="29"/>
      <c r="W38" s="29"/>
      <c r="X38" s="29"/>
      <c r="Y38" s="29"/>
      <c r="Z38" s="29"/>
      <c r="AA38" s="29"/>
      <c r="AB38" s="29"/>
      <c r="AC38" s="29"/>
      <c r="AD38" s="29"/>
      <c r="AE38" s="29"/>
      <c r="AF38" s="29"/>
      <c r="AG38" s="29"/>
      <c r="AH38" s="29"/>
      <c r="AI38" s="29"/>
      <c r="AJ38" s="29"/>
      <c r="AK38" s="29"/>
      <c r="AL38" s="29"/>
      <c r="AM38" s="29"/>
    </row>
    <row r="39" spans="1:39" s="104" customFormat="1" ht="22.5" customHeight="1" x14ac:dyDescent="0.15">
      <c r="A39" s="369" t="s">
        <v>27</v>
      </c>
      <c r="B39" s="504">
        <v>557</v>
      </c>
      <c r="C39" s="761">
        <v>8972</v>
      </c>
      <c r="D39" s="761"/>
      <c r="E39" s="769">
        <v>215</v>
      </c>
      <c r="F39" s="769"/>
      <c r="G39" s="769"/>
      <c r="H39" s="769"/>
      <c r="I39" s="761">
        <v>617</v>
      </c>
      <c r="J39" s="761"/>
      <c r="K39" s="761">
        <v>330</v>
      </c>
      <c r="L39" s="761"/>
      <c r="M39" s="761">
        <v>8319</v>
      </c>
      <c r="N39" s="761"/>
      <c r="O39" s="761">
        <v>283</v>
      </c>
      <c r="P39" s="761"/>
      <c r="Q39" s="761">
        <v>7158</v>
      </c>
      <c r="R39" s="761"/>
      <c r="S39" s="496">
        <v>47</v>
      </c>
      <c r="T39" s="761">
        <v>1161</v>
      </c>
      <c r="U39" s="763"/>
      <c r="V39" s="29"/>
      <c r="W39" s="29"/>
      <c r="X39" s="29"/>
      <c r="Y39" s="29"/>
      <c r="Z39" s="29"/>
      <c r="AA39" s="29"/>
      <c r="AB39" s="29"/>
      <c r="AC39" s="29"/>
      <c r="AD39" s="29"/>
      <c r="AE39" s="29"/>
      <c r="AF39" s="29"/>
      <c r="AG39" s="29"/>
      <c r="AH39" s="29"/>
      <c r="AI39" s="29"/>
      <c r="AJ39" s="29"/>
      <c r="AK39" s="29"/>
      <c r="AL39" s="29"/>
      <c r="AM39" s="29"/>
    </row>
    <row r="40" spans="1:39" s="104" customFormat="1" ht="22.5" customHeight="1" x14ac:dyDescent="0.15">
      <c r="A40" s="369" t="s">
        <v>28</v>
      </c>
      <c r="B40" s="504">
        <v>271</v>
      </c>
      <c r="C40" s="761">
        <v>3273</v>
      </c>
      <c r="D40" s="761"/>
      <c r="E40" s="769">
        <v>119</v>
      </c>
      <c r="F40" s="769"/>
      <c r="G40" s="769"/>
      <c r="H40" s="769"/>
      <c r="I40" s="761">
        <v>382</v>
      </c>
      <c r="J40" s="761"/>
      <c r="K40" s="761">
        <v>146</v>
      </c>
      <c r="L40" s="761"/>
      <c r="M40" s="761">
        <v>2872</v>
      </c>
      <c r="N40" s="761"/>
      <c r="O40" s="761">
        <v>129</v>
      </c>
      <c r="P40" s="761"/>
      <c r="Q40" s="761">
        <v>2663</v>
      </c>
      <c r="R40" s="761"/>
      <c r="S40" s="496">
        <v>17</v>
      </c>
      <c r="T40" s="761">
        <v>209</v>
      </c>
      <c r="U40" s="763"/>
      <c r="V40" s="29"/>
      <c r="W40" s="29"/>
      <c r="X40" s="29"/>
      <c r="Y40" s="29"/>
      <c r="Z40" s="29"/>
      <c r="AA40" s="29"/>
      <c r="AB40" s="29"/>
      <c r="AC40" s="29"/>
      <c r="AD40" s="29"/>
      <c r="AE40" s="29"/>
      <c r="AF40" s="29"/>
      <c r="AG40" s="29"/>
      <c r="AH40" s="29"/>
      <c r="AI40" s="29"/>
      <c r="AJ40" s="29"/>
      <c r="AK40" s="29"/>
      <c r="AL40" s="29"/>
      <c r="AM40" s="29"/>
    </row>
    <row r="41" spans="1:39" s="104" customFormat="1" ht="22.5" customHeight="1" x14ac:dyDescent="0.15">
      <c r="A41" s="369" t="s">
        <v>29</v>
      </c>
      <c r="B41" s="504">
        <v>454</v>
      </c>
      <c r="C41" s="761">
        <v>3690</v>
      </c>
      <c r="D41" s="761"/>
      <c r="E41" s="769">
        <v>214</v>
      </c>
      <c r="F41" s="769"/>
      <c r="G41" s="769"/>
      <c r="H41" s="769"/>
      <c r="I41" s="761">
        <v>565</v>
      </c>
      <c r="J41" s="761"/>
      <c r="K41" s="761">
        <v>237</v>
      </c>
      <c r="L41" s="761"/>
      <c r="M41" s="761">
        <v>3119</v>
      </c>
      <c r="N41" s="761"/>
      <c r="O41" s="761">
        <v>216</v>
      </c>
      <c r="P41" s="761"/>
      <c r="Q41" s="761">
        <v>2601</v>
      </c>
      <c r="R41" s="761"/>
      <c r="S41" s="496">
        <v>21</v>
      </c>
      <c r="T41" s="761">
        <v>518</v>
      </c>
      <c r="U41" s="763"/>
      <c r="V41" s="29"/>
      <c r="W41" s="29"/>
      <c r="X41" s="29"/>
      <c r="Y41" s="29"/>
      <c r="Z41" s="29"/>
      <c r="AA41" s="29"/>
      <c r="AB41" s="29"/>
      <c r="AC41" s="29"/>
      <c r="AD41" s="29"/>
      <c r="AE41" s="29"/>
      <c r="AF41" s="29"/>
      <c r="AG41" s="29"/>
      <c r="AH41" s="29"/>
      <c r="AI41" s="29"/>
      <c r="AJ41" s="29"/>
      <c r="AK41" s="29"/>
      <c r="AL41" s="29"/>
      <c r="AM41" s="29"/>
    </row>
    <row r="42" spans="1:39" s="104" customFormat="1" ht="22.5" customHeight="1" x14ac:dyDescent="0.15">
      <c r="A42" s="369" t="s">
        <v>30</v>
      </c>
      <c r="B42" s="504">
        <v>382</v>
      </c>
      <c r="C42" s="761">
        <v>1561</v>
      </c>
      <c r="D42" s="761"/>
      <c r="E42" s="769">
        <v>289</v>
      </c>
      <c r="F42" s="769"/>
      <c r="G42" s="769"/>
      <c r="H42" s="769"/>
      <c r="I42" s="761">
        <v>678</v>
      </c>
      <c r="J42" s="761"/>
      <c r="K42" s="761">
        <v>87</v>
      </c>
      <c r="L42" s="761"/>
      <c r="M42" s="761">
        <v>870</v>
      </c>
      <c r="N42" s="761"/>
      <c r="O42" s="761">
        <v>79</v>
      </c>
      <c r="P42" s="761"/>
      <c r="Q42" s="761">
        <v>788</v>
      </c>
      <c r="R42" s="761"/>
      <c r="S42" s="496">
        <v>8</v>
      </c>
      <c r="T42" s="761">
        <v>82</v>
      </c>
      <c r="U42" s="763"/>
      <c r="V42" s="29"/>
      <c r="W42" s="29"/>
      <c r="X42" s="29"/>
      <c r="Y42" s="29"/>
      <c r="Z42" s="29"/>
      <c r="AA42" s="29"/>
      <c r="AB42" s="29"/>
      <c r="AC42" s="29"/>
      <c r="AD42" s="29"/>
      <c r="AE42" s="29"/>
      <c r="AF42" s="29"/>
      <c r="AG42" s="29"/>
      <c r="AH42" s="29"/>
      <c r="AI42" s="29"/>
      <c r="AJ42" s="29"/>
      <c r="AK42" s="29"/>
      <c r="AL42" s="29"/>
      <c r="AM42" s="29"/>
    </row>
    <row r="43" spans="1:39" s="104" customFormat="1" ht="22.5" customHeight="1" x14ac:dyDescent="0.15">
      <c r="A43" s="369" t="s">
        <v>31</v>
      </c>
      <c r="B43" s="504">
        <v>436</v>
      </c>
      <c r="C43" s="761">
        <v>2788</v>
      </c>
      <c r="D43" s="761"/>
      <c r="E43" s="769">
        <v>254</v>
      </c>
      <c r="F43" s="769"/>
      <c r="G43" s="769"/>
      <c r="H43" s="769"/>
      <c r="I43" s="761">
        <v>688</v>
      </c>
      <c r="J43" s="761"/>
      <c r="K43" s="761">
        <v>174</v>
      </c>
      <c r="L43" s="761"/>
      <c r="M43" s="761">
        <v>2074</v>
      </c>
      <c r="N43" s="761"/>
      <c r="O43" s="761">
        <v>150</v>
      </c>
      <c r="P43" s="761"/>
      <c r="Q43" s="761">
        <v>1663</v>
      </c>
      <c r="R43" s="761"/>
      <c r="S43" s="496">
        <v>24</v>
      </c>
      <c r="T43" s="761">
        <v>411</v>
      </c>
      <c r="U43" s="763"/>
      <c r="V43" s="29"/>
      <c r="W43" s="29"/>
      <c r="X43" s="29"/>
      <c r="Y43" s="29"/>
      <c r="Z43" s="29"/>
      <c r="AA43" s="29"/>
      <c r="AB43" s="29"/>
      <c r="AC43" s="29"/>
      <c r="AD43" s="29"/>
      <c r="AE43" s="29"/>
      <c r="AF43" s="29"/>
      <c r="AG43" s="29"/>
      <c r="AH43" s="29"/>
      <c r="AI43" s="29"/>
      <c r="AJ43" s="29"/>
      <c r="AK43" s="29"/>
      <c r="AL43" s="29"/>
      <c r="AM43" s="29"/>
    </row>
    <row r="44" spans="1:39" s="104" customFormat="1" ht="22.5" customHeight="1" x14ac:dyDescent="0.15">
      <c r="A44" s="369" t="s">
        <v>32</v>
      </c>
      <c r="B44" s="504">
        <v>140</v>
      </c>
      <c r="C44" s="761">
        <v>775</v>
      </c>
      <c r="D44" s="761"/>
      <c r="E44" s="769">
        <v>73</v>
      </c>
      <c r="F44" s="769"/>
      <c r="G44" s="769"/>
      <c r="H44" s="769"/>
      <c r="I44" s="761">
        <v>176</v>
      </c>
      <c r="J44" s="761"/>
      <c r="K44" s="761">
        <v>66</v>
      </c>
      <c r="L44" s="761"/>
      <c r="M44" s="761">
        <v>595</v>
      </c>
      <c r="N44" s="761"/>
      <c r="O44" s="761">
        <v>61</v>
      </c>
      <c r="P44" s="761"/>
      <c r="Q44" s="761">
        <v>532</v>
      </c>
      <c r="R44" s="761"/>
      <c r="S44" s="496">
        <v>5</v>
      </c>
      <c r="T44" s="761">
        <v>63</v>
      </c>
      <c r="U44" s="763"/>
      <c r="V44" s="29"/>
      <c r="W44" s="29"/>
      <c r="X44" s="29"/>
      <c r="Y44" s="29"/>
      <c r="Z44" s="29"/>
      <c r="AA44" s="29"/>
      <c r="AB44" s="29"/>
      <c r="AC44" s="29"/>
      <c r="AD44" s="29"/>
      <c r="AE44" s="29"/>
      <c r="AF44" s="29"/>
      <c r="AG44" s="29"/>
      <c r="AH44" s="29"/>
      <c r="AI44" s="29"/>
      <c r="AJ44" s="29"/>
      <c r="AK44" s="29"/>
      <c r="AL44" s="29"/>
      <c r="AM44" s="29"/>
    </row>
    <row r="45" spans="1:39" s="104" customFormat="1" ht="22.5" customHeight="1" x14ac:dyDescent="0.15">
      <c r="A45" s="369" t="s">
        <v>33</v>
      </c>
      <c r="B45" s="504">
        <v>4</v>
      </c>
      <c r="C45" s="761">
        <v>222</v>
      </c>
      <c r="D45" s="761"/>
      <c r="E45" s="769">
        <v>0</v>
      </c>
      <c r="F45" s="769"/>
      <c r="G45" s="769"/>
      <c r="H45" s="769"/>
      <c r="I45" s="761">
        <v>0</v>
      </c>
      <c r="J45" s="761"/>
      <c r="K45" s="761">
        <v>4</v>
      </c>
      <c r="L45" s="761"/>
      <c r="M45" s="761">
        <v>222</v>
      </c>
      <c r="N45" s="761"/>
      <c r="O45" s="761">
        <v>4</v>
      </c>
      <c r="P45" s="761"/>
      <c r="Q45" s="761">
        <v>222</v>
      </c>
      <c r="R45" s="761"/>
      <c r="S45" s="496">
        <v>0</v>
      </c>
      <c r="T45" s="761">
        <v>0</v>
      </c>
      <c r="U45" s="763"/>
      <c r="V45" s="29"/>
      <c r="W45" s="29"/>
      <c r="X45" s="29"/>
      <c r="Y45" s="29"/>
      <c r="Z45" s="29"/>
      <c r="AA45" s="29"/>
      <c r="AB45" s="29"/>
      <c r="AC45" s="29"/>
      <c r="AD45" s="29"/>
      <c r="AE45" s="29"/>
      <c r="AF45" s="29"/>
      <c r="AG45" s="29"/>
      <c r="AH45" s="29"/>
      <c r="AI45" s="29"/>
      <c r="AJ45" s="29"/>
      <c r="AK45" s="29"/>
      <c r="AL45" s="29"/>
      <c r="AM45" s="29"/>
    </row>
    <row r="46" spans="1:39" s="104" customFormat="1" ht="22.5" customHeight="1" x14ac:dyDescent="0.15">
      <c r="A46" s="369" t="s">
        <v>34</v>
      </c>
      <c r="B46" s="504">
        <v>305</v>
      </c>
      <c r="C46" s="761">
        <v>5798</v>
      </c>
      <c r="D46" s="761"/>
      <c r="E46" s="769">
        <v>108</v>
      </c>
      <c r="F46" s="769"/>
      <c r="G46" s="769"/>
      <c r="H46" s="769"/>
      <c r="I46" s="761">
        <v>315</v>
      </c>
      <c r="J46" s="761"/>
      <c r="K46" s="761">
        <v>188</v>
      </c>
      <c r="L46" s="761"/>
      <c r="M46" s="761">
        <v>5456</v>
      </c>
      <c r="N46" s="761"/>
      <c r="O46" s="761">
        <v>176</v>
      </c>
      <c r="P46" s="761"/>
      <c r="Q46" s="761">
        <v>5206</v>
      </c>
      <c r="R46" s="761"/>
      <c r="S46" s="496">
        <v>12</v>
      </c>
      <c r="T46" s="761">
        <v>250</v>
      </c>
      <c r="U46" s="763"/>
      <c r="V46" s="29"/>
      <c r="W46" s="29"/>
      <c r="X46" s="29"/>
      <c r="Y46" s="29"/>
      <c r="Z46" s="29"/>
      <c r="AA46" s="29"/>
      <c r="AB46" s="29"/>
      <c r="AC46" s="29"/>
      <c r="AD46" s="29"/>
      <c r="AE46" s="29"/>
      <c r="AF46" s="29"/>
      <c r="AG46" s="29"/>
      <c r="AH46" s="29"/>
      <c r="AI46" s="29"/>
      <c r="AJ46" s="29"/>
      <c r="AK46" s="29"/>
      <c r="AL46" s="29"/>
      <c r="AM46" s="29"/>
    </row>
    <row r="47" spans="1:39" s="104" customFormat="1" ht="22.5" customHeight="1" x14ac:dyDescent="0.15">
      <c r="A47" s="369" t="s">
        <v>35</v>
      </c>
      <c r="B47" s="504">
        <v>320</v>
      </c>
      <c r="C47" s="761">
        <v>1985</v>
      </c>
      <c r="D47" s="761"/>
      <c r="E47" s="769">
        <v>192</v>
      </c>
      <c r="F47" s="769"/>
      <c r="G47" s="769"/>
      <c r="H47" s="769"/>
      <c r="I47" s="761">
        <v>475</v>
      </c>
      <c r="J47" s="761"/>
      <c r="K47" s="761">
        <v>121</v>
      </c>
      <c r="L47" s="761"/>
      <c r="M47" s="761">
        <v>1498</v>
      </c>
      <c r="N47" s="761"/>
      <c r="O47" s="761">
        <v>106</v>
      </c>
      <c r="P47" s="761"/>
      <c r="Q47" s="761">
        <v>1276</v>
      </c>
      <c r="R47" s="761"/>
      <c r="S47" s="496">
        <v>15</v>
      </c>
      <c r="T47" s="761">
        <v>222</v>
      </c>
      <c r="U47" s="763"/>
      <c r="V47" s="29"/>
      <c r="W47" s="29"/>
      <c r="X47" s="29"/>
      <c r="Y47" s="29"/>
      <c r="Z47" s="29"/>
      <c r="AA47" s="29"/>
      <c r="AB47" s="29"/>
      <c r="AC47" s="29"/>
      <c r="AD47" s="29"/>
      <c r="AE47" s="29"/>
      <c r="AF47" s="29"/>
      <c r="AG47" s="29"/>
      <c r="AH47" s="29"/>
      <c r="AI47" s="29"/>
      <c r="AJ47" s="29"/>
      <c r="AK47" s="29"/>
      <c r="AL47" s="29"/>
      <c r="AM47" s="29"/>
    </row>
    <row r="48" spans="1:39" s="104" customFormat="1" ht="22.5" customHeight="1" x14ac:dyDescent="0.15">
      <c r="A48" s="369" t="s">
        <v>36</v>
      </c>
      <c r="B48" s="504">
        <v>85</v>
      </c>
      <c r="C48" s="761">
        <v>943</v>
      </c>
      <c r="D48" s="761"/>
      <c r="E48" s="769">
        <v>37</v>
      </c>
      <c r="F48" s="769"/>
      <c r="G48" s="769"/>
      <c r="H48" s="769"/>
      <c r="I48" s="761">
        <v>148</v>
      </c>
      <c r="J48" s="761"/>
      <c r="K48" s="761">
        <v>44</v>
      </c>
      <c r="L48" s="761"/>
      <c r="M48" s="761">
        <v>788</v>
      </c>
      <c r="N48" s="761"/>
      <c r="O48" s="761">
        <v>36</v>
      </c>
      <c r="P48" s="761"/>
      <c r="Q48" s="761">
        <v>618</v>
      </c>
      <c r="R48" s="761"/>
      <c r="S48" s="496">
        <v>8</v>
      </c>
      <c r="T48" s="761">
        <v>170</v>
      </c>
      <c r="U48" s="763"/>
      <c r="V48" s="29"/>
      <c r="W48" s="29"/>
      <c r="X48" s="29"/>
      <c r="Y48" s="29"/>
      <c r="Z48" s="29"/>
      <c r="AA48" s="29"/>
      <c r="AB48" s="29"/>
      <c r="AC48" s="29"/>
      <c r="AD48" s="29"/>
      <c r="AE48" s="29"/>
      <c r="AF48" s="29"/>
      <c r="AG48" s="29"/>
      <c r="AH48" s="29"/>
      <c r="AI48" s="29"/>
      <c r="AJ48" s="29"/>
      <c r="AK48" s="29"/>
      <c r="AL48" s="29"/>
      <c r="AM48" s="29"/>
    </row>
    <row r="49" spans="1:39" s="104" customFormat="1" ht="22.5" customHeight="1" x14ac:dyDescent="0.15">
      <c r="A49" s="369" t="s">
        <v>37</v>
      </c>
      <c r="B49" s="504">
        <v>231</v>
      </c>
      <c r="C49" s="761">
        <v>2683</v>
      </c>
      <c r="D49" s="761"/>
      <c r="E49" s="769">
        <v>105</v>
      </c>
      <c r="F49" s="769"/>
      <c r="G49" s="769"/>
      <c r="H49" s="769"/>
      <c r="I49" s="761">
        <v>465</v>
      </c>
      <c r="J49" s="761"/>
      <c r="K49" s="761">
        <v>124</v>
      </c>
      <c r="L49" s="761"/>
      <c r="M49" s="761">
        <v>2216</v>
      </c>
      <c r="N49" s="761"/>
      <c r="O49" s="761">
        <v>108</v>
      </c>
      <c r="P49" s="761"/>
      <c r="Q49" s="761">
        <v>1469</v>
      </c>
      <c r="R49" s="761"/>
      <c r="S49" s="496">
        <v>16</v>
      </c>
      <c r="T49" s="761">
        <v>747</v>
      </c>
      <c r="U49" s="763"/>
      <c r="V49" s="29"/>
      <c r="W49" s="29"/>
      <c r="X49" s="29"/>
      <c r="Y49" s="29"/>
      <c r="Z49" s="29"/>
      <c r="AA49" s="29"/>
      <c r="AB49" s="29"/>
      <c r="AC49" s="29"/>
      <c r="AD49" s="29"/>
      <c r="AE49" s="29"/>
      <c r="AF49" s="29"/>
      <c r="AG49" s="29"/>
      <c r="AH49" s="29"/>
      <c r="AI49" s="29"/>
      <c r="AJ49" s="29"/>
      <c r="AK49" s="29"/>
      <c r="AL49" s="29"/>
      <c r="AM49" s="29"/>
    </row>
    <row r="50" spans="1:39" s="104" customFormat="1" ht="22.5" customHeight="1" x14ac:dyDescent="0.15">
      <c r="A50" s="369" t="s">
        <v>38</v>
      </c>
      <c r="B50" s="504">
        <v>265</v>
      </c>
      <c r="C50" s="761">
        <v>2465</v>
      </c>
      <c r="D50" s="761"/>
      <c r="E50" s="769">
        <v>143</v>
      </c>
      <c r="F50" s="769"/>
      <c r="G50" s="769"/>
      <c r="H50" s="769"/>
      <c r="I50" s="761">
        <v>403</v>
      </c>
      <c r="J50" s="761"/>
      <c r="K50" s="761">
        <v>118</v>
      </c>
      <c r="L50" s="761"/>
      <c r="M50" s="761">
        <v>2058</v>
      </c>
      <c r="N50" s="761"/>
      <c r="O50" s="761">
        <v>101</v>
      </c>
      <c r="P50" s="761"/>
      <c r="Q50" s="761">
        <v>1636</v>
      </c>
      <c r="R50" s="761"/>
      <c r="S50" s="496">
        <v>17</v>
      </c>
      <c r="T50" s="761">
        <v>422</v>
      </c>
      <c r="U50" s="763"/>
      <c r="V50" s="29"/>
      <c r="W50" s="29"/>
      <c r="X50" s="29"/>
      <c r="Y50" s="29"/>
      <c r="Z50" s="29"/>
      <c r="AA50" s="29"/>
      <c r="AB50" s="29"/>
      <c r="AC50" s="29"/>
      <c r="AD50" s="29"/>
      <c r="AE50" s="29"/>
      <c r="AF50" s="29"/>
      <c r="AG50" s="29"/>
      <c r="AH50" s="29"/>
      <c r="AI50" s="29"/>
      <c r="AJ50" s="29"/>
      <c r="AK50" s="29"/>
      <c r="AL50" s="29"/>
      <c r="AM50" s="29"/>
    </row>
    <row r="51" spans="1:39" s="104" customFormat="1" ht="22.5" customHeight="1" x14ac:dyDescent="0.15">
      <c r="A51" s="369" t="s">
        <v>39</v>
      </c>
      <c r="B51" s="504">
        <v>330</v>
      </c>
      <c r="C51" s="761">
        <v>3269</v>
      </c>
      <c r="D51" s="761"/>
      <c r="E51" s="769">
        <v>154</v>
      </c>
      <c r="F51" s="769"/>
      <c r="G51" s="769"/>
      <c r="H51" s="769"/>
      <c r="I51" s="761">
        <v>404</v>
      </c>
      <c r="J51" s="761"/>
      <c r="K51" s="761">
        <v>171</v>
      </c>
      <c r="L51" s="761"/>
      <c r="M51" s="761">
        <v>2844</v>
      </c>
      <c r="N51" s="761"/>
      <c r="O51" s="761">
        <v>158</v>
      </c>
      <c r="P51" s="761"/>
      <c r="Q51" s="761">
        <v>2251</v>
      </c>
      <c r="R51" s="761"/>
      <c r="S51" s="496">
        <v>13</v>
      </c>
      <c r="T51" s="761">
        <v>593</v>
      </c>
      <c r="U51" s="763"/>
      <c r="V51" s="29"/>
      <c r="W51" s="29"/>
      <c r="X51" s="29"/>
      <c r="Y51" s="29"/>
      <c r="Z51" s="29"/>
      <c r="AA51" s="29"/>
      <c r="AB51" s="29"/>
      <c r="AC51" s="29"/>
      <c r="AD51" s="29"/>
      <c r="AE51" s="29"/>
      <c r="AF51" s="29"/>
      <c r="AG51" s="29"/>
      <c r="AH51" s="29"/>
      <c r="AI51" s="29"/>
      <c r="AJ51" s="29"/>
      <c r="AK51" s="29"/>
      <c r="AL51" s="29"/>
      <c r="AM51" s="29"/>
    </row>
    <row r="52" spans="1:39" s="104" customFormat="1" ht="22.5" customHeight="1" x14ac:dyDescent="0.15">
      <c r="A52" s="369" t="s">
        <v>40</v>
      </c>
      <c r="B52" s="504">
        <v>173</v>
      </c>
      <c r="C52" s="761">
        <v>1700</v>
      </c>
      <c r="D52" s="761"/>
      <c r="E52" s="769">
        <v>63</v>
      </c>
      <c r="F52" s="769"/>
      <c r="G52" s="769"/>
      <c r="H52" s="769"/>
      <c r="I52" s="761">
        <v>206</v>
      </c>
      <c r="J52" s="761"/>
      <c r="K52" s="761">
        <v>104</v>
      </c>
      <c r="L52" s="761"/>
      <c r="M52" s="761">
        <v>1478</v>
      </c>
      <c r="N52" s="761"/>
      <c r="O52" s="761">
        <v>90</v>
      </c>
      <c r="P52" s="761"/>
      <c r="Q52" s="761">
        <v>1248</v>
      </c>
      <c r="R52" s="761"/>
      <c r="S52" s="496">
        <v>14</v>
      </c>
      <c r="T52" s="761">
        <v>230</v>
      </c>
      <c r="U52" s="763"/>
      <c r="V52" s="29"/>
      <c r="W52" s="29"/>
      <c r="X52" s="29"/>
      <c r="Y52" s="29"/>
      <c r="Z52" s="29"/>
      <c r="AA52" s="29"/>
      <c r="AB52" s="29"/>
      <c r="AC52" s="29"/>
      <c r="AD52" s="29"/>
      <c r="AE52" s="29"/>
      <c r="AF52" s="29"/>
      <c r="AG52" s="29"/>
      <c r="AH52" s="29"/>
      <c r="AI52" s="29"/>
      <c r="AJ52" s="29"/>
      <c r="AK52" s="29"/>
      <c r="AL52" s="29"/>
      <c r="AM52" s="29"/>
    </row>
    <row r="53" spans="1:39" s="104" customFormat="1" ht="22.5" customHeight="1" x14ac:dyDescent="0.15">
      <c r="A53" s="369" t="s">
        <v>41</v>
      </c>
      <c r="B53" s="504">
        <v>193</v>
      </c>
      <c r="C53" s="761">
        <v>1657</v>
      </c>
      <c r="D53" s="761"/>
      <c r="E53" s="769">
        <v>98</v>
      </c>
      <c r="F53" s="769"/>
      <c r="G53" s="769"/>
      <c r="H53" s="769"/>
      <c r="I53" s="761">
        <v>271</v>
      </c>
      <c r="J53" s="761"/>
      <c r="K53" s="761">
        <v>92</v>
      </c>
      <c r="L53" s="761"/>
      <c r="M53" s="761">
        <v>1381</v>
      </c>
      <c r="N53" s="761"/>
      <c r="O53" s="761">
        <v>81</v>
      </c>
      <c r="P53" s="761"/>
      <c r="Q53" s="761">
        <v>1074</v>
      </c>
      <c r="R53" s="761"/>
      <c r="S53" s="496">
        <v>11</v>
      </c>
      <c r="T53" s="761">
        <v>307</v>
      </c>
      <c r="U53" s="763"/>
      <c r="V53" s="29"/>
      <c r="W53" s="29"/>
      <c r="X53" s="29"/>
      <c r="Y53" s="29"/>
      <c r="Z53" s="29"/>
      <c r="AA53" s="29"/>
      <c r="AB53" s="29"/>
      <c r="AC53" s="29"/>
      <c r="AD53" s="29"/>
      <c r="AE53" s="29"/>
      <c r="AF53" s="29"/>
      <c r="AG53" s="29"/>
      <c r="AH53" s="29"/>
      <c r="AI53" s="29"/>
      <c r="AJ53" s="29"/>
      <c r="AK53" s="29"/>
      <c r="AL53" s="29"/>
      <c r="AM53" s="29"/>
    </row>
    <row r="54" spans="1:39" s="104" customFormat="1" ht="22.5" customHeight="1" x14ac:dyDescent="0.15">
      <c r="A54" s="369" t="s">
        <v>42</v>
      </c>
      <c r="B54" s="504">
        <v>104</v>
      </c>
      <c r="C54" s="761">
        <v>4783</v>
      </c>
      <c r="D54" s="761"/>
      <c r="E54" s="769">
        <v>1</v>
      </c>
      <c r="F54" s="769"/>
      <c r="G54" s="769"/>
      <c r="H54" s="769"/>
      <c r="I54" s="761">
        <v>23</v>
      </c>
      <c r="J54" s="761"/>
      <c r="K54" s="761">
        <v>103</v>
      </c>
      <c r="L54" s="761"/>
      <c r="M54" s="761">
        <v>4760</v>
      </c>
      <c r="N54" s="761"/>
      <c r="O54" s="761">
        <v>101</v>
      </c>
      <c r="P54" s="761"/>
      <c r="Q54" s="761">
        <v>4734</v>
      </c>
      <c r="R54" s="761"/>
      <c r="S54" s="496">
        <v>2</v>
      </c>
      <c r="T54" s="761">
        <v>26</v>
      </c>
      <c r="U54" s="763"/>
      <c r="V54" s="29"/>
      <c r="W54" s="29"/>
      <c r="X54" s="29"/>
      <c r="Y54" s="29"/>
      <c r="Z54" s="29"/>
      <c r="AA54" s="29"/>
      <c r="AB54" s="29"/>
      <c r="AC54" s="29"/>
      <c r="AD54" s="29"/>
      <c r="AE54" s="29"/>
      <c r="AF54" s="29"/>
      <c r="AG54" s="29"/>
      <c r="AH54" s="29"/>
      <c r="AI54" s="29"/>
      <c r="AJ54" s="29"/>
      <c r="AK54" s="29"/>
      <c r="AL54" s="29"/>
      <c r="AM54" s="29"/>
    </row>
    <row r="55" spans="1:39" s="104" customFormat="1" ht="22.5" customHeight="1" thickBot="1" x14ac:dyDescent="0.2">
      <c r="A55" s="370" t="s">
        <v>43</v>
      </c>
      <c r="B55" s="505">
        <v>94</v>
      </c>
      <c r="C55" s="761">
        <v>1527</v>
      </c>
      <c r="D55" s="761"/>
      <c r="E55" s="769">
        <v>5</v>
      </c>
      <c r="F55" s="769"/>
      <c r="G55" s="769"/>
      <c r="H55" s="769"/>
      <c r="I55" s="780">
        <v>15</v>
      </c>
      <c r="J55" s="780"/>
      <c r="K55" s="780">
        <v>86</v>
      </c>
      <c r="L55" s="780"/>
      <c r="M55" s="780">
        <v>1493</v>
      </c>
      <c r="N55" s="780"/>
      <c r="O55" s="780">
        <v>76</v>
      </c>
      <c r="P55" s="780"/>
      <c r="Q55" s="780">
        <v>1357</v>
      </c>
      <c r="R55" s="780"/>
      <c r="S55" s="505">
        <v>10</v>
      </c>
      <c r="T55" s="780">
        <v>136</v>
      </c>
      <c r="U55" s="781"/>
      <c r="V55" s="29"/>
      <c r="W55" s="29"/>
      <c r="X55" s="29"/>
      <c r="Y55" s="29"/>
      <c r="Z55" s="29"/>
      <c r="AA55" s="29"/>
      <c r="AB55" s="29"/>
      <c r="AC55" s="29"/>
      <c r="AD55" s="29"/>
      <c r="AE55" s="29"/>
      <c r="AF55" s="29"/>
      <c r="AG55" s="29"/>
      <c r="AH55" s="29"/>
      <c r="AI55" s="29"/>
      <c r="AJ55" s="29"/>
      <c r="AK55" s="29"/>
      <c r="AL55" s="29"/>
      <c r="AM55" s="29"/>
    </row>
    <row r="56" spans="1:39" ht="13.5" customHeight="1" x14ac:dyDescent="0.15">
      <c r="A56" s="782" t="s">
        <v>339</v>
      </c>
      <c r="B56" s="782"/>
      <c r="C56" s="782"/>
      <c r="D56" s="782"/>
      <c r="E56" s="782"/>
      <c r="F56" s="782"/>
      <c r="G56" s="782"/>
      <c r="H56" s="782"/>
      <c r="I56" s="783"/>
      <c r="J56" s="783"/>
      <c r="K56" s="783"/>
      <c r="L56" s="783"/>
      <c r="M56" s="783"/>
      <c r="N56" s="103"/>
      <c r="O56" s="103"/>
      <c r="P56" s="506" t="s">
        <v>590</v>
      </c>
      <c r="R56" s="103"/>
      <c r="S56" s="103"/>
      <c r="T56" s="103"/>
      <c r="U56" s="103"/>
      <c r="V56" s="103"/>
      <c r="W56" s="103"/>
      <c r="X56" s="79"/>
      <c r="Y56" s="79"/>
      <c r="Z56" s="79"/>
      <c r="AA56" s="79"/>
      <c r="AB56" s="79"/>
      <c r="AC56" s="79"/>
      <c r="AD56" s="79"/>
      <c r="AE56" s="79"/>
      <c r="AF56" s="79"/>
      <c r="AG56" s="79"/>
      <c r="AH56" s="79"/>
      <c r="AI56" s="79"/>
      <c r="AJ56" s="79"/>
      <c r="AK56" s="79"/>
      <c r="AL56" s="11"/>
      <c r="AM56" s="11"/>
    </row>
  </sheetData>
  <sheetProtection sheet="1" objects="1" scenarios="1" selectLockedCells="1" selectUnlockedCells="1"/>
  <mergeCells count="207">
    <mergeCell ref="O54:P54"/>
    <mergeCell ref="Q54:R54"/>
    <mergeCell ref="M53:N53"/>
    <mergeCell ref="O53:P53"/>
    <mergeCell ref="Q52:R52"/>
    <mergeCell ref="C55:D55"/>
    <mergeCell ref="E55:H55"/>
    <mergeCell ref="I55:J55"/>
    <mergeCell ref="K55:L55"/>
    <mergeCell ref="M55:N55"/>
    <mergeCell ref="M52:N52"/>
    <mergeCell ref="O52:P52"/>
    <mergeCell ref="I52:J52"/>
    <mergeCell ref="K52:L52"/>
    <mergeCell ref="Q53:R53"/>
    <mergeCell ref="C54:D54"/>
    <mergeCell ref="E54:H54"/>
    <mergeCell ref="I54:J54"/>
    <mergeCell ref="K54:L54"/>
    <mergeCell ref="M54:N54"/>
    <mergeCell ref="C52:D52"/>
    <mergeCell ref="E52:H52"/>
    <mergeCell ref="E53:H53"/>
    <mergeCell ref="I53:J53"/>
    <mergeCell ref="O50:P50"/>
    <mergeCell ref="Q50:R50"/>
    <mergeCell ref="C51:D51"/>
    <mergeCell ref="E51:H51"/>
    <mergeCell ref="I51:J51"/>
    <mergeCell ref="C50:D50"/>
    <mergeCell ref="E50:H50"/>
    <mergeCell ref="I50:J50"/>
    <mergeCell ref="K51:L51"/>
    <mergeCell ref="M51:N51"/>
    <mergeCell ref="M50:N50"/>
    <mergeCell ref="M46:N46"/>
    <mergeCell ref="E46:H46"/>
    <mergeCell ref="I46:J46"/>
    <mergeCell ref="K46:L46"/>
    <mergeCell ref="O51:P51"/>
    <mergeCell ref="Q45:R45"/>
    <mergeCell ref="Q48:R48"/>
    <mergeCell ref="M47:N47"/>
    <mergeCell ref="O47:P47"/>
    <mergeCell ref="Q47:R47"/>
    <mergeCell ref="M48:N48"/>
    <mergeCell ref="O48:P48"/>
    <mergeCell ref="Q49:R49"/>
    <mergeCell ref="Q51:R51"/>
    <mergeCell ref="K50:L50"/>
    <mergeCell ref="K47:L47"/>
    <mergeCell ref="M49:N49"/>
    <mergeCell ref="O49:P49"/>
    <mergeCell ref="K49:L49"/>
    <mergeCell ref="K48:L48"/>
    <mergeCell ref="M45:N45"/>
    <mergeCell ref="O45:P45"/>
    <mergeCell ref="O46:P46"/>
    <mergeCell ref="Q46:R46"/>
    <mergeCell ref="C49:D49"/>
    <mergeCell ref="E49:H49"/>
    <mergeCell ref="C47:D47"/>
    <mergeCell ref="E47:H47"/>
    <mergeCell ref="I47:J47"/>
    <mergeCell ref="I49:J49"/>
    <mergeCell ref="C48:D48"/>
    <mergeCell ref="C46:D46"/>
    <mergeCell ref="E48:H48"/>
    <mergeCell ref="I48:J48"/>
    <mergeCell ref="C40:D40"/>
    <mergeCell ref="E40:H40"/>
    <mergeCell ref="I40:J40"/>
    <mergeCell ref="K40:L40"/>
    <mergeCell ref="M40:N40"/>
    <mergeCell ref="Q42:R42"/>
    <mergeCell ref="Q43:R43"/>
    <mergeCell ref="C44:D44"/>
    <mergeCell ref="E44:H44"/>
    <mergeCell ref="I44:J44"/>
    <mergeCell ref="K44:L44"/>
    <mergeCell ref="M44:N44"/>
    <mergeCell ref="O44:P44"/>
    <mergeCell ref="Q44:R44"/>
    <mergeCell ref="E42:H42"/>
    <mergeCell ref="C43:D43"/>
    <mergeCell ref="E43:H43"/>
    <mergeCell ref="C42:D42"/>
    <mergeCell ref="O42:P42"/>
    <mergeCell ref="I42:J42"/>
    <mergeCell ref="K42:L42"/>
    <mergeCell ref="M42:N42"/>
    <mergeCell ref="M43:N43"/>
    <mergeCell ref="O43:P43"/>
    <mergeCell ref="C39:D39"/>
    <mergeCell ref="E39:H39"/>
    <mergeCell ref="Q37:R37"/>
    <mergeCell ref="C38:D38"/>
    <mergeCell ref="E38:H38"/>
    <mergeCell ref="I38:J38"/>
    <mergeCell ref="K38:L38"/>
    <mergeCell ref="M38:N38"/>
    <mergeCell ref="M39:N39"/>
    <mergeCell ref="O39:P39"/>
    <mergeCell ref="I39:J39"/>
    <mergeCell ref="K39:L39"/>
    <mergeCell ref="Q39:R39"/>
    <mergeCell ref="C37:D37"/>
    <mergeCell ref="E37:H37"/>
    <mergeCell ref="I37:J37"/>
    <mergeCell ref="K37:L37"/>
    <mergeCell ref="C34:D34"/>
    <mergeCell ref="E34:H34"/>
    <mergeCell ref="I34:J34"/>
    <mergeCell ref="K34:L34"/>
    <mergeCell ref="O38:P38"/>
    <mergeCell ref="M34:N34"/>
    <mergeCell ref="O34:P34"/>
    <mergeCell ref="O35:P35"/>
    <mergeCell ref="M37:N37"/>
    <mergeCell ref="O37:P37"/>
    <mergeCell ref="M35:N35"/>
    <mergeCell ref="M36:N36"/>
    <mergeCell ref="O36:P36"/>
    <mergeCell ref="K32:N33"/>
    <mergeCell ref="O33:R33"/>
    <mergeCell ref="AD4:AE5"/>
    <mergeCell ref="AF4:AG5"/>
    <mergeCell ref="V4:W5"/>
    <mergeCell ref="X4:Y5"/>
    <mergeCell ref="Z4:AA5"/>
    <mergeCell ref="AB4:AC5"/>
    <mergeCell ref="N4:O5"/>
    <mergeCell ref="P4:Q5"/>
    <mergeCell ref="R4:S5"/>
    <mergeCell ref="T4:U5"/>
    <mergeCell ref="A56:M56"/>
    <mergeCell ref="T55:U55"/>
    <mergeCell ref="T53:U53"/>
    <mergeCell ref="T54:U54"/>
    <mergeCell ref="O55:P55"/>
    <mergeCell ref="Q55:R55"/>
    <mergeCell ref="C53:D53"/>
    <mergeCell ref="C41:D41"/>
    <mergeCell ref="E41:H41"/>
    <mergeCell ref="I41:J41"/>
    <mergeCell ref="K41:L41"/>
    <mergeCell ref="T51:U51"/>
    <mergeCell ref="T50:U50"/>
    <mergeCell ref="T41:U41"/>
    <mergeCell ref="T42:U42"/>
    <mergeCell ref="T43:U43"/>
    <mergeCell ref="M41:N41"/>
    <mergeCell ref="O41:P41"/>
    <mergeCell ref="Q41:R41"/>
    <mergeCell ref="C45:D45"/>
    <mergeCell ref="E45:H45"/>
    <mergeCell ref="I45:J45"/>
    <mergeCell ref="K45:L45"/>
    <mergeCell ref="I43:J43"/>
    <mergeCell ref="K53:L53"/>
    <mergeCell ref="H3:M3"/>
    <mergeCell ref="N3:AM3"/>
    <mergeCell ref="AL4:AM5"/>
    <mergeCell ref="T49:U49"/>
    <mergeCell ref="T48:U48"/>
    <mergeCell ref="T45:U45"/>
    <mergeCell ref="T44:U44"/>
    <mergeCell ref="T52:U52"/>
    <mergeCell ref="T46:U46"/>
    <mergeCell ref="T47:U47"/>
    <mergeCell ref="AH4:AI5"/>
    <mergeCell ref="AJ4:AK5"/>
    <mergeCell ref="Y30:AI30"/>
    <mergeCell ref="T39:U39"/>
    <mergeCell ref="T38:U38"/>
    <mergeCell ref="T40:U40"/>
    <mergeCell ref="Q34:R34"/>
    <mergeCell ref="Q38:R38"/>
    <mergeCell ref="O40:P40"/>
    <mergeCell ref="Q40:R40"/>
    <mergeCell ref="K43:L43"/>
    <mergeCell ref="T37:U37"/>
    <mergeCell ref="T35:U35"/>
    <mergeCell ref="T36:U36"/>
    <mergeCell ref="S33:U33"/>
    <mergeCell ref="A31:A34"/>
    <mergeCell ref="T34:U34"/>
    <mergeCell ref="A2:L2"/>
    <mergeCell ref="A3:A6"/>
    <mergeCell ref="B3:C5"/>
    <mergeCell ref="D3:E5"/>
    <mergeCell ref="L4:M5"/>
    <mergeCell ref="F4:G5"/>
    <mergeCell ref="H4:I5"/>
    <mergeCell ref="J4:K5"/>
    <mergeCell ref="Q35:R35"/>
    <mergeCell ref="C36:D36"/>
    <mergeCell ref="E36:H36"/>
    <mergeCell ref="I36:J36"/>
    <mergeCell ref="C35:D35"/>
    <mergeCell ref="E35:H35"/>
    <mergeCell ref="I35:J35"/>
    <mergeCell ref="K35:L35"/>
    <mergeCell ref="K36:L36"/>
    <mergeCell ref="Q36:R36"/>
    <mergeCell ref="B31:D33"/>
    <mergeCell ref="E32:J33"/>
  </mergeCells>
  <phoneticPr fontId="16"/>
  <printOptions horizontalCentered="1"/>
  <pageMargins left="0.59055118110236227" right="0.59055118110236227" top="0.59055118110236227" bottom="0.59055118110236227" header="0.39370078740157483" footer="0.39370078740157483"/>
  <pageSetup paperSize="9" scale="70" firstPageNumber="65" orientation="portrait" useFirstPageNumber="1" verticalDpi="300" r:id="rId1"/>
  <headerFooter scaleWithDoc="0" alignWithMargins="0">
    <oddHeader>&amp;R事業所</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R54"/>
  <sheetViews>
    <sheetView view="pageBreakPreview" topLeftCell="A25" zoomScaleNormal="100" zoomScaleSheetLayoutView="100" workbookViewId="0">
      <selection activeCell="D32" sqref="D32"/>
    </sheetView>
  </sheetViews>
  <sheetFormatPr defaultRowHeight="18.95" customHeight="1" x14ac:dyDescent="0.15"/>
  <cols>
    <col min="1" max="1" width="3.5703125" style="12" customWidth="1"/>
    <col min="2" max="2" width="22.85546875" style="12" customWidth="1"/>
    <col min="3" max="8" width="11.140625" style="12" customWidth="1"/>
    <col min="9" max="9" width="10.7109375" style="12" customWidth="1"/>
    <col min="10" max="10" width="10" style="12" customWidth="1"/>
    <col min="11" max="11" width="10.42578125" style="12" hidden="1" customWidth="1"/>
    <col min="12" max="12" width="10.140625" style="12" hidden="1" customWidth="1"/>
    <col min="13" max="13" width="9.28515625" style="12" hidden="1" customWidth="1"/>
    <col min="14" max="14" width="9.85546875" style="12" hidden="1" customWidth="1"/>
    <col min="15" max="15" width="9.28515625" style="12" hidden="1" customWidth="1"/>
    <col min="16" max="16" width="10.28515625" style="12" hidden="1" customWidth="1"/>
    <col min="17" max="18" width="13.5703125" style="12" hidden="1" customWidth="1"/>
    <col min="19" max="19" width="0" style="12" hidden="1" customWidth="1"/>
    <col min="20" max="16384" width="9.140625" style="12"/>
  </cols>
  <sheetData>
    <row r="1" spans="1:18" ht="5.0999999999999996" customHeight="1" x14ac:dyDescent="0.15"/>
    <row r="2" spans="1:18" ht="15" customHeight="1" thickBot="1" x14ac:dyDescent="0.2">
      <c r="A2" s="12" t="s">
        <v>508</v>
      </c>
      <c r="M2" s="79"/>
      <c r="N2" s="79"/>
      <c r="O2" s="183"/>
      <c r="P2" s="237"/>
      <c r="Q2" s="276"/>
      <c r="R2" s="143" t="s">
        <v>44</v>
      </c>
    </row>
    <row r="3" spans="1:18" ht="21" customHeight="1" x14ac:dyDescent="0.15">
      <c r="A3" s="712" t="s">
        <v>45</v>
      </c>
      <c r="B3" s="722"/>
      <c r="C3" s="792" t="s">
        <v>547</v>
      </c>
      <c r="D3" s="793"/>
      <c r="E3" s="798" t="s">
        <v>548</v>
      </c>
      <c r="F3" s="830"/>
      <c r="G3" s="849" t="s">
        <v>276</v>
      </c>
      <c r="H3" s="850"/>
      <c r="I3" s="847" t="s">
        <v>434</v>
      </c>
      <c r="J3" s="848"/>
      <c r="K3" s="849" t="s">
        <v>276</v>
      </c>
      <c r="L3" s="850"/>
      <c r="M3" s="853" t="s">
        <v>546</v>
      </c>
      <c r="N3" s="799"/>
      <c r="O3" s="854" t="s">
        <v>505</v>
      </c>
      <c r="P3" s="855"/>
      <c r="Q3" s="845" t="s">
        <v>591</v>
      </c>
      <c r="R3" s="846"/>
    </row>
    <row r="4" spans="1:18" ht="15" customHeight="1" x14ac:dyDescent="0.15">
      <c r="A4" s="714"/>
      <c r="B4" s="723"/>
      <c r="C4" s="399" t="s">
        <v>46</v>
      </c>
      <c r="D4" s="398" t="s">
        <v>13</v>
      </c>
      <c r="E4" s="155" t="s">
        <v>46</v>
      </c>
      <c r="F4" s="401" t="s">
        <v>13</v>
      </c>
      <c r="G4" s="851"/>
      <c r="H4" s="852"/>
      <c r="I4" s="438" t="s">
        <v>46</v>
      </c>
      <c r="J4" s="439" t="s">
        <v>13</v>
      </c>
      <c r="K4" s="851"/>
      <c r="L4" s="852"/>
      <c r="M4" s="150" t="s">
        <v>46</v>
      </c>
      <c r="N4" s="399" t="s">
        <v>13</v>
      </c>
      <c r="O4" s="153" t="s">
        <v>506</v>
      </c>
      <c r="P4" s="294" t="s">
        <v>507</v>
      </c>
      <c r="Q4" s="153" t="s">
        <v>592</v>
      </c>
      <c r="R4" s="294" t="s">
        <v>593</v>
      </c>
    </row>
    <row r="5" spans="1:18" s="24" customFormat="1" ht="16.5" customHeight="1" x14ac:dyDescent="0.15">
      <c r="A5" s="814" t="s">
        <v>435</v>
      </c>
      <c r="B5" s="829"/>
      <c r="C5" s="89">
        <f t="shared" ref="C5:F5" si="0">C6+C7+C11</f>
        <v>5704</v>
      </c>
      <c r="D5" s="89">
        <f t="shared" si="0"/>
        <v>51850</v>
      </c>
      <c r="E5" s="89">
        <f t="shared" si="0"/>
        <v>5486</v>
      </c>
      <c r="F5" s="345">
        <f t="shared" si="0"/>
        <v>52615</v>
      </c>
      <c r="G5" s="835" t="s">
        <v>275</v>
      </c>
      <c r="H5" s="836"/>
      <c r="I5" s="173">
        <f>I6+I7+I11</f>
        <v>5324</v>
      </c>
      <c r="J5" s="440">
        <v>56570</v>
      </c>
      <c r="K5" s="835" t="s">
        <v>275</v>
      </c>
      <c r="L5" s="836"/>
      <c r="M5" s="18">
        <f>M6+M7+M11</f>
        <v>4840</v>
      </c>
      <c r="N5" s="18">
        <f>N6+N7+N11</f>
        <v>53339</v>
      </c>
      <c r="O5" s="292">
        <f>O6+O7+O11</f>
        <v>5254</v>
      </c>
      <c r="P5" s="293">
        <f>P6+P7+P11</f>
        <v>55002</v>
      </c>
      <c r="Q5" s="405">
        <f t="shared" ref="Q5:R5" si="1">Q6+Q7+Q11</f>
        <v>5206</v>
      </c>
      <c r="R5" s="406">
        <f t="shared" si="1"/>
        <v>55345</v>
      </c>
    </row>
    <row r="6" spans="1:18" s="24" customFormat="1" ht="21" customHeight="1" x14ac:dyDescent="0.15">
      <c r="A6" s="825" t="s">
        <v>436</v>
      </c>
      <c r="B6" s="826"/>
      <c r="C6" s="287">
        <v>3</v>
      </c>
      <c r="D6" s="287">
        <v>14</v>
      </c>
      <c r="E6" s="287">
        <v>3</v>
      </c>
      <c r="F6" s="288">
        <v>20</v>
      </c>
      <c r="G6" s="837" t="s">
        <v>277</v>
      </c>
      <c r="H6" s="838"/>
      <c r="I6" s="286">
        <v>2</v>
      </c>
      <c r="J6" s="288">
        <v>13</v>
      </c>
      <c r="K6" s="837" t="s">
        <v>277</v>
      </c>
      <c r="L6" s="838"/>
      <c r="M6" s="289">
        <v>3</v>
      </c>
      <c r="N6" s="289">
        <v>31</v>
      </c>
      <c r="O6" s="290">
        <v>0</v>
      </c>
      <c r="P6" s="291">
        <v>0</v>
      </c>
      <c r="Q6" s="407">
        <v>1</v>
      </c>
      <c r="R6" s="408">
        <v>1</v>
      </c>
    </row>
    <row r="7" spans="1:18" s="24" customFormat="1" ht="18.75" customHeight="1" x14ac:dyDescent="0.15">
      <c r="A7" s="816" t="s">
        <v>437</v>
      </c>
      <c r="B7" s="444" t="s">
        <v>48</v>
      </c>
      <c r="C7" s="171">
        <f t="shared" ref="C7:F7" si="2">SUM(C8:C10)</f>
        <v>644</v>
      </c>
      <c r="D7" s="171">
        <f t="shared" si="2"/>
        <v>7908</v>
      </c>
      <c r="E7" s="171">
        <f t="shared" si="2"/>
        <v>581</v>
      </c>
      <c r="F7" s="140">
        <f t="shared" si="2"/>
        <v>7321</v>
      </c>
      <c r="G7" s="841" t="s">
        <v>275</v>
      </c>
      <c r="H7" s="842"/>
      <c r="I7" s="173">
        <f>SUM(I8:I10)</f>
        <v>552</v>
      </c>
      <c r="J7" s="441">
        <f>SUM(J8:J10)</f>
        <v>7419</v>
      </c>
      <c r="K7" s="841" t="s">
        <v>275</v>
      </c>
      <c r="L7" s="842"/>
      <c r="M7" s="172">
        <f>SUM(M8:M10)</f>
        <v>517</v>
      </c>
      <c r="N7" s="172">
        <f>SUM(N8:N10)</f>
        <v>7486</v>
      </c>
      <c r="O7" s="284">
        <f>SUM(O8:O10)</f>
        <v>556</v>
      </c>
      <c r="P7" s="285">
        <f>SUM(P8:P10)</f>
        <v>7492</v>
      </c>
      <c r="Q7" s="409">
        <f t="shared" ref="Q7:R7" si="3">SUM(Q8:Q10)</f>
        <v>573</v>
      </c>
      <c r="R7" s="410">
        <f t="shared" si="3"/>
        <v>7044</v>
      </c>
    </row>
    <row r="8" spans="1:18" s="24" customFormat="1" ht="21.75" customHeight="1" x14ac:dyDescent="0.15">
      <c r="A8" s="817"/>
      <c r="B8" s="445" t="s">
        <v>49</v>
      </c>
      <c r="C8" s="395">
        <v>3</v>
      </c>
      <c r="D8" s="395">
        <v>21</v>
      </c>
      <c r="E8" s="395">
        <v>3</v>
      </c>
      <c r="F8" s="199">
        <v>22</v>
      </c>
      <c r="G8" s="833" t="s">
        <v>278</v>
      </c>
      <c r="H8" s="834"/>
      <c r="I8" s="201">
        <v>7</v>
      </c>
      <c r="J8" s="442">
        <v>43</v>
      </c>
      <c r="K8" s="833" t="s">
        <v>278</v>
      </c>
      <c r="L8" s="834"/>
      <c r="M8" s="361">
        <v>3</v>
      </c>
      <c r="N8" s="361">
        <v>18</v>
      </c>
      <c r="O8" s="277">
        <v>1</v>
      </c>
      <c r="P8" s="279">
        <v>0</v>
      </c>
      <c r="Q8" s="411">
        <v>2</v>
      </c>
      <c r="R8" s="412">
        <v>2</v>
      </c>
    </row>
    <row r="9" spans="1:18" s="24" customFormat="1" ht="21.75" customHeight="1" x14ac:dyDescent="0.15">
      <c r="A9" s="817"/>
      <c r="B9" s="445" t="s">
        <v>50</v>
      </c>
      <c r="C9" s="395">
        <v>441</v>
      </c>
      <c r="D9" s="395">
        <v>4998</v>
      </c>
      <c r="E9" s="395">
        <v>425</v>
      </c>
      <c r="F9" s="199">
        <v>4590</v>
      </c>
      <c r="G9" s="833" t="s">
        <v>279</v>
      </c>
      <c r="H9" s="834"/>
      <c r="I9" s="201">
        <v>392</v>
      </c>
      <c r="J9" s="442">
        <v>4466</v>
      </c>
      <c r="K9" s="833" t="s">
        <v>279</v>
      </c>
      <c r="L9" s="834"/>
      <c r="M9" s="361">
        <v>353</v>
      </c>
      <c r="N9" s="361">
        <v>4139</v>
      </c>
      <c r="O9" s="277">
        <v>391</v>
      </c>
      <c r="P9" s="278">
        <v>4354</v>
      </c>
      <c r="Q9" s="411">
        <v>415</v>
      </c>
      <c r="R9" s="413">
        <v>4202</v>
      </c>
    </row>
    <row r="10" spans="1:18" s="24" customFormat="1" ht="17.25" customHeight="1" x14ac:dyDescent="0.15">
      <c r="A10" s="818"/>
      <c r="B10" s="446" t="s">
        <v>51</v>
      </c>
      <c r="C10" s="396">
        <v>200</v>
      </c>
      <c r="D10" s="396">
        <v>2889</v>
      </c>
      <c r="E10" s="396">
        <v>153</v>
      </c>
      <c r="F10" s="203">
        <v>2709</v>
      </c>
      <c r="G10" s="839" t="s">
        <v>280</v>
      </c>
      <c r="H10" s="840"/>
      <c r="I10" s="204">
        <v>153</v>
      </c>
      <c r="J10" s="443">
        <v>2910</v>
      </c>
      <c r="K10" s="839" t="s">
        <v>280</v>
      </c>
      <c r="L10" s="840"/>
      <c r="M10" s="206">
        <v>161</v>
      </c>
      <c r="N10" s="206">
        <v>3329</v>
      </c>
      <c r="O10" s="280">
        <v>164</v>
      </c>
      <c r="P10" s="281">
        <v>3138</v>
      </c>
      <c r="Q10" s="414">
        <v>156</v>
      </c>
      <c r="R10" s="415">
        <v>2840</v>
      </c>
    </row>
    <row r="11" spans="1:18" s="24" customFormat="1" ht="17.25" customHeight="1" x14ac:dyDescent="0.15">
      <c r="A11" s="795" t="s">
        <v>438</v>
      </c>
      <c r="B11" s="447" t="s">
        <v>48</v>
      </c>
      <c r="C11" s="137">
        <f t="shared" ref="C11:F11" si="4">SUM(C12:C24)</f>
        <v>5057</v>
      </c>
      <c r="D11" s="137">
        <f t="shared" si="4"/>
        <v>43928</v>
      </c>
      <c r="E11" s="137">
        <f t="shared" si="4"/>
        <v>4902</v>
      </c>
      <c r="F11" s="141">
        <f t="shared" si="4"/>
        <v>45274</v>
      </c>
      <c r="G11" s="841" t="s">
        <v>275</v>
      </c>
      <c r="H11" s="842"/>
      <c r="I11" s="174">
        <f>SUM(I12:I24)</f>
        <v>4770</v>
      </c>
      <c r="J11" s="441">
        <f>SUM(J12:J24)</f>
        <v>49138</v>
      </c>
      <c r="K11" s="841" t="s">
        <v>275</v>
      </c>
      <c r="L11" s="842"/>
      <c r="M11" s="19">
        <f>SUM(M12:M24)</f>
        <v>4320</v>
      </c>
      <c r="N11" s="19">
        <f>SUM(N12:N24)</f>
        <v>45822</v>
      </c>
      <c r="O11" s="284">
        <f>SUM(O12:O24)</f>
        <v>4698</v>
      </c>
      <c r="P11" s="285">
        <f>SUM(P12:P24)</f>
        <v>47510</v>
      </c>
      <c r="Q11" s="409">
        <f t="shared" ref="Q11:R11" si="5">SUM(Q12:Q24)</f>
        <v>4632</v>
      </c>
      <c r="R11" s="410">
        <f t="shared" si="5"/>
        <v>48300</v>
      </c>
    </row>
    <row r="12" spans="1:18" s="24" customFormat="1" ht="21.75" customHeight="1" x14ac:dyDescent="0.15">
      <c r="A12" s="796"/>
      <c r="B12" s="145" t="s">
        <v>52</v>
      </c>
      <c r="C12" s="395">
        <v>6</v>
      </c>
      <c r="D12" s="395">
        <v>978</v>
      </c>
      <c r="E12" s="395">
        <v>5</v>
      </c>
      <c r="F12" s="199">
        <v>1174</v>
      </c>
      <c r="G12" s="843" t="s">
        <v>281</v>
      </c>
      <c r="H12" s="844"/>
      <c r="I12" s="201">
        <v>4</v>
      </c>
      <c r="J12" s="442">
        <v>1146</v>
      </c>
      <c r="K12" s="803" t="s">
        <v>281</v>
      </c>
      <c r="L12" s="804"/>
      <c r="M12" s="361">
        <v>4</v>
      </c>
      <c r="N12" s="361">
        <v>1076</v>
      </c>
      <c r="O12" s="277">
        <v>5</v>
      </c>
      <c r="P12" s="278">
        <v>1084</v>
      </c>
      <c r="Q12" s="411">
        <v>4</v>
      </c>
      <c r="R12" s="413">
        <v>1072</v>
      </c>
    </row>
    <row r="13" spans="1:18" s="24" customFormat="1" ht="27.75" customHeight="1" x14ac:dyDescent="0.15">
      <c r="A13" s="796"/>
      <c r="B13" s="145" t="s">
        <v>53</v>
      </c>
      <c r="C13" s="395">
        <v>165</v>
      </c>
      <c r="D13" s="395">
        <v>4278</v>
      </c>
      <c r="E13" s="395">
        <v>180</v>
      </c>
      <c r="F13" s="199">
        <v>4310</v>
      </c>
      <c r="G13" s="833" t="s">
        <v>282</v>
      </c>
      <c r="H13" s="834"/>
      <c r="I13" s="201">
        <v>193</v>
      </c>
      <c r="J13" s="442">
        <v>5768</v>
      </c>
      <c r="K13" s="810" t="s">
        <v>341</v>
      </c>
      <c r="L13" s="811"/>
      <c r="M13" s="361">
        <v>88</v>
      </c>
      <c r="N13" s="361">
        <v>3042</v>
      </c>
      <c r="O13" s="277">
        <v>83</v>
      </c>
      <c r="P13" s="278">
        <v>1441</v>
      </c>
      <c r="Q13" s="416">
        <v>92</v>
      </c>
      <c r="R13" s="413">
        <v>1545</v>
      </c>
    </row>
    <row r="14" spans="1:18" s="24" customFormat="1" ht="21" customHeight="1" x14ac:dyDescent="0.15">
      <c r="A14" s="796"/>
      <c r="B14" s="145" t="s">
        <v>54</v>
      </c>
      <c r="C14" s="395">
        <v>2360</v>
      </c>
      <c r="D14" s="395">
        <v>19401</v>
      </c>
      <c r="E14" s="395">
        <v>2154</v>
      </c>
      <c r="F14" s="199">
        <v>19649</v>
      </c>
      <c r="G14" s="833" t="s">
        <v>545</v>
      </c>
      <c r="H14" s="834"/>
      <c r="I14" s="201">
        <v>1299</v>
      </c>
      <c r="J14" s="442">
        <v>15455</v>
      </c>
      <c r="K14" s="810" t="s">
        <v>340</v>
      </c>
      <c r="L14" s="811"/>
      <c r="M14" s="361">
        <v>104</v>
      </c>
      <c r="N14" s="361">
        <v>3108</v>
      </c>
      <c r="O14" s="277">
        <v>112</v>
      </c>
      <c r="P14" s="278">
        <v>3125</v>
      </c>
      <c r="Q14" s="416">
        <v>122</v>
      </c>
      <c r="R14" s="413">
        <v>3273</v>
      </c>
    </row>
    <row r="15" spans="1:18" s="24" customFormat="1" ht="23.25" customHeight="1" x14ac:dyDescent="0.15">
      <c r="A15" s="796"/>
      <c r="B15" s="145" t="s">
        <v>55</v>
      </c>
      <c r="C15" s="395">
        <v>108</v>
      </c>
      <c r="D15" s="395">
        <v>1002</v>
      </c>
      <c r="E15" s="395">
        <v>87</v>
      </c>
      <c r="F15" s="199">
        <v>860</v>
      </c>
      <c r="G15" s="833" t="s">
        <v>283</v>
      </c>
      <c r="H15" s="834"/>
      <c r="I15" s="200">
        <v>90</v>
      </c>
      <c r="J15" s="199">
        <v>1004</v>
      </c>
      <c r="K15" s="810" t="s">
        <v>545</v>
      </c>
      <c r="L15" s="811"/>
      <c r="M15" s="361">
        <v>1152</v>
      </c>
      <c r="N15" s="361">
        <v>14204</v>
      </c>
      <c r="O15" s="277">
        <v>1240</v>
      </c>
      <c r="P15" s="278">
        <v>15116</v>
      </c>
      <c r="Q15" s="416">
        <v>1228</v>
      </c>
      <c r="R15" s="413">
        <v>15407</v>
      </c>
    </row>
    <row r="16" spans="1:18" s="24" customFormat="1" ht="16.5" customHeight="1" x14ac:dyDescent="0.15">
      <c r="A16" s="796"/>
      <c r="B16" s="145" t="s">
        <v>22</v>
      </c>
      <c r="C16" s="395">
        <v>632</v>
      </c>
      <c r="D16" s="395">
        <v>1147</v>
      </c>
      <c r="E16" s="395">
        <v>672</v>
      </c>
      <c r="F16" s="199">
        <v>1277</v>
      </c>
      <c r="G16" s="833" t="s">
        <v>284</v>
      </c>
      <c r="H16" s="834"/>
      <c r="I16" s="200">
        <v>688</v>
      </c>
      <c r="J16" s="199">
        <v>1814</v>
      </c>
      <c r="K16" s="810" t="s">
        <v>283</v>
      </c>
      <c r="L16" s="811"/>
      <c r="M16" s="361">
        <v>81</v>
      </c>
      <c r="N16" s="361">
        <v>981</v>
      </c>
      <c r="O16" s="277">
        <v>93</v>
      </c>
      <c r="P16" s="278">
        <v>928</v>
      </c>
      <c r="Q16" s="416">
        <v>85</v>
      </c>
      <c r="R16" s="413">
        <v>1009</v>
      </c>
    </row>
    <row r="17" spans="1:18" s="24" customFormat="1" ht="15.75" customHeight="1" x14ac:dyDescent="0.15">
      <c r="A17" s="796"/>
      <c r="B17" s="145" t="s">
        <v>56</v>
      </c>
      <c r="C17" s="395">
        <v>1768</v>
      </c>
      <c r="D17" s="395">
        <v>16044</v>
      </c>
      <c r="E17" s="395">
        <v>1786</v>
      </c>
      <c r="F17" s="199">
        <v>16987</v>
      </c>
      <c r="G17" s="821" t="s">
        <v>482</v>
      </c>
      <c r="H17" s="822"/>
      <c r="I17" s="823">
        <v>278</v>
      </c>
      <c r="J17" s="824">
        <v>2048</v>
      </c>
      <c r="K17" s="812" t="s">
        <v>347</v>
      </c>
      <c r="L17" s="813"/>
      <c r="M17" s="116">
        <v>628</v>
      </c>
      <c r="N17" s="116">
        <v>1725</v>
      </c>
      <c r="O17" s="277">
        <v>647</v>
      </c>
      <c r="P17" s="278">
        <v>1692</v>
      </c>
      <c r="Q17" s="416">
        <v>624</v>
      </c>
      <c r="R17" s="413">
        <v>1602</v>
      </c>
    </row>
    <row r="18" spans="1:18" s="24" customFormat="1" ht="24" customHeight="1" x14ac:dyDescent="0.15">
      <c r="A18" s="796"/>
      <c r="B18" s="145" t="s">
        <v>623</v>
      </c>
      <c r="C18" s="395">
        <v>18</v>
      </c>
      <c r="D18" s="395">
        <v>1078</v>
      </c>
      <c r="E18" s="395">
        <v>18</v>
      </c>
      <c r="F18" s="199">
        <v>1017</v>
      </c>
      <c r="G18" s="821"/>
      <c r="H18" s="822"/>
      <c r="I18" s="823"/>
      <c r="J18" s="824"/>
      <c r="K18" s="805" t="s">
        <v>288</v>
      </c>
      <c r="L18" s="806"/>
      <c r="M18" s="361">
        <v>248</v>
      </c>
      <c r="N18" s="361">
        <v>1873</v>
      </c>
      <c r="O18" s="277">
        <v>282</v>
      </c>
      <c r="P18" s="278">
        <v>2278</v>
      </c>
      <c r="Q18" s="416">
        <v>286</v>
      </c>
      <c r="R18" s="413">
        <v>2175</v>
      </c>
    </row>
    <row r="19" spans="1:18" s="24" customFormat="1" ht="34.5" customHeight="1" x14ac:dyDescent="0.15">
      <c r="A19" s="796"/>
      <c r="B19" s="146"/>
      <c r="C19" s="395"/>
      <c r="D19" s="395"/>
      <c r="E19" s="395"/>
      <c r="F19" s="199"/>
      <c r="G19" s="831" t="s">
        <v>289</v>
      </c>
      <c r="H19" s="832"/>
      <c r="I19" s="200">
        <v>719</v>
      </c>
      <c r="J19" s="199">
        <v>4506</v>
      </c>
      <c r="K19" s="812" t="s">
        <v>289</v>
      </c>
      <c r="L19" s="813"/>
      <c r="M19" s="361">
        <v>662</v>
      </c>
      <c r="N19" s="361">
        <v>3681</v>
      </c>
      <c r="O19" s="277">
        <v>721</v>
      </c>
      <c r="P19" s="278">
        <v>4025</v>
      </c>
      <c r="Q19" s="416">
        <v>690</v>
      </c>
      <c r="R19" s="413">
        <v>3866</v>
      </c>
    </row>
    <row r="20" spans="1:18" s="24" customFormat="1" ht="28.5" customHeight="1" x14ac:dyDescent="0.15">
      <c r="A20" s="796"/>
      <c r="B20" s="146"/>
      <c r="C20" s="395"/>
      <c r="D20" s="395"/>
      <c r="E20" s="395"/>
      <c r="F20" s="199"/>
      <c r="G20" s="803" t="s">
        <v>285</v>
      </c>
      <c r="H20" s="804"/>
      <c r="I20" s="200">
        <v>285</v>
      </c>
      <c r="J20" s="199">
        <v>2797</v>
      </c>
      <c r="K20" s="808" t="s">
        <v>484</v>
      </c>
      <c r="L20" s="809"/>
      <c r="M20" s="361">
        <v>407</v>
      </c>
      <c r="N20" s="361">
        <v>2161</v>
      </c>
      <c r="O20" s="277">
        <v>430</v>
      </c>
      <c r="P20" s="278">
        <v>1781</v>
      </c>
      <c r="Q20" s="416">
        <v>414</v>
      </c>
      <c r="R20" s="413">
        <v>1698</v>
      </c>
    </row>
    <row r="21" spans="1:18" s="24" customFormat="1" ht="22.5" customHeight="1" x14ac:dyDescent="0.15">
      <c r="A21" s="796"/>
      <c r="B21" s="146"/>
      <c r="C21" s="395"/>
      <c r="D21" s="395"/>
      <c r="E21" s="395"/>
      <c r="F21" s="199"/>
      <c r="G21" s="803" t="s">
        <v>286</v>
      </c>
      <c r="H21" s="804"/>
      <c r="I21" s="200">
        <v>369</v>
      </c>
      <c r="J21" s="199">
        <v>6682</v>
      </c>
      <c r="K21" s="803" t="s">
        <v>285</v>
      </c>
      <c r="L21" s="804"/>
      <c r="M21" s="361">
        <v>209</v>
      </c>
      <c r="N21" s="361">
        <v>1260</v>
      </c>
      <c r="O21" s="277">
        <v>237</v>
      </c>
      <c r="P21" s="278">
        <v>1172</v>
      </c>
      <c r="Q21" s="416">
        <v>241</v>
      </c>
      <c r="R21" s="413">
        <v>1226</v>
      </c>
    </row>
    <row r="22" spans="1:18" s="24" customFormat="1" ht="20.25" customHeight="1" x14ac:dyDescent="0.15">
      <c r="A22" s="796"/>
      <c r="B22" s="146"/>
      <c r="C22" s="395"/>
      <c r="D22" s="395"/>
      <c r="E22" s="395"/>
      <c r="F22" s="199"/>
      <c r="G22" s="803" t="s">
        <v>287</v>
      </c>
      <c r="H22" s="804"/>
      <c r="I22" s="200">
        <v>831</v>
      </c>
      <c r="J22" s="199">
        <v>6778</v>
      </c>
      <c r="K22" s="803" t="s">
        <v>286</v>
      </c>
      <c r="L22" s="804"/>
      <c r="M22" s="361">
        <v>371</v>
      </c>
      <c r="N22" s="361">
        <v>7177</v>
      </c>
      <c r="O22" s="277">
        <v>462</v>
      </c>
      <c r="P22" s="278">
        <v>8255</v>
      </c>
      <c r="Q22" s="416">
        <v>467</v>
      </c>
      <c r="R22" s="413">
        <v>8074</v>
      </c>
    </row>
    <row r="23" spans="1:18" s="24" customFormat="1" ht="15.75" customHeight="1" x14ac:dyDescent="0.15">
      <c r="A23" s="796"/>
      <c r="B23" s="146"/>
      <c r="C23" s="395"/>
      <c r="D23" s="395"/>
      <c r="E23" s="395"/>
      <c r="F23" s="199"/>
      <c r="G23" s="819" t="s">
        <v>346</v>
      </c>
      <c r="H23" s="820"/>
      <c r="I23" s="200">
        <v>14</v>
      </c>
      <c r="J23" s="199">
        <v>1140</v>
      </c>
      <c r="K23" s="803" t="s">
        <v>343</v>
      </c>
      <c r="L23" s="804"/>
      <c r="M23" s="361">
        <v>22</v>
      </c>
      <c r="N23" s="361">
        <v>198</v>
      </c>
      <c r="O23" s="277">
        <v>24</v>
      </c>
      <c r="P23" s="278">
        <v>394</v>
      </c>
      <c r="Q23" s="416">
        <v>21</v>
      </c>
      <c r="R23" s="413">
        <v>367</v>
      </c>
    </row>
    <row r="24" spans="1:18" s="24" customFormat="1" ht="12" customHeight="1" thickBot="1" x14ac:dyDescent="0.2">
      <c r="A24" s="797"/>
      <c r="B24" s="147"/>
      <c r="C24" s="207"/>
      <c r="D24" s="207"/>
      <c r="E24" s="207"/>
      <c r="F24" s="208"/>
      <c r="G24" s="295"/>
      <c r="H24" s="208"/>
      <c r="I24" s="209"/>
      <c r="J24" s="208"/>
      <c r="K24" s="801" t="s">
        <v>344</v>
      </c>
      <c r="L24" s="802"/>
      <c r="M24" s="119">
        <v>344</v>
      </c>
      <c r="N24" s="119">
        <v>5336</v>
      </c>
      <c r="O24" s="282">
        <v>362</v>
      </c>
      <c r="P24" s="283">
        <v>6219</v>
      </c>
      <c r="Q24" s="417">
        <v>358</v>
      </c>
      <c r="R24" s="418">
        <v>6986</v>
      </c>
    </row>
    <row r="25" spans="1:18" ht="15" customHeight="1" x14ac:dyDescent="0.15">
      <c r="A25" s="12" t="s">
        <v>509</v>
      </c>
      <c r="I25" s="82"/>
      <c r="J25" s="82"/>
      <c r="K25" s="82"/>
      <c r="L25" s="82"/>
      <c r="M25" s="243" t="s">
        <v>439</v>
      </c>
      <c r="N25" s="243"/>
      <c r="O25" s="243"/>
      <c r="P25" s="243"/>
      <c r="Q25" s="243"/>
      <c r="R25" s="243" t="s">
        <v>348</v>
      </c>
    </row>
    <row r="26" spans="1:18" ht="20.25" customHeight="1" x14ac:dyDescent="0.15">
      <c r="E26" s="210"/>
      <c r="F26" s="210"/>
      <c r="I26" s="82"/>
      <c r="J26" s="82"/>
      <c r="K26" s="82"/>
      <c r="L26" s="82"/>
      <c r="M26" s="82"/>
      <c r="N26" s="82"/>
      <c r="O26" s="794" t="s">
        <v>353</v>
      </c>
      <c r="P26" s="794"/>
      <c r="Q26" s="794"/>
      <c r="R26" s="794"/>
    </row>
    <row r="27" spans="1:18" ht="15" customHeight="1" thickBot="1" x14ac:dyDescent="0.2">
      <c r="A27" s="12" t="s">
        <v>349</v>
      </c>
      <c r="I27" s="82"/>
      <c r="J27" s="82"/>
      <c r="K27" s="82"/>
      <c r="L27" s="82"/>
      <c r="M27" s="82"/>
      <c r="N27" s="82"/>
      <c r="O27" s="82"/>
      <c r="P27" s="82"/>
      <c r="Q27" s="82"/>
      <c r="R27" s="85" t="s">
        <v>44</v>
      </c>
    </row>
    <row r="28" spans="1:18" ht="15" customHeight="1" x14ac:dyDescent="0.15">
      <c r="A28" s="712" t="s">
        <v>58</v>
      </c>
      <c r="B28" s="722"/>
      <c r="C28" s="798" t="s">
        <v>18</v>
      </c>
      <c r="D28" s="798"/>
      <c r="E28" s="798" t="s">
        <v>59</v>
      </c>
      <c r="F28" s="798"/>
      <c r="G28" s="798" t="s">
        <v>60</v>
      </c>
      <c r="H28" s="798"/>
      <c r="I28" s="798" t="s">
        <v>61</v>
      </c>
      <c r="J28" s="799"/>
      <c r="K28" s="793" t="s">
        <v>62</v>
      </c>
      <c r="L28" s="798"/>
      <c r="M28" s="792" t="s">
        <v>440</v>
      </c>
      <c r="N28" s="807"/>
      <c r="O28" s="792" t="s">
        <v>350</v>
      </c>
      <c r="P28" s="793"/>
      <c r="Q28" s="792" t="s">
        <v>354</v>
      </c>
      <c r="R28" s="800"/>
    </row>
    <row r="29" spans="1:18" ht="20.25" customHeight="1" x14ac:dyDescent="0.15">
      <c r="A29" s="714"/>
      <c r="B29" s="723"/>
      <c r="C29" s="458" t="s">
        <v>46</v>
      </c>
      <c r="D29" s="458" t="s">
        <v>13</v>
      </c>
      <c r="E29" s="458" t="s">
        <v>46</v>
      </c>
      <c r="F29" s="458" t="s">
        <v>13</v>
      </c>
      <c r="G29" s="458" t="s">
        <v>46</v>
      </c>
      <c r="H29" s="460" t="s">
        <v>13</v>
      </c>
      <c r="I29" s="458" t="s">
        <v>46</v>
      </c>
      <c r="J29" s="401" t="s">
        <v>13</v>
      </c>
      <c r="K29" s="155" t="s">
        <v>46</v>
      </c>
      <c r="L29" s="238" t="s">
        <v>13</v>
      </c>
      <c r="M29" s="238" t="s">
        <v>46</v>
      </c>
      <c r="N29" s="239" t="s">
        <v>13</v>
      </c>
      <c r="O29" s="35" t="s">
        <v>46</v>
      </c>
      <c r="P29" s="178" t="s">
        <v>13</v>
      </c>
      <c r="Q29" s="35" t="s">
        <v>46</v>
      </c>
      <c r="R29" s="179" t="s">
        <v>13</v>
      </c>
    </row>
    <row r="30" spans="1:18" ht="17.25" customHeight="1" x14ac:dyDescent="0.15">
      <c r="A30" s="814" t="s">
        <v>47</v>
      </c>
      <c r="B30" s="815"/>
      <c r="C30" s="507">
        <f>C31+C32+C36</f>
        <v>5206</v>
      </c>
      <c r="D30" s="508">
        <f>D31+D32+D36</f>
        <v>55345</v>
      </c>
      <c r="E30" s="271">
        <f t="shared" ref="E30:M30" si="6">E31+E32+E36</f>
        <v>3078</v>
      </c>
      <c r="F30" s="271">
        <f>F31+F32+F36</f>
        <v>5946</v>
      </c>
      <c r="G30" s="509">
        <f t="shared" si="6"/>
        <v>983</v>
      </c>
      <c r="H30" s="509">
        <f t="shared" si="6"/>
        <v>6540</v>
      </c>
      <c r="I30" s="509">
        <f t="shared" si="6"/>
        <v>536</v>
      </c>
      <c r="J30" s="509">
        <f t="shared" si="6"/>
        <v>7099</v>
      </c>
      <c r="K30" s="419">
        <f t="shared" si="6"/>
        <v>216</v>
      </c>
      <c r="L30" s="419">
        <f t="shared" si="6"/>
        <v>5133</v>
      </c>
      <c r="M30" s="419">
        <f t="shared" si="6"/>
        <v>182</v>
      </c>
      <c r="N30" s="419">
        <f>N31+N32+N36</f>
        <v>6838</v>
      </c>
      <c r="O30" s="419">
        <f>O31+O32+O36</f>
        <v>188</v>
      </c>
      <c r="P30" s="419">
        <f>P31+P32+P36</f>
        <v>23789</v>
      </c>
      <c r="Q30" s="419">
        <f>Q31+Q32+Q36</f>
        <v>23</v>
      </c>
      <c r="R30" s="420">
        <f>R31+R32+R36</f>
        <v>0</v>
      </c>
    </row>
    <row r="31" spans="1:18" ht="20.25" customHeight="1" x14ac:dyDescent="0.15">
      <c r="A31" s="827" t="s">
        <v>19</v>
      </c>
      <c r="B31" s="828"/>
      <c r="C31" s="510">
        <f>+E31+G31+I31+K31+M31+Q31+O31</f>
        <v>1</v>
      </c>
      <c r="D31" s="511">
        <f>+F31+H31+J31+L31+R31+N31+P31</f>
        <v>1</v>
      </c>
      <c r="E31" s="511">
        <v>1</v>
      </c>
      <c r="F31" s="511">
        <v>1</v>
      </c>
      <c r="G31" s="511">
        <v>0</v>
      </c>
      <c r="H31" s="511">
        <v>0</v>
      </c>
      <c r="I31" s="512">
        <v>0</v>
      </c>
      <c r="J31" s="512">
        <v>0</v>
      </c>
      <c r="K31" s="421">
        <v>0</v>
      </c>
      <c r="L31" s="421">
        <v>0</v>
      </c>
      <c r="M31" s="422">
        <v>0</v>
      </c>
      <c r="N31" s="421">
        <v>0</v>
      </c>
      <c r="O31" s="422">
        <v>0</v>
      </c>
      <c r="P31" s="422">
        <v>0</v>
      </c>
      <c r="Q31" s="422">
        <v>0</v>
      </c>
      <c r="R31" s="423">
        <v>0</v>
      </c>
    </row>
    <row r="32" spans="1:18" ht="18" customHeight="1" x14ac:dyDescent="0.15">
      <c r="A32" s="816" t="s">
        <v>441</v>
      </c>
      <c r="B32" s="236" t="s">
        <v>48</v>
      </c>
      <c r="C32" s="513">
        <f>SUM(C33:C35)</f>
        <v>573</v>
      </c>
      <c r="D32" s="392">
        <f t="shared" ref="D32:H32" si="7">SUM(D33:D35)</f>
        <v>7044</v>
      </c>
      <c r="E32" s="392">
        <f t="shared" si="7"/>
        <v>281</v>
      </c>
      <c r="F32" s="392">
        <f t="shared" si="7"/>
        <v>643</v>
      </c>
      <c r="G32" s="514">
        <f t="shared" si="7"/>
        <v>137</v>
      </c>
      <c r="H32" s="514">
        <f t="shared" si="7"/>
        <v>915</v>
      </c>
      <c r="I32" s="514">
        <f t="shared" ref="I32:R32" si="8">SUM(I33:I35)</f>
        <v>82</v>
      </c>
      <c r="J32" s="514">
        <f t="shared" si="8"/>
        <v>1100</v>
      </c>
      <c r="K32" s="424">
        <f t="shared" si="8"/>
        <v>26</v>
      </c>
      <c r="L32" s="424">
        <f t="shared" si="8"/>
        <v>647</v>
      </c>
      <c r="M32" s="424">
        <f t="shared" si="8"/>
        <v>21</v>
      </c>
      <c r="N32" s="424">
        <f t="shared" si="8"/>
        <v>751</v>
      </c>
      <c r="O32" s="424">
        <f t="shared" si="8"/>
        <v>25</v>
      </c>
      <c r="P32" s="424">
        <f t="shared" si="8"/>
        <v>2988</v>
      </c>
      <c r="Q32" s="424">
        <f t="shared" si="8"/>
        <v>1</v>
      </c>
      <c r="R32" s="425">
        <f t="shared" si="8"/>
        <v>0</v>
      </c>
    </row>
    <row r="33" spans="1:18" ht="15.75" customHeight="1" x14ac:dyDescent="0.15">
      <c r="A33" s="817"/>
      <c r="B33" s="613" t="s">
        <v>351</v>
      </c>
      <c r="C33" s="515">
        <f>+E33+G33+I33+K33+M33+Q33+O33</f>
        <v>2</v>
      </c>
      <c r="D33" s="511">
        <f>+F33+H33+J33+L33+R33+N33+P33</f>
        <v>2</v>
      </c>
      <c r="E33" s="511">
        <v>1</v>
      </c>
      <c r="F33" s="511">
        <v>2</v>
      </c>
      <c r="G33" s="511">
        <v>0</v>
      </c>
      <c r="H33" s="511">
        <v>0</v>
      </c>
      <c r="I33" s="511">
        <v>0</v>
      </c>
      <c r="J33" s="511">
        <v>0</v>
      </c>
      <c r="K33" s="422">
        <v>0</v>
      </c>
      <c r="L33" s="422">
        <v>0</v>
      </c>
      <c r="M33" s="422">
        <v>0</v>
      </c>
      <c r="N33" s="422">
        <v>0</v>
      </c>
      <c r="O33" s="422">
        <v>0</v>
      </c>
      <c r="P33" s="422">
        <v>0</v>
      </c>
      <c r="Q33" s="422">
        <v>1</v>
      </c>
      <c r="R33" s="423">
        <v>0</v>
      </c>
    </row>
    <row r="34" spans="1:18" ht="17.25" customHeight="1" x14ac:dyDescent="0.15">
      <c r="A34" s="817"/>
      <c r="B34" s="249" t="s">
        <v>50</v>
      </c>
      <c r="C34" s="515">
        <f>+E34+G34+I34+K34+M34+Q34+O34</f>
        <v>415</v>
      </c>
      <c r="D34" s="268">
        <f>+F34+H34+J34+L34+R34+N34+P34</f>
        <v>4202</v>
      </c>
      <c r="E34" s="268">
        <v>195</v>
      </c>
      <c r="F34" s="268">
        <v>452</v>
      </c>
      <c r="G34" s="516">
        <v>112</v>
      </c>
      <c r="H34" s="516">
        <v>754</v>
      </c>
      <c r="I34" s="516">
        <v>62</v>
      </c>
      <c r="J34" s="516">
        <v>809</v>
      </c>
      <c r="K34" s="426">
        <v>17</v>
      </c>
      <c r="L34" s="426">
        <v>422</v>
      </c>
      <c r="M34" s="426">
        <v>17</v>
      </c>
      <c r="N34" s="426">
        <v>610</v>
      </c>
      <c r="O34" s="422">
        <v>12</v>
      </c>
      <c r="P34" s="422">
        <v>1155</v>
      </c>
      <c r="Q34" s="422">
        <v>0</v>
      </c>
      <c r="R34" s="423">
        <v>0</v>
      </c>
    </row>
    <row r="35" spans="1:18" ht="23.25" customHeight="1" x14ac:dyDescent="0.15">
      <c r="A35" s="818"/>
      <c r="B35" s="202" t="s">
        <v>51</v>
      </c>
      <c r="C35" s="517">
        <f>+E35+G35+I35+K35+M35+Q35+O35</f>
        <v>156</v>
      </c>
      <c r="D35" s="268">
        <f>+F35+H35+J35+L35+R35+N35+P35</f>
        <v>2840</v>
      </c>
      <c r="E35" s="268">
        <v>85</v>
      </c>
      <c r="F35" s="268">
        <v>189</v>
      </c>
      <c r="G35" s="516">
        <v>25</v>
      </c>
      <c r="H35" s="516">
        <v>161</v>
      </c>
      <c r="I35" s="516">
        <v>20</v>
      </c>
      <c r="J35" s="516">
        <v>291</v>
      </c>
      <c r="K35" s="426">
        <v>9</v>
      </c>
      <c r="L35" s="426">
        <v>225</v>
      </c>
      <c r="M35" s="426">
        <v>4</v>
      </c>
      <c r="N35" s="426">
        <v>141</v>
      </c>
      <c r="O35" s="422">
        <v>13</v>
      </c>
      <c r="P35" s="422">
        <v>1833</v>
      </c>
      <c r="Q35" s="422">
        <v>0</v>
      </c>
      <c r="R35" s="423">
        <v>0</v>
      </c>
    </row>
    <row r="36" spans="1:18" ht="15.95" customHeight="1" x14ac:dyDescent="0.15">
      <c r="A36" s="795" t="s">
        <v>438</v>
      </c>
      <c r="B36" s="235" t="s">
        <v>48</v>
      </c>
      <c r="C36" s="518">
        <f>SUM(C37:C49)</f>
        <v>4632</v>
      </c>
      <c r="D36" s="392">
        <f>SUM(D37:D49)</f>
        <v>48300</v>
      </c>
      <c r="E36" s="392">
        <f>SUM(E37:E49)</f>
        <v>2796</v>
      </c>
      <c r="F36" s="392">
        <f>SUM(F37:F49)</f>
        <v>5302</v>
      </c>
      <c r="G36" s="392">
        <f t="shared" ref="G36:R36" si="9">SUM(G37:G49)</f>
        <v>846</v>
      </c>
      <c r="H36" s="392">
        <f t="shared" si="9"/>
        <v>5625</v>
      </c>
      <c r="I36" s="392">
        <f t="shared" si="9"/>
        <v>454</v>
      </c>
      <c r="J36" s="392">
        <f t="shared" si="9"/>
        <v>5999</v>
      </c>
      <c r="K36" s="393">
        <f t="shared" si="9"/>
        <v>190</v>
      </c>
      <c r="L36" s="393">
        <f t="shared" si="9"/>
        <v>4486</v>
      </c>
      <c r="M36" s="393">
        <f t="shared" si="9"/>
        <v>161</v>
      </c>
      <c r="N36" s="393">
        <f t="shared" si="9"/>
        <v>6087</v>
      </c>
      <c r="O36" s="393">
        <f t="shared" si="9"/>
        <v>163</v>
      </c>
      <c r="P36" s="393">
        <f t="shared" si="9"/>
        <v>20801</v>
      </c>
      <c r="Q36" s="393">
        <f>SUM(Q37:Q49)</f>
        <v>22</v>
      </c>
      <c r="R36" s="425">
        <f t="shared" si="9"/>
        <v>0</v>
      </c>
    </row>
    <row r="37" spans="1:18" ht="21" customHeight="1" x14ac:dyDescent="0.15">
      <c r="A37" s="796"/>
      <c r="B37" s="253" t="s">
        <v>281</v>
      </c>
      <c r="C37" s="517">
        <f t="shared" ref="C37:C49" si="10">+E37+G37+I37+K37+M37+Q37+O37</f>
        <v>4</v>
      </c>
      <c r="D37" s="268">
        <f t="shared" ref="D37:D49" si="11">+F37+H37+J37+L37+R37+N37+P37</f>
        <v>1072</v>
      </c>
      <c r="E37" s="361">
        <v>1</v>
      </c>
      <c r="F37" s="361">
        <v>1</v>
      </c>
      <c r="G37" s="519">
        <v>0</v>
      </c>
      <c r="H37" s="519">
        <v>0</v>
      </c>
      <c r="I37" s="519">
        <v>0</v>
      </c>
      <c r="J37" s="519">
        <v>0</v>
      </c>
      <c r="K37" s="422">
        <v>0</v>
      </c>
      <c r="L37" s="422">
        <v>0</v>
      </c>
      <c r="M37" s="422">
        <v>0</v>
      </c>
      <c r="N37" s="422">
        <v>0</v>
      </c>
      <c r="O37" s="426">
        <v>3</v>
      </c>
      <c r="P37" s="426">
        <v>1071</v>
      </c>
      <c r="Q37" s="422">
        <v>0</v>
      </c>
      <c r="R37" s="423">
        <v>0</v>
      </c>
    </row>
    <row r="38" spans="1:18" ht="23.25" customHeight="1" x14ac:dyDescent="0.15">
      <c r="A38" s="796"/>
      <c r="B38" s="252" t="s">
        <v>341</v>
      </c>
      <c r="C38" s="517">
        <f t="shared" si="10"/>
        <v>92</v>
      </c>
      <c r="D38" s="268">
        <f t="shared" si="11"/>
        <v>1545</v>
      </c>
      <c r="E38" s="268">
        <v>41</v>
      </c>
      <c r="F38" s="268">
        <v>85</v>
      </c>
      <c r="G38" s="516">
        <v>19</v>
      </c>
      <c r="H38" s="516">
        <v>127</v>
      </c>
      <c r="I38" s="516">
        <v>11</v>
      </c>
      <c r="J38" s="516">
        <v>153</v>
      </c>
      <c r="K38" s="426">
        <v>3</v>
      </c>
      <c r="L38" s="426">
        <v>67</v>
      </c>
      <c r="M38" s="426">
        <v>7</v>
      </c>
      <c r="N38" s="426">
        <v>263</v>
      </c>
      <c r="O38" s="422">
        <v>10</v>
      </c>
      <c r="P38" s="422">
        <v>850</v>
      </c>
      <c r="Q38" s="422">
        <v>1</v>
      </c>
      <c r="R38" s="423">
        <v>0</v>
      </c>
    </row>
    <row r="39" spans="1:18" ht="21" customHeight="1" x14ac:dyDescent="0.15">
      <c r="A39" s="796"/>
      <c r="B39" s="252" t="s">
        <v>340</v>
      </c>
      <c r="C39" s="517">
        <f t="shared" si="10"/>
        <v>122</v>
      </c>
      <c r="D39" s="268">
        <f t="shared" si="11"/>
        <v>3273</v>
      </c>
      <c r="E39" s="268">
        <v>38</v>
      </c>
      <c r="F39" s="268">
        <v>67</v>
      </c>
      <c r="G39" s="516">
        <v>19</v>
      </c>
      <c r="H39" s="516">
        <v>134</v>
      </c>
      <c r="I39" s="516">
        <v>14</v>
      </c>
      <c r="J39" s="516">
        <v>182</v>
      </c>
      <c r="K39" s="426">
        <v>13</v>
      </c>
      <c r="L39" s="426">
        <v>314</v>
      </c>
      <c r="M39" s="426">
        <v>17</v>
      </c>
      <c r="N39" s="426">
        <v>672</v>
      </c>
      <c r="O39" s="422">
        <v>19</v>
      </c>
      <c r="P39" s="422">
        <v>1904</v>
      </c>
      <c r="Q39" s="422">
        <v>2</v>
      </c>
      <c r="R39" s="423">
        <v>0</v>
      </c>
    </row>
    <row r="40" spans="1:18" ht="24" customHeight="1" x14ac:dyDescent="0.15">
      <c r="A40" s="796"/>
      <c r="B40" s="252" t="s">
        <v>352</v>
      </c>
      <c r="C40" s="517">
        <f t="shared" si="10"/>
        <v>1228</v>
      </c>
      <c r="D40" s="268">
        <f t="shared" si="11"/>
        <v>15407</v>
      </c>
      <c r="E40" s="268">
        <v>614</v>
      </c>
      <c r="F40" s="268">
        <v>1311</v>
      </c>
      <c r="G40" s="516">
        <v>261</v>
      </c>
      <c r="H40" s="516">
        <v>1777</v>
      </c>
      <c r="I40" s="516">
        <v>155</v>
      </c>
      <c r="J40" s="516">
        <v>2052</v>
      </c>
      <c r="K40" s="426">
        <v>65</v>
      </c>
      <c r="L40" s="426">
        <v>1517</v>
      </c>
      <c r="M40" s="426">
        <v>50</v>
      </c>
      <c r="N40" s="426">
        <v>1931</v>
      </c>
      <c r="O40" s="422">
        <v>72</v>
      </c>
      <c r="P40" s="422">
        <v>6819</v>
      </c>
      <c r="Q40" s="422">
        <v>11</v>
      </c>
      <c r="R40" s="423">
        <v>0</v>
      </c>
    </row>
    <row r="41" spans="1:18" ht="21.75" customHeight="1" x14ac:dyDescent="0.15">
      <c r="A41" s="796"/>
      <c r="B41" s="252" t="s">
        <v>283</v>
      </c>
      <c r="C41" s="517">
        <f t="shared" si="10"/>
        <v>85</v>
      </c>
      <c r="D41" s="268">
        <f t="shared" si="11"/>
        <v>1009</v>
      </c>
      <c r="E41" s="268">
        <v>32</v>
      </c>
      <c r="F41" s="268">
        <v>73</v>
      </c>
      <c r="G41" s="516">
        <v>22</v>
      </c>
      <c r="H41" s="516">
        <v>164</v>
      </c>
      <c r="I41" s="516">
        <v>19</v>
      </c>
      <c r="J41" s="516">
        <v>256</v>
      </c>
      <c r="K41" s="422">
        <v>5</v>
      </c>
      <c r="L41" s="422">
        <v>107</v>
      </c>
      <c r="M41" s="426">
        <v>3</v>
      </c>
      <c r="N41" s="426">
        <v>105</v>
      </c>
      <c r="O41" s="422">
        <v>4</v>
      </c>
      <c r="P41" s="422">
        <v>304</v>
      </c>
      <c r="Q41" s="422">
        <v>0</v>
      </c>
      <c r="R41" s="423">
        <v>0</v>
      </c>
    </row>
    <row r="42" spans="1:18" ht="20.25" customHeight="1" x14ac:dyDescent="0.15">
      <c r="A42" s="796"/>
      <c r="B42" s="253" t="s">
        <v>347</v>
      </c>
      <c r="C42" s="517">
        <f t="shared" si="10"/>
        <v>624</v>
      </c>
      <c r="D42" s="268">
        <f t="shared" si="11"/>
        <v>1602</v>
      </c>
      <c r="E42" s="268">
        <v>561</v>
      </c>
      <c r="F42" s="268">
        <v>832</v>
      </c>
      <c r="G42" s="516">
        <v>41</v>
      </c>
      <c r="H42" s="516">
        <v>254</v>
      </c>
      <c r="I42" s="516">
        <v>14</v>
      </c>
      <c r="J42" s="516">
        <v>172</v>
      </c>
      <c r="K42" s="426">
        <v>7</v>
      </c>
      <c r="L42" s="426">
        <v>160</v>
      </c>
      <c r="M42" s="426">
        <v>0</v>
      </c>
      <c r="N42" s="426">
        <v>0</v>
      </c>
      <c r="O42" s="426">
        <v>1</v>
      </c>
      <c r="P42" s="426">
        <v>184</v>
      </c>
      <c r="Q42" s="422">
        <v>0</v>
      </c>
      <c r="R42" s="423">
        <v>0</v>
      </c>
    </row>
    <row r="43" spans="1:18" ht="24.75" customHeight="1" x14ac:dyDescent="0.15">
      <c r="A43" s="796"/>
      <c r="B43" s="254" t="s">
        <v>482</v>
      </c>
      <c r="C43" s="517">
        <f t="shared" si="10"/>
        <v>286</v>
      </c>
      <c r="D43" s="268">
        <f t="shared" si="11"/>
        <v>2175</v>
      </c>
      <c r="E43" s="268">
        <v>169</v>
      </c>
      <c r="F43" s="268">
        <v>353</v>
      </c>
      <c r="G43" s="516">
        <v>61</v>
      </c>
      <c r="H43" s="516">
        <v>393</v>
      </c>
      <c r="I43" s="516">
        <v>29</v>
      </c>
      <c r="J43" s="516">
        <v>408</v>
      </c>
      <c r="K43" s="426">
        <v>11</v>
      </c>
      <c r="L43" s="426">
        <v>253</v>
      </c>
      <c r="M43" s="426">
        <v>12</v>
      </c>
      <c r="N43" s="426">
        <v>461</v>
      </c>
      <c r="O43" s="426">
        <v>3</v>
      </c>
      <c r="P43" s="426">
        <v>307</v>
      </c>
      <c r="Q43" s="426">
        <v>1</v>
      </c>
      <c r="R43" s="423">
        <v>0</v>
      </c>
    </row>
    <row r="44" spans="1:18" ht="23.25" customHeight="1" x14ac:dyDescent="0.15">
      <c r="A44" s="796"/>
      <c r="B44" s="255" t="s">
        <v>289</v>
      </c>
      <c r="C44" s="268">
        <f t="shared" si="10"/>
        <v>690</v>
      </c>
      <c r="D44" s="268">
        <f t="shared" si="11"/>
        <v>3866</v>
      </c>
      <c r="E44" s="268">
        <v>469</v>
      </c>
      <c r="F44" s="268">
        <v>942</v>
      </c>
      <c r="G44" s="516">
        <v>121</v>
      </c>
      <c r="H44" s="516">
        <v>799</v>
      </c>
      <c r="I44" s="516">
        <v>61</v>
      </c>
      <c r="J44" s="516">
        <v>819</v>
      </c>
      <c r="K44" s="426">
        <v>20</v>
      </c>
      <c r="L44" s="426">
        <v>468</v>
      </c>
      <c r="M44" s="426">
        <v>14</v>
      </c>
      <c r="N44" s="426">
        <v>531</v>
      </c>
      <c r="O44" s="426">
        <v>4</v>
      </c>
      <c r="P44" s="426">
        <v>307</v>
      </c>
      <c r="Q44" s="422">
        <v>1</v>
      </c>
      <c r="R44" s="423">
        <v>0</v>
      </c>
    </row>
    <row r="45" spans="1:18" ht="24.75" customHeight="1" x14ac:dyDescent="0.15">
      <c r="A45" s="796"/>
      <c r="B45" s="257" t="s">
        <v>484</v>
      </c>
      <c r="C45" s="268">
        <f t="shared" si="10"/>
        <v>414</v>
      </c>
      <c r="D45" s="268">
        <f t="shared" si="11"/>
        <v>1698</v>
      </c>
      <c r="E45" s="268">
        <v>339</v>
      </c>
      <c r="F45" s="268">
        <v>599</v>
      </c>
      <c r="G45" s="516">
        <v>41</v>
      </c>
      <c r="H45" s="516">
        <v>260</v>
      </c>
      <c r="I45" s="516">
        <v>12</v>
      </c>
      <c r="J45" s="516">
        <v>164</v>
      </c>
      <c r="K45" s="426">
        <v>10</v>
      </c>
      <c r="L45" s="426">
        <v>240</v>
      </c>
      <c r="M45" s="426">
        <v>6</v>
      </c>
      <c r="N45" s="426">
        <v>223</v>
      </c>
      <c r="O45" s="426">
        <v>3</v>
      </c>
      <c r="P45" s="426">
        <v>212</v>
      </c>
      <c r="Q45" s="426">
        <v>3</v>
      </c>
      <c r="R45" s="423">
        <v>0</v>
      </c>
    </row>
    <row r="46" spans="1:18" ht="21.75" customHeight="1" x14ac:dyDescent="0.15">
      <c r="A46" s="796"/>
      <c r="B46" s="255" t="s">
        <v>285</v>
      </c>
      <c r="C46" s="268">
        <f t="shared" si="10"/>
        <v>241</v>
      </c>
      <c r="D46" s="268">
        <f t="shared" si="11"/>
        <v>1226</v>
      </c>
      <c r="E46" s="268">
        <v>183</v>
      </c>
      <c r="F46" s="268">
        <v>306</v>
      </c>
      <c r="G46" s="516">
        <v>33</v>
      </c>
      <c r="H46" s="516">
        <v>219</v>
      </c>
      <c r="I46" s="516">
        <v>8</v>
      </c>
      <c r="J46" s="516">
        <v>92</v>
      </c>
      <c r="K46" s="426">
        <v>4</v>
      </c>
      <c r="L46" s="426">
        <v>96</v>
      </c>
      <c r="M46" s="426">
        <v>8</v>
      </c>
      <c r="N46" s="426">
        <v>315</v>
      </c>
      <c r="O46" s="426">
        <v>3</v>
      </c>
      <c r="P46" s="426">
        <v>198</v>
      </c>
      <c r="Q46" s="422">
        <v>2</v>
      </c>
      <c r="R46" s="423">
        <v>0</v>
      </c>
    </row>
    <row r="47" spans="1:18" s="14" customFormat="1" ht="24" customHeight="1" x14ac:dyDescent="0.15">
      <c r="A47" s="796"/>
      <c r="B47" s="255" t="s">
        <v>286</v>
      </c>
      <c r="C47" s="268">
        <f t="shared" si="10"/>
        <v>467</v>
      </c>
      <c r="D47" s="268">
        <f t="shared" si="11"/>
        <v>8074</v>
      </c>
      <c r="E47" s="520">
        <v>132</v>
      </c>
      <c r="F47" s="520">
        <v>310</v>
      </c>
      <c r="G47" s="521">
        <v>161</v>
      </c>
      <c r="H47" s="521">
        <v>1074</v>
      </c>
      <c r="I47" s="521">
        <v>85</v>
      </c>
      <c r="J47" s="521">
        <v>1070</v>
      </c>
      <c r="K47" s="427">
        <v>34</v>
      </c>
      <c r="L47" s="427">
        <v>832</v>
      </c>
      <c r="M47" s="427">
        <v>34</v>
      </c>
      <c r="N47" s="427">
        <v>1201</v>
      </c>
      <c r="O47" s="428">
        <v>21</v>
      </c>
      <c r="P47" s="428">
        <v>3587</v>
      </c>
      <c r="Q47" s="428">
        <v>0</v>
      </c>
      <c r="R47" s="423">
        <v>0</v>
      </c>
    </row>
    <row r="48" spans="1:18" ht="18" customHeight="1" x14ac:dyDescent="0.15">
      <c r="A48" s="176"/>
      <c r="B48" s="255" t="s">
        <v>343</v>
      </c>
      <c r="C48" s="268">
        <f t="shared" si="10"/>
        <v>21</v>
      </c>
      <c r="D48" s="268">
        <f t="shared" si="11"/>
        <v>367</v>
      </c>
      <c r="E48" s="106">
        <v>9</v>
      </c>
      <c r="F48" s="106">
        <v>31</v>
      </c>
      <c r="G48" s="464">
        <v>10</v>
      </c>
      <c r="H48" s="522">
        <v>56</v>
      </c>
      <c r="I48" s="361">
        <v>0</v>
      </c>
      <c r="J48" s="149">
        <v>0</v>
      </c>
      <c r="K48" s="430">
        <v>0</v>
      </c>
      <c r="L48" s="430">
        <v>0</v>
      </c>
      <c r="M48" s="427">
        <v>0</v>
      </c>
      <c r="N48" s="429">
        <v>0</v>
      </c>
      <c r="O48" s="390">
        <v>2</v>
      </c>
      <c r="P48" s="390">
        <v>280</v>
      </c>
      <c r="Q48" s="422">
        <v>0</v>
      </c>
      <c r="R48" s="423">
        <v>0</v>
      </c>
    </row>
    <row r="49" spans="1:18" ht="25.5" customHeight="1" thickBot="1" x14ac:dyDescent="0.2">
      <c r="A49" s="177"/>
      <c r="B49" s="256" t="s">
        <v>483</v>
      </c>
      <c r="C49" s="523">
        <f t="shared" si="10"/>
        <v>358</v>
      </c>
      <c r="D49" s="523">
        <f t="shared" si="11"/>
        <v>6986</v>
      </c>
      <c r="E49" s="524">
        <v>208</v>
      </c>
      <c r="F49" s="524">
        <v>392</v>
      </c>
      <c r="G49" s="524">
        <v>57</v>
      </c>
      <c r="H49" s="524">
        <v>368</v>
      </c>
      <c r="I49" s="524">
        <v>46</v>
      </c>
      <c r="J49" s="524">
        <v>631</v>
      </c>
      <c r="K49" s="431">
        <v>18</v>
      </c>
      <c r="L49" s="431">
        <v>432</v>
      </c>
      <c r="M49" s="432">
        <v>10</v>
      </c>
      <c r="N49" s="431">
        <v>385</v>
      </c>
      <c r="O49" s="431">
        <v>18</v>
      </c>
      <c r="P49" s="431">
        <v>4778</v>
      </c>
      <c r="Q49" s="431">
        <v>1</v>
      </c>
      <c r="R49" s="433">
        <v>0</v>
      </c>
    </row>
    <row r="50" spans="1:18" ht="18.95" customHeight="1" x14ac:dyDescent="0.15">
      <c r="A50" s="12" t="s">
        <v>509</v>
      </c>
      <c r="O50" s="81" t="s">
        <v>594</v>
      </c>
    </row>
    <row r="51" spans="1:18" ht="18.95" hidden="1" customHeight="1" x14ac:dyDescent="0.15">
      <c r="O51" s="81"/>
      <c r="P51" s="81"/>
    </row>
    <row r="52" spans="1:18" ht="18.95" hidden="1" customHeight="1" x14ac:dyDescent="0.15">
      <c r="C52" s="180">
        <f>+E52+G52+I52+K52+M52+Q52+O52</f>
        <v>4840</v>
      </c>
      <c r="D52" s="181">
        <f>+F52+H52+J52+L52+R52+N52+P52</f>
        <v>53339</v>
      </c>
      <c r="E52" s="182">
        <v>2796</v>
      </c>
      <c r="F52" s="182">
        <v>5556</v>
      </c>
      <c r="G52" s="182">
        <v>934</v>
      </c>
      <c r="H52" s="182">
        <v>6113</v>
      </c>
      <c r="I52" s="182">
        <v>542</v>
      </c>
      <c r="J52" s="182">
        <v>7218</v>
      </c>
      <c r="K52" s="182">
        <v>204</v>
      </c>
      <c r="L52" s="182">
        <v>4887</v>
      </c>
      <c r="M52" s="182">
        <v>168</v>
      </c>
      <c r="N52" s="182">
        <v>6371</v>
      </c>
      <c r="O52" s="182">
        <v>183</v>
      </c>
      <c r="P52" s="182">
        <v>23194</v>
      </c>
      <c r="Q52" s="182">
        <v>13</v>
      </c>
      <c r="R52" s="182">
        <v>0</v>
      </c>
    </row>
    <row r="53" spans="1:18" ht="18.95" hidden="1" customHeight="1" x14ac:dyDescent="0.15">
      <c r="C53" s="180">
        <f>+E53+G53+I53+K53+M53+Q53+O53</f>
        <v>4320</v>
      </c>
      <c r="D53" s="181">
        <f>+F53+H53+J53+L53+R53+N53+P53</f>
        <v>45822</v>
      </c>
      <c r="E53" s="182">
        <v>2594</v>
      </c>
      <c r="F53" s="182">
        <v>5071</v>
      </c>
      <c r="G53" s="182">
        <v>797</v>
      </c>
      <c r="H53" s="182">
        <v>5235</v>
      </c>
      <c r="I53" s="182">
        <v>448</v>
      </c>
      <c r="J53" s="182">
        <v>5982</v>
      </c>
      <c r="K53" s="182">
        <v>166</v>
      </c>
      <c r="L53" s="182">
        <v>3975</v>
      </c>
      <c r="M53" s="182">
        <v>144</v>
      </c>
      <c r="N53" s="182">
        <v>5458</v>
      </c>
      <c r="O53" s="182">
        <v>158</v>
      </c>
      <c r="P53" s="182">
        <v>20101</v>
      </c>
      <c r="Q53" s="182">
        <v>13</v>
      </c>
      <c r="R53" s="182">
        <v>0</v>
      </c>
    </row>
    <row r="54" spans="1:18" ht="18.95" customHeight="1" x14ac:dyDescent="0.15">
      <c r="C54" s="182"/>
      <c r="D54" s="182"/>
      <c r="E54" s="182"/>
      <c r="F54" s="182"/>
      <c r="G54" s="182"/>
      <c r="H54" s="182"/>
      <c r="I54" s="182"/>
      <c r="J54" s="182"/>
      <c r="K54" s="182"/>
      <c r="L54" s="182"/>
      <c r="M54" s="182"/>
      <c r="N54" s="182"/>
      <c r="O54" s="182"/>
      <c r="P54" s="182"/>
      <c r="Q54" s="182"/>
      <c r="R54" s="182"/>
    </row>
  </sheetData>
  <sheetProtection sheet="1" objects="1" scenarios="1" selectLockedCells="1" selectUnlockedCells="1"/>
  <mergeCells count="67">
    <mergeCell ref="G11:H11"/>
    <mergeCell ref="G12:H12"/>
    <mergeCell ref="G13:H13"/>
    <mergeCell ref="G14:H14"/>
    <mergeCell ref="Q3:R3"/>
    <mergeCell ref="I3:J3"/>
    <mergeCell ref="G3:H4"/>
    <mergeCell ref="M3:N3"/>
    <mergeCell ref="K3:L4"/>
    <mergeCell ref="O3:P3"/>
    <mergeCell ref="G6:H6"/>
    <mergeCell ref="G7:H7"/>
    <mergeCell ref="G8:H8"/>
    <mergeCell ref="G9:H9"/>
    <mergeCell ref="G10:H10"/>
    <mergeCell ref="K13:L13"/>
    <mergeCell ref="E3:F3"/>
    <mergeCell ref="G19:H19"/>
    <mergeCell ref="K8:L8"/>
    <mergeCell ref="K5:L5"/>
    <mergeCell ref="K6:L6"/>
    <mergeCell ref="K10:L10"/>
    <mergeCell ref="K15:L15"/>
    <mergeCell ref="K16:L16"/>
    <mergeCell ref="K17:L17"/>
    <mergeCell ref="K11:L11"/>
    <mergeCell ref="K12:L12"/>
    <mergeCell ref="K9:L9"/>
    <mergeCell ref="K7:L7"/>
    <mergeCell ref="G16:H16"/>
    <mergeCell ref="G15:H15"/>
    <mergeCell ref="G5:H5"/>
    <mergeCell ref="A6:B6"/>
    <mergeCell ref="A31:B31"/>
    <mergeCell ref="A3:B4"/>
    <mergeCell ref="A5:B5"/>
    <mergeCell ref="A7:A10"/>
    <mergeCell ref="K20:L20"/>
    <mergeCell ref="K14:L14"/>
    <mergeCell ref="K19:L19"/>
    <mergeCell ref="A36:A47"/>
    <mergeCell ref="A30:B30"/>
    <mergeCell ref="K28:L28"/>
    <mergeCell ref="G20:H20"/>
    <mergeCell ref="G21:H21"/>
    <mergeCell ref="A32:A35"/>
    <mergeCell ref="G22:H22"/>
    <mergeCell ref="G23:H23"/>
    <mergeCell ref="G17:H18"/>
    <mergeCell ref="I17:I18"/>
    <mergeCell ref="J17:J18"/>
    <mergeCell ref="C3:D3"/>
    <mergeCell ref="O26:R26"/>
    <mergeCell ref="A28:B29"/>
    <mergeCell ref="A11:A24"/>
    <mergeCell ref="C28:D28"/>
    <mergeCell ref="E28:F28"/>
    <mergeCell ref="G28:H28"/>
    <mergeCell ref="I28:J28"/>
    <mergeCell ref="O28:P28"/>
    <mergeCell ref="Q28:R28"/>
    <mergeCell ref="K24:L24"/>
    <mergeCell ref="K21:L21"/>
    <mergeCell ref="K22:L22"/>
    <mergeCell ref="K23:L23"/>
    <mergeCell ref="K18:L18"/>
    <mergeCell ref="M28:N28"/>
  </mergeCells>
  <phoneticPr fontId="16"/>
  <printOptions horizontalCentered="1"/>
  <pageMargins left="0.59055118110236227" right="0.59055118110236227" top="0.59055118110236227" bottom="0.59055118110236227" header="0.39370078740157483" footer="0.39370078740157483"/>
  <pageSetup paperSize="9" scale="80" firstPageNumber="66" fitToWidth="0" orientation="portrait" useFirstPageNumber="1" verticalDpi="300" r:id="rId1"/>
  <headerFooter scaleWithDoc="0" alignWithMargins="0">
    <oddHeader>&amp;L事業所</oddHeader>
    <oddFooter>&amp;C&amp;12&amp;A</oddFooter>
  </headerFooter>
  <ignoredErrors>
    <ignoredError sqref="C32:D32 C36:D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R54"/>
  <sheetViews>
    <sheetView view="pageBreakPreview" topLeftCell="A27" zoomScaleNormal="100" zoomScaleSheetLayoutView="100" workbookViewId="0">
      <pane xSplit="2" topLeftCell="K1" activePane="topRight" state="frozen"/>
      <selection activeCell="F8" sqref="F8:H8"/>
      <selection pane="topRight" activeCell="Y45" sqref="Y45"/>
    </sheetView>
  </sheetViews>
  <sheetFormatPr defaultRowHeight="18.95" customHeight="1" x14ac:dyDescent="0.15"/>
  <cols>
    <col min="1" max="1" width="3.5703125" style="12" hidden="1" customWidth="1"/>
    <col min="2" max="2" width="22.85546875" style="12" hidden="1" customWidth="1"/>
    <col min="3" max="8" width="11.140625" style="12" hidden="1" customWidth="1"/>
    <col min="9" max="9" width="10.7109375" style="12" hidden="1" customWidth="1"/>
    <col min="10" max="10" width="10" style="12" hidden="1" customWidth="1"/>
    <col min="11" max="11" width="10.42578125" style="12" customWidth="1"/>
    <col min="12" max="12" width="10.140625" style="12" customWidth="1"/>
    <col min="13" max="13" width="9.28515625" style="12" customWidth="1"/>
    <col min="14" max="14" width="9.85546875" style="12" customWidth="1"/>
    <col min="15" max="15" width="9.28515625" style="12" customWidth="1"/>
    <col min="16" max="16" width="10.28515625" style="12" customWidth="1"/>
    <col min="17" max="18" width="13.5703125" style="12" customWidth="1"/>
    <col min="19" max="16384" width="9.140625" style="12"/>
  </cols>
  <sheetData>
    <row r="1" spans="1:18" ht="5.0999999999999996" customHeight="1" x14ac:dyDescent="0.15"/>
    <row r="2" spans="1:18" ht="15" customHeight="1" thickBot="1" x14ac:dyDescent="0.2">
      <c r="A2" s="12" t="s">
        <v>508</v>
      </c>
      <c r="M2" s="79"/>
      <c r="N2" s="79"/>
      <c r="O2" s="183"/>
      <c r="P2" s="437"/>
      <c r="Q2" s="79"/>
      <c r="R2" s="143" t="s">
        <v>44</v>
      </c>
    </row>
    <row r="3" spans="1:18" ht="15" customHeight="1" x14ac:dyDescent="0.15">
      <c r="A3" s="712" t="s">
        <v>45</v>
      </c>
      <c r="B3" s="722"/>
      <c r="C3" s="403" t="s">
        <v>547</v>
      </c>
      <c r="D3" s="403"/>
      <c r="E3" s="798" t="s">
        <v>548</v>
      </c>
      <c r="F3" s="830"/>
      <c r="G3" s="849" t="s">
        <v>276</v>
      </c>
      <c r="H3" s="850"/>
      <c r="I3" s="847" t="s">
        <v>434</v>
      </c>
      <c r="J3" s="848"/>
      <c r="K3" s="849" t="s">
        <v>276</v>
      </c>
      <c r="L3" s="850"/>
      <c r="M3" s="853" t="s">
        <v>546</v>
      </c>
      <c r="N3" s="799"/>
      <c r="O3" s="854" t="s">
        <v>505</v>
      </c>
      <c r="P3" s="855"/>
      <c r="Q3" s="854" t="s">
        <v>591</v>
      </c>
      <c r="R3" s="855"/>
    </row>
    <row r="4" spans="1:18" ht="15" customHeight="1" x14ac:dyDescent="0.15">
      <c r="A4" s="714"/>
      <c r="B4" s="723"/>
      <c r="C4" s="399" t="s">
        <v>46</v>
      </c>
      <c r="D4" s="398" t="s">
        <v>13</v>
      </c>
      <c r="E4" s="155" t="s">
        <v>46</v>
      </c>
      <c r="F4" s="401" t="s">
        <v>13</v>
      </c>
      <c r="G4" s="851"/>
      <c r="H4" s="852"/>
      <c r="I4" s="346" t="s">
        <v>46</v>
      </c>
      <c r="J4" s="175" t="s">
        <v>13</v>
      </c>
      <c r="K4" s="851"/>
      <c r="L4" s="852"/>
      <c r="M4" s="150" t="s">
        <v>46</v>
      </c>
      <c r="N4" s="458" t="s">
        <v>13</v>
      </c>
      <c r="O4" s="153" t="s">
        <v>506</v>
      </c>
      <c r="P4" s="294" t="s">
        <v>507</v>
      </c>
      <c r="Q4" s="153" t="s">
        <v>592</v>
      </c>
      <c r="R4" s="294" t="s">
        <v>593</v>
      </c>
    </row>
    <row r="5" spans="1:18" s="24" customFormat="1" ht="14.25" customHeight="1" x14ac:dyDescent="0.15">
      <c r="A5" s="814" t="s">
        <v>435</v>
      </c>
      <c r="B5" s="829"/>
      <c r="C5" s="89">
        <f t="shared" ref="C5:F5" si="0">C6+C7+C11</f>
        <v>5704</v>
      </c>
      <c r="D5" s="89">
        <f t="shared" si="0"/>
        <v>51850</v>
      </c>
      <c r="E5" s="89">
        <f t="shared" si="0"/>
        <v>5486</v>
      </c>
      <c r="F5" s="345">
        <f t="shared" si="0"/>
        <v>52615</v>
      </c>
      <c r="G5" s="835" t="s">
        <v>275</v>
      </c>
      <c r="H5" s="836"/>
      <c r="I5" s="173">
        <f>I6+I7+I11</f>
        <v>5324</v>
      </c>
      <c r="J5" s="18">
        <v>56570</v>
      </c>
      <c r="K5" s="835" t="s">
        <v>275</v>
      </c>
      <c r="L5" s="836"/>
      <c r="M5" s="434">
        <f>M6+M7+M11</f>
        <v>4840</v>
      </c>
      <c r="N5" s="434">
        <f>N6+N7+N11</f>
        <v>53339</v>
      </c>
      <c r="O5" s="435">
        <f>O6+O7+O11</f>
        <v>5254</v>
      </c>
      <c r="P5" s="436">
        <f>P6+P7+P11</f>
        <v>55002</v>
      </c>
      <c r="Q5" s="525">
        <f t="shared" ref="Q5:R5" si="1">Q6+Q7+Q11</f>
        <v>5206</v>
      </c>
      <c r="R5" s="436">
        <f t="shared" si="1"/>
        <v>55345</v>
      </c>
    </row>
    <row r="6" spans="1:18" s="24" customFormat="1" ht="16.5" customHeight="1" x14ac:dyDescent="0.15">
      <c r="A6" s="825" t="s">
        <v>436</v>
      </c>
      <c r="B6" s="826"/>
      <c r="C6" s="287">
        <v>3</v>
      </c>
      <c r="D6" s="287">
        <v>14</v>
      </c>
      <c r="E6" s="287">
        <v>3</v>
      </c>
      <c r="F6" s="288">
        <v>20</v>
      </c>
      <c r="G6" s="837" t="s">
        <v>277</v>
      </c>
      <c r="H6" s="838"/>
      <c r="I6" s="286">
        <v>2</v>
      </c>
      <c r="J6" s="287">
        <v>13</v>
      </c>
      <c r="K6" s="837" t="s">
        <v>277</v>
      </c>
      <c r="L6" s="838"/>
      <c r="M6" s="289">
        <v>3</v>
      </c>
      <c r="N6" s="289">
        <v>31</v>
      </c>
      <c r="O6" s="290">
        <v>0</v>
      </c>
      <c r="P6" s="291">
        <v>0</v>
      </c>
      <c r="Q6" s="526">
        <v>1</v>
      </c>
      <c r="R6" s="291">
        <v>1</v>
      </c>
    </row>
    <row r="7" spans="1:18" s="24" customFormat="1" ht="16.5" customHeight="1" x14ac:dyDescent="0.15">
      <c r="A7" s="816" t="s">
        <v>437</v>
      </c>
      <c r="B7" s="394" t="s">
        <v>48</v>
      </c>
      <c r="C7" s="171">
        <f t="shared" ref="C7:F7" si="2">SUM(C8:C10)</f>
        <v>644</v>
      </c>
      <c r="D7" s="171">
        <f t="shared" si="2"/>
        <v>7908</v>
      </c>
      <c r="E7" s="171">
        <f t="shared" si="2"/>
        <v>581</v>
      </c>
      <c r="F7" s="140">
        <f t="shared" si="2"/>
        <v>7321</v>
      </c>
      <c r="G7" s="841" t="s">
        <v>275</v>
      </c>
      <c r="H7" s="842"/>
      <c r="I7" s="173">
        <f>SUM(I8:I10)</f>
        <v>552</v>
      </c>
      <c r="J7" s="402">
        <f>SUM(J8:J10)</f>
        <v>7419</v>
      </c>
      <c r="K7" s="841" t="s">
        <v>275</v>
      </c>
      <c r="L7" s="842"/>
      <c r="M7" s="172">
        <f>SUM(M8:M10)</f>
        <v>517</v>
      </c>
      <c r="N7" s="172">
        <f>SUM(N8:N10)</f>
        <v>7486</v>
      </c>
      <c r="O7" s="284">
        <f>SUM(O8:O10)</f>
        <v>556</v>
      </c>
      <c r="P7" s="285">
        <f>SUM(P8:P10)</f>
        <v>7492</v>
      </c>
      <c r="Q7" s="527">
        <f t="shared" ref="Q7:R7" si="3">SUM(Q8:Q10)</f>
        <v>573</v>
      </c>
      <c r="R7" s="285">
        <f t="shared" si="3"/>
        <v>7044</v>
      </c>
    </row>
    <row r="8" spans="1:18" s="24" customFormat="1" ht="16.5" customHeight="1" x14ac:dyDescent="0.15">
      <c r="A8" s="817"/>
      <c r="B8" s="404" t="s">
        <v>49</v>
      </c>
      <c r="C8" s="395">
        <v>3</v>
      </c>
      <c r="D8" s="395">
        <v>21</v>
      </c>
      <c r="E8" s="395">
        <v>3</v>
      </c>
      <c r="F8" s="199">
        <v>22</v>
      </c>
      <c r="G8" s="833" t="s">
        <v>278</v>
      </c>
      <c r="H8" s="834"/>
      <c r="I8" s="201">
        <v>7</v>
      </c>
      <c r="J8" s="400">
        <v>43</v>
      </c>
      <c r="K8" s="833" t="s">
        <v>278</v>
      </c>
      <c r="L8" s="834"/>
      <c r="M8" s="361">
        <v>3</v>
      </c>
      <c r="N8" s="361">
        <v>18</v>
      </c>
      <c r="O8" s="277">
        <v>1</v>
      </c>
      <c r="P8" s="279">
        <v>0</v>
      </c>
      <c r="Q8" s="528">
        <v>2</v>
      </c>
      <c r="R8" s="279">
        <v>2</v>
      </c>
    </row>
    <row r="9" spans="1:18" s="24" customFormat="1" ht="16.5" customHeight="1" x14ac:dyDescent="0.15">
      <c r="A9" s="817"/>
      <c r="B9" s="404" t="s">
        <v>50</v>
      </c>
      <c r="C9" s="395">
        <v>441</v>
      </c>
      <c r="D9" s="395">
        <v>4998</v>
      </c>
      <c r="E9" s="395">
        <v>425</v>
      </c>
      <c r="F9" s="199">
        <v>4590</v>
      </c>
      <c r="G9" s="833" t="s">
        <v>279</v>
      </c>
      <c r="H9" s="834"/>
      <c r="I9" s="201">
        <v>392</v>
      </c>
      <c r="J9" s="400">
        <v>4466</v>
      </c>
      <c r="K9" s="833" t="s">
        <v>279</v>
      </c>
      <c r="L9" s="834"/>
      <c r="M9" s="361">
        <v>353</v>
      </c>
      <c r="N9" s="361">
        <v>4139</v>
      </c>
      <c r="O9" s="277">
        <v>391</v>
      </c>
      <c r="P9" s="278">
        <v>4354</v>
      </c>
      <c r="Q9" s="528">
        <v>415</v>
      </c>
      <c r="R9" s="278">
        <v>4202</v>
      </c>
    </row>
    <row r="10" spans="1:18" s="24" customFormat="1" ht="19.5" customHeight="1" x14ac:dyDescent="0.15">
      <c r="A10" s="818"/>
      <c r="B10" s="202" t="s">
        <v>51</v>
      </c>
      <c r="C10" s="396">
        <v>200</v>
      </c>
      <c r="D10" s="396">
        <v>2889</v>
      </c>
      <c r="E10" s="396">
        <v>153</v>
      </c>
      <c r="F10" s="203">
        <v>2709</v>
      </c>
      <c r="G10" s="839" t="s">
        <v>280</v>
      </c>
      <c r="H10" s="840"/>
      <c r="I10" s="204">
        <v>153</v>
      </c>
      <c r="J10" s="205">
        <v>2910</v>
      </c>
      <c r="K10" s="839" t="s">
        <v>280</v>
      </c>
      <c r="L10" s="840"/>
      <c r="M10" s="206">
        <v>161</v>
      </c>
      <c r="N10" s="206">
        <v>3329</v>
      </c>
      <c r="O10" s="280">
        <v>164</v>
      </c>
      <c r="P10" s="281">
        <v>3138</v>
      </c>
      <c r="Q10" s="529">
        <v>156</v>
      </c>
      <c r="R10" s="281">
        <v>2840</v>
      </c>
    </row>
    <row r="11" spans="1:18" s="24" customFormat="1" ht="16.5" customHeight="1" x14ac:dyDescent="0.15">
      <c r="A11" s="795" t="s">
        <v>438</v>
      </c>
      <c r="B11" s="298" t="s">
        <v>48</v>
      </c>
      <c r="C11" s="137">
        <f t="shared" ref="C11:F11" si="4">SUM(C12:C24)</f>
        <v>5057</v>
      </c>
      <c r="D11" s="137">
        <f t="shared" si="4"/>
        <v>43928</v>
      </c>
      <c r="E11" s="137">
        <f t="shared" si="4"/>
        <v>4902</v>
      </c>
      <c r="F11" s="141">
        <f t="shared" si="4"/>
        <v>45274</v>
      </c>
      <c r="G11" s="841" t="s">
        <v>275</v>
      </c>
      <c r="H11" s="842"/>
      <c r="I11" s="174">
        <f>SUM(I12:I24)</f>
        <v>4770</v>
      </c>
      <c r="J11" s="402">
        <f>SUM(J12:J24)</f>
        <v>49138</v>
      </c>
      <c r="K11" s="841" t="s">
        <v>275</v>
      </c>
      <c r="L11" s="842"/>
      <c r="M11" s="19">
        <f>SUM(M12:M24)</f>
        <v>4320</v>
      </c>
      <c r="N11" s="19">
        <f>SUM(N12:N24)</f>
        <v>45822</v>
      </c>
      <c r="O11" s="284">
        <f>SUM(O12:O24)</f>
        <v>4698</v>
      </c>
      <c r="P11" s="285">
        <f>SUM(P12:P24)</f>
        <v>47510</v>
      </c>
      <c r="Q11" s="527">
        <f t="shared" ref="Q11:R11" si="5">SUM(Q12:Q24)</f>
        <v>4632</v>
      </c>
      <c r="R11" s="285">
        <f t="shared" si="5"/>
        <v>48300</v>
      </c>
    </row>
    <row r="12" spans="1:18" s="24" customFormat="1" ht="16.5" customHeight="1" x14ac:dyDescent="0.15">
      <c r="A12" s="796"/>
      <c r="B12" s="145" t="s">
        <v>52</v>
      </c>
      <c r="C12" s="395">
        <v>6</v>
      </c>
      <c r="D12" s="395">
        <v>978</v>
      </c>
      <c r="E12" s="395">
        <v>5</v>
      </c>
      <c r="F12" s="199">
        <v>1174</v>
      </c>
      <c r="G12" s="843" t="s">
        <v>281</v>
      </c>
      <c r="H12" s="844"/>
      <c r="I12" s="201">
        <v>4</v>
      </c>
      <c r="J12" s="400">
        <v>1146</v>
      </c>
      <c r="K12" s="803" t="s">
        <v>281</v>
      </c>
      <c r="L12" s="804"/>
      <c r="M12" s="361">
        <v>4</v>
      </c>
      <c r="N12" s="361">
        <v>1076</v>
      </c>
      <c r="O12" s="277">
        <v>5</v>
      </c>
      <c r="P12" s="278">
        <v>1084</v>
      </c>
      <c r="Q12" s="528">
        <v>4</v>
      </c>
      <c r="R12" s="278">
        <v>1072</v>
      </c>
    </row>
    <row r="13" spans="1:18" s="24" customFormat="1" ht="16.5" customHeight="1" x14ac:dyDescent="0.15">
      <c r="A13" s="796"/>
      <c r="B13" s="145" t="s">
        <v>53</v>
      </c>
      <c r="C13" s="395">
        <v>165</v>
      </c>
      <c r="D13" s="395">
        <v>4278</v>
      </c>
      <c r="E13" s="395">
        <v>180</v>
      </c>
      <c r="F13" s="199">
        <v>4310</v>
      </c>
      <c r="G13" s="833" t="s">
        <v>282</v>
      </c>
      <c r="H13" s="834"/>
      <c r="I13" s="201">
        <v>193</v>
      </c>
      <c r="J13" s="400">
        <v>5768</v>
      </c>
      <c r="K13" s="810" t="s">
        <v>341</v>
      </c>
      <c r="L13" s="811"/>
      <c r="M13" s="361">
        <v>88</v>
      </c>
      <c r="N13" s="361">
        <v>3042</v>
      </c>
      <c r="O13" s="277">
        <v>83</v>
      </c>
      <c r="P13" s="278">
        <v>1441</v>
      </c>
      <c r="Q13" s="277">
        <v>92</v>
      </c>
      <c r="R13" s="278">
        <v>1545</v>
      </c>
    </row>
    <row r="14" spans="1:18" s="24" customFormat="1" ht="16.5" customHeight="1" x14ac:dyDescent="0.15">
      <c r="A14" s="796"/>
      <c r="B14" s="145" t="s">
        <v>54</v>
      </c>
      <c r="C14" s="395">
        <v>2360</v>
      </c>
      <c r="D14" s="395">
        <v>19401</v>
      </c>
      <c r="E14" s="395">
        <v>2154</v>
      </c>
      <c r="F14" s="199">
        <v>19649</v>
      </c>
      <c r="G14" s="833" t="s">
        <v>545</v>
      </c>
      <c r="H14" s="834"/>
      <c r="I14" s="201">
        <v>1299</v>
      </c>
      <c r="J14" s="400">
        <v>15455</v>
      </c>
      <c r="K14" s="810" t="s">
        <v>340</v>
      </c>
      <c r="L14" s="811"/>
      <c r="M14" s="361">
        <v>104</v>
      </c>
      <c r="N14" s="361">
        <v>3108</v>
      </c>
      <c r="O14" s="277">
        <v>112</v>
      </c>
      <c r="P14" s="278">
        <v>3125</v>
      </c>
      <c r="Q14" s="277">
        <v>122</v>
      </c>
      <c r="R14" s="278">
        <v>3273</v>
      </c>
    </row>
    <row r="15" spans="1:18" s="24" customFormat="1" ht="16.5" customHeight="1" x14ac:dyDescent="0.15">
      <c r="A15" s="796"/>
      <c r="B15" s="145" t="s">
        <v>55</v>
      </c>
      <c r="C15" s="395">
        <v>108</v>
      </c>
      <c r="D15" s="395">
        <v>1002</v>
      </c>
      <c r="E15" s="395">
        <v>87</v>
      </c>
      <c r="F15" s="199">
        <v>860</v>
      </c>
      <c r="G15" s="833" t="s">
        <v>283</v>
      </c>
      <c r="H15" s="834"/>
      <c r="I15" s="200">
        <v>90</v>
      </c>
      <c r="J15" s="395">
        <v>1004</v>
      </c>
      <c r="K15" s="810" t="s">
        <v>545</v>
      </c>
      <c r="L15" s="811"/>
      <c r="M15" s="361">
        <v>1152</v>
      </c>
      <c r="N15" s="361">
        <v>14204</v>
      </c>
      <c r="O15" s="277">
        <v>1240</v>
      </c>
      <c r="P15" s="278">
        <v>15116</v>
      </c>
      <c r="Q15" s="277">
        <v>1228</v>
      </c>
      <c r="R15" s="278">
        <v>15407</v>
      </c>
    </row>
    <row r="16" spans="1:18" s="24" customFormat="1" ht="16.5" customHeight="1" x14ac:dyDescent="0.15">
      <c r="A16" s="796"/>
      <c r="B16" s="145" t="s">
        <v>22</v>
      </c>
      <c r="C16" s="395">
        <v>632</v>
      </c>
      <c r="D16" s="395">
        <v>1147</v>
      </c>
      <c r="E16" s="395">
        <v>672</v>
      </c>
      <c r="F16" s="199">
        <v>1277</v>
      </c>
      <c r="G16" s="833" t="s">
        <v>284</v>
      </c>
      <c r="H16" s="834"/>
      <c r="I16" s="200">
        <v>688</v>
      </c>
      <c r="J16" s="395">
        <v>1814</v>
      </c>
      <c r="K16" s="810" t="s">
        <v>283</v>
      </c>
      <c r="L16" s="811"/>
      <c r="M16" s="361">
        <v>81</v>
      </c>
      <c r="N16" s="361">
        <v>981</v>
      </c>
      <c r="O16" s="277">
        <v>93</v>
      </c>
      <c r="P16" s="278">
        <v>928</v>
      </c>
      <c r="Q16" s="277">
        <v>85</v>
      </c>
      <c r="R16" s="278">
        <v>1009</v>
      </c>
    </row>
    <row r="17" spans="1:18" s="24" customFormat="1" ht="15.75" customHeight="1" x14ac:dyDescent="0.15">
      <c r="A17" s="796"/>
      <c r="B17" s="145" t="s">
        <v>56</v>
      </c>
      <c r="C17" s="395">
        <v>1768</v>
      </c>
      <c r="D17" s="395">
        <v>16044</v>
      </c>
      <c r="E17" s="395">
        <v>1786</v>
      </c>
      <c r="F17" s="199">
        <v>16987</v>
      </c>
      <c r="G17" s="821" t="s">
        <v>482</v>
      </c>
      <c r="H17" s="822"/>
      <c r="I17" s="823">
        <v>278</v>
      </c>
      <c r="J17" s="824">
        <v>2048</v>
      </c>
      <c r="K17" s="812" t="s">
        <v>347</v>
      </c>
      <c r="L17" s="813"/>
      <c r="M17" s="116">
        <v>628</v>
      </c>
      <c r="N17" s="116">
        <v>1725</v>
      </c>
      <c r="O17" s="277">
        <v>647</v>
      </c>
      <c r="P17" s="278">
        <v>1692</v>
      </c>
      <c r="Q17" s="277">
        <v>624</v>
      </c>
      <c r="R17" s="278">
        <v>1602</v>
      </c>
    </row>
    <row r="18" spans="1:18" s="24" customFormat="1" ht="24" customHeight="1" x14ac:dyDescent="0.15">
      <c r="A18" s="796"/>
      <c r="B18" s="145" t="s">
        <v>57</v>
      </c>
      <c r="C18" s="395">
        <v>18</v>
      </c>
      <c r="D18" s="395">
        <v>1078</v>
      </c>
      <c r="E18" s="395">
        <v>18</v>
      </c>
      <c r="F18" s="199">
        <v>1017</v>
      </c>
      <c r="G18" s="821"/>
      <c r="H18" s="822"/>
      <c r="I18" s="823"/>
      <c r="J18" s="824"/>
      <c r="K18" s="805" t="s">
        <v>288</v>
      </c>
      <c r="L18" s="806"/>
      <c r="M18" s="361">
        <v>248</v>
      </c>
      <c r="N18" s="361">
        <v>1873</v>
      </c>
      <c r="O18" s="277">
        <v>282</v>
      </c>
      <c r="P18" s="278">
        <v>2278</v>
      </c>
      <c r="Q18" s="277">
        <v>286</v>
      </c>
      <c r="R18" s="278">
        <v>2175</v>
      </c>
    </row>
    <row r="19" spans="1:18" s="24" customFormat="1" ht="20.25" customHeight="1" x14ac:dyDescent="0.15">
      <c r="A19" s="796"/>
      <c r="B19" s="146"/>
      <c r="C19" s="395"/>
      <c r="D19" s="395"/>
      <c r="E19" s="395"/>
      <c r="F19" s="199"/>
      <c r="G19" s="831" t="s">
        <v>289</v>
      </c>
      <c r="H19" s="832"/>
      <c r="I19" s="200">
        <v>719</v>
      </c>
      <c r="J19" s="395">
        <v>4506</v>
      </c>
      <c r="K19" s="812" t="s">
        <v>289</v>
      </c>
      <c r="L19" s="813"/>
      <c r="M19" s="361">
        <v>662</v>
      </c>
      <c r="N19" s="361">
        <v>3681</v>
      </c>
      <c r="O19" s="277">
        <v>721</v>
      </c>
      <c r="P19" s="278">
        <v>4025</v>
      </c>
      <c r="Q19" s="277">
        <v>690</v>
      </c>
      <c r="R19" s="278">
        <v>3866</v>
      </c>
    </row>
    <row r="20" spans="1:18" s="24" customFormat="1" ht="23.25" customHeight="1" x14ac:dyDescent="0.15">
      <c r="A20" s="796"/>
      <c r="B20" s="146"/>
      <c r="C20" s="395"/>
      <c r="D20" s="395"/>
      <c r="E20" s="395"/>
      <c r="F20" s="199"/>
      <c r="G20" s="803" t="s">
        <v>285</v>
      </c>
      <c r="H20" s="804"/>
      <c r="I20" s="200">
        <v>285</v>
      </c>
      <c r="J20" s="395">
        <v>2797</v>
      </c>
      <c r="K20" s="808" t="s">
        <v>484</v>
      </c>
      <c r="L20" s="809"/>
      <c r="M20" s="361">
        <v>407</v>
      </c>
      <c r="N20" s="361">
        <v>2161</v>
      </c>
      <c r="O20" s="277">
        <v>430</v>
      </c>
      <c r="P20" s="278">
        <v>1781</v>
      </c>
      <c r="Q20" s="277">
        <v>414</v>
      </c>
      <c r="R20" s="278">
        <v>1698</v>
      </c>
    </row>
    <row r="21" spans="1:18" s="24" customFormat="1" ht="19.5" customHeight="1" x14ac:dyDescent="0.15">
      <c r="A21" s="796"/>
      <c r="B21" s="146"/>
      <c r="C21" s="395"/>
      <c r="D21" s="395"/>
      <c r="E21" s="395"/>
      <c r="F21" s="199"/>
      <c r="G21" s="803" t="s">
        <v>286</v>
      </c>
      <c r="H21" s="804"/>
      <c r="I21" s="200">
        <v>369</v>
      </c>
      <c r="J21" s="395">
        <v>6682</v>
      </c>
      <c r="K21" s="803" t="s">
        <v>285</v>
      </c>
      <c r="L21" s="804"/>
      <c r="M21" s="361">
        <v>209</v>
      </c>
      <c r="N21" s="361">
        <v>1260</v>
      </c>
      <c r="O21" s="277">
        <v>237</v>
      </c>
      <c r="P21" s="278">
        <v>1172</v>
      </c>
      <c r="Q21" s="277">
        <v>241</v>
      </c>
      <c r="R21" s="278">
        <v>1226</v>
      </c>
    </row>
    <row r="22" spans="1:18" s="24" customFormat="1" ht="16.5" customHeight="1" x14ac:dyDescent="0.15">
      <c r="A22" s="796"/>
      <c r="B22" s="146"/>
      <c r="C22" s="395"/>
      <c r="D22" s="395"/>
      <c r="E22" s="395"/>
      <c r="F22" s="199"/>
      <c r="G22" s="803" t="s">
        <v>287</v>
      </c>
      <c r="H22" s="804"/>
      <c r="I22" s="200">
        <v>831</v>
      </c>
      <c r="J22" s="395">
        <v>6778</v>
      </c>
      <c r="K22" s="803" t="s">
        <v>286</v>
      </c>
      <c r="L22" s="804"/>
      <c r="M22" s="361">
        <v>371</v>
      </c>
      <c r="N22" s="361">
        <v>7177</v>
      </c>
      <c r="O22" s="277">
        <v>462</v>
      </c>
      <c r="P22" s="278">
        <v>8255</v>
      </c>
      <c r="Q22" s="277">
        <v>467</v>
      </c>
      <c r="R22" s="278">
        <v>8074</v>
      </c>
    </row>
    <row r="23" spans="1:18" s="24" customFormat="1" ht="16.5" customHeight="1" x14ac:dyDescent="0.15">
      <c r="A23" s="796"/>
      <c r="B23" s="146"/>
      <c r="C23" s="395"/>
      <c r="D23" s="395"/>
      <c r="E23" s="395"/>
      <c r="F23" s="199"/>
      <c r="G23" s="819" t="s">
        <v>346</v>
      </c>
      <c r="H23" s="820"/>
      <c r="I23" s="200">
        <v>14</v>
      </c>
      <c r="J23" s="395">
        <v>1140</v>
      </c>
      <c r="K23" s="803" t="s">
        <v>343</v>
      </c>
      <c r="L23" s="804"/>
      <c r="M23" s="361">
        <v>22</v>
      </c>
      <c r="N23" s="361">
        <v>198</v>
      </c>
      <c r="O23" s="277">
        <v>24</v>
      </c>
      <c r="P23" s="278">
        <v>394</v>
      </c>
      <c r="Q23" s="277">
        <v>21</v>
      </c>
      <c r="R23" s="278">
        <v>367</v>
      </c>
    </row>
    <row r="24" spans="1:18" s="24" customFormat="1" ht="28.5" customHeight="1" thickBot="1" x14ac:dyDescent="0.2">
      <c r="A24" s="797"/>
      <c r="B24" s="147"/>
      <c r="C24" s="207"/>
      <c r="D24" s="207"/>
      <c r="E24" s="207"/>
      <c r="F24" s="208"/>
      <c r="G24" s="295"/>
      <c r="H24" s="208"/>
      <c r="I24" s="209"/>
      <c r="J24" s="207"/>
      <c r="K24" s="801" t="s">
        <v>344</v>
      </c>
      <c r="L24" s="802"/>
      <c r="M24" s="119">
        <v>344</v>
      </c>
      <c r="N24" s="119">
        <v>5336</v>
      </c>
      <c r="O24" s="282">
        <v>362</v>
      </c>
      <c r="P24" s="283">
        <v>6219</v>
      </c>
      <c r="Q24" s="282">
        <v>358</v>
      </c>
      <c r="R24" s="283">
        <v>6986</v>
      </c>
    </row>
    <row r="25" spans="1:18" ht="15" customHeight="1" x14ac:dyDescent="0.15">
      <c r="A25" s="12" t="s">
        <v>509</v>
      </c>
      <c r="I25" s="82"/>
      <c r="J25" s="82"/>
      <c r="K25" s="82"/>
      <c r="L25" s="82"/>
      <c r="M25" s="466" t="s">
        <v>439</v>
      </c>
      <c r="N25" s="466"/>
      <c r="O25" s="466"/>
      <c r="P25" s="466"/>
      <c r="Q25" s="466"/>
      <c r="R25" s="466" t="s">
        <v>348</v>
      </c>
    </row>
    <row r="26" spans="1:18" ht="15" customHeight="1" x14ac:dyDescent="0.15">
      <c r="E26" s="210"/>
      <c r="F26" s="210"/>
      <c r="I26" s="82"/>
      <c r="J26" s="82"/>
      <c r="K26" s="82"/>
      <c r="L26" s="82"/>
      <c r="M26" s="82"/>
      <c r="N26" s="82"/>
      <c r="O26" s="794" t="s">
        <v>353</v>
      </c>
      <c r="P26" s="794"/>
      <c r="Q26" s="794"/>
      <c r="R26" s="794"/>
    </row>
    <row r="27" spans="1:18" ht="15" customHeight="1" thickBot="1" x14ac:dyDescent="0.2">
      <c r="A27" s="12" t="s">
        <v>349</v>
      </c>
      <c r="I27" s="82"/>
      <c r="J27" s="82"/>
      <c r="K27" s="82"/>
      <c r="L27" s="82"/>
      <c r="M27" s="82"/>
      <c r="N27" s="82"/>
      <c r="O27" s="82"/>
      <c r="P27" s="82"/>
      <c r="Q27" s="82"/>
      <c r="R27" s="85" t="s">
        <v>44</v>
      </c>
    </row>
    <row r="28" spans="1:18" ht="15" customHeight="1" x14ac:dyDescent="0.15">
      <c r="A28" s="712" t="s">
        <v>58</v>
      </c>
      <c r="B28" s="722"/>
      <c r="C28" s="798" t="s">
        <v>18</v>
      </c>
      <c r="D28" s="798"/>
      <c r="E28" s="798" t="s">
        <v>59</v>
      </c>
      <c r="F28" s="798"/>
      <c r="G28" s="798" t="s">
        <v>60</v>
      </c>
      <c r="H28" s="798"/>
      <c r="I28" s="793" t="s">
        <v>61</v>
      </c>
      <c r="J28" s="793"/>
      <c r="K28" s="798" t="s">
        <v>62</v>
      </c>
      <c r="L28" s="798"/>
      <c r="M28" s="792" t="s">
        <v>440</v>
      </c>
      <c r="N28" s="807"/>
      <c r="O28" s="792" t="s">
        <v>350</v>
      </c>
      <c r="P28" s="793"/>
      <c r="Q28" s="792" t="s">
        <v>354</v>
      </c>
      <c r="R28" s="800"/>
    </row>
    <row r="29" spans="1:18" ht="15" customHeight="1" x14ac:dyDescent="0.15">
      <c r="A29" s="714"/>
      <c r="B29" s="723"/>
      <c r="C29" s="458" t="s">
        <v>46</v>
      </c>
      <c r="D29" s="458" t="s">
        <v>13</v>
      </c>
      <c r="E29" s="458" t="s">
        <v>46</v>
      </c>
      <c r="F29" s="458" t="s">
        <v>13</v>
      </c>
      <c r="G29" s="458" t="s">
        <v>46</v>
      </c>
      <c r="H29" s="460" t="s">
        <v>13</v>
      </c>
      <c r="I29" s="155" t="s">
        <v>46</v>
      </c>
      <c r="J29" s="458" t="s">
        <v>13</v>
      </c>
      <c r="K29" s="458" t="s">
        <v>46</v>
      </c>
      <c r="L29" s="458" t="s">
        <v>13</v>
      </c>
      <c r="M29" s="458" t="s">
        <v>46</v>
      </c>
      <c r="N29" s="460" t="s">
        <v>13</v>
      </c>
      <c r="O29" s="478" t="s">
        <v>46</v>
      </c>
      <c r="P29" s="401" t="s">
        <v>13</v>
      </c>
      <c r="Q29" s="478" t="s">
        <v>46</v>
      </c>
      <c r="R29" s="179" t="s">
        <v>13</v>
      </c>
    </row>
    <row r="30" spans="1:18" ht="15.75" customHeight="1" x14ac:dyDescent="0.15">
      <c r="A30" s="814" t="s">
        <v>47</v>
      </c>
      <c r="B30" s="815"/>
      <c r="C30" s="507">
        <f>C31+C32+C36</f>
        <v>5206</v>
      </c>
      <c r="D30" s="508">
        <f>D31+D32+D36</f>
        <v>55345</v>
      </c>
      <c r="E30" s="271">
        <f t="shared" ref="E30:M30" si="6">E31+E32+E36</f>
        <v>3078</v>
      </c>
      <c r="F30" s="271">
        <f>F31+F32+F36</f>
        <v>5946</v>
      </c>
      <c r="G30" s="509">
        <f t="shared" si="6"/>
        <v>983</v>
      </c>
      <c r="H30" s="509">
        <f t="shared" si="6"/>
        <v>6540</v>
      </c>
      <c r="I30" s="509">
        <f t="shared" si="6"/>
        <v>536</v>
      </c>
      <c r="J30" s="509">
        <f t="shared" si="6"/>
        <v>7099</v>
      </c>
      <c r="K30" s="509">
        <f t="shared" si="6"/>
        <v>216</v>
      </c>
      <c r="L30" s="509">
        <f t="shared" si="6"/>
        <v>5133</v>
      </c>
      <c r="M30" s="509">
        <f t="shared" si="6"/>
        <v>182</v>
      </c>
      <c r="N30" s="509">
        <f>N31+N32+N36</f>
        <v>6838</v>
      </c>
      <c r="O30" s="509">
        <f>O31+O32+O36</f>
        <v>188</v>
      </c>
      <c r="P30" s="509">
        <f>P31+P32+P36</f>
        <v>23789</v>
      </c>
      <c r="Q30" s="509">
        <f>Q31+Q32+Q36</f>
        <v>23</v>
      </c>
      <c r="R30" s="530">
        <f>R31+R32+R36</f>
        <v>0</v>
      </c>
    </row>
    <row r="31" spans="1:18" ht="18.75" customHeight="1" x14ac:dyDescent="0.15">
      <c r="A31" s="827" t="s">
        <v>19</v>
      </c>
      <c r="B31" s="828"/>
      <c r="C31" s="510">
        <f>+E31+G31+I31+K31+M31+Q31+O31</f>
        <v>1</v>
      </c>
      <c r="D31" s="511">
        <f>+F31+H31+J31+L31+R31+N31+P31</f>
        <v>1</v>
      </c>
      <c r="E31" s="511">
        <v>1</v>
      </c>
      <c r="F31" s="511">
        <v>1</v>
      </c>
      <c r="G31" s="511">
        <v>0</v>
      </c>
      <c r="H31" s="511">
        <v>0</v>
      </c>
      <c r="I31" s="512">
        <v>0</v>
      </c>
      <c r="J31" s="512">
        <v>0</v>
      </c>
      <c r="K31" s="512">
        <v>0</v>
      </c>
      <c r="L31" s="512">
        <v>0</v>
      </c>
      <c r="M31" s="519">
        <v>0</v>
      </c>
      <c r="N31" s="512">
        <v>0</v>
      </c>
      <c r="O31" s="519">
        <v>0</v>
      </c>
      <c r="P31" s="519">
        <v>0</v>
      </c>
      <c r="Q31" s="519">
        <v>0</v>
      </c>
      <c r="R31" s="531">
        <v>0</v>
      </c>
    </row>
    <row r="32" spans="1:18" ht="15.75" customHeight="1" x14ac:dyDescent="0.15">
      <c r="A32" s="816" t="s">
        <v>441</v>
      </c>
      <c r="B32" s="457" t="s">
        <v>48</v>
      </c>
      <c r="C32" s="513">
        <f>SUM(C33:C35)</f>
        <v>573</v>
      </c>
      <c r="D32" s="392">
        <f t="shared" ref="D32:R32" si="7">SUM(D33:D35)</f>
        <v>7044</v>
      </c>
      <c r="E32" s="392">
        <f t="shared" si="7"/>
        <v>281</v>
      </c>
      <c r="F32" s="392">
        <f t="shared" si="7"/>
        <v>643</v>
      </c>
      <c r="G32" s="514">
        <f t="shared" si="7"/>
        <v>137</v>
      </c>
      <c r="H32" s="514">
        <f t="shared" si="7"/>
        <v>915</v>
      </c>
      <c r="I32" s="514">
        <f t="shared" si="7"/>
        <v>82</v>
      </c>
      <c r="J32" s="514">
        <f t="shared" si="7"/>
        <v>1100</v>
      </c>
      <c r="K32" s="514">
        <f t="shared" si="7"/>
        <v>26</v>
      </c>
      <c r="L32" s="514">
        <f t="shared" si="7"/>
        <v>647</v>
      </c>
      <c r="M32" s="514">
        <f t="shared" si="7"/>
        <v>21</v>
      </c>
      <c r="N32" s="514">
        <f t="shared" si="7"/>
        <v>751</v>
      </c>
      <c r="O32" s="514">
        <f t="shared" si="7"/>
        <v>25</v>
      </c>
      <c r="P32" s="514">
        <f t="shared" si="7"/>
        <v>2988</v>
      </c>
      <c r="Q32" s="514">
        <f t="shared" si="7"/>
        <v>1</v>
      </c>
      <c r="R32" s="532">
        <f t="shared" si="7"/>
        <v>0</v>
      </c>
    </row>
    <row r="33" spans="1:18" ht="15" customHeight="1" x14ac:dyDescent="0.15">
      <c r="A33" s="817"/>
      <c r="B33" s="481" t="s">
        <v>351</v>
      </c>
      <c r="C33" s="515">
        <f>+E33+G33+I33+K33+M33+Q33+O33</f>
        <v>2</v>
      </c>
      <c r="D33" s="511">
        <f>+F33+H33+J33+L33+R33+N33+P33</f>
        <v>2</v>
      </c>
      <c r="E33" s="511">
        <v>1</v>
      </c>
      <c r="F33" s="511">
        <v>2</v>
      </c>
      <c r="G33" s="511">
        <v>0</v>
      </c>
      <c r="H33" s="511">
        <v>0</v>
      </c>
      <c r="I33" s="511">
        <v>0</v>
      </c>
      <c r="J33" s="511">
        <v>0</v>
      </c>
      <c r="K33" s="519">
        <v>0</v>
      </c>
      <c r="L33" s="519">
        <v>0</v>
      </c>
      <c r="M33" s="519">
        <v>0</v>
      </c>
      <c r="N33" s="519">
        <v>0</v>
      </c>
      <c r="O33" s="519">
        <v>0</v>
      </c>
      <c r="P33" s="519">
        <v>0</v>
      </c>
      <c r="Q33" s="519">
        <v>1</v>
      </c>
      <c r="R33" s="531">
        <v>0</v>
      </c>
    </row>
    <row r="34" spans="1:18" ht="17.25" customHeight="1" x14ac:dyDescent="0.15">
      <c r="A34" s="817"/>
      <c r="B34" s="481" t="s">
        <v>50</v>
      </c>
      <c r="C34" s="515">
        <f>+E34+G34+I34+K34+M34+Q34+O34</f>
        <v>415</v>
      </c>
      <c r="D34" s="268">
        <f>+F34+H34+J34+L34+R34+N34+P34</f>
        <v>4202</v>
      </c>
      <c r="E34" s="268">
        <v>195</v>
      </c>
      <c r="F34" s="268">
        <v>452</v>
      </c>
      <c r="G34" s="516">
        <v>112</v>
      </c>
      <c r="H34" s="516">
        <v>754</v>
      </c>
      <c r="I34" s="516">
        <v>62</v>
      </c>
      <c r="J34" s="516">
        <v>809</v>
      </c>
      <c r="K34" s="516">
        <v>17</v>
      </c>
      <c r="L34" s="516">
        <v>422</v>
      </c>
      <c r="M34" s="516">
        <v>17</v>
      </c>
      <c r="N34" s="516">
        <v>610</v>
      </c>
      <c r="O34" s="519">
        <v>12</v>
      </c>
      <c r="P34" s="519">
        <v>1155</v>
      </c>
      <c r="Q34" s="519">
        <v>0</v>
      </c>
      <c r="R34" s="531">
        <v>0</v>
      </c>
    </row>
    <row r="35" spans="1:18" ht="20.25" customHeight="1" x14ac:dyDescent="0.15">
      <c r="A35" s="818"/>
      <c r="B35" s="202" t="s">
        <v>51</v>
      </c>
      <c r="C35" s="517">
        <f>+E35+G35+I35+K35+M35+Q35+O35</f>
        <v>156</v>
      </c>
      <c r="D35" s="268">
        <f>+F35+H35+J35+L35+R35+N35+P35</f>
        <v>2840</v>
      </c>
      <c r="E35" s="268">
        <v>85</v>
      </c>
      <c r="F35" s="268">
        <v>189</v>
      </c>
      <c r="G35" s="516">
        <v>25</v>
      </c>
      <c r="H35" s="516">
        <v>161</v>
      </c>
      <c r="I35" s="516">
        <v>20</v>
      </c>
      <c r="J35" s="516">
        <v>291</v>
      </c>
      <c r="K35" s="516">
        <v>9</v>
      </c>
      <c r="L35" s="516">
        <v>225</v>
      </c>
      <c r="M35" s="516">
        <v>4</v>
      </c>
      <c r="N35" s="516">
        <v>141</v>
      </c>
      <c r="O35" s="519">
        <v>13</v>
      </c>
      <c r="P35" s="519">
        <v>1833</v>
      </c>
      <c r="Q35" s="519">
        <v>0</v>
      </c>
      <c r="R35" s="531">
        <v>0</v>
      </c>
    </row>
    <row r="36" spans="1:18" ht="15.75" customHeight="1" x14ac:dyDescent="0.15">
      <c r="A36" s="795" t="s">
        <v>438</v>
      </c>
      <c r="B36" s="456" t="s">
        <v>48</v>
      </c>
      <c r="C36" s="518">
        <f>SUM(C37:C49)</f>
        <v>4632</v>
      </c>
      <c r="D36" s="392">
        <f>SUM(D37:D49)</f>
        <v>48300</v>
      </c>
      <c r="E36" s="392">
        <f>SUM(E37:E49)</f>
        <v>2796</v>
      </c>
      <c r="F36" s="392">
        <f>SUM(F37:F49)</f>
        <v>5302</v>
      </c>
      <c r="G36" s="392">
        <f t="shared" ref="G36:R36" si="8">SUM(G37:G49)</f>
        <v>846</v>
      </c>
      <c r="H36" s="392">
        <f t="shared" si="8"/>
        <v>5625</v>
      </c>
      <c r="I36" s="392">
        <f t="shared" si="8"/>
        <v>454</v>
      </c>
      <c r="J36" s="392">
        <f t="shared" si="8"/>
        <v>5999</v>
      </c>
      <c r="K36" s="392">
        <f t="shared" si="8"/>
        <v>190</v>
      </c>
      <c r="L36" s="392">
        <f t="shared" si="8"/>
        <v>4486</v>
      </c>
      <c r="M36" s="392">
        <f t="shared" si="8"/>
        <v>161</v>
      </c>
      <c r="N36" s="392">
        <f t="shared" si="8"/>
        <v>6087</v>
      </c>
      <c r="O36" s="392">
        <f t="shared" si="8"/>
        <v>163</v>
      </c>
      <c r="P36" s="392">
        <f t="shared" si="8"/>
        <v>20801</v>
      </c>
      <c r="Q36" s="392">
        <f>SUM(Q37:Q49)</f>
        <v>22</v>
      </c>
      <c r="R36" s="532">
        <f t="shared" si="8"/>
        <v>0</v>
      </c>
    </row>
    <row r="37" spans="1:18" ht="15.75" customHeight="1" x14ac:dyDescent="0.15">
      <c r="A37" s="796"/>
      <c r="B37" s="467" t="s">
        <v>281</v>
      </c>
      <c r="C37" s="517">
        <f t="shared" ref="C37:C49" si="9">+E37+G37+I37+K37+M37+Q37+O37</f>
        <v>4</v>
      </c>
      <c r="D37" s="268">
        <f t="shared" ref="D37:D49" si="10">+F37+H37+J37+L37+R37+N37+P37</f>
        <v>1072</v>
      </c>
      <c r="E37" s="361">
        <v>1</v>
      </c>
      <c r="F37" s="361">
        <v>1</v>
      </c>
      <c r="G37" s="519">
        <v>0</v>
      </c>
      <c r="H37" s="519">
        <v>0</v>
      </c>
      <c r="I37" s="519">
        <v>0</v>
      </c>
      <c r="J37" s="519">
        <v>0</v>
      </c>
      <c r="K37" s="519">
        <v>0</v>
      </c>
      <c r="L37" s="519">
        <v>0</v>
      </c>
      <c r="M37" s="519">
        <v>0</v>
      </c>
      <c r="N37" s="519">
        <v>0</v>
      </c>
      <c r="O37" s="516">
        <v>3</v>
      </c>
      <c r="P37" s="516">
        <v>1071</v>
      </c>
      <c r="Q37" s="519">
        <v>0</v>
      </c>
      <c r="R37" s="531">
        <v>0</v>
      </c>
    </row>
    <row r="38" spans="1:18" ht="18.75" customHeight="1" x14ac:dyDescent="0.15">
      <c r="A38" s="796"/>
      <c r="B38" s="469" t="s">
        <v>341</v>
      </c>
      <c r="C38" s="517">
        <f t="shared" si="9"/>
        <v>92</v>
      </c>
      <c r="D38" s="268">
        <f t="shared" si="10"/>
        <v>1545</v>
      </c>
      <c r="E38" s="268">
        <v>41</v>
      </c>
      <c r="F38" s="268">
        <v>85</v>
      </c>
      <c r="G38" s="516">
        <v>19</v>
      </c>
      <c r="H38" s="516">
        <v>127</v>
      </c>
      <c r="I38" s="516">
        <v>11</v>
      </c>
      <c r="J38" s="516">
        <v>153</v>
      </c>
      <c r="K38" s="516">
        <v>3</v>
      </c>
      <c r="L38" s="516">
        <v>67</v>
      </c>
      <c r="M38" s="516">
        <v>7</v>
      </c>
      <c r="N38" s="516">
        <v>263</v>
      </c>
      <c r="O38" s="519">
        <v>10</v>
      </c>
      <c r="P38" s="519">
        <v>850</v>
      </c>
      <c r="Q38" s="519">
        <v>1</v>
      </c>
      <c r="R38" s="531">
        <v>0</v>
      </c>
    </row>
    <row r="39" spans="1:18" ht="19.5" customHeight="1" x14ac:dyDescent="0.15">
      <c r="A39" s="796"/>
      <c r="B39" s="469" t="s">
        <v>340</v>
      </c>
      <c r="C39" s="517">
        <f t="shared" si="9"/>
        <v>122</v>
      </c>
      <c r="D39" s="268">
        <f t="shared" si="10"/>
        <v>3273</v>
      </c>
      <c r="E39" s="268">
        <v>38</v>
      </c>
      <c r="F39" s="268">
        <v>67</v>
      </c>
      <c r="G39" s="516">
        <v>19</v>
      </c>
      <c r="H39" s="516">
        <v>134</v>
      </c>
      <c r="I39" s="516">
        <v>14</v>
      </c>
      <c r="J39" s="516">
        <v>182</v>
      </c>
      <c r="K39" s="516">
        <v>13</v>
      </c>
      <c r="L39" s="516">
        <v>314</v>
      </c>
      <c r="M39" s="516">
        <v>17</v>
      </c>
      <c r="N39" s="516">
        <v>672</v>
      </c>
      <c r="O39" s="519">
        <v>19</v>
      </c>
      <c r="P39" s="519">
        <v>1904</v>
      </c>
      <c r="Q39" s="519">
        <v>2</v>
      </c>
      <c r="R39" s="531">
        <v>0</v>
      </c>
    </row>
    <row r="40" spans="1:18" ht="21" customHeight="1" x14ac:dyDescent="0.15">
      <c r="A40" s="796"/>
      <c r="B40" s="469" t="s">
        <v>352</v>
      </c>
      <c r="C40" s="517">
        <f t="shared" si="9"/>
        <v>1228</v>
      </c>
      <c r="D40" s="268">
        <f t="shared" si="10"/>
        <v>15407</v>
      </c>
      <c r="E40" s="268">
        <v>614</v>
      </c>
      <c r="F40" s="268">
        <v>1311</v>
      </c>
      <c r="G40" s="516">
        <v>261</v>
      </c>
      <c r="H40" s="516">
        <v>1777</v>
      </c>
      <c r="I40" s="516">
        <v>155</v>
      </c>
      <c r="J40" s="516">
        <v>2052</v>
      </c>
      <c r="K40" s="516">
        <v>65</v>
      </c>
      <c r="L40" s="516">
        <v>1517</v>
      </c>
      <c r="M40" s="516">
        <v>50</v>
      </c>
      <c r="N40" s="516">
        <v>1931</v>
      </c>
      <c r="O40" s="519">
        <v>72</v>
      </c>
      <c r="P40" s="519">
        <v>6819</v>
      </c>
      <c r="Q40" s="519">
        <v>11</v>
      </c>
      <c r="R40" s="531">
        <v>0</v>
      </c>
    </row>
    <row r="41" spans="1:18" ht="19.5" customHeight="1" x14ac:dyDescent="0.15">
      <c r="A41" s="796"/>
      <c r="B41" s="469" t="s">
        <v>283</v>
      </c>
      <c r="C41" s="517">
        <f t="shared" si="9"/>
        <v>85</v>
      </c>
      <c r="D41" s="268">
        <f t="shared" si="10"/>
        <v>1009</v>
      </c>
      <c r="E41" s="268">
        <v>32</v>
      </c>
      <c r="F41" s="268">
        <v>73</v>
      </c>
      <c r="G41" s="516">
        <v>22</v>
      </c>
      <c r="H41" s="516">
        <v>164</v>
      </c>
      <c r="I41" s="516">
        <v>19</v>
      </c>
      <c r="J41" s="516">
        <v>256</v>
      </c>
      <c r="K41" s="519">
        <v>5</v>
      </c>
      <c r="L41" s="519">
        <v>107</v>
      </c>
      <c r="M41" s="516">
        <v>3</v>
      </c>
      <c r="N41" s="516">
        <v>105</v>
      </c>
      <c r="O41" s="519">
        <v>4</v>
      </c>
      <c r="P41" s="519">
        <v>304</v>
      </c>
      <c r="Q41" s="519">
        <v>0</v>
      </c>
      <c r="R41" s="531">
        <v>0</v>
      </c>
    </row>
    <row r="42" spans="1:18" ht="15.75" customHeight="1" x14ac:dyDescent="0.15">
      <c r="A42" s="796"/>
      <c r="B42" s="467" t="s">
        <v>347</v>
      </c>
      <c r="C42" s="517">
        <f t="shared" si="9"/>
        <v>624</v>
      </c>
      <c r="D42" s="268">
        <f t="shared" si="10"/>
        <v>1602</v>
      </c>
      <c r="E42" s="268">
        <v>561</v>
      </c>
      <c r="F42" s="268">
        <v>832</v>
      </c>
      <c r="G42" s="516">
        <v>41</v>
      </c>
      <c r="H42" s="516">
        <v>254</v>
      </c>
      <c r="I42" s="516">
        <v>14</v>
      </c>
      <c r="J42" s="516">
        <v>172</v>
      </c>
      <c r="K42" s="516">
        <v>7</v>
      </c>
      <c r="L42" s="516">
        <v>160</v>
      </c>
      <c r="M42" s="516">
        <v>0</v>
      </c>
      <c r="N42" s="516">
        <v>0</v>
      </c>
      <c r="O42" s="516">
        <v>1</v>
      </c>
      <c r="P42" s="516">
        <v>184</v>
      </c>
      <c r="Q42" s="519">
        <v>0</v>
      </c>
      <c r="R42" s="531">
        <v>0</v>
      </c>
    </row>
    <row r="43" spans="1:18" ht="26.25" customHeight="1" x14ac:dyDescent="0.15">
      <c r="A43" s="796"/>
      <c r="B43" s="468" t="s">
        <v>482</v>
      </c>
      <c r="C43" s="517">
        <f t="shared" si="9"/>
        <v>286</v>
      </c>
      <c r="D43" s="268">
        <f t="shared" si="10"/>
        <v>2175</v>
      </c>
      <c r="E43" s="268">
        <v>169</v>
      </c>
      <c r="F43" s="268">
        <v>353</v>
      </c>
      <c r="G43" s="516">
        <v>61</v>
      </c>
      <c r="H43" s="516">
        <v>393</v>
      </c>
      <c r="I43" s="516">
        <v>29</v>
      </c>
      <c r="J43" s="516">
        <v>408</v>
      </c>
      <c r="K43" s="516">
        <v>11</v>
      </c>
      <c r="L43" s="516">
        <v>253</v>
      </c>
      <c r="M43" s="516">
        <v>12</v>
      </c>
      <c r="N43" s="516">
        <v>461</v>
      </c>
      <c r="O43" s="516">
        <v>3</v>
      </c>
      <c r="P43" s="516">
        <v>307</v>
      </c>
      <c r="Q43" s="516">
        <v>1</v>
      </c>
      <c r="R43" s="531">
        <v>0</v>
      </c>
    </row>
    <row r="44" spans="1:18" ht="19.5" customHeight="1" x14ac:dyDescent="0.15">
      <c r="A44" s="796"/>
      <c r="B44" s="255" t="s">
        <v>289</v>
      </c>
      <c r="C44" s="268">
        <f t="shared" si="9"/>
        <v>690</v>
      </c>
      <c r="D44" s="268">
        <f t="shared" si="10"/>
        <v>3866</v>
      </c>
      <c r="E44" s="268">
        <v>469</v>
      </c>
      <c r="F44" s="268">
        <v>942</v>
      </c>
      <c r="G44" s="516">
        <v>121</v>
      </c>
      <c r="H44" s="516">
        <v>799</v>
      </c>
      <c r="I44" s="516">
        <v>61</v>
      </c>
      <c r="J44" s="516">
        <v>819</v>
      </c>
      <c r="K44" s="516">
        <v>20</v>
      </c>
      <c r="L44" s="516">
        <v>468</v>
      </c>
      <c r="M44" s="516">
        <v>14</v>
      </c>
      <c r="N44" s="516">
        <v>531</v>
      </c>
      <c r="O44" s="516">
        <v>4</v>
      </c>
      <c r="P44" s="516">
        <v>307</v>
      </c>
      <c r="Q44" s="519">
        <v>1</v>
      </c>
      <c r="R44" s="531">
        <v>0</v>
      </c>
    </row>
    <row r="45" spans="1:18" ht="20.25" customHeight="1" x14ac:dyDescent="0.15">
      <c r="A45" s="796"/>
      <c r="B45" s="257" t="s">
        <v>484</v>
      </c>
      <c r="C45" s="268">
        <f t="shared" si="9"/>
        <v>414</v>
      </c>
      <c r="D45" s="268">
        <f t="shared" si="10"/>
        <v>1698</v>
      </c>
      <c r="E45" s="268">
        <v>339</v>
      </c>
      <c r="F45" s="268">
        <v>599</v>
      </c>
      <c r="G45" s="516">
        <v>41</v>
      </c>
      <c r="H45" s="516">
        <v>260</v>
      </c>
      <c r="I45" s="516">
        <v>12</v>
      </c>
      <c r="J45" s="516">
        <v>164</v>
      </c>
      <c r="K45" s="516">
        <v>10</v>
      </c>
      <c r="L45" s="516">
        <v>240</v>
      </c>
      <c r="M45" s="516">
        <v>6</v>
      </c>
      <c r="N45" s="516">
        <v>223</v>
      </c>
      <c r="O45" s="516">
        <v>3</v>
      </c>
      <c r="P45" s="516">
        <v>212</v>
      </c>
      <c r="Q45" s="516">
        <v>3</v>
      </c>
      <c r="R45" s="531">
        <v>0</v>
      </c>
    </row>
    <row r="46" spans="1:18" ht="18.75" customHeight="1" x14ac:dyDescent="0.15">
      <c r="A46" s="796"/>
      <c r="B46" s="255" t="s">
        <v>285</v>
      </c>
      <c r="C46" s="268">
        <f t="shared" si="9"/>
        <v>241</v>
      </c>
      <c r="D46" s="268">
        <f t="shared" si="10"/>
        <v>1226</v>
      </c>
      <c r="E46" s="268">
        <v>183</v>
      </c>
      <c r="F46" s="268">
        <v>306</v>
      </c>
      <c r="G46" s="516">
        <v>33</v>
      </c>
      <c r="H46" s="516">
        <v>219</v>
      </c>
      <c r="I46" s="516">
        <v>8</v>
      </c>
      <c r="J46" s="516">
        <v>92</v>
      </c>
      <c r="K46" s="516">
        <v>4</v>
      </c>
      <c r="L46" s="516">
        <v>96</v>
      </c>
      <c r="M46" s="516">
        <v>8</v>
      </c>
      <c r="N46" s="516">
        <v>315</v>
      </c>
      <c r="O46" s="516">
        <v>3</v>
      </c>
      <c r="P46" s="516">
        <v>198</v>
      </c>
      <c r="Q46" s="519">
        <v>2</v>
      </c>
      <c r="R46" s="531">
        <v>0</v>
      </c>
    </row>
    <row r="47" spans="1:18" s="14" customFormat="1" ht="18.75" customHeight="1" x14ac:dyDescent="0.15">
      <c r="A47" s="796"/>
      <c r="B47" s="255" t="s">
        <v>286</v>
      </c>
      <c r="C47" s="268">
        <f t="shared" si="9"/>
        <v>467</v>
      </c>
      <c r="D47" s="268">
        <f t="shared" si="10"/>
        <v>8074</v>
      </c>
      <c r="E47" s="520">
        <v>132</v>
      </c>
      <c r="F47" s="520">
        <v>310</v>
      </c>
      <c r="G47" s="521">
        <v>161</v>
      </c>
      <c r="H47" s="521">
        <v>1074</v>
      </c>
      <c r="I47" s="521">
        <v>85</v>
      </c>
      <c r="J47" s="521">
        <v>1070</v>
      </c>
      <c r="K47" s="521">
        <v>34</v>
      </c>
      <c r="L47" s="521">
        <v>832</v>
      </c>
      <c r="M47" s="521">
        <v>34</v>
      </c>
      <c r="N47" s="521">
        <v>1201</v>
      </c>
      <c r="O47" s="533">
        <v>21</v>
      </c>
      <c r="P47" s="533">
        <v>3587</v>
      </c>
      <c r="Q47" s="533">
        <v>0</v>
      </c>
      <c r="R47" s="531">
        <v>0</v>
      </c>
    </row>
    <row r="48" spans="1:18" ht="15" customHeight="1" x14ac:dyDescent="0.15">
      <c r="A48" s="176"/>
      <c r="B48" s="255" t="s">
        <v>343</v>
      </c>
      <c r="C48" s="268">
        <f t="shared" si="9"/>
        <v>21</v>
      </c>
      <c r="D48" s="268">
        <f t="shared" si="10"/>
        <v>367</v>
      </c>
      <c r="E48" s="106">
        <v>9</v>
      </c>
      <c r="F48" s="106">
        <v>31</v>
      </c>
      <c r="G48" s="464">
        <v>10</v>
      </c>
      <c r="H48" s="522">
        <v>56</v>
      </c>
      <c r="I48" s="361">
        <v>0</v>
      </c>
      <c r="J48" s="149">
        <v>0</v>
      </c>
      <c r="K48" s="149">
        <v>0</v>
      </c>
      <c r="L48" s="149">
        <v>0</v>
      </c>
      <c r="M48" s="521">
        <v>0</v>
      </c>
      <c r="N48" s="106">
        <v>0</v>
      </c>
      <c r="O48" s="105">
        <v>2</v>
      </c>
      <c r="P48" s="105">
        <v>280</v>
      </c>
      <c r="Q48" s="519">
        <v>0</v>
      </c>
      <c r="R48" s="531">
        <v>0</v>
      </c>
    </row>
    <row r="49" spans="1:18" ht="21" customHeight="1" thickBot="1" x14ac:dyDescent="0.2">
      <c r="A49" s="177"/>
      <c r="B49" s="256" t="s">
        <v>483</v>
      </c>
      <c r="C49" s="523">
        <f t="shared" si="9"/>
        <v>358</v>
      </c>
      <c r="D49" s="523">
        <f t="shared" si="10"/>
        <v>6986</v>
      </c>
      <c r="E49" s="524">
        <v>208</v>
      </c>
      <c r="F49" s="524">
        <v>392</v>
      </c>
      <c r="G49" s="524">
        <v>57</v>
      </c>
      <c r="H49" s="524">
        <v>368</v>
      </c>
      <c r="I49" s="524">
        <v>46</v>
      </c>
      <c r="J49" s="524">
        <v>631</v>
      </c>
      <c r="K49" s="524">
        <v>18</v>
      </c>
      <c r="L49" s="524">
        <v>432</v>
      </c>
      <c r="M49" s="534">
        <v>10</v>
      </c>
      <c r="N49" s="524">
        <v>385</v>
      </c>
      <c r="O49" s="524">
        <v>18</v>
      </c>
      <c r="P49" s="524">
        <v>4778</v>
      </c>
      <c r="Q49" s="524">
        <v>1</v>
      </c>
      <c r="R49" s="535">
        <v>0</v>
      </c>
    </row>
    <row r="50" spans="1:18" ht="18.95" customHeight="1" x14ac:dyDescent="0.15">
      <c r="A50" s="12" t="s">
        <v>509</v>
      </c>
      <c r="O50" s="81" t="s">
        <v>594</v>
      </c>
    </row>
    <row r="51" spans="1:18" ht="18.95" customHeight="1" x14ac:dyDescent="0.15">
      <c r="O51" s="81"/>
      <c r="P51" s="81"/>
    </row>
    <row r="52" spans="1:18" ht="18.95" hidden="1" customHeight="1" x14ac:dyDescent="0.15">
      <c r="C52" s="180">
        <f>+E52+G52+I52+K52+M52+Q52+O52</f>
        <v>4840</v>
      </c>
      <c r="D52" s="181">
        <f>+F52+H52+J52+L52+R52+N52+P52</f>
        <v>53339</v>
      </c>
      <c r="E52" s="182">
        <v>2796</v>
      </c>
      <c r="F52" s="182">
        <v>5556</v>
      </c>
      <c r="G52" s="182">
        <v>934</v>
      </c>
      <c r="H52" s="182">
        <v>6113</v>
      </c>
      <c r="I52" s="182">
        <v>542</v>
      </c>
      <c r="J52" s="182">
        <v>7218</v>
      </c>
      <c r="K52" s="182">
        <v>204</v>
      </c>
      <c r="L52" s="182">
        <v>4887</v>
      </c>
      <c r="M52" s="182">
        <v>168</v>
      </c>
      <c r="N52" s="182">
        <v>6371</v>
      </c>
      <c r="O52" s="182">
        <v>183</v>
      </c>
      <c r="P52" s="182">
        <v>23194</v>
      </c>
      <c r="Q52" s="182">
        <v>13</v>
      </c>
      <c r="R52" s="182">
        <v>0</v>
      </c>
    </row>
    <row r="53" spans="1:18" ht="18.95" hidden="1" customHeight="1" x14ac:dyDescent="0.15">
      <c r="C53" s="180">
        <f>+E53+G53+I53+K53+M53+Q53+O53</f>
        <v>4320</v>
      </c>
      <c r="D53" s="181">
        <f>+F53+H53+J53+L53+R53+N53+P53</f>
        <v>45822</v>
      </c>
      <c r="E53" s="182">
        <v>2594</v>
      </c>
      <c r="F53" s="182">
        <v>5071</v>
      </c>
      <c r="G53" s="182">
        <v>797</v>
      </c>
      <c r="H53" s="182">
        <v>5235</v>
      </c>
      <c r="I53" s="182">
        <v>448</v>
      </c>
      <c r="J53" s="182">
        <v>5982</v>
      </c>
      <c r="K53" s="182">
        <v>166</v>
      </c>
      <c r="L53" s="182">
        <v>3975</v>
      </c>
      <c r="M53" s="182">
        <v>144</v>
      </c>
      <c r="N53" s="182">
        <v>5458</v>
      </c>
      <c r="O53" s="182">
        <v>158</v>
      </c>
      <c r="P53" s="182">
        <v>20101</v>
      </c>
      <c r="Q53" s="182">
        <v>13</v>
      </c>
      <c r="R53" s="182">
        <v>0</v>
      </c>
    </row>
    <row r="54" spans="1:18" ht="18.95" hidden="1" customHeight="1" x14ac:dyDescent="0.15">
      <c r="C54" s="182"/>
      <c r="D54" s="182"/>
      <c r="E54" s="182"/>
      <c r="F54" s="182"/>
      <c r="G54" s="182"/>
      <c r="H54" s="182"/>
      <c r="I54" s="182"/>
      <c r="J54" s="182"/>
      <c r="K54" s="182"/>
      <c r="L54" s="182"/>
      <c r="M54" s="182"/>
      <c r="N54" s="182"/>
      <c r="O54" s="182"/>
      <c r="P54" s="182"/>
      <c r="Q54" s="182"/>
      <c r="R54" s="182"/>
    </row>
  </sheetData>
  <sheetProtection sheet="1" objects="1" scenarios="1" selectLockedCells="1" selectUnlockedCells="1"/>
  <mergeCells count="66">
    <mergeCell ref="K24:L24"/>
    <mergeCell ref="G19:H19"/>
    <mergeCell ref="K19:L19"/>
    <mergeCell ref="G20:H20"/>
    <mergeCell ref="K20:L20"/>
    <mergeCell ref="G21:H21"/>
    <mergeCell ref="K21:L21"/>
    <mergeCell ref="G15:H15"/>
    <mergeCell ref="K15:L15"/>
    <mergeCell ref="G16:H16"/>
    <mergeCell ref="K16:L16"/>
    <mergeCell ref="G17:H18"/>
    <mergeCell ref="I17:I18"/>
    <mergeCell ref="J17:J18"/>
    <mergeCell ref="K17:L17"/>
    <mergeCell ref="K18:L18"/>
    <mergeCell ref="G12:H12"/>
    <mergeCell ref="K12:L12"/>
    <mergeCell ref="G13:H13"/>
    <mergeCell ref="K13:L13"/>
    <mergeCell ref="G14:H14"/>
    <mergeCell ref="K14:L14"/>
    <mergeCell ref="G9:H9"/>
    <mergeCell ref="K9:L9"/>
    <mergeCell ref="G10:H10"/>
    <mergeCell ref="K10:L10"/>
    <mergeCell ref="G11:H11"/>
    <mergeCell ref="K11:L11"/>
    <mergeCell ref="G6:H6"/>
    <mergeCell ref="K6:L6"/>
    <mergeCell ref="G7:H7"/>
    <mergeCell ref="K7:L7"/>
    <mergeCell ref="G8:H8"/>
    <mergeCell ref="K8:L8"/>
    <mergeCell ref="A36:A47"/>
    <mergeCell ref="A32:A35"/>
    <mergeCell ref="A30:B30"/>
    <mergeCell ref="A31:B31"/>
    <mergeCell ref="O3:P3"/>
    <mergeCell ref="A3:B4"/>
    <mergeCell ref="E3:F3"/>
    <mergeCell ref="A7:A10"/>
    <mergeCell ref="A5:B5"/>
    <mergeCell ref="A6:B6"/>
    <mergeCell ref="G3:H4"/>
    <mergeCell ref="I3:J3"/>
    <mergeCell ref="K3:L4"/>
    <mergeCell ref="M3:N3"/>
    <mergeCell ref="G5:H5"/>
    <mergeCell ref="K5:L5"/>
    <mergeCell ref="Q3:R3"/>
    <mergeCell ref="O26:R26"/>
    <mergeCell ref="A28:B29"/>
    <mergeCell ref="M28:N28"/>
    <mergeCell ref="O28:P28"/>
    <mergeCell ref="Q28:R28"/>
    <mergeCell ref="K28:L28"/>
    <mergeCell ref="C28:D28"/>
    <mergeCell ref="E28:F28"/>
    <mergeCell ref="G28:H28"/>
    <mergeCell ref="I28:J28"/>
    <mergeCell ref="G22:H22"/>
    <mergeCell ref="K22:L22"/>
    <mergeCell ref="G23:H23"/>
    <mergeCell ref="K23:L23"/>
    <mergeCell ref="A11:A24"/>
  </mergeCells>
  <phoneticPr fontId="16"/>
  <printOptions horizontalCentered="1"/>
  <pageMargins left="0.59055118110236227" right="0.59055118110236227" top="0.59055118110236227" bottom="0.59055118110236227" header="0.39370078740157483" footer="0.39370078740157483"/>
  <pageSetup paperSize="9" scale="92" firstPageNumber="67" orientation="portrait" useFirstPageNumber="1" verticalDpi="300" r:id="rId1"/>
  <headerFooter scaleWithDoc="0" alignWithMargins="0">
    <oddHeader>&amp;R事業所</oddHeader>
    <oddFooter>&amp;C&amp;12&amp;A</oddFooter>
  </headerFooter>
  <colBreaks count="1" manualBreakCount="1">
    <brk id="18"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K51"/>
  <sheetViews>
    <sheetView view="pageBreakPreview" zoomScaleNormal="100" zoomScaleSheetLayoutView="100" workbookViewId="0">
      <pane xSplit="1" ySplit="4" topLeftCell="B5" activePane="bottomRight" state="frozen"/>
      <selection activeCell="F8" sqref="F8:H8"/>
      <selection pane="topRight" activeCell="F8" sqref="F8:H8"/>
      <selection pane="bottomLeft" activeCell="F8" sqref="F8:H8"/>
      <selection pane="bottomRight" activeCell="F8" sqref="F8:H8"/>
    </sheetView>
  </sheetViews>
  <sheetFormatPr defaultRowHeight="20.100000000000001" customHeight="1" x14ac:dyDescent="0.15"/>
  <cols>
    <col min="1" max="1" width="18" style="16" customWidth="1"/>
    <col min="2" max="2" width="8.85546875" style="24" customWidth="1"/>
    <col min="3" max="3" width="10.5703125" style="24" customWidth="1"/>
    <col min="4" max="4" width="10.85546875" style="16" customWidth="1"/>
    <col min="5" max="5" width="10.28515625" style="16" customWidth="1"/>
    <col min="6" max="6" width="9.42578125" style="16" customWidth="1"/>
    <col min="7" max="7" width="9.28515625" style="16" customWidth="1"/>
    <col min="8" max="8" width="9" style="16" customWidth="1"/>
    <col min="9" max="9" width="10" style="16" customWidth="1"/>
    <col min="10" max="10" width="11.7109375" style="16" customWidth="1"/>
    <col min="11" max="16384" width="9.140625" style="16"/>
  </cols>
  <sheetData>
    <row r="1" spans="1:11" ht="5.0999999999999996" customHeight="1" x14ac:dyDescent="0.15"/>
    <row r="2" spans="1:11" ht="15" customHeight="1" thickBot="1" x14ac:dyDescent="0.2">
      <c r="A2" s="183" t="s">
        <v>374</v>
      </c>
      <c r="B2" s="211"/>
      <c r="C2" s="211"/>
      <c r="D2" s="183"/>
      <c r="E2" s="183"/>
      <c r="F2" s="183"/>
      <c r="G2" s="183"/>
      <c r="H2" s="183"/>
      <c r="I2" s="183"/>
      <c r="J2" s="143" t="s">
        <v>10</v>
      </c>
      <c r="K2" s="12"/>
    </row>
    <row r="3" spans="1:11" ht="17.25" customHeight="1" x14ac:dyDescent="0.15">
      <c r="A3" s="712" t="s">
        <v>408</v>
      </c>
      <c r="B3" s="722"/>
      <c r="C3" s="856" t="s">
        <v>355</v>
      </c>
      <c r="D3" s="792" t="s">
        <v>356</v>
      </c>
      <c r="E3" s="807"/>
      <c r="F3" s="807"/>
      <c r="G3" s="807"/>
      <c r="H3" s="807"/>
      <c r="I3" s="807"/>
      <c r="J3" s="800"/>
      <c r="K3" s="79"/>
    </row>
    <row r="4" spans="1:11" ht="22.5" customHeight="1" x14ac:dyDescent="0.15">
      <c r="A4" s="714"/>
      <c r="B4" s="723"/>
      <c r="C4" s="857"/>
      <c r="D4" s="261" t="s">
        <v>357</v>
      </c>
      <c r="E4" s="458" t="s">
        <v>63</v>
      </c>
      <c r="F4" s="458" t="s">
        <v>64</v>
      </c>
      <c r="G4" s="458" t="s">
        <v>65</v>
      </c>
      <c r="H4" s="458" t="s">
        <v>66</v>
      </c>
      <c r="I4" s="458" t="s">
        <v>67</v>
      </c>
      <c r="J4" s="138" t="s">
        <v>68</v>
      </c>
      <c r="K4" s="79"/>
    </row>
    <row r="5" spans="1:11" ht="19.5" customHeight="1" x14ac:dyDescent="0.15">
      <c r="A5" s="861" t="s">
        <v>69</v>
      </c>
      <c r="B5" s="260" t="s">
        <v>13</v>
      </c>
      <c r="C5" s="536">
        <f>C7+C9+C11+C13+C15+C19+C21+C23+C25+C27+C39+C29+C33+C35+C37+C31+C17</f>
        <v>55345</v>
      </c>
      <c r="D5" s="18">
        <f>SUM(E5:J5)</f>
        <v>48591</v>
      </c>
      <c r="E5" s="18">
        <f>E7+E9+E11+E13+E15+E19+E21+E23+E25+E27+E39+E29+E33+E35+E37+E31+E17</f>
        <v>0</v>
      </c>
      <c r="F5" s="18">
        <f t="shared" ref="F5:J5" si="0">F7+F9+F11+F13+F15+F19+F21+F23+F25+F27+F39+F29+F33+F35+F37+F31+F17</f>
        <v>3770</v>
      </c>
      <c r="G5" s="18">
        <f t="shared" si="0"/>
        <v>5315</v>
      </c>
      <c r="H5" s="18">
        <f t="shared" si="0"/>
        <v>6146</v>
      </c>
      <c r="I5" s="18">
        <f t="shared" si="0"/>
        <v>4709</v>
      </c>
      <c r="J5" s="537">
        <f t="shared" si="0"/>
        <v>28651</v>
      </c>
      <c r="K5" s="79"/>
    </row>
    <row r="6" spans="1:11" ht="19.5" customHeight="1" x14ac:dyDescent="0.15">
      <c r="A6" s="862"/>
      <c r="B6" s="262" t="s">
        <v>409</v>
      </c>
      <c r="C6" s="538">
        <f>SUM(C8,C10,C12,C14,C16,C20,C22,C24,C26,C28,C30,C34,C36,C38,C40,)+C18+C32</f>
        <v>31540</v>
      </c>
      <c r="D6" s="539">
        <f>SUM(E6:J6)</f>
        <v>27007</v>
      </c>
      <c r="E6" s="540">
        <f t="shared" ref="E6:J6" si="1">SUM(E8,E10,E12,E14,E16,E20,E22,E24,E26,E28,E30,E34,E36,E38,E40,)+E18+E32</f>
        <v>0</v>
      </c>
      <c r="F6" s="541">
        <f t="shared" si="1"/>
        <v>1671</v>
      </c>
      <c r="G6" s="541">
        <f t="shared" si="1"/>
        <v>2732</v>
      </c>
      <c r="H6" s="541">
        <f t="shared" si="1"/>
        <v>3473</v>
      </c>
      <c r="I6" s="541">
        <f t="shared" si="1"/>
        <v>2851</v>
      </c>
      <c r="J6" s="542">
        <f t="shared" si="1"/>
        <v>16280</v>
      </c>
      <c r="K6" s="79"/>
    </row>
    <row r="7" spans="1:11" ht="20.25" customHeight="1" x14ac:dyDescent="0.15">
      <c r="A7" s="863" t="s">
        <v>70</v>
      </c>
      <c r="B7" s="479" t="s">
        <v>13</v>
      </c>
      <c r="C7" s="543">
        <v>1</v>
      </c>
      <c r="D7" s="19">
        <f t="shared" ref="D7:D40" si="2">SUM(E7:J7)</f>
        <v>0</v>
      </c>
      <c r="E7" s="462">
        <v>0</v>
      </c>
      <c r="F7" s="361">
        <v>0</v>
      </c>
      <c r="G7" s="361">
        <v>0</v>
      </c>
      <c r="H7" s="361">
        <v>0</v>
      </c>
      <c r="I7" s="361">
        <v>0</v>
      </c>
      <c r="J7" s="544">
        <v>0</v>
      </c>
      <c r="K7" s="79"/>
    </row>
    <row r="8" spans="1:11" ht="20.25" customHeight="1" x14ac:dyDescent="0.15">
      <c r="A8" s="858"/>
      <c r="B8" s="472" t="s">
        <v>358</v>
      </c>
      <c r="C8" s="545">
        <v>1</v>
      </c>
      <c r="D8" s="540">
        <f t="shared" si="2"/>
        <v>0</v>
      </c>
      <c r="E8" s="546">
        <v>0</v>
      </c>
      <c r="F8" s="546">
        <v>0</v>
      </c>
      <c r="G8" s="546">
        <v>0</v>
      </c>
      <c r="H8" s="546">
        <v>0</v>
      </c>
      <c r="I8" s="546">
        <v>0</v>
      </c>
      <c r="J8" s="547">
        <v>0</v>
      </c>
      <c r="K8" s="79"/>
    </row>
    <row r="9" spans="1:11" ht="20.25" customHeight="1" x14ac:dyDescent="0.15">
      <c r="A9" s="864" t="s">
        <v>485</v>
      </c>
      <c r="B9" s="482" t="s">
        <v>13</v>
      </c>
      <c r="C9" s="543">
        <v>2</v>
      </c>
      <c r="D9" s="19">
        <f t="shared" si="2"/>
        <v>2</v>
      </c>
      <c r="E9" s="361">
        <v>0</v>
      </c>
      <c r="F9" s="361">
        <v>2</v>
      </c>
      <c r="G9" s="361">
        <v>0</v>
      </c>
      <c r="H9" s="361">
        <v>0</v>
      </c>
      <c r="I9" s="361">
        <v>0</v>
      </c>
      <c r="J9" s="544">
        <v>0</v>
      </c>
      <c r="K9" s="79"/>
    </row>
    <row r="10" spans="1:11" ht="20.25" customHeight="1" x14ac:dyDescent="0.15">
      <c r="A10" s="858"/>
      <c r="B10" s="472" t="s">
        <v>358</v>
      </c>
      <c r="C10" s="545">
        <v>2</v>
      </c>
      <c r="D10" s="540">
        <f t="shared" si="2"/>
        <v>2</v>
      </c>
      <c r="E10" s="546">
        <v>0</v>
      </c>
      <c r="F10" s="546">
        <v>2</v>
      </c>
      <c r="G10" s="546">
        <v>0</v>
      </c>
      <c r="H10" s="546">
        <v>0</v>
      </c>
      <c r="I10" s="546">
        <v>0</v>
      </c>
      <c r="J10" s="547">
        <v>0</v>
      </c>
      <c r="K10" s="79"/>
    </row>
    <row r="11" spans="1:11" ht="20.25" customHeight="1" x14ac:dyDescent="0.15">
      <c r="A11" s="858" t="s">
        <v>71</v>
      </c>
      <c r="B11" s="482" t="s">
        <v>13</v>
      </c>
      <c r="C11" s="548">
        <v>4202</v>
      </c>
      <c r="D11" s="19">
        <f t="shared" si="2"/>
        <v>3554</v>
      </c>
      <c r="E11" s="361">
        <v>0</v>
      </c>
      <c r="F11" s="361">
        <v>377</v>
      </c>
      <c r="G11" s="361">
        <v>569</v>
      </c>
      <c r="H11" s="361">
        <v>654</v>
      </c>
      <c r="I11" s="361">
        <v>405</v>
      </c>
      <c r="J11" s="544">
        <v>1549</v>
      </c>
      <c r="K11" s="79"/>
    </row>
    <row r="12" spans="1:11" ht="20.25" customHeight="1" x14ac:dyDescent="0.15">
      <c r="A12" s="858"/>
      <c r="B12" s="472" t="s">
        <v>358</v>
      </c>
      <c r="C12" s="549">
        <v>3519</v>
      </c>
      <c r="D12" s="545">
        <f t="shared" si="2"/>
        <v>2962</v>
      </c>
      <c r="E12" s="546">
        <v>0</v>
      </c>
      <c r="F12" s="550">
        <v>267</v>
      </c>
      <c r="G12" s="550">
        <v>446</v>
      </c>
      <c r="H12" s="550">
        <v>564</v>
      </c>
      <c r="I12" s="550">
        <v>347</v>
      </c>
      <c r="J12" s="551">
        <v>1338</v>
      </c>
      <c r="K12" s="79"/>
    </row>
    <row r="13" spans="1:11" ht="19.5" customHeight="1" x14ac:dyDescent="0.15">
      <c r="A13" s="858" t="s">
        <v>72</v>
      </c>
      <c r="B13" s="482" t="s">
        <v>13</v>
      </c>
      <c r="C13" s="548">
        <v>2840</v>
      </c>
      <c r="D13" s="19">
        <f t="shared" si="2"/>
        <v>2572</v>
      </c>
      <c r="E13" s="361">
        <v>0</v>
      </c>
      <c r="F13" s="361">
        <v>131</v>
      </c>
      <c r="G13" s="361">
        <v>112</v>
      </c>
      <c r="H13" s="361">
        <v>195</v>
      </c>
      <c r="I13" s="361">
        <v>265</v>
      </c>
      <c r="J13" s="544">
        <v>1869</v>
      </c>
      <c r="K13" s="79"/>
    </row>
    <row r="14" spans="1:11" ht="19.5" customHeight="1" x14ac:dyDescent="0.15">
      <c r="A14" s="858"/>
      <c r="B14" s="472" t="s">
        <v>358</v>
      </c>
      <c r="C14" s="549">
        <v>1697</v>
      </c>
      <c r="D14" s="545">
        <f t="shared" si="2"/>
        <v>1480</v>
      </c>
      <c r="E14" s="546">
        <v>0</v>
      </c>
      <c r="F14" s="550">
        <v>81</v>
      </c>
      <c r="G14" s="550">
        <v>68</v>
      </c>
      <c r="H14" s="550">
        <v>127</v>
      </c>
      <c r="I14" s="550">
        <v>183</v>
      </c>
      <c r="J14" s="551">
        <v>1021</v>
      </c>
      <c r="K14" s="79"/>
    </row>
    <row r="15" spans="1:11" ht="19.5" customHeight="1" x14ac:dyDescent="0.15">
      <c r="A15" s="212" t="s">
        <v>410</v>
      </c>
      <c r="B15" s="482" t="s">
        <v>13</v>
      </c>
      <c r="C15" s="548">
        <v>1072</v>
      </c>
      <c r="D15" s="19">
        <f t="shared" si="2"/>
        <v>1052</v>
      </c>
      <c r="E15" s="361">
        <v>0</v>
      </c>
      <c r="F15" s="361">
        <v>0</v>
      </c>
      <c r="G15" s="361">
        <v>0</v>
      </c>
      <c r="H15" s="361">
        <v>0</v>
      </c>
      <c r="I15" s="361">
        <v>0</v>
      </c>
      <c r="J15" s="544">
        <v>1052</v>
      </c>
      <c r="K15" s="79"/>
    </row>
    <row r="16" spans="1:11" ht="19.5" customHeight="1" x14ac:dyDescent="0.15">
      <c r="A16" s="470" t="s">
        <v>411</v>
      </c>
      <c r="B16" s="472" t="s">
        <v>358</v>
      </c>
      <c r="C16" s="549">
        <v>896</v>
      </c>
      <c r="D16" s="545">
        <f t="shared" si="2"/>
        <v>876</v>
      </c>
      <c r="E16" s="546">
        <v>0</v>
      </c>
      <c r="F16" s="546">
        <v>0</v>
      </c>
      <c r="G16" s="546">
        <v>0</v>
      </c>
      <c r="H16" s="546">
        <v>0</v>
      </c>
      <c r="I16" s="546">
        <v>0</v>
      </c>
      <c r="J16" s="551">
        <v>876</v>
      </c>
      <c r="K16" s="79"/>
    </row>
    <row r="17" spans="1:11" ht="19.5" customHeight="1" x14ac:dyDescent="0.15">
      <c r="A17" s="866" t="s">
        <v>363</v>
      </c>
      <c r="B17" s="482" t="s">
        <v>13</v>
      </c>
      <c r="C17" s="548">
        <v>1545</v>
      </c>
      <c r="D17" s="19">
        <f t="shared" si="2"/>
        <v>1418</v>
      </c>
      <c r="E17" s="361">
        <v>0</v>
      </c>
      <c r="F17" s="361">
        <v>62</v>
      </c>
      <c r="G17" s="361">
        <v>101</v>
      </c>
      <c r="H17" s="361">
        <v>126</v>
      </c>
      <c r="I17" s="361">
        <v>96</v>
      </c>
      <c r="J17" s="544">
        <v>1033</v>
      </c>
      <c r="K17" s="79"/>
    </row>
    <row r="18" spans="1:11" ht="19.5" customHeight="1" x14ac:dyDescent="0.15">
      <c r="A18" s="867"/>
      <c r="B18" s="472" t="s">
        <v>358</v>
      </c>
      <c r="C18" s="549">
        <v>1145</v>
      </c>
      <c r="D18" s="545">
        <f t="shared" si="2"/>
        <v>1041</v>
      </c>
      <c r="E18" s="546">
        <v>0</v>
      </c>
      <c r="F18" s="550">
        <v>35</v>
      </c>
      <c r="G18" s="550">
        <v>69</v>
      </c>
      <c r="H18" s="550">
        <v>102</v>
      </c>
      <c r="I18" s="550">
        <v>77</v>
      </c>
      <c r="J18" s="551">
        <v>758</v>
      </c>
      <c r="K18" s="79"/>
    </row>
    <row r="19" spans="1:11" ht="19.5" customHeight="1" x14ac:dyDescent="0.15">
      <c r="A19" s="858" t="s">
        <v>359</v>
      </c>
      <c r="B19" s="482" t="s">
        <v>13</v>
      </c>
      <c r="C19" s="548">
        <v>3273</v>
      </c>
      <c r="D19" s="19">
        <f t="shared" si="2"/>
        <v>3087</v>
      </c>
      <c r="E19" s="361">
        <v>0</v>
      </c>
      <c r="F19" s="361">
        <v>53</v>
      </c>
      <c r="G19" s="361">
        <v>122</v>
      </c>
      <c r="H19" s="361">
        <v>171</v>
      </c>
      <c r="I19" s="361">
        <v>364</v>
      </c>
      <c r="J19" s="544">
        <v>2377</v>
      </c>
      <c r="K19" s="79"/>
    </row>
    <row r="20" spans="1:11" ht="19.5" customHeight="1" x14ac:dyDescent="0.15">
      <c r="A20" s="858"/>
      <c r="B20" s="472" t="s">
        <v>358</v>
      </c>
      <c r="C20" s="549">
        <v>2792</v>
      </c>
      <c r="D20" s="545">
        <f t="shared" si="2"/>
        <v>2628</v>
      </c>
      <c r="E20" s="546">
        <v>0</v>
      </c>
      <c r="F20" s="550">
        <v>40</v>
      </c>
      <c r="G20" s="550">
        <v>97</v>
      </c>
      <c r="H20" s="550">
        <v>143</v>
      </c>
      <c r="I20" s="550">
        <v>302</v>
      </c>
      <c r="J20" s="551">
        <v>2046</v>
      </c>
      <c r="K20" s="79"/>
    </row>
    <row r="21" spans="1:11" ht="19.5" customHeight="1" x14ac:dyDescent="0.15">
      <c r="A21" s="868" t="s">
        <v>73</v>
      </c>
      <c r="B21" s="482" t="s">
        <v>13</v>
      </c>
      <c r="C21" s="548">
        <v>15407</v>
      </c>
      <c r="D21" s="19">
        <f t="shared" si="2"/>
        <v>13834</v>
      </c>
      <c r="E21" s="361">
        <v>0</v>
      </c>
      <c r="F21" s="361">
        <v>943</v>
      </c>
      <c r="G21" s="361">
        <v>1563</v>
      </c>
      <c r="H21" s="361">
        <v>1886</v>
      </c>
      <c r="I21" s="361">
        <v>1327</v>
      </c>
      <c r="J21" s="544">
        <v>8115</v>
      </c>
      <c r="K21" s="79"/>
    </row>
    <row r="22" spans="1:11" ht="19.5" customHeight="1" x14ac:dyDescent="0.15">
      <c r="A22" s="863"/>
      <c r="B22" s="472" t="s">
        <v>358</v>
      </c>
      <c r="C22" s="549">
        <v>9207</v>
      </c>
      <c r="D22" s="545">
        <f t="shared" si="2"/>
        <v>8108</v>
      </c>
      <c r="E22" s="546">
        <v>0</v>
      </c>
      <c r="F22" s="550">
        <v>460</v>
      </c>
      <c r="G22" s="550">
        <v>882</v>
      </c>
      <c r="H22" s="550">
        <v>1058</v>
      </c>
      <c r="I22" s="550">
        <v>903</v>
      </c>
      <c r="J22" s="551">
        <v>4805</v>
      </c>
      <c r="K22" s="79"/>
    </row>
    <row r="23" spans="1:11" ht="19.5" customHeight="1" x14ac:dyDescent="0.15">
      <c r="A23" s="858" t="s">
        <v>412</v>
      </c>
      <c r="B23" s="482" t="s">
        <v>13</v>
      </c>
      <c r="C23" s="548">
        <v>1009</v>
      </c>
      <c r="D23" s="19">
        <f t="shared" si="2"/>
        <v>952</v>
      </c>
      <c r="E23" s="361">
        <v>0</v>
      </c>
      <c r="F23" s="361">
        <v>57</v>
      </c>
      <c r="G23" s="361">
        <v>129</v>
      </c>
      <c r="H23" s="361">
        <v>252</v>
      </c>
      <c r="I23" s="361">
        <v>107</v>
      </c>
      <c r="J23" s="544">
        <v>407</v>
      </c>
      <c r="K23" s="79"/>
    </row>
    <row r="24" spans="1:11" ht="19.5" customHeight="1" x14ac:dyDescent="0.15">
      <c r="A24" s="858"/>
      <c r="B24" s="472" t="s">
        <v>358</v>
      </c>
      <c r="C24" s="549">
        <v>452</v>
      </c>
      <c r="D24" s="545">
        <f t="shared" si="2"/>
        <v>415</v>
      </c>
      <c r="E24" s="546">
        <v>0</v>
      </c>
      <c r="F24" s="550">
        <v>25</v>
      </c>
      <c r="G24" s="550">
        <v>66</v>
      </c>
      <c r="H24" s="550">
        <v>136</v>
      </c>
      <c r="I24" s="550">
        <v>33</v>
      </c>
      <c r="J24" s="551">
        <v>155</v>
      </c>
      <c r="K24" s="79"/>
    </row>
    <row r="25" spans="1:11" ht="19.5" customHeight="1" x14ac:dyDescent="0.15">
      <c r="A25" s="858" t="s">
        <v>360</v>
      </c>
      <c r="B25" s="478" t="s">
        <v>13</v>
      </c>
      <c r="C25" s="548">
        <v>1602</v>
      </c>
      <c r="D25" s="19">
        <f t="shared" si="2"/>
        <v>802</v>
      </c>
      <c r="E25" s="361">
        <v>0</v>
      </c>
      <c r="F25" s="361">
        <v>208</v>
      </c>
      <c r="G25" s="361">
        <v>155</v>
      </c>
      <c r="H25" s="361">
        <v>162</v>
      </c>
      <c r="I25" s="361">
        <v>97</v>
      </c>
      <c r="J25" s="544">
        <v>180</v>
      </c>
      <c r="K25" s="79"/>
    </row>
    <row r="26" spans="1:11" ht="19.5" customHeight="1" x14ac:dyDescent="0.15">
      <c r="A26" s="858"/>
      <c r="B26" s="472" t="s">
        <v>358</v>
      </c>
      <c r="C26" s="549">
        <v>1034</v>
      </c>
      <c r="D26" s="545">
        <f t="shared" si="2"/>
        <v>483</v>
      </c>
      <c r="E26" s="546">
        <v>0</v>
      </c>
      <c r="F26" s="550">
        <v>97</v>
      </c>
      <c r="G26" s="550">
        <v>103</v>
      </c>
      <c r="H26" s="550">
        <v>114</v>
      </c>
      <c r="I26" s="550">
        <v>65</v>
      </c>
      <c r="J26" s="551">
        <v>104</v>
      </c>
      <c r="K26" s="79"/>
    </row>
    <row r="27" spans="1:11" s="83" customFormat="1" ht="19.5" customHeight="1" x14ac:dyDescent="0.15">
      <c r="A27" s="476" t="s">
        <v>290</v>
      </c>
      <c r="B27" s="478" t="s">
        <v>13</v>
      </c>
      <c r="C27" s="548">
        <v>2175</v>
      </c>
      <c r="D27" s="19">
        <f>SUM(E27:J27)</f>
        <v>1783</v>
      </c>
      <c r="E27" s="361">
        <v>0</v>
      </c>
      <c r="F27" s="361">
        <v>262</v>
      </c>
      <c r="G27" s="361">
        <v>267</v>
      </c>
      <c r="H27" s="361">
        <v>373</v>
      </c>
      <c r="I27" s="361">
        <v>215</v>
      </c>
      <c r="J27" s="544">
        <v>666</v>
      </c>
      <c r="K27" s="81"/>
    </row>
    <row r="28" spans="1:11" s="83" customFormat="1" ht="19.5" customHeight="1" x14ac:dyDescent="0.15">
      <c r="A28" s="475" t="s">
        <v>413</v>
      </c>
      <c r="B28" s="472" t="s">
        <v>358</v>
      </c>
      <c r="C28" s="549">
        <v>1517</v>
      </c>
      <c r="D28" s="545">
        <f t="shared" si="2"/>
        <v>1193</v>
      </c>
      <c r="E28" s="546">
        <v>0</v>
      </c>
      <c r="F28" s="550">
        <v>141</v>
      </c>
      <c r="G28" s="550">
        <v>164</v>
      </c>
      <c r="H28" s="550">
        <v>267</v>
      </c>
      <c r="I28" s="550">
        <v>146</v>
      </c>
      <c r="J28" s="551">
        <v>475</v>
      </c>
      <c r="K28" s="81"/>
    </row>
    <row r="29" spans="1:11" ht="19.5" customHeight="1" x14ac:dyDescent="0.15">
      <c r="A29" s="212" t="s">
        <v>291</v>
      </c>
      <c r="B29" s="478" t="s">
        <v>13</v>
      </c>
      <c r="C29" s="548">
        <v>3866</v>
      </c>
      <c r="D29" s="19">
        <f t="shared" si="2"/>
        <v>3088</v>
      </c>
      <c r="E29" s="361">
        <v>0</v>
      </c>
      <c r="F29" s="361">
        <v>518</v>
      </c>
      <c r="G29" s="361">
        <v>611</v>
      </c>
      <c r="H29" s="361">
        <v>697</v>
      </c>
      <c r="I29" s="361">
        <v>455</v>
      </c>
      <c r="J29" s="544">
        <v>807</v>
      </c>
      <c r="K29" s="79"/>
    </row>
    <row r="30" spans="1:11" ht="19.5" customHeight="1" x14ac:dyDescent="0.15">
      <c r="A30" s="474" t="s">
        <v>292</v>
      </c>
      <c r="B30" s="472" t="s">
        <v>358</v>
      </c>
      <c r="C30" s="552">
        <v>1526</v>
      </c>
      <c r="D30" s="545">
        <f t="shared" si="2"/>
        <v>1192</v>
      </c>
      <c r="E30" s="546">
        <v>0</v>
      </c>
      <c r="F30" s="550">
        <v>148</v>
      </c>
      <c r="G30" s="550">
        <v>201</v>
      </c>
      <c r="H30" s="550">
        <v>248</v>
      </c>
      <c r="I30" s="550">
        <v>226</v>
      </c>
      <c r="J30" s="551">
        <v>369</v>
      </c>
      <c r="K30" s="79"/>
    </row>
    <row r="31" spans="1:11" ht="19.5" customHeight="1" x14ac:dyDescent="0.15">
      <c r="A31" s="258" t="s">
        <v>487</v>
      </c>
      <c r="B31" s="478" t="s">
        <v>13</v>
      </c>
      <c r="C31" s="548">
        <v>1698</v>
      </c>
      <c r="D31" s="19">
        <f t="shared" si="2"/>
        <v>1259</v>
      </c>
      <c r="E31" s="361">
        <v>0</v>
      </c>
      <c r="F31" s="361">
        <v>323</v>
      </c>
      <c r="G31" s="361">
        <v>185</v>
      </c>
      <c r="H31" s="361">
        <v>151</v>
      </c>
      <c r="I31" s="361">
        <v>195</v>
      </c>
      <c r="J31" s="544">
        <v>405</v>
      </c>
      <c r="K31" s="79"/>
    </row>
    <row r="32" spans="1:11" ht="19.5" customHeight="1" x14ac:dyDescent="0.15">
      <c r="A32" s="259" t="s">
        <v>486</v>
      </c>
      <c r="B32" s="472" t="s">
        <v>358</v>
      </c>
      <c r="C32" s="549">
        <v>760</v>
      </c>
      <c r="D32" s="545">
        <f t="shared" si="2"/>
        <v>569</v>
      </c>
      <c r="E32" s="546">
        <v>0</v>
      </c>
      <c r="F32" s="550">
        <v>71</v>
      </c>
      <c r="G32" s="550">
        <v>94</v>
      </c>
      <c r="H32" s="550">
        <v>86</v>
      </c>
      <c r="I32" s="550">
        <v>110</v>
      </c>
      <c r="J32" s="551">
        <v>208</v>
      </c>
      <c r="K32" s="79"/>
    </row>
    <row r="33" spans="1:11" ht="19.5" customHeight="1" x14ac:dyDescent="0.15">
      <c r="A33" s="859" t="s">
        <v>293</v>
      </c>
      <c r="B33" s="482" t="s">
        <v>13</v>
      </c>
      <c r="C33" s="548">
        <v>1226</v>
      </c>
      <c r="D33" s="19">
        <f t="shared" si="2"/>
        <v>947</v>
      </c>
      <c r="E33" s="361">
        <v>0</v>
      </c>
      <c r="F33" s="361">
        <v>149</v>
      </c>
      <c r="G33" s="361">
        <v>154</v>
      </c>
      <c r="H33" s="361">
        <v>52</v>
      </c>
      <c r="I33" s="361">
        <v>94</v>
      </c>
      <c r="J33" s="544">
        <v>498</v>
      </c>
      <c r="K33" s="79"/>
    </row>
    <row r="34" spans="1:11" ht="19.5" customHeight="1" x14ac:dyDescent="0.15">
      <c r="A34" s="865"/>
      <c r="B34" s="472" t="s">
        <v>358</v>
      </c>
      <c r="C34" s="549">
        <v>588</v>
      </c>
      <c r="D34" s="545">
        <f t="shared" si="2"/>
        <v>468</v>
      </c>
      <c r="E34" s="546">
        <v>0</v>
      </c>
      <c r="F34" s="550">
        <v>59</v>
      </c>
      <c r="G34" s="550">
        <v>70</v>
      </c>
      <c r="H34" s="550">
        <v>26</v>
      </c>
      <c r="I34" s="550">
        <v>51</v>
      </c>
      <c r="J34" s="551">
        <v>262</v>
      </c>
      <c r="K34" s="79"/>
    </row>
    <row r="35" spans="1:11" ht="19.5" customHeight="1" x14ac:dyDescent="0.15">
      <c r="A35" s="859" t="s">
        <v>286</v>
      </c>
      <c r="B35" s="482" t="s">
        <v>13</v>
      </c>
      <c r="C35" s="548">
        <v>8074</v>
      </c>
      <c r="D35" s="19">
        <f t="shared" si="2"/>
        <v>7585</v>
      </c>
      <c r="E35" s="361">
        <v>0</v>
      </c>
      <c r="F35" s="361">
        <v>357</v>
      </c>
      <c r="G35" s="361">
        <v>958</v>
      </c>
      <c r="H35" s="361">
        <v>878</v>
      </c>
      <c r="I35" s="361">
        <v>793</v>
      </c>
      <c r="J35" s="544">
        <v>4599</v>
      </c>
      <c r="K35" s="79"/>
    </row>
    <row r="36" spans="1:11" ht="19.5" customHeight="1" x14ac:dyDescent="0.15">
      <c r="A36" s="860"/>
      <c r="B36" s="472" t="s">
        <v>358</v>
      </c>
      <c r="C36" s="549">
        <v>2364</v>
      </c>
      <c r="D36" s="545">
        <f t="shared" si="2"/>
        <v>2077</v>
      </c>
      <c r="E36" s="546">
        <v>0</v>
      </c>
      <c r="F36" s="550">
        <v>61</v>
      </c>
      <c r="G36" s="550">
        <v>222</v>
      </c>
      <c r="H36" s="550">
        <v>234</v>
      </c>
      <c r="I36" s="550">
        <v>213</v>
      </c>
      <c r="J36" s="551">
        <v>1347</v>
      </c>
      <c r="K36" s="79"/>
    </row>
    <row r="37" spans="1:11" ht="19.5" customHeight="1" x14ac:dyDescent="0.15">
      <c r="A37" s="859" t="s">
        <v>361</v>
      </c>
      <c r="B37" s="482" t="s">
        <v>13</v>
      </c>
      <c r="C37" s="548">
        <v>367</v>
      </c>
      <c r="D37" s="19">
        <f t="shared" si="2"/>
        <v>367</v>
      </c>
      <c r="E37" s="361">
        <v>0</v>
      </c>
      <c r="F37" s="361">
        <v>31</v>
      </c>
      <c r="G37" s="361">
        <v>56</v>
      </c>
      <c r="H37" s="361">
        <v>0</v>
      </c>
      <c r="I37" s="361">
        <v>0</v>
      </c>
      <c r="J37" s="544">
        <v>280</v>
      </c>
      <c r="K37" s="79"/>
    </row>
    <row r="38" spans="1:11" ht="19.5" customHeight="1" x14ac:dyDescent="0.15">
      <c r="A38" s="860"/>
      <c r="B38" s="472" t="s">
        <v>358</v>
      </c>
      <c r="C38" s="549">
        <v>251</v>
      </c>
      <c r="D38" s="545">
        <f t="shared" si="2"/>
        <v>251</v>
      </c>
      <c r="E38" s="546">
        <v>0</v>
      </c>
      <c r="F38" s="550">
        <v>12</v>
      </c>
      <c r="G38" s="550">
        <v>22</v>
      </c>
      <c r="H38" s="546">
        <v>0</v>
      </c>
      <c r="I38" s="546">
        <v>0</v>
      </c>
      <c r="J38" s="551">
        <v>217</v>
      </c>
      <c r="K38" s="79"/>
    </row>
    <row r="39" spans="1:11" ht="19.5" customHeight="1" x14ac:dyDescent="0.15">
      <c r="A39" s="473" t="s">
        <v>287</v>
      </c>
      <c r="B39" s="482" t="s">
        <v>13</v>
      </c>
      <c r="C39" s="548">
        <v>6986</v>
      </c>
      <c r="D39" s="19">
        <f t="shared" si="2"/>
        <v>6289</v>
      </c>
      <c r="E39" s="361">
        <v>0</v>
      </c>
      <c r="F39" s="361">
        <v>297</v>
      </c>
      <c r="G39" s="361">
        <v>333</v>
      </c>
      <c r="H39" s="361">
        <v>549</v>
      </c>
      <c r="I39" s="361">
        <v>296</v>
      </c>
      <c r="J39" s="544">
        <v>4814</v>
      </c>
      <c r="K39" s="79"/>
    </row>
    <row r="40" spans="1:11" ht="19.5" customHeight="1" thickBot="1" x14ac:dyDescent="0.2">
      <c r="A40" s="142" t="s">
        <v>74</v>
      </c>
      <c r="B40" s="213" t="s">
        <v>358</v>
      </c>
      <c r="C40" s="553">
        <v>3789</v>
      </c>
      <c r="D40" s="554">
        <f t="shared" si="2"/>
        <v>3262</v>
      </c>
      <c r="E40" s="555">
        <v>0</v>
      </c>
      <c r="F40" s="556">
        <v>172</v>
      </c>
      <c r="G40" s="556">
        <v>228</v>
      </c>
      <c r="H40" s="556">
        <v>368</v>
      </c>
      <c r="I40" s="556">
        <v>195</v>
      </c>
      <c r="J40" s="557">
        <v>2299</v>
      </c>
      <c r="K40" s="79"/>
    </row>
    <row r="41" spans="1:11" ht="20.25" customHeight="1" x14ac:dyDescent="0.15">
      <c r="A41" s="12" t="s">
        <v>362</v>
      </c>
      <c r="D41" s="12"/>
      <c r="E41" s="12"/>
      <c r="F41" s="12"/>
      <c r="I41" s="12"/>
      <c r="J41" s="3" t="s">
        <v>619</v>
      </c>
      <c r="K41" s="12"/>
    </row>
    <row r="42" spans="1:11" ht="20.25" customHeight="1" x14ac:dyDescent="0.15">
      <c r="H42" s="15"/>
    </row>
    <row r="43" spans="1:11" ht="20.25" customHeight="1" x14ac:dyDescent="0.15"/>
    <row r="44" spans="1:11" ht="20.25" customHeight="1" x14ac:dyDescent="0.15"/>
    <row r="45" spans="1:11" ht="20.25" customHeight="1" x14ac:dyDescent="0.15"/>
    <row r="46" spans="1:11" ht="20.25" customHeight="1" x14ac:dyDescent="0.15"/>
    <row r="47" spans="1:11" ht="20.25" customHeight="1" x14ac:dyDescent="0.15"/>
    <row r="48" spans="1:11" ht="20.25" customHeight="1" x14ac:dyDescent="0.15"/>
    <row r="49" ht="20.25" customHeight="1" x14ac:dyDescent="0.15"/>
    <row r="50" ht="20.25" customHeight="1" x14ac:dyDescent="0.15"/>
    <row r="51" ht="20.25" customHeight="1" x14ac:dyDescent="0.15"/>
  </sheetData>
  <sheetProtection sheet="1" objects="1" scenarios="1" selectLockedCells="1" selectUnlockedCells="1"/>
  <mergeCells count="16">
    <mergeCell ref="A37:A38"/>
    <mergeCell ref="A3:B4"/>
    <mergeCell ref="A5:A6"/>
    <mergeCell ref="A7:A8"/>
    <mergeCell ref="A9:A10"/>
    <mergeCell ref="A33:A34"/>
    <mergeCell ref="A11:A12"/>
    <mergeCell ref="A13:A14"/>
    <mergeCell ref="A17:A18"/>
    <mergeCell ref="A21:A22"/>
    <mergeCell ref="C3:C4"/>
    <mergeCell ref="D3:J3"/>
    <mergeCell ref="A25:A26"/>
    <mergeCell ref="A35:A36"/>
    <mergeCell ref="A23:A24"/>
    <mergeCell ref="A19:A20"/>
  </mergeCells>
  <phoneticPr fontId="16"/>
  <printOptions horizontalCentered="1"/>
  <pageMargins left="0.59055118110236227" right="0.59055118110236227" top="0.59055118110236227" bottom="0.59055118110236227" header="0.39370078740157483" footer="0.39370078740157483"/>
  <pageSetup paperSize="9" scale="93" firstPageNumber="68" orientation="portrait" useFirstPageNumber="1" verticalDpi="300" r:id="rId1"/>
  <headerFooter scaleWithDoc="0" alignWithMargins="0">
    <oddHeader>&amp;L事業所</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K40"/>
  <sheetViews>
    <sheetView view="pageBreakPreview" zoomScaleNormal="100" zoomScaleSheetLayoutView="100" workbookViewId="0">
      <selection activeCell="E8" sqref="E8:H8"/>
    </sheetView>
  </sheetViews>
  <sheetFormatPr defaultRowHeight="18.95" customHeight="1" x14ac:dyDescent="0.15"/>
  <cols>
    <col min="1" max="1" width="3.7109375" style="12" customWidth="1"/>
    <col min="2" max="2" width="9.140625" style="12"/>
    <col min="3" max="3" width="13.7109375" style="12" customWidth="1"/>
    <col min="4" max="4" width="14.28515625" style="12" customWidth="1"/>
    <col min="5" max="6" width="7.5703125" style="12" customWidth="1"/>
    <col min="7" max="7" width="14.28515625" style="12" customWidth="1"/>
    <col min="8" max="8" width="15.140625" style="12" customWidth="1"/>
    <col min="9" max="9" width="7.5703125" style="12" customWidth="1"/>
    <col min="10" max="10" width="8" style="12" customWidth="1"/>
    <col min="11" max="11" width="0" style="12" hidden="1" customWidth="1"/>
    <col min="12" max="12" width="9.42578125" style="12" customWidth="1"/>
    <col min="13" max="16384" width="9.140625" style="12"/>
  </cols>
  <sheetData>
    <row r="1" spans="1:11" ht="5.0999999999999996" customHeight="1" x14ac:dyDescent="0.15">
      <c r="A1" s="22"/>
      <c r="B1" s="23"/>
      <c r="C1" s="874"/>
      <c r="D1" s="874"/>
      <c r="E1" s="874"/>
      <c r="F1" s="874"/>
      <c r="G1" s="874"/>
      <c r="H1" s="874"/>
      <c r="I1" s="874"/>
      <c r="J1" s="874"/>
    </row>
    <row r="2" spans="1:11" ht="15" customHeight="1" x14ac:dyDescent="0.15">
      <c r="A2" s="22" t="s">
        <v>75</v>
      </c>
      <c r="B2" s="23"/>
      <c r="C2" s="24"/>
      <c r="D2" s="24"/>
      <c r="E2" s="24"/>
      <c r="F2" s="24"/>
      <c r="G2" s="24"/>
      <c r="H2" s="24"/>
      <c r="I2" s="24"/>
      <c r="J2" s="24"/>
    </row>
    <row r="3" spans="1:11" ht="5.0999999999999996" customHeight="1" x14ac:dyDescent="0.15">
      <c r="A3" s="22"/>
      <c r="B3" s="23"/>
      <c r="C3" s="24"/>
      <c r="D3" s="24"/>
      <c r="E3" s="24"/>
      <c r="F3" s="24"/>
      <c r="G3" s="24"/>
      <c r="H3" s="24"/>
      <c r="I3" s="24"/>
      <c r="J3" s="24"/>
    </row>
    <row r="4" spans="1:11" s="25" customFormat="1" ht="50.1" customHeight="1" x14ac:dyDescent="0.15">
      <c r="A4" s="721" t="s">
        <v>536</v>
      </c>
      <c r="B4" s="721"/>
      <c r="C4" s="721"/>
      <c r="D4" s="721"/>
      <c r="E4" s="721"/>
      <c r="F4" s="721"/>
      <c r="G4" s="721"/>
      <c r="H4" s="721"/>
      <c r="I4" s="721"/>
      <c r="J4" s="721"/>
    </row>
    <row r="5" spans="1:11" ht="15" customHeight="1" x14ac:dyDescent="0.15"/>
    <row r="6" spans="1:11" ht="15" customHeight="1" x14ac:dyDescent="0.15">
      <c r="A6" s="12" t="s">
        <v>76</v>
      </c>
      <c r="H6" s="875" t="s">
        <v>77</v>
      </c>
      <c r="I6" s="875"/>
      <c r="J6" s="875"/>
    </row>
    <row r="7" spans="1:11" ht="30" customHeight="1" x14ac:dyDescent="0.15">
      <c r="A7" s="736" t="s">
        <v>78</v>
      </c>
      <c r="B7" s="736"/>
      <c r="C7" s="736"/>
      <c r="D7" s="240" t="s">
        <v>513</v>
      </c>
      <c r="E7" s="738" t="s">
        <v>514</v>
      </c>
      <c r="F7" s="738"/>
      <c r="G7" s="301" t="s">
        <v>79</v>
      </c>
      <c r="H7" s="240" t="s">
        <v>515</v>
      </c>
      <c r="I7" s="876" t="s">
        <v>516</v>
      </c>
      <c r="J7" s="876"/>
      <c r="K7" s="79"/>
    </row>
    <row r="8" spans="1:11" ht="20.100000000000001" customHeight="1" x14ac:dyDescent="0.15">
      <c r="A8" s="869" t="s">
        <v>80</v>
      </c>
      <c r="B8" s="741" t="s">
        <v>81</v>
      </c>
      <c r="C8" s="741"/>
      <c r="D8" s="26">
        <v>1562</v>
      </c>
      <c r="E8" s="872">
        <v>1596</v>
      </c>
      <c r="F8" s="872"/>
      <c r="G8" s="27">
        <f>SUM(G9:G12)</f>
        <v>1443</v>
      </c>
      <c r="H8" s="27">
        <f>SUM(H9:H12)</f>
        <v>1231</v>
      </c>
      <c r="I8" s="873">
        <v>809</v>
      </c>
      <c r="J8" s="873"/>
      <c r="K8" s="79"/>
    </row>
    <row r="9" spans="1:11" ht="20.100000000000001" customHeight="1" x14ac:dyDescent="0.15">
      <c r="A9" s="869"/>
      <c r="B9" s="28" t="s">
        <v>82</v>
      </c>
      <c r="C9" s="238" t="s">
        <v>83</v>
      </c>
      <c r="D9" s="26">
        <v>370</v>
      </c>
      <c r="E9" s="870">
        <v>450</v>
      </c>
      <c r="F9" s="870"/>
      <c r="G9" s="29">
        <v>430</v>
      </c>
      <c r="H9" s="29">
        <v>373</v>
      </c>
      <c r="I9" s="871" t="s">
        <v>518</v>
      </c>
      <c r="J9" s="871"/>
      <c r="K9" s="79"/>
    </row>
    <row r="10" spans="1:11" ht="20.100000000000001" customHeight="1" x14ac:dyDescent="0.15">
      <c r="A10" s="869"/>
      <c r="B10" s="242" t="s">
        <v>84</v>
      </c>
      <c r="C10" s="242" t="s">
        <v>85</v>
      </c>
      <c r="D10" s="26">
        <v>279</v>
      </c>
      <c r="E10" s="870">
        <v>260</v>
      </c>
      <c r="F10" s="870"/>
      <c r="G10" s="29">
        <v>259</v>
      </c>
      <c r="H10" s="29">
        <v>282</v>
      </c>
      <c r="I10" s="871" t="s">
        <v>518</v>
      </c>
      <c r="J10" s="871"/>
      <c r="K10" s="79"/>
    </row>
    <row r="11" spans="1:11" ht="20.100000000000001" customHeight="1" x14ac:dyDescent="0.15">
      <c r="A11" s="869"/>
      <c r="B11" s="30" t="s">
        <v>86</v>
      </c>
      <c r="C11" s="242" t="s">
        <v>83</v>
      </c>
      <c r="D11" s="26">
        <v>75</v>
      </c>
      <c r="E11" s="870">
        <v>92</v>
      </c>
      <c r="F11" s="870"/>
      <c r="G11" s="29">
        <v>78</v>
      </c>
      <c r="H11" s="29">
        <v>61</v>
      </c>
      <c r="I11" s="871" t="s">
        <v>518</v>
      </c>
      <c r="J11" s="871"/>
      <c r="K11" s="79"/>
    </row>
    <row r="12" spans="1:11" ht="20.100000000000001" customHeight="1" x14ac:dyDescent="0.15">
      <c r="A12" s="869"/>
      <c r="B12" s="242" t="s">
        <v>84</v>
      </c>
      <c r="C12" s="242" t="s">
        <v>85</v>
      </c>
      <c r="D12" s="26">
        <v>838</v>
      </c>
      <c r="E12" s="870">
        <v>794</v>
      </c>
      <c r="F12" s="870"/>
      <c r="G12" s="29">
        <v>676</v>
      </c>
      <c r="H12" s="29">
        <v>515</v>
      </c>
      <c r="I12" s="871" t="s">
        <v>518</v>
      </c>
      <c r="J12" s="871"/>
      <c r="K12" s="79"/>
    </row>
    <row r="13" spans="1:11" ht="20.100000000000001" customHeight="1" x14ac:dyDescent="0.15">
      <c r="A13" s="869" t="s">
        <v>13</v>
      </c>
      <c r="B13" s="741" t="s">
        <v>81</v>
      </c>
      <c r="C13" s="741"/>
      <c r="D13" s="26">
        <v>14687</v>
      </c>
      <c r="E13" s="870">
        <v>13681</v>
      </c>
      <c r="F13" s="870"/>
      <c r="G13" s="29">
        <f>SUM(G14:G17)</f>
        <v>14869</v>
      </c>
      <c r="H13" s="29">
        <f>SUM(H14:H17)</f>
        <v>14132</v>
      </c>
      <c r="I13" s="878">
        <v>10620</v>
      </c>
      <c r="J13" s="878"/>
      <c r="K13" s="79"/>
    </row>
    <row r="14" spans="1:11" ht="20.100000000000001" customHeight="1" x14ac:dyDescent="0.15">
      <c r="A14" s="869"/>
      <c r="B14" s="28" t="s">
        <v>82</v>
      </c>
      <c r="C14" s="238" t="s">
        <v>83</v>
      </c>
      <c r="D14" s="26">
        <v>7316</v>
      </c>
      <c r="E14" s="870">
        <v>7368</v>
      </c>
      <c r="F14" s="870"/>
      <c r="G14" s="29">
        <v>8039</v>
      </c>
      <c r="H14" s="29">
        <v>7656</v>
      </c>
      <c r="I14" s="871" t="s">
        <v>518</v>
      </c>
      <c r="J14" s="871"/>
      <c r="K14" s="79"/>
    </row>
    <row r="15" spans="1:11" ht="20.100000000000001" customHeight="1" x14ac:dyDescent="0.15">
      <c r="A15" s="869"/>
      <c r="B15" s="242" t="s">
        <v>84</v>
      </c>
      <c r="C15" s="242" t="s">
        <v>85</v>
      </c>
      <c r="D15" s="26">
        <v>4568</v>
      </c>
      <c r="E15" s="870">
        <v>3605</v>
      </c>
      <c r="F15" s="870"/>
      <c r="G15" s="29">
        <v>4140</v>
      </c>
      <c r="H15" s="29">
        <v>4528</v>
      </c>
      <c r="I15" s="871" t="s">
        <v>518</v>
      </c>
      <c r="J15" s="871"/>
      <c r="K15" s="79"/>
    </row>
    <row r="16" spans="1:11" ht="20.100000000000001" customHeight="1" x14ac:dyDescent="0.15">
      <c r="A16" s="869"/>
      <c r="B16" s="30" t="s">
        <v>86</v>
      </c>
      <c r="C16" s="242" t="s">
        <v>83</v>
      </c>
      <c r="D16" s="26">
        <v>366</v>
      </c>
      <c r="E16" s="870">
        <v>345</v>
      </c>
      <c r="F16" s="870"/>
      <c r="G16" s="29">
        <v>259</v>
      </c>
      <c r="H16" s="29">
        <v>257</v>
      </c>
      <c r="I16" s="871" t="s">
        <v>518</v>
      </c>
      <c r="J16" s="871"/>
      <c r="K16" s="79"/>
    </row>
    <row r="17" spans="1:11" ht="20.100000000000001" customHeight="1" x14ac:dyDescent="0.15">
      <c r="A17" s="869"/>
      <c r="B17" s="242" t="s">
        <v>84</v>
      </c>
      <c r="C17" s="242" t="s">
        <v>85</v>
      </c>
      <c r="D17" s="26">
        <v>2437</v>
      </c>
      <c r="E17" s="870">
        <v>2363</v>
      </c>
      <c r="F17" s="870"/>
      <c r="G17" s="29">
        <v>2431</v>
      </c>
      <c r="H17" s="29">
        <v>1691</v>
      </c>
      <c r="I17" s="871" t="s">
        <v>518</v>
      </c>
      <c r="J17" s="871"/>
      <c r="K17" s="79"/>
    </row>
    <row r="18" spans="1:11" ht="20.100000000000001" customHeight="1" x14ac:dyDescent="0.15">
      <c r="A18" s="881" t="s">
        <v>87</v>
      </c>
      <c r="B18" s="741" t="s">
        <v>81</v>
      </c>
      <c r="C18" s="741"/>
      <c r="D18" s="26">
        <v>59401448</v>
      </c>
      <c r="E18" s="870">
        <v>59381725</v>
      </c>
      <c r="F18" s="870"/>
      <c r="G18" s="29">
        <f>SUM(G19:G20)</f>
        <v>63499645</v>
      </c>
      <c r="H18" s="29">
        <f>SUM(H19:H20)</f>
        <v>58150659</v>
      </c>
      <c r="I18" s="878">
        <v>50171554</v>
      </c>
      <c r="J18" s="878"/>
      <c r="K18" s="79"/>
    </row>
    <row r="19" spans="1:11" ht="20.100000000000001" customHeight="1" x14ac:dyDescent="0.15">
      <c r="A19" s="882"/>
      <c r="B19" s="741" t="s">
        <v>88</v>
      </c>
      <c r="C19" s="741"/>
      <c r="D19" s="26">
        <v>47368593</v>
      </c>
      <c r="E19" s="870">
        <v>49386754</v>
      </c>
      <c r="F19" s="870"/>
      <c r="G19" s="29">
        <v>53485570</v>
      </c>
      <c r="H19" s="29">
        <v>46751037</v>
      </c>
      <c r="I19" s="871" t="s">
        <v>518</v>
      </c>
      <c r="J19" s="871"/>
      <c r="K19" s="79"/>
    </row>
    <row r="20" spans="1:11" ht="20.100000000000001" customHeight="1" x14ac:dyDescent="0.15">
      <c r="A20" s="883"/>
      <c r="B20" s="884" t="s">
        <v>89</v>
      </c>
      <c r="C20" s="884"/>
      <c r="D20" s="31">
        <v>12032855</v>
      </c>
      <c r="E20" s="885">
        <v>9994971</v>
      </c>
      <c r="F20" s="885"/>
      <c r="G20" s="32">
        <v>10014075</v>
      </c>
      <c r="H20" s="32">
        <v>11399622</v>
      </c>
      <c r="I20" s="877" t="s">
        <v>518</v>
      </c>
      <c r="J20" s="877"/>
      <c r="K20" s="79"/>
    </row>
    <row r="21" spans="1:11" ht="15" customHeight="1" x14ac:dyDescent="0.15">
      <c r="A21" s="12" t="s">
        <v>519</v>
      </c>
      <c r="J21" s="3" t="s">
        <v>517</v>
      </c>
    </row>
    <row r="22" spans="1:11" ht="15" customHeight="1" x14ac:dyDescent="0.15">
      <c r="A22" s="12" t="s">
        <v>576</v>
      </c>
      <c r="J22" s="3"/>
    </row>
    <row r="23" spans="1:11" ht="15" customHeight="1" x14ac:dyDescent="0.15">
      <c r="J23" s="3"/>
    </row>
    <row r="24" spans="1:11" ht="15" customHeight="1" x14ac:dyDescent="0.15">
      <c r="A24" s="1" t="s">
        <v>488</v>
      </c>
      <c r="J24" s="3" t="s">
        <v>77</v>
      </c>
    </row>
    <row r="25" spans="1:11" ht="24.95" customHeight="1" x14ac:dyDescent="0.15">
      <c r="A25" s="33"/>
      <c r="B25" s="34"/>
      <c r="C25" s="738" t="s">
        <v>535</v>
      </c>
      <c r="D25" s="738"/>
      <c r="E25" s="738"/>
      <c r="F25" s="738"/>
      <c r="G25" s="876" t="s">
        <v>534</v>
      </c>
      <c r="H25" s="876"/>
      <c r="I25" s="876"/>
      <c r="J25" s="876"/>
      <c r="K25" s="79"/>
    </row>
    <row r="26" spans="1:11" ht="24.95" customHeight="1" x14ac:dyDescent="0.15">
      <c r="A26" s="880" t="s">
        <v>91</v>
      </c>
      <c r="B26" s="880"/>
      <c r="C26" s="733" t="s">
        <v>92</v>
      </c>
      <c r="D26" s="264" t="s">
        <v>489</v>
      </c>
      <c r="E26" s="741" t="s">
        <v>93</v>
      </c>
      <c r="F26" s="741"/>
      <c r="G26" s="741" t="s">
        <v>92</v>
      </c>
      <c r="H26" s="265" t="s">
        <v>490</v>
      </c>
      <c r="I26" s="734" t="s">
        <v>94</v>
      </c>
      <c r="J26" s="734"/>
      <c r="K26" s="79"/>
    </row>
    <row r="27" spans="1:11" ht="24.95" customHeight="1" x14ac:dyDescent="0.15">
      <c r="A27" s="21"/>
      <c r="B27" s="37"/>
      <c r="C27" s="733"/>
      <c r="D27" s="244" t="s">
        <v>95</v>
      </c>
      <c r="E27" s="263" t="s">
        <v>520</v>
      </c>
      <c r="F27" s="28" t="s">
        <v>96</v>
      </c>
      <c r="G27" s="741"/>
      <c r="H27" s="36" t="s">
        <v>95</v>
      </c>
      <c r="I27" s="263" t="s">
        <v>523</v>
      </c>
      <c r="J27" s="241" t="s">
        <v>96</v>
      </c>
      <c r="K27" s="79"/>
    </row>
    <row r="28" spans="1:11" ht="20.100000000000001" customHeight="1" x14ac:dyDescent="0.15">
      <c r="A28" s="869" t="s">
        <v>80</v>
      </c>
      <c r="B28" s="888" t="s">
        <v>97</v>
      </c>
      <c r="C28" s="886">
        <f>SUM(C30:C31)</f>
        <v>17926</v>
      </c>
      <c r="D28" s="890">
        <f>SUM(D30:D31)</f>
        <v>99.999999999999986</v>
      </c>
      <c r="E28" s="892">
        <v>-10.9</v>
      </c>
      <c r="F28" s="894">
        <f>E28/5</f>
        <v>-2.1800000000000002</v>
      </c>
      <c r="G28" s="896">
        <f>SUM(G30:G31)</f>
        <v>11245</v>
      </c>
      <c r="H28" s="890">
        <f>SUM(H30:H31)</f>
        <v>100</v>
      </c>
      <c r="I28" s="892">
        <f>(G28-C28)/C28*100</f>
        <v>-37.269887314515223</v>
      </c>
      <c r="J28" s="898">
        <f>I28/5</f>
        <v>-7.4539774629030449</v>
      </c>
      <c r="K28" s="79"/>
    </row>
    <row r="29" spans="1:11" ht="20.100000000000001" customHeight="1" x14ac:dyDescent="0.15">
      <c r="A29" s="869"/>
      <c r="B29" s="889"/>
      <c r="C29" s="887"/>
      <c r="D29" s="891"/>
      <c r="E29" s="893"/>
      <c r="F29" s="895"/>
      <c r="G29" s="897"/>
      <c r="H29" s="891"/>
      <c r="I29" s="893"/>
      <c r="J29" s="899"/>
      <c r="K29" s="79"/>
    </row>
    <row r="30" spans="1:11" ht="20.100000000000001" customHeight="1" x14ac:dyDescent="0.15">
      <c r="A30" s="869"/>
      <c r="B30" s="30" t="s">
        <v>83</v>
      </c>
      <c r="C30" s="38">
        <v>2956</v>
      </c>
      <c r="D30" s="39">
        <f>100/C28*C30</f>
        <v>16.490014504072295</v>
      </c>
      <c r="E30" s="304">
        <v>-10.1</v>
      </c>
      <c r="F30" s="40">
        <f>E30/5</f>
        <v>-2.02</v>
      </c>
      <c r="G30" s="41">
        <v>2079</v>
      </c>
      <c r="H30" s="303">
        <f>100/G28*G30</f>
        <v>18.488216985326812</v>
      </c>
      <c r="I30" s="304">
        <f>(G30-C30)/C30*100</f>
        <v>-29.668470906630585</v>
      </c>
      <c r="J30" s="308">
        <f>I30/5</f>
        <v>-5.9336941813261168</v>
      </c>
      <c r="K30" s="79"/>
    </row>
    <row r="31" spans="1:11" ht="20.100000000000001" customHeight="1" x14ac:dyDescent="0.15">
      <c r="A31" s="869"/>
      <c r="B31" s="242" t="s">
        <v>85</v>
      </c>
      <c r="C31" s="38">
        <v>14970</v>
      </c>
      <c r="D31" s="39">
        <f>100/C28*C31</f>
        <v>83.509985495927694</v>
      </c>
      <c r="E31" s="304">
        <v>-11.1</v>
      </c>
      <c r="F31" s="40">
        <f>E31/5</f>
        <v>-2.2199999999999998</v>
      </c>
      <c r="G31" s="41">
        <v>9166</v>
      </c>
      <c r="H31" s="303">
        <f>100/G28*G31</f>
        <v>81.511783014673185</v>
      </c>
      <c r="I31" s="304">
        <f>(G31-C31)/C31*100</f>
        <v>-38.770875083500336</v>
      </c>
      <c r="J31" s="308">
        <f>I31/5</f>
        <v>-7.7541750167000671</v>
      </c>
      <c r="K31" s="79"/>
    </row>
    <row r="32" spans="1:11" ht="20.100000000000001" customHeight="1" x14ac:dyDescent="0.15">
      <c r="A32" s="869" t="s">
        <v>13</v>
      </c>
      <c r="B32" s="888" t="s">
        <v>97</v>
      </c>
      <c r="C32" s="900">
        <f>SUM(C34:C35)</f>
        <v>107623</v>
      </c>
      <c r="D32" s="901">
        <f>SUM(D34:D35)</f>
        <v>100</v>
      </c>
      <c r="E32" s="902">
        <v>-0.8</v>
      </c>
      <c r="F32" s="902">
        <f>E32/5</f>
        <v>-0.16</v>
      </c>
      <c r="G32" s="903">
        <f>SUM(G34:G35)</f>
        <v>80546</v>
      </c>
      <c r="H32" s="901">
        <f>SUM(H34:H35)</f>
        <v>100</v>
      </c>
      <c r="I32" s="904">
        <f>(G32-C32)/C32*100</f>
        <v>-25.159120262397444</v>
      </c>
      <c r="J32" s="905">
        <f>I32/5</f>
        <v>-5.0318240524794886</v>
      </c>
      <c r="K32" s="79"/>
    </row>
    <row r="33" spans="1:11" ht="20.100000000000001" customHeight="1" x14ac:dyDescent="0.15">
      <c r="A33" s="869"/>
      <c r="B33" s="889"/>
      <c r="C33" s="900"/>
      <c r="D33" s="901"/>
      <c r="E33" s="902"/>
      <c r="F33" s="902"/>
      <c r="G33" s="903"/>
      <c r="H33" s="901"/>
      <c r="I33" s="904"/>
      <c r="J33" s="905"/>
      <c r="K33" s="79"/>
    </row>
    <row r="34" spans="1:11" ht="20.100000000000001" customHeight="1" x14ac:dyDescent="0.15">
      <c r="A34" s="869"/>
      <c r="B34" s="30" t="s">
        <v>83</v>
      </c>
      <c r="C34" s="38">
        <v>27570</v>
      </c>
      <c r="D34" s="39">
        <f>100/C32*C34</f>
        <v>25.617200784218987</v>
      </c>
      <c r="E34" s="40">
        <v>-7.2</v>
      </c>
      <c r="F34" s="40">
        <f>E34/5</f>
        <v>-1.44</v>
      </c>
      <c r="G34" s="41">
        <v>20563</v>
      </c>
      <c r="H34" s="303">
        <f>100/G32*G34</f>
        <v>25.529511086832368</v>
      </c>
      <c r="I34" s="304">
        <f>(G34-C34)/C34*100</f>
        <v>-25.415306492564383</v>
      </c>
      <c r="J34" s="308">
        <f>I34/5</f>
        <v>-5.0830612985128765</v>
      </c>
      <c r="K34" s="79"/>
    </row>
    <row r="35" spans="1:11" ht="20.100000000000001" customHeight="1" x14ac:dyDescent="0.15">
      <c r="A35" s="869"/>
      <c r="B35" s="242" t="s">
        <v>85</v>
      </c>
      <c r="C35" s="38">
        <v>80053</v>
      </c>
      <c r="D35" s="39">
        <f>100/C32*C35</f>
        <v>74.382799215781006</v>
      </c>
      <c r="E35" s="40">
        <v>1.6</v>
      </c>
      <c r="F35" s="40">
        <f>E35/5</f>
        <v>0.32</v>
      </c>
      <c r="G35" s="41">
        <v>59983</v>
      </c>
      <c r="H35" s="303">
        <f>100/G32*G35</f>
        <v>74.470488913167628</v>
      </c>
      <c r="I35" s="304">
        <f>(G35-C35)/C35*100</f>
        <v>-25.070890535020553</v>
      </c>
      <c r="J35" s="308">
        <f>I35/5</f>
        <v>-5.0141781070041107</v>
      </c>
      <c r="K35" s="79"/>
    </row>
    <row r="36" spans="1:11" ht="20.100000000000001" customHeight="1" x14ac:dyDescent="0.15">
      <c r="A36" s="879" t="s">
        <v>87</v>
      </c>
      <c r="B36" s="888" t="s">
        <v>97</v>
      </c>
      <c r="C36" s="900">
        <f>SUM(C38:C39)</f>
        <v>260525200</v>
      </c>
      <c r="D36" s="901">
        <f>SUM(D38:D39)</f>
        <v>100</v>
      </c>
      <c r="E36" s="902">
        <v>4.5</v>
      </c>
      <c r="F36" s="902">
        <f>E36/5</f>
        <v>0.9</v>
      </c>
      <c r="G36" s="903">
        <f>SUM(G38:G39)</f>
        <v>234878634</v>
      </c>
      <c r="H36" s="901">
        <f>SUM(H38:H39)</f>
        <v>100</v>
      </c>
      <c r="I36" s="902">
        <f>(G36-C36)/C36*100</f>
        <v>-9.8441786053709972</v>
      </c>
      <c r="J36" s="905">
        <f>I36/5</f>
        <v>-1.9688357210741994</v>
      </c>
      <c r="K36" s="79"/>
    </row>
    <row r="37" spans="1:11" ht="20.100000000000001" customHeight="1" x14ac:dyDescent="0.15">
      <c r="A37" s="879"/>
      <c r="B37" s="889"/>
      <c r="C37" s="900"/>
      <c r="D37" s="901"/>
      <c r="E37" s="902"/>
      <c r="F37" s="902"/>
      <c r="G37" s="903"/>
      <c r="H37" s="901"/>
      <c r="I37" s="902"/>
      <c r="J37" s="905"/>
      <c r="K37" s="79"/>
    </row>
    <row r="38" spans="1:11" ht="20.100000000000001" customHeight="1" x14ac:dyDescent="0.15">
      <c r="A38" s="879"/>
      <c r="B38" s="30" t="s">
        <v>83</v>
      </c>
      <c r="C38" s="38">
        <v>149740900</v>
      </c>
      <c r="D38" s="39">
        <f>100/C36*C38</f>
        <v>57.47655121270418</v>
      </c>
      <c r="E38" s="40">
        <v>2.2999999999999998</v>
      </c>
      <c r="F38" s="40">
        <f>E38/5</f>
        <v>0.45999999999999996</v>
      </c>
      <c r="G38" s="41">
        <v>130709158</v>
      </c>
      <c r="H38" s="303">
        <f>100/G36*G38</f>
        <v>55.649658623270092</v>
      </c>
      <c r="I38" s="304">
        <f>(G38-C38)/C38*100</f>
        <v>-12.709782030160097</v>
      </c>
      <c r="J38" s="308">
        <f>I38/5</f>
        <v>-2.5419564060320194</v>
      </c>
      <c r="K38" s="79"/>
    </row>
    <row r="39" spans="1:11" ht="20.100000000000001" customHeight="1" x14ac:dyDescent="0.15">
      <c r="A39" s="879"/>
      <c r="B39" s="42" t="s">
        <v>85</v>
      </c>
      <c r="C39" s="43">
        <v>110784300</v>
      </c>
      <c r="D39" s="44">
        <f>100/C36*C39</f>
        <v>42.523448787295813</v>
      </c>
      <c r="E39" s="45">
        <v>7.7</v>
      </c>
      <c r="F39" s="45">
        <f>E39/5</f>
        <v>1.54</v>
      </c>
      <c r="G39" s="309">
        <v>104169476</v>
      </c>
      <c r="H39" s="44">
        <f>100/G36*G39</f>
        <v>44.350341376729908</v>
      </c>
      <c r="I39" s="45">
        <f>(G39-C39)/C39*100</f>
        <v>-5.9709038194040129</v>
      </c>
      <c r="J39" s="310">
        <f>I39/5</f>
        <v>-1.1941807638808026</v>
      </c>
      <c r="K39" s="79"/>
    </row>
    <row r="40" spans="1:11" ht="15" customHeight="1" x14ac:dyDescent="0.15">
      <c r="J40" s="3" t="s">
        <v>522</v>
      </c>
    </row>
  </sheetData>
  <sheetProtection sheet="1" objects="1" scenarios="1" selectLockedCells="1" selectUnlockedCells="1"/>
  <mergeCells count="77">
    <mergeCell ref="F36:F37"/>
    <mergeCell ref="G36:G37"/>
    <mergeCell ref="H36:H37"/>
    <mergeCell ref="I36:I37"/>
    <mergeCell ref="J36:J37"/>
    <mergeCell ref="F32:F33"/>
    <mergeCell ref="G32:G33"/>
    <mergeCell ref="H32:H33"/>
    <mergeCell ref="I32:I33"/>
    <mergeCell ref="J32:J33"/>
    <mergeCell ref="B32:B33"/>
    <mergeCell ref="B36:B37"/>
    <mergeCell ref="C32:C33"/>
    <mergeCell ref="D32:D33"/>
    <mergeCell ref="E32:E33"/>
    <mergeCell ref="C36:C37"/>
    <mergeCell ref="D36:D37"/>
    <mergeCell ref="E36:E37"/>
    <mergeCell ref="G25:J25"/>
    <mergeCell ref="I26:J26"/>
    <mergeCell ref="A28:A31"/>
    <mergeCell ref="E26:F26"/>
    <mergeCell ref="G26:G27"/>
    <mergeCell ref="C28:C29"/>
    <mergeCell ref="B28:B29"/>
    <mergeCell ref="D28:D29"/>
    <mergeCell ref="E28:E29"/>
    <mergeCell ref="F28:F29"/>
    <mergeCell ref="G28:G29"/>
    <mergeCell ref="H28:H29"/>
    <mergeCell ref="I28:I29"/>
    <mergeCell ref="J28:J29"/>
    <mergeCell ref="A36:A39"/>
    <mergeCell ref="A26:B26"/>
    <mergeCell ref="C26:C27"/>
    <mergeCell ref="A13:A17"/>
    <mergeCell ref="B13:C13"/>
    <mergeCell ref="C25:F25"/>
    <mergeCell ref="A32:A35"/>
    <mergeCell ref="A18:A20"/>
    <mergeCell ref="E15:F15"/>
    <mergeCell ref="B18:C18"/>
    <mergeCell ref="E18:F18"/>
    <mergeCell ref="E13:F13"/>
    <mergeCell ref="E16:F16"/>
    <mergeCell ref="B19:C19"/>
    <mergeCell ref="B20:C20"/>
    <mergeCell ref="E20:F20"/>
    <mergeCell ref="E14:F14"/>
    <mergeCell ref="E10:F10"/>
    <mergeCell ref="I10:J10"/>
    <mergeCell ref="I20:J20"/>
    <mergeCell ref="I18:J18"/>
    <mergeCell ref="E19:F19"/>
    <mergeCell ref="I14:J14"/>
    <mergeCell ref="I15:J15"/>
    <mergeCell ref="E17:F17"/>
    <mergeCell ref="I17:J17"/>
    <mergeCell ref="I19:J19"/>
    <mergeCell ref="I13:J13"/>
    <mergeCell ref="I16:J16"/>
    <mergeCell ref="E12:F12"/>
    <mergeCell ref="I12:J12"/>
    <mergeCell ref="C1:J1"/>
    <mergeCell ref="A4:J4"/>
    <mergeCell ref="H6:J6"/>
    <mergeCell ref="A7:C7"/>
    <mergeCell ref="E7:F7"/>
    <mergeCell ref="I7:J7"/>
    <mergeCell ref="A8:A12"/>
    <mergeCell ref="B8:C8"/>
    <mergeCell ref="E11:F11"/>
    <mergeCell ref="I11:J11"/>
    <mergeCell ref="E8:F8"/>
    <mergeCell ref="I8:J8"/>
    <mergeCell ref="E9:F9"/>
    <mergeCell ref="I9:J9"/>
  </mergeCells>
  <phoneticPr fontId="16"/>
  <printOptions horizontalCentered="1"/>
  <pageMargins left="0.59055118110236227" right="0.59055118110236227" top="0.59055118110236227" bottom="0.59055118110236227" header="0.39370078740157483" footer="0.39370078740157483"/>
  <pageSetup paperSize="9" firstPageNumber="69" orientation="portrait" useFirstPageNumber="1" verticalDpi="300" r:id="rId1"/>
  <headerFooter scaleWithDoc="0" alignWithMargins="0">
    <oddHeader>&amp;R事業所</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S174"/>
  <sheetViews>
    <sheetView view="pageBreakPreview" zoomScaleNormal="100" zoomScaleSheetLayoutView="100" workbookViewId="0">
      <selection activeCell="X6" sqref="X6"/>
    </sheetView>
  </sheetViews>
  <sheetFormatPr defaultRowHeight="17.100000000000001" customHeight="1" x14ac:dyDescent="0.15"/>
  <cols>
    <col min="1" max="1" width="0.85546875" style="16" customWidth="1"/>
    <col min="2" max="2" width="2.42578125" style="16" customWidth="1"/>
    <col min="3" max="3" width="39.85546875" style="16" customWidth="1"/>
    <col min="4" max="6" width="9.5703125" style="16" customWidth="1"/>
    <col min="7" max="7" width="14.42578125" style="16" customWidth="1"/>
    <col min="8" max="8" width="11" style="16" customWidth="1"/>
    <col min="9" max="9" width="17.7109375" style="16" customWidth="1"/>
    <col min="10" max="10" width="1.140625" style="16" customWidth="1"/>
    <col min="11" max="12" width="13.140625" style="16" hidden="1" customWidth="1"/>
    <col min="13" max="13" width="16" style="16" hidden="1" customWidth="1"/>
    <col min="14" max="14" width="11" style="16" hidden="1" customWidth="1"/>
    <col min="15" max="15" width="13.7109375" style="16" hidden="1" customWidth="1"/>
    <col min="16" max="16" width="10.28515625" style="16" hidden="1" customWidth="1"/>
    <col min="17" max="17" width="13.7109375" style="16" hidden="1" customWidth="1"/>
    <col min="18" max="18" width="10.85546875" style="16" hidden="1" customWidth="1"/>
    <col min="19" max="19" width="16.42578125" style="16" hidden="1" customWidth="1"/>
    <col min="20" max="20" width="9.140625" style="16"/>
    <col min="21" max="21" width="5.5703125" style="16" customWidth="1"/>
    <col min="22" max="16384" width="9.140625" style="16"/>
  </cols>
  <sheetData>
    <row r="1" spans="1:19" ht="5.0999999999999996" customHeight="1" x14ac:dyDescent="0.15">
      <c r="A1" s="46"/>
      <c r="B1" s="46"/>
      <c r="D1" s="12"/>
      <c r="E1" s="12"/>
      <c r="F1" s="12"/>
      <c r="G1" s="12"/>
      <c r="H1" s="12"/>
      <c r="I1" s="12"/>
      <c r="J1" s="12"/>
      <c r="K1" s="12" t="s">
        <v>98</v>
      </c>
      <c r="L1" s="12"/>
      <c r="M1" s="12"/>
      <c r="N1" s="12"/>
      <c r="O1" s="12"/>
      <c r="Q1" s="12"/>
      <c r="R1" s="12"/>
      <c r="S1" s="47"/>
    </row>
    <row r="2" spans="1:19" ht="15" customHeight="1" thickBot="1" x14ac:dyDescent="0.2">
      <c r="A2" s="48" t="s">
        <v>537</v>
      </c>
      <c r="B2" s="12"/>
      <c r="D2" s="12"/>
      <c r="E2" s="12"/>
      <c r="F2" s="12"/>
      <c r="G2" s="12"/>
      <c r="H2" s="12"/>
      <c r="I2" s="12"/>
      <c r="J2" s="12"/>
      <c r="K2" s="12"/>
      <c r="L2" s="12"/>
      <c r="M2" s="12"/>
      <c r="N2" s="12"/>
      <c r="O2" s="12"/>
      <c r="Q2" s="12"/>
      <c r="R2" s="12"/>
      <c r="S2" s="49" t="s">
        <v>99</v>
      </c>
    </row>
    <row r="3" spans="1:19" s="215" customFormat="1" ht="13.5" customHeight="1" thickBot="1" x14ac:dyDescent="0.2">
      <c r="A3" s="736" t="s">
        <v>100</v>
      </c>
      <c r="B3" s="736"/>
      <c r="C3" s="736"/>
      <c r="D3" s="737" t="s">
        <v>101</v>
      </c>
      <c r="E3" s="906" t="s">
        <v>102</v>
      </c>
      <c r="F3" s="906"/>
      <c r="G3" s="907" t="s">
        <v>103</v>
      </c>
      <c r="H3" s="907"/>
      <c r="I3" s="907"/>
      <c r="J3" s="214"/>
      <c r="K3" s="906" t="s">
        <v>104</v>
      </c>
      <c r="L3" s="906"/>
      <c r="M3" s="906" t="s">
        <v>105</v>
      </c>
      <c r="N3" s="906"/>
      <c r="O3" s="906" t="s">
        <v>106</v>
      </c>
      <c r="P3" s="906"/>
      <c r="Q3" s="923" t="s">
        <v>107</v>
      </c>
      <c r="R3" s="923"/>
      <c r="S3" s="924" t="s">
        <v>108</v>
      </c>
    </row>
    <row r="4" spans="1:19" ht="13.5" customHeight="1" thickBot="1" x14ac:dyDescent="0.2">
      <c r="A4" s="736"/>
      <c r="B4" s="736"/>
      <c r="C4" s="736"/>
      <c r="D4" s="737"/>
      <c r="E4" s="906"/>
      <c r="F4" s="906"/>
      <c r="G4" s="907"/>
      <c r="H4" s="907"/>
      <c r="I4" s="907"/>
      <c r="J4" s="37"/>
      <c r="K4" s="906"/>
      <c r="L4" s="906"/>
      <c r="M4" s="906"/>
      <c r="N4" s="906"/>
      <c r="O4" s="906"/>
      <c r="P4" s="906"/>
      <c r="Q4" s="923"/>
      <c r="R4" s="923"/>
      <c r="S4" s="924"/>
    </row>
    <row r="5" spans="1:19" ht="39.75" customHeight="1" x14ac:dyDescent="0.15">
      <c r="A5" s="736"/>
      <c r="B5" s="736"/>
      <c r="C5" s="736"/>
      <c r="D5" s="737"/>
      <c r="E5" s="216"/>
      <c r="F5" s="239" t="s">
        <v>109</v>
      </c>
      <c r="G5" s="80"/>
      <c r="H5" s="239" t="s">
        <v>109</v>
      </c>
      <c r="I5" s="387" t="s">
        <v>375</v>
      </c>
      <c r="J5" s="37"/>
      <c r="K5" s="217"/>
      <c r="L5" s="239" t="s">
        <v>109</v>
      </c>
      <c r="M5" s="218"/>
      <c r="N5" s="239" t="s">
        <v>109</v>
      </c>
      <c r="O5" s="242"/>
      <c r="P5" s="239" t="s">
        <v>109</v>
      </c>
      <c r="Q5" s="242"/>
      <c r="R5" s="239" t="s">
        <v>110</v>
      </c>
      <c r="S5" s="924"/>
    </row>
    <row r="6" spans="1:19" s="215" customFormat="1" ht="20.100000000000001" customHeight="1" x14ac:dyDescent="0.15">
      <c r="A6" s="219"/>
      <c r="B6" s="917" t="s">
        <v>48</v>
      </c>
      <c r="C6" s="917"/>
      <c r="D6" s="311">
        <f>D8+D16</f>
        <v>809</v>
      </c>
      <c r="E6" s="312">
        <f>E8+E16</f>
        <v>10620</v>
      </c>
      <c r="F6" s="313">
        <f>E6/D6</f>
        <v>13.127317676143386</v>
      </c>
      <c r="G6" s="312">
        <v>50171554</v>
      </c>
      <c r="H6" s="314">
        <f>G6/D6</f>
        <v>62016.754017305313</v>
      </c>
      <c r="I6" s="315" t="s">
        <v>518</v>
      </c>
      <c r="J6" s="316">
        <f>J8+J16</f>
        <v>0</v>
      </c>
      <c r="K6" s="315" t="s">
        <v>518</v>
      </c>
      <c r="L6" s="315" t="s">
        <v>518</v>
      </c>
      <c r="M6" s="315">
        <v>1128020</v>
      </c>
      <c r="N6" s="315">
        <f>M6/D6</f>
        <v>1394.3386897404203</v>
      </c>
      <c r="O6" s="317">
        <v>89069</v>
      </c>
      <c r="P6" s="318">
        <f>O6/D6</f>
        <v>110.09765142150803</v>
      </c>
      <c r="Q6" s="315" t="s">
        <v>518</v>
      </c>
      <c r="R6" s="315" t="s">
        <v>518</v>
      </c>
      <c r="S6" s="319" t="s">
        <v>518</v>
      </c>
    </row>
    <row r="7" spans="1:19" ht="12" customHeight="1" x14ac:dyDescent="0.15">
      <c r="A7" s="71"/>
      <c r="B7" s="249"/>
      <c r="C7" s="109"/>
      <c r="D7" s="320"/>
      <c r="E7" s="321"/>
      <c r="F7" s="322"/>
      <c r="G7" s="321"/>
      <c r="H7" s="321"/>
      <c r="I7" s="323"/>
      <c r="J7" s="41"/>
      <c r="K7" s="51"/>
      <c r="L7" s="51"/>
      <c r="M7" s="51"/>
      <c r="N7" s="51"/>
      <c r="O7" s="321"/>
      <c r="P7" s="321"/>
      <c r="Q7" s="51"/>
      <c r="R7" s="51"/>
      <c r="S7" s="324"/>
    </row>
    <row r="8" spans="1:19" ht="20.100000000000001" customHeight="1" x14ac:dyDescent="0.15">
      <c r="A8" s="71"/>
      <c r="B8" s="908" t="s">
        <v>111</v>
      </c>
      <c r="C8" s="908"/>
      <c r="D8" s="325">
        <f>SUM(D9:D14)</f>
        <v>307</v>
      </c>
      <c r="E8" s="326">
        <f>SUM(E9:E14)</f>
        <v>5624</v>
      </c>
      <c r="F8" s="327">
        <f>E8/D8</f>
        <v>18.319218241042346</v>
      </c>
      <c r="G8" s="326" t="s">
        <v>518</v>
      </c>
      <c r="H8" s="326" t="s">
        <v>542</v>
      </c>
      <c r="I8" s="315" t="s">
        <v>518</v>
      </c>
      <c r="J8" s="52">
        <f>SUM(J9:J14)</f>
        <v>0</v>
      </c>
      <c r="K8" s="315" t="s">
        <v>518</v>
      </c>
      <c r="L8" s="315" t="s">
        <v>518</v>
      </c>
      <c r="M8" s="315" t="s">
        <v>524</v>
      </c>
      <c r="N8" s="315" t="s">
        <v>524</v>
      </c>
      <c r="O8" s="321"/>
      <c r="P8" s="326"/>
      <c r="Q8" s="315" t="s">
        <v>518</v>
      </c>
      <c r="R8" s="315" t="s">
        <v>518</v>
      </c>
      <c r="S8" s="328" t="s">
        <v>518</v>
      </c>
    </row>
    <row r="9" spans="1:19" ht="18" customHeight="1" x14ac:dyDescent="0.15">
      <c r="A9" s="71"/>
      <c r="B9" s="249"/>
      <c r="C9" s="110" t="s">
        <v>112</v>
      </c>
      <c r="D9" s="320">
        <v>1</v>
      </c>
      <c r="E9" s="321">
        <v>70</v>
      </c>
      <c r="F9" s="54">
        <f t="shared" ref="F9:F14" si="0">E9/D9</f>
        <v>70</v>
      </c>
      <c r="G9" s="321" t="s">
        <v>113</v>
      </c>
      <c r="H9" s="321" t="s">
        <v>113</v>
      </c>
      <c r="I9" s="329" t="s">
        <v>518</v>
      </c>
      <c r="J9" s="41"/>
      <c r="K9" s="329" t="s">
        <v>518</v>
      </c>
      <c r="L9" s="329" t="s">
        <v>518</v>
      </c>
      <c r="M9" s="51" t="s">
        <v>113</v>
      </c>
      <c r="N9" s="51" t="s">
        <v>113</v>
      </c>
      <c r="O9" s="321"/>
      <c r="P9" s="321"/>
      <c r="Q9" s="329" t="s">
        <v>518</v>
      </c>
      <c r="R9" s="329" t="s">
        <v>518</v>
      </c>
      <c r="S9" s="324" t="s">
        <v>518</v>
      </c>
    </row>
    <row r="10" spans="1:19" ht="18" customHeight="1" x14ac:dyDescent="0.15">
      <c r="A10" s="71"/>
      <c r="B10" s="249"/>
      <c r="C10" s="110" t="s">
        <v>114</v>
      </c>
      <c r="D10" s="320">
        <v>6</v>
      </c>
      <c r="E10" s="321">
        <v>37</v>
      </c>
      <c r="F10" s="322">
        <f t="shared" si="0"/>
        <v>6.166666666666667</v>
      </c>
      <c r="G10" s="321">
        <v>73164</v>
      </c>
      <c r="H10" s="321">
        <f>G10/D10</f>
        <v>12194</v>
      </c>
      <c r="I10" s="329" t="s">
        <v>518</v>
      </c>
      <c r="J10" s="41"/>
      <c r="K10" s="329" t="s">
        <v>518</v>
      </c>
      <c r="L10" s="329" t="s">
        <v>518</v>
      </c>
      <c r="M10" s="51">
        <v>4735</v>
      </c>
      <c r="N10" s="51">
        <f>M10/D10</f>
        <v>789.16666666666663</v>
      </c>
      <c r="O10" s="919" t="s">
        <v>376</v>
      </c>
      <c r="P10" s="919"/>
      <c r="Q10" s="329" t="s">
        <v>518</v>
      </c>
      <c r="R10" s="329" t="s">
        <v>518</v>
      </c>
      <c r="S10" s="324" t="s">
        <v>518</v>
      </c>
    </row>
    <row r="11" spans="1:19" ht="18" customHeight="1" x14ac:dyDescent="0.15">
      <c r="A11" s="71"/>
      <c r="B11" s="249"/>
      <c r="C11" s="110" t="s">
        <v>115</v>
      </c>
      <c r="D11" s="320">
        <v>81</v>
      </c>
      <c r="E11" s="321">
        <v>2364</v>
      </c>
      <c r="F11" s="322">
        <f t="shared" si="0"/>
        <v>29.185185185185187</v>
      </c>
      <c r="G11" s="321">
        <v>16913726</v>
      </c>
      <c r="H11" s="321">
        <f>G11/D11</f>
        <v>208811.43209876542</v>
      </c>
      <c r="I11" s="329" t="s">
        <v>524</v>
      </c>
      <c r="J11" s="41"/>
      <c r="K11" s="329" t="s">
        <v>518</v>
      </c>
      <c r="L11" s="329" t="s">
        <v>518</v>
      </c>
      <c r="M11" s="51">
        <v>394482</v>
      </c>
      <c r="N11" s="51">
        <f>M11/D11</f>
        <v>4870.1481481481478</v>
      </c>
      <c r="O11" s="330"/>
      <c r="P11" s="321"/>
      <c r="Q11" s="329" t="s">
        <v>518</v>
      </c>
      <c r="R11" s="329" t="s">
        <v>518</v>
      </c>
      <c r="S11" s="324" t="s">
        <v>518</v>
      </c>
    </row>
    <row r="12" spans="1:19" ht="18" customHeight="1" x14ac:dyDescent="0.15">
      <c r="A12" s="71"/>
      <c r="B12" s="249"/>
      <c r="C12" s="110" t="s">
        <v>116</v>
      </c>
      <c r="D12" s="320">
        <v>48</v>
      </c>
      <c r="E12" s="321">
        <v>936</v>
      </c>
      <c r="F12" s="322">
        <f t="shared" si="0"/>
        <v>19.5</v>
      </c>
      <c r="G12" s="321">
        <v>8686196</v>
      </c>
      <c r="H12" s="321">
        <f>G12/D12</f>
        <v>180962.41666666666</v>
      </c>
      <c r="I12" s="329" t="s">
        <v>524</v>
      </c>
      <c r="J12" s="41"/>
      <c r="K12" s="329" t="s">
        <v>518</v>
      </c>
      <c r="L12" s="329" t="s">
        <v>518</v>
      </c>
      <c r="M12" s="51">
        <v>91317</v>
      </c>
      <c r="N12" s="51">
        <f>M12/D12</f>
        <v>1902.4375</v>
      </c>
      <c r="O12" s="919" t="s">
        <v>377</v>
      </c>
      <c r="P12" s="919"/>
      <c r="Q12" s="329" t="s">
        <v>518</v>
      </c>
      <c r="R12" s="329" t="s">
        <v>518</v>
      </c>
      <c r="S12" s="324" t="s">
        <v>518</v>
      </c>
    </row>
    <row r="13" spans="1:19" ht="18" customHeight="1" x14ac:dyDescent="0.15">
      <c r="A13" s="71"/>
      <c r="B13" s="249"/>
      <c r="C13" s="110" t="s">
        <v>117</v>
      </c>
      <c r="D13" s="320">
        <v>102</v>
      </c>
      <c r="E13" s="321">
        <v>1271</v>
      </c>
      <c r="F13" s="322">
        <f t="shared" si="0"/>
        <v>12.46078431372549</v>
      </c>
      <c r="G13" s="321">
        <v>5291510</v>
      </c>
      <c r="H13" s="321">
        <f>G13/D13</f>
        <v>51877.549019607846</v>
      </c>
      <c r="I13" s="329" t="s">
        <v>524</v>
      </c>
      <c r="J13" s="41"/>
      <c r="K13" s="329" t="s">
        <v>518</v>
      </c>
      <c r="L13" s="329" t="s">
        <v>518</v>
      </c>
      <c r="M13" s="51">
        <v>109843</v>
      </c>
      <c r="N13" s="51">
        <f>M13/D13</f>
        <v>1076.8921568627452</v>
      </c>
      <c r="O13" s="330"/>
      <c r="P13" s="321"/>
      <c r="Q13" s="329" t="s">
        <v>518</v>
      </c>
      <c r="R13" s="329" t="s">
        <v>518</v>
      </c>
      <c r="S13" s="324" t="s">
        <v>518</v>
      </c>
    </row>
    <row r="14" spans="1:19" ht="18" customHeight="1" x14ac:dyDescent="0.15">
      <c r="A14" s="71"/>
      <c r="B14" s="249"/>
      <c r="C14" s="110" t="s">
        <v>118</v>
      </c>
      <c r="D14" s="320">
        <v>69</v>
      </c>
      <c r="E14" s="321">
        <v>946</v>
      </c>
      <c r="F14" s="322">
        <f t="shared" si="0"/>
        <v>13.710144927536232</v>
      </c>
      <c r="G14" s="321">
        <v>7278475</v>
      </c>
      <c r="H14" s="321">
        <f>G14/D14</f>
        <v>105485.14492753622</v>
      </c>
      <c r="I14" s="329" t="s">
        <v>524</v>
      </c>
      <c r="J14" s="41"/>
      <c r="K14" s="329" t="s">
        <v>518</v>
      </c>
      <c r="L14" s="329" t="s">
        <v>518</v>
      </c>
      <c r="M14" s="51">
        <v>211985</v>
      </c>
      <c r="N14" s="51">
        <f>M14/D14</f>
        <v>3072.246376811594</v>
      </c>
      <c r="O14" s="321"/>
      <c r="P14" s="321"/>
      <c r="Q14" s="329" t="s">
        <v>518</v>
      </c>
      <c r="R14" s="329" t="s">
        <v>518</v>
      </c>
      <c r="S14" s="324" t="s">
        <v>518</v>
      </c>
    </row>
    <row r="15" spans="1:19" ht="12" customHeight="1" x14ac:dyDescent="0.15">
      <c r="A15" s="71"/>
      <c r="B15" s="249"/>
      <c r="C15" s="110"/>
      <c r="D15" s="320"/>
      <c r="E15" s="331"/>
      <c r="F15" s="322"/>
      <c r="G15" s="321"/>
      <c r="H15" s="321"/>
      <c r="I15" s="332"/>
      <c r="J15" s="41"/>
      <c r="K15" s="51"/>
      <c r="L15" s="51"/>
      <c r="M15" s="51"/>
      <c r="N15" s="51"/>
      <c r="O15" s="321"/>
      <c r="P15" s="321"/>
      <c r="Q15" s="321"/>
      <c r="R15" s="321"/>
      <c r="S15" s="333"/>
    </row>
    <row r="16" spans="1:19" ht="18" customHeight="1" x14ac:dyDescent="0.15">
      <c r="A16" s="71"/>
      <c r="B16" s="908" t="s">
        <v>119</v>
      </c>
      <c r="C16" s="908"/>
      <c r="D16" s="325">
        <f>SUM(D17:D22)</f>
        <v>502</v>
      </c>
      <c r="E16" s="326">
        <f>SUM(E17:E22)</f>
        <v>4996</v>
      </c>
      <c r="F16" s="327">
        <f>E16/D16</f>
        <v>9.952191235059761</v>
      </c>
      <c r="G16" s="326" t="s">
        <v>518</v>
      </c>
      <c r="H16" s="326" t="s">
        <v>542</v>
      </c>
      <c r="I16" s="315" t="s">
        <v>524</v>
      </c>
      <c r="J16" s="52">
        <f>SUM(J17:J22)</f>
        <v>0</v>
      </c>
      <c r="K16" s="315" t="s">
        <v>524</v>
      </c>
      <c r="L16" s="329" t="s">
        <v>518</v>
      </c>
      <c r="M16" s="315" t="s">
        <v>524</v>
      </c>
      <c r="N16" s="315" t="s">
        <v>524</v>
      </c>
      <c r="O16" s="53" t="s">
        <v>542</v>
      </c>
      <c r="P16" s="334" t="s">
        <v>542</v>
      </c>
      <c r="Q16" s="53" t="s">
        <v>518</v>
      </c>
      <c r="R16" s="53" t="s">
        <v>518</v>
      </c>
      <c r="S16" s="328" t="s">
        <v>518</v>
      </c>
    </row>
    <row r="17" spans="1:19" ht="18" customHeight="1" x14ac:dyDescent="0.15">
      <c r="A17" s="71"/>
      <c r="B17" s="249"/>
      <c r="C17" s="110" t="s">
        <v>120</v>
      </c>
      <c r="D17" s="320">
        <v>3</v>
      </c>
      <c r="E17" s="321">
        <v>501</v>
      </c>
      <c r="F17" s="322">
        <f t="shared" ref="F17:F22" si="1">E17/D17</f>
        <v>167</v>
      </c>
      <c r="G17" s="321" t="s">
        <v>113</v>
      </c>
      <c r="H17" s="321" t="s">
        <v>113</v>
      </c>
      <c r="I17" s="335" t="s">
        <v>518</v>
      </c>
      <c r="J17" s="41"/>
      <c r="K17" s="329" t="s">
        <v>518</v>
      </c>
      <c r="L17" s="329" t="s">
        <v>518</v>
      </c>
      <c r="M17" s="51" t="s">
        <v>113</v>
      </c>
      <c r="N17" s="51" t="s">
        <v>113</v>
      </c>
      <c r="O17" s="51">
        <v>18271</v>
      </c>
      <c r="P17" s="336">
        <f>O17/D17</f>
        <v>6090.333333333333</v>
      </c>
      <c r="Q17" s="51" t="s">
        <v>518</v>
      </c>
      <c r="R17" s="51" t="s">
        <v>518</v>
      </c>
      <c r="S17" s="324" t="s">
        <v>518</v>
      </c>
    </row>
    <row r="18" spans="1:19" ht="18" customHeight="1" x14ac:dyDescent="0.15">
      <c r="A18" s="71"/>
      <c r="B18" s="249"/>
      <c r="C18" s="110" t="s">
        <v>538</v>
      </c>
      <c r="D18" s="320">
        <v>58</v>
      </c>
      <c r="E18" s="321">
        <v>253</v>
      </c>
      <c r="F18" s="322">
        <f t="shared" si="1"/>
        <v>4.3620689655172411</v>
      </c>
      <c r="G18" s="321">
        <v>277249</v>
      </c>
      <c r="H18" s="321">
        <f t="shared" ref="H18:H22" si="2">G18/D18</f>
        <v>4780.1551724137935</v>
      </c>
      <c r="I18" s="335" t="s">
        <v>518</v>
      </c>
      <c r="J18" s="41"/>
      <c r="K18" s="329" t="s">
        <v>518</v>
      </c>
      <c r="L18" s="329" t="s">
        <v>518</v>
      </c>
      <c r="M18" s="51" t="s">
        <v>521</v>
      </c>
      <c r="N18" s="51" t="s">
        <v>521</v>
      </c>
      <c r="O18" s="51">
        <v>10858</v>
      </c>
      <c r="P18" s="336">
        <f>O18/D18</f>
        <v>187.20689655172413</v>
      </c>
      <c r="Q18" s="51" t="s">
        <v>518</v>
      </c>
      <c r="R18" s="51" t="s">
        <v>518</v>
      </c>
      <c r="S18" s="324" t="s">
        <v>518</v>
      </c>
    </row>
    <row r="19" spans="1:19" ht="18" customHeight="1" x14ac:dyDescent="0.15">
      <c r="A19" s="71"/>
      <c r="B19" s="249"/>
      <c r="C19" s="110" t="s">
        <v>122</v>
      </c>
      <c r="D19" s="320">
        <v>161</v>
      </c>
      <c r="E19" s="321">
        <v>1621</v>
      </c>
      <c r="F19" s="322">
        <f t="shared" si="1"/>
        <v>10.06832298136646</v>
      </c>
      <c r="G19" s="321">
        <v>2449276</v>
      </c>
      <c r="H19" s="321">
        <f t="shared" si="2"/>
        <v>15212.894409937888</v>
      </c>
      <c r="I19" s="335" t="s">
        <v>524</v>
      </c>
      <c r="J19" s="41"/>
      <c r="K19" s="329" t="s">
        <v>518</v>
      </c>
      <c r="L19" s="329" t="s">
        <v>518</v>
      </c>
      <c r="M19" s="51">
        <v>27740</v>
      </c>
      <c r="N19" s="51">
        <f t="shared" ref="N19:N22" si="3">M19/D19</f>
        <v>172.29813664596273</v>
      </c>
      <c r="O19" s="51">
        <v>19393</v>
      </c>
      <c r="P19" s="336">
        <f t="shared" ref="P19:P21" si="4">O19/D19</f>
        <v>120.45341614906832</v>
      </c>
      <c r="Q19" s="51" t="s">
        <v>518</v>
      </c>
      <c r="R19" s="51" t="s">
        <v>518</v>
      </c>
      <c r="S19" s="324" t="s">
        <v>518</v>
      </c>
    </row>
    <row r="20" spans="1:19" ht="18" customHeight="1" x14ac:dyDescent="0.15">
      <c r="A20" s="71"/>
      <c r="B20" s="249"/>
      <c r="C20" s="110" t="s">
        <v>539</v>
      </c>
      <c r="D20" s="320">
        <v>75</v>
      </c>
      <c r="E20" s="321">
        <v>1035</v>
      </c>
      <c r="F20" s="322">
        <f t="shared" si="1"/>
        <v>13.8</v>
      </c>
      <c r="G20" s="321">
        <v>4334148</v>
      </c>
      <c r="H20" s="321">
        <f t="shared" si="2"/>
        <v>57788.639999999999</v>
      </c>
      <c r="I20" s="335" t="s">
        <v>524</v>
      </c>
      <c r="J20" s="41"/>
      <c r="K20" s="329" t="s">
        <v>518</v>
      </c>
      <c r="L20" s="329" t="s">
        <v>518</v>
      </c>
      <c r="M20" s="51">
        <v>196614</v>
      </c>
      <c r="N20" s="51">
        <f t="shared" si="3"/>
        <v>2621.52</v>
      </c>
      <c r="O20" s="51">
        <v>14952</v>
      </c>
      <c r="P20" s="336">
        <f t="shared" si="4"/>
        <v>199.36</v>
      </c>
      <c r="Q20" s="51" t="s">
        <v>518</v>
      </c>
      <c r="R20" s="51" t="s">
        <v>518</v>
      </c>
      <c r="S20" s="324" t="s">
        <v>518</v>
      </c>
    </row>
    <row r="21" spans="1:19" ht="18" customHeight="1" x14ac:dyDescent="0.15">
      <c r="A21" s="71"/>
      <c r="B21" s="249"/>
      <c r="C21" s="109" t="s">
        <v>540</v>
      </c>
      <c r="D21" s="320">
        <v>185</v>
      </c>
      <c r="E21" s="321">
        <v>1407</v>
      </c>
      <c r="F21" s="322">
        <f t="shared" si="1"/>
        <v>7.6054054054054054</v>
      </c>
      <c r="G21" s="321">
        <v>2718872</v>
      </c>
      <c r="H21" s="321">
        <f t="shared" si="2"/>
        <v>14696.605405405406</v>
      </c>
      <c r="I21" s="335" t="s">
        <v>524</v>
      </c>
      <c r="J21" s="41"/>
      <c r="K21" s="329" t="s">
        <v>518</v>
      </c>
      <c r="L21" s="329" t="s">
        <v>518</v>
      </c>
      <c r="M21" s="51">
        <v>74846</v>
      </c>
      <c r="N21" s="51">
        <f t="shared" si="3"/>
        <v>404.57297297297299</v>
      </c>
      <c r="O21" s="51">
        <v>25595</v>
      </c>
      <c r="P21" s="336">
        <f t="shared" si="4"/>
        <v>138.35135135135135</v>
      </c>
      <c r="Q21" s="51" t="s">
        <v>518</v>
      </c>
      <c r="R21" s="51" t="s">
        <v>518</v>
      </c>
      <c r="S21" s="324" t="s">
        <v>518</v>
      </c>
    </row>
    <row r="22" spans="1:19" ht="18" customHeight="1" thickBot="1" x14ac:dyDescent="0.2">
      <c r="A22" s="72"/>
      <c r="B22" s="99"/>
      <c r="C22" s="111" t="s">
        <v>541</v>
      </c>
      <c r="D22" s="337">
        <v>20</v>
      </c>
      <c r="E22" s="338">
        <v>179</v>
      </c>
      <c r="F22" s="339">
        <f t="shared" si="1"/>
        <v>8.9499999999999993</v>
      </c>
      <c r="G22" s="338">
        <v>317456</v>
      </c>
      <c r="H22" s="338">
        <f t="shared" si="2"/>
        <v>15872.8</v>
      </c>
      <c r="I22" s="335" t="s">
        <v>524</v>
      </c>
      <c r="J22" s="309"/>
      <c r="K22" s="340" t="s">
        <v>518</v>
      </c>
      <c r="L22" s="340" t="s">
        <v>518</v>
      </c>
      <c r="M22" s="55">
        <v>16458</v>
      </c>
      <c r="N22" s="55">
        <f t="shared" si="3"/>
        <v>822.9</v>
      </c>
      <c r="O22" s="55" t="s">
        <v>521</v>
      </c>
      <c r="P22" s="341" t="s">
        <v>521</v>
      </c>
      <c r="Q22" s="342" t="s">
        <v>518</v>
      </c>
      <c r="R22" s="342" t="s">
        <v>518</v>
      </c>
      <c r="S22" s="343" t="s">
        <v>518</v>
      </c>
    </row>
    <row r="23" spans="1:19" ht="15" customHeight="1" x14ac:dyDescent="0.15">
      <c r="B23" s="909" t="s">
        <v>578</v>
      </c>
      <c r="C23" s="910"/>
      <c r="D23" s="910"/>
      <c r="E23" s="910"/>
      <c r="F23" s="910"/>
      <c r="G23" s="910"/>
      <c r="H23" s="910"/>
      <c r="I23" s="910"/>
      <c r="J23" s="12"/>
      <c r="K23" s="12"/>
      <c r="L23" s="12"/>
      <c r="M23" s="12"/>
      <c r="N23" s="12"/>
      <c r="O23" s="12"/>
      <c r="P23" s="12"/>
      <c r="Q23" s="12"/>
      <c r="S23" s="49" t="s">
        <v>525</v>
      </c>
    </row>
    <row r="24" spans="1:19" ht="129.75" customHeight="1" x14ac:dyDescent="0.15">
      <c r="B24" s="911"/>
      <c r="C24" s="911"/>
      <c r="D24" s="911"/>
      <c r="E24" s="911"/>
      <c r="F24" s="911"/>
      <c r="G24" s="911"/>
      <c r="H24" s="911"/>
      <c r="I24" s="911"/>
      <c r="J24" s="12"/>
      <c r="K24" s="12"/>
      <c r="L24" s="12"/>
      <c r="M24" s="12"/>
      <c r="N24" s="12"/>
      <c r="O24" s="12"/>
      <c r="P24" s="12"/>
      <c r="Q24" s="12"/>
      <c r="R24" s="12"/>
      <c r="S24" s="12"/>
    </row>
    <row r="25" spans="1:19" ht="15" customHeight="1" thickBot="1" x14ac:dyDescent="0.2">
      <c r="A25" s="918" t="s">
        <v>442</v>
      </c>
      <c r="B25" s="918"/>
      <c r="C25" s="918"/>
      <c r="D25" s="918"/>
      <c r="E25" s="918"/>
      <c r="F25" s="918"/>
      <c r="G25" s="918"/>
      <c r="H25" s="918"/>
      <c r="I25" s="918"/>
      <c r="J25" s="12"/>
      <c r="K25" s="12"/>
      <c r="L25" s="12"/>
      <c r="M25" s="12"/>
      <c r="N25" s="12"/>
      <c r="O25" s="12"/>
      <c r="P25" s="12"/>
      <c r="S25" s="49" t="s">
        <v>127</v>
      </c>
    </row>
    <row r="26" spans="1:19" ht="23.25" customHeight="1" thickBot="1" x14ac:dyDescent="0.2">
      <c r="A26" s="736" t="s">
        <v>128</v>
      </c>
      <c r="B26" s="736"/>
      <c r="C26" s="736"/>
      <c r="D26" s="742" t="s">
        <v>129</v>
      </c>
      <c r="E26" s="742"/>
      <c r="F26" s="742"/>
      <c r="G26" s="742"/>
      <c r="H26" s="742"/>
      <c r="I26" s="742"/>
      <c r="J26" s="220"/>
      <c r="K26" s="744" t="s">
        <v>130</v>
      </c>
      <c r="L26" s="876"/>
      <c r="M26" s="876"/>
      <c r="N26" s="876"/>
      <c r="O26" s="876"/>
      <c r="P26" s="876"/>
      <c r="Q26" s="876"/>
      <c r="R26" s="876"/>
      <c r="S26" s="876"/>
    </row>
    <row r="27" spans="1:19" ht="23.25" customHeight="1" thickBot="1" x14ac:dyDescent="0.2">
      <c r="A27" s="736"/>
      <c r="B27" s="736"/>
      <c r="C27" s="736"/>
      <c r="D27" s="741" t="s">
        <v>131</v>
      </c>
      <c r="E27" s="741"/>
      <c r="F27" s="741" t="s">
        <v>132</v>
      </c>
      <c r="G27" s="741"/>
      <c r="H27" s="741"/>
      <c r="I27" s="733" t="s">
        <v>133</v>
      </c>
      <c r="J27" s="221"/>
      <c r="K27" s="741" t="s">
        <v>134</v>
      </c>
      <c r="L27" s="741"/>
      <c r="M27" s="741" t="s">
        <v>132</v>
      </c>
      <c r="N27" s="741"/>
      <c r="O27" s="734" t="s">
        <v>135</v>
      </c>
      <c r="P27" s="734"/>
      <c r="Q27" s="734"/>
      <c r="R27" s="734"/>
      <c r="S27" s="734"/>
    </row>
    <row r="28" spans="1:19" ht="23.25" customHeight="1" x14ac:dyDescent="0.15">
      <c r="A28" s="736"/>
      <c r="B28" s="736"/>
      <c r="C28" s="736"/>
      <c r="D28" s="741"/>
      <c r="E28" s="741"/>
      <c r="F28" s="28" t="s">
        <v>136</v>
      </c>
      <c r="G28" s="239" t="s">
        <v>137</v>
      </c>
      <c r="H28" s="239" t="s">
        <v>138</v>
      </c>
      <c r="I28" s="733"/>
      <c r="J28" s="37"/>
      <c r="K28" s="741"/>
      <c r="L28" s="741"/>
      <c r="M28" s="741" t="s">
        <v>139</v>
      </c>
      <c r="N28" s="741"/>
      <c r="O28" s="741" t="s">
        <v>136</v>
      </c>
      <c r="P28" s="741"/>
      <c r="Q28" s="741" t="s">
        <v>140</v>
      </c>
      <c r="R28" s="741"/>
      <c r="S28" s="241" t="s">
        <v>141</v>
      </c>
    </row>
    <row r="29" spans="1:19" s="215" customFormat="1" ht="20.100000000000001" customHeight="1" x14ac:dyDescent="0.15">
      <c r="A29" s="219"/>
      <c r="B29" s="917" t="s">
        <v>48</v>
      </c>
      <c r="C29" s="917"/>
      <c r="D29" s="920">
        <f>D31+D39</f>
        <v>1231</v>
      </c>
      <c r="E29" s="920"/>
      <c r="F29" s="372">
        <f>F31+F39</f>
        <v>655</v>
      </c>
      <c r="G29" s="373">
        <f>G31+G39</f>
        <v>377</v>
      </c>
      <c r="H29" s="372">
        <f>H31+H39</f>
        <v>278</v>
      </c>
      <c r="I29" s="372">
        <f>I31+I39</f>
        <v>576</v>
      </c>
      <c r="J29" s="57"/>
      <c r="K29" s="921">
        <f>SUM(K31,K39)</f>
        <v>14132</v>
      </c>
      <c r="L29" s="921"/>
      <c r="M29" s="922">
        <f>M31+M39</f>
        <v>12184</v>
      </c>
      <c r="N29" s="922">
        <f t="shared" ref="N29:S29" si="5">N31+N39</f>
        <v>0</v>
      </c>
      <c r="O29" s="922">
        <f t="shared" si="5"/>
        <v>1948</v>
      </c>
      <c r="P29" s="922">
        <f t="shared" si="5"/>
        <v>0</v>
      </c>
      <c r="Q29" s="922">
        <f t="shared" si="5"/>
        <v>743</v>
      </c>
      <c r="R29" s="922">
        <f t="shared" si="5"/>
        <v>0</v>
      </c>
      <c r="S29" s="58">
        <f t="shared" si="5"/>
        <v>1205</v>
      </c>
    </row>
    <row r="30" spans="1:19" ht="12" customHeight="1" x14ac:dyDescent="0.15">
      <c r="A30" s="71"/>
      <c r="B30" s="914"/>
      <c r="C30" s="914"/>
      <c r="D30" s="374"/>
      <c r="E30" s="375"/>
      <c r="F30" s="376"/>
      <c r="G30" s="375"/>
      <c r="H30" s="376"/>
      <c r="I30" s="376"/>
      <c r="J30" s="54"/>
      <c r="K30" s="248"/>
      <c r="L30" s="248"/>
      <c r="M30" s="246"/>
      <c r="N30" s="246"/>
      <c r="O30" s="246"/>
      <c r="P30" s="246"/>
      <c r="Q30" s="246"/>
      <c r="R30" s="246"/>
      <c r="S30" s="60"/>
    </row>
    <row r="31" spans="1:19" ht="20.100000000000001" customHeight="1" x14ac:dyDescent="0.15">
      <c r="A31" s="71"/>
      <c r="B31" s="908" t="s">
        <v>142</v>
      </c>
      <c r="C31" s="908"/>
      <c r="D31" s="925">
        <f>SUM(D32:E37)</f>
        <v>434</v>
      </c>
      <c r="E31" s="925"/>
      <c r="F31" s="377">
        <f>SUM(F32:F37)</f>
        <v>373</v>
      </c>
      <c r="G31" s="378">
        <f>SUM(G32:G37)</f>
        <v>270</v>
      </c>
      <c r="H31" s="377">
        <f>SUM(H32:H37)</f>
        <v>103</v>
      </c>
      <c r="I31" s="377">
        <f>SUM(I32:I37)</f>
        <v>61</v>
      </c>
      <c r="J31" s="62"/>
      <c r="K31" s="926">
        <f>SUM(K32:L37)</f>
        <v>7913</v>
      </c>
      <c r="L31" s="926"/>
      <c r="M31" s="913">
        <f>SUM(M32:N37)</f>
        <v>7656</v>
      </c>
      <c r="N31" s="913"/>
      <c r="O31" s="913">
        <f>SUM(O32:P37)</f>
        <v>257</v>
      </c>
      <c r="P31" s="913"/>
      <c r="Q31" s="913">
        <f>SUM(Q32:R37)</f>
        <v>69</v>
      </c>
      <c r="R31" s="913"/>
      <c r="S31" s="63">
        <f>SUM(S32:S37)</f>
        <v>188</v>
      </c>
    </row>
    <row r="32" spans="1:19" ht="18" customHeight="1" x14ac:dyDescent="0.15">
      <c r="A32" s="71"/>
      <c r="B32" s="249"/>
      <c r="C32" s="110" t="s">
        <v>112</v>
      </c>
      <c r="D32" s="915">
        <v>1</v>
      </c>
      <c r="E32" s="915"/>
      <c r="F32" s="376">
        <v>1</v>
      </c>
      <c r="G32" s="375">
        <v>1</v>
      </c>
      <c r="H32" s="376">
        <v>0</v>
      </c>
      <c r="I32" s="376">
        <v>0</v>
      </c>
      <c r="J32" s="54"/>
      <c r="K32" s="916">
        <v>1</v>
      </c>
      <c r="L32" s="916"/>
      <c r="M32" s="912">
        <v>1</v>
      </c>
      <c r="N32" s="912"/>
      <c r="O32" s="912">
        <v>0</v>
      </c>
      <c r="P32" s="912"/>
      <c r="Q32" s="912">
        <v>0</v>
      </c>
      <c r="R32" s="912"/>
      <c r="S32" s="60">
        <v>0</v>
      </c>
    </row>
    <row r="33" spans="1:19" ht="18" customHeight="1" x14ac:dyDescent="0.15">
      <c r="A33" s="71"/>
      <c r="B33" s="249"/>
      <c r="C33" s="109" t="s">
        <v>114</v>
      </c>
      <c r="D33" s="915">
        <v>12</v>
      </c>
      <c r="E33" s="915"/>
      <c r="F33" s="376">
        <v>4</v>
      </c>
      <c r="G33" s="375">
        <v>4</v>
      </c>
      <c r="H33" s="376">
        <v>0</v>
      </c>
      <c r="I33" s="376">
        <v>8</v>
      </c>
      <c r="J33" s="54"/>
      <c r="K33" s="916">
        <v>49</v>
      </c>
      <c r="L33" s="916"/>
      <c r="M33" s="912">
        <v>33</v>
      </c>
      <c r="N33" s="912"/>
      <c r="O33" s="912">
        <v>16</v>
      </c>
      <c r="P33" s="912"/>
      <c r="Q33" s="912">
        <v>9</v>
      </c>
      <c r="R33" s="912"/>
      <c r="S33" s="60">
        <v>7</v>
      </c>
    </row>
    <row r="34" spans="1:19" ht="18" customHeight="1" x14ac:dyDescent="0.15">
      <c r="A34" s="71"/>
      <c r="B34" s="249"/>
      <c r="C34" s="109" t="s">
        <v>115</v>
      </c>
      <c r="D34" s="915">
        <v>134</v>
      </c>
      <c r="E34" s="915"/>
      <c r="F34" s="376">
        <v>114</v>
      </c>
      <c r="G34" s="375">
        <v>86</v>
      </c>
      <c r="H34" s="376">
        <v>28</v>
      </c>
      <c r="I34" s="376">
        <v>20</v>
      </c>
      <c r="J34" s="54"/>
      <c r="K34" s="916">
        <v>3506</v>
      </c>
      <c r="L34" s="916"/>
      <c r="M34" s="912">
        <v>3424</v>
      </c>
      <c r="N34" s="912"/>
      <c r="O34" s="912">
        <v>82</v>
      </c>
      <c r="P34" s="912"/>
      <c r="Q34" s="912">
        <v>23</v>
      </c>
      <c r="R34" s="912"/>
      <c r="S34" s="60">
        <v>59</v>
      </c>
    </row>
    <row r="35" spans="1:19" ht="18" customHeight="1" x14ac:dyDescent="0.15">
      <c r="A35" s="71"/>
      <c r="B35" s="249"/>
      <c r="C35" s="109" t="s">
        <v>116</v>
      </c>
      <c r="D35" s="915">
        <v>66</v>
      </c>
      <c r="E35" s="915"/>
      <c r="F35" s="376">
        <v>56</v>
      </c>
      <c r="G35" s="375">
        <v>43</v>
      </c>
      <c r="H35" s="376">
        <v>13</v>
      </c>
      <c r="I35" s="376">
        <v>10</v>
      </c>
      <c r="J35" s="54"/>
      <c r="K35" s="916">
        <v>1142</v>
      </c>
      <c r="L35" s="916"/>
      <c r="M35" s="912">
        <v>1096</v>
      </c>
      <c r="N35" s="912"/>
      <c r="O35" s="912">
        <v>46</v>
      </c>
      <c r="P35" s="912"/>
      <c r="Q35" s="912">
        <v>10</v>
      </c>
      <c r="R35" s="912"/>
      <c r="S35" s="60">
        <v>36</v>
      </c>
    </row>
    <row r="36" spans="1:19" ht="18" customHeight="1" x14ac:dyDescent="0.15">
      <c r="A36" s="71"/>
      <c r="B36" s="249"/>
      <c r="C36" s="109" t="s">
        <v>117</v>
      </c>
      <c r="D36" s="915">
        <v>131</v>
      </c>
      <c r="E36" s="915"/>
      <c r="F36" s="376">
        <v>117</v>
      </c>
      <c r="G36" s="375">
        <v>68</v>
      </c>
      <c r="H36" s="376">
        <v>49</v>
      </c>
      <c r="I36" s="376">
        <v>14</v>
      </c>
      <c r="J36" s="54"/>
      <c r="K36" s="916">
        <v>1707</v>
      </c>
      <c r="L36" s="916"/>
      <c r="M36" s="912">
        <v>1618</v>
      </c>
      <c r="N36" s="912"/>
      <c r="O36" s="912">
        <v>89</v>
      </c>
      <c r="P36" s="912"/>
      <c r="Q36" s="912">
        <v>17</v>
      </c>
      <c r="R36" s="912"/>
      <c r="S36" s="60">
        <v>72</v>
      </c>
    </row>
    <row r="37" spans="1:19" ht="18" customHeight="1" x14ac:dyDescent="0.15">
      <c r="A37" s="71"/>
      <c r="B37" s="249"/>
      <c r="C37" s="109" t="s">
        <v>118</v>
      </c>
      <c r="D37" s="915">
        <v>90</v>
      </c>
      <c r="E37" s="915"/>
      <c r="F37" s="376">
        <v>81</v>
      </c>
      <c r="G37" s="375">
        <v>68</v>
      </c>
      <c r="H37" s="376">
        <v>13</v>
      </c>
      <c r="I37" s="376">
        <v>9</v>
      </c>
      <c r="J37" s="54"/>
      <c r="K37" s="916">
        <v>1508</v>
      </c>
      <c r="L37" s="916"/>
      <c r="M37" s="912">
        <v>1484</v>
      </c>
      <c r="N37" s="912"/>
      <c r="O37" s="912">
        <v>24</v>
      </c>
      <c r="P37" s="912"/>
      <c r="Q37" s="912">
        <v>10</v>
      </c>
      <c r="R37" s="912"/>
      <c r="S37" s="60">
        <v>14</v>
      </c>
    </row>
    <row r="38" spans="1:19" ht="12" customHeight="1" x14ac:dyDescent="0.15">
      <c r="A38" s="71"/>
      <c r="B38" s="249"/>
      <c r="C38" s="110"/>
      <c r="D38" s="915"/>
      <c r="E38" s="915"/>
      <c r="F38" s="376"/>
      <c r="G38" s="375"/>
      <c r="H38" s="376"/>
      <c r="I38" s="376"/>
      <c r="J38" s="54"/>
      <c r="K38" s="916"/>
      <c r="L38" s="916"/>
      <c r="M38" s="912"/>
      <c r="N38" s="912"/>
      <c r="O38" s="912"/>
      <c r="P38" s="912"/>
      <c r="Q38" s="912"/>
      <c r="R38" s="912"/>
      <c r="S38" s="60"/>
    </row>
    <row r="39" spans="1:19" ht="18" customHeight="1" x14ac:dyDescent="0.15">
      <c r="A39" s="71"/>
      <c r="B39" s="917" t="s">
        <v>119</v>
      </c>
      <c r="C39" s="917"/>
      <c r="D39" s="925">
        <f>SUM(D40:E45)</f>
        <v>797</v>
      </c>
      <c r="E39" s="925"/>
      <c r="F39" s="377">
        <f>SUM(F40:F45)</f>
        <v>282</v>
      </c>
      <c r="G39" s="378">
        <f>SUM(G40:G45)</f>
        <v>107</v>
      </c>
      <c r="H39" s="377">
        <f>SUM(H40:H45)</f>
        <v>175</v>
      </c>
      <c r="I39" s="377">
        <f>SUM(I40:I45)</f>
        <v>515</v>
      </c>
      <c r="J39" s="62"/>
      <c r="K39" s="926">
        <f>SUM(K40:L45)</f>
        <v>6219</v>
      </c>
      <c r="L39" s="926"/>
      <c r="M39" s="913">
        <f>SUM(M40:N45)</f>
        <v>4528</v>
      </c>
      <c r="N39" s="913"/>
      <c r="O39" s="913">
        <f>SUM(O40:P45)</f>
        <v>1691</v>
      </c>
      <c r="P39" s="913"/>
      <c r="Q39" s="913">
        <f>SUM(Q40:R45)</f>
        <v>674</v>
      </c>
      <c r="R39" s="913"/>
      <c r="S39" s="63">
        <f>SUM(S40:S45)</f>
        <v>1017</v>
      </c>
    </row>
    <row r="40" spans="1:19" ht="18" customHeight="1" x14ac:dyDescent="0.15">
      <c r="A40" s="71"/>
      <c r="B40" s="249"/>
      <c r="C40" s="109" t="s">
        <v>120</v>
      </c>
      <c r="D40" s="915">
        <v>1</v>
      </c>
      <c r="E40" s="915"/>
      <c r="F40" s="376">
        <v>1</v>
      </c>
      <c r="G40" s="375">
        <v>0</v>
      </c>
      <c r="H40" s="376">
        <v>1</v>
      </c>
      <c r="I40" s="376">
        <v>0</v>
      </c>
      <c r="J40" s="54"/>
      <c r="K40" s="916">
        <v>3</v>
      </c>
      <c r="L40" s="916"/>
      <c r="M40" s="912">
        <v>3</v>
      </c>
      <c r="N40" s="912"/>
      <c r="O40" s="912">
        <v>0</v>
      </c>
      <c r="P40" s="912"/>
      <c r="Q40" s="912">
        <v>0</v>
      </c>
      <c r="R40" s="912"/>
      <c r="S40" s="60">
        <v>0</v>
      </c>
    </row>
    <row r="41" spans="1:19" ht="18" customHeight="1" x14ac:dyDescent="0.15">
      <c r="A41" s="71"/>
      <c r="B41" s="249"/>
      <c r="C41" s="109" t="s">
        <v>121</v>
      </c>
      <c r="D41" s="915">
        <v>69</v>
      </c>
      <c r="E41" s="915"/>
      <c r="F41" s="376">
        <v>21</v>
      </c>
      <c r="G41" s="375">
        <v>7</v>
      </c>
      <c r="H41" s="376">
        <v>14</v>
      </c>
      <c r="I41" s="376">
        <v>48</v>
      </c>
      <c r="J41" s="54"/>
      <c r="K41" s="916">
        <v>207</v>
      </c>
      <c r="L41" s="916"/>
      <c r="M41" s="912">
        <v>132</v>
      </c>
      <c r="N41" s="912"/>
      <c r="O41" s="912">
        <v>75</v>
      </c>
      <c r="P41" s="912"/>
      <c r="Q41" s="912">
        <v>53</v>
      </c>
      <c r="R41" s="912"/>
      <c r="S41" s="60">
        <v>22</v>
      </c>
    </row>
    <row r="42" spans="1:19" ht="18" customHeight="1" x14ac:dyDescent="0.15">
      <c r="A42" s="71"/>
      <c r="B42" s="249"/>
      <c r="C42" s="109" t="s">
        <v>122</v>
      </c>
      <c r="D42" s="915">
        <v>310</v>
      </c>
      <c r="E42" s="915"/>
      <c r="F42" s="376">
        <v>80</v>
      </c>
      <c r="G42" s="375">
        <v>25</v>
      </c>
      <c r="H42" s="376">
        <v>55</v>
      </c>
      <c r="I42" s="376">
        <v>230</v>
      </c>
      <c r="J42" s="54"/>
      <c r="K42" s="916">
        <v>2776</v>
      </c>
      <c r="L42" s="916"/>
      <c r="M42" s="912">
        <v>1891</v>
      </c>
      <c r="N42" s="912"/>
      <c r="O42" s="912">
        <v>885</v>
      </c>
      <c r="P42" s="912"/>
      <c r="Q42" s="912">
        <v>318</v>
      </c>
      <c r="R42" s="912"/>
      <c r="S42" s="60">
        <v>567</v>
      </c>
    </row>
    <row r="43" spans="1:19" ht="18" customHeight="1" x14ac:dyDescent="0.15">
      <c r="A43" s="71"/>
      <c r="B43" s="249"/>
      <c r="C43" s="109" t="s">
        <v>123</v>
      </c>
      <c r="D43" s="915">
        <v>72</v>
      </c>
      <c r="E43" s="915"/>
      <c r="F43" s="376">
        <v>34</v>
      </c>
      <c r="G43" s="375">
        <v>17</v>
      </c>
      <c r="H43" s="376">
        <v>17</v>
      </c>
      <c r="I43" s="376">
        <v>38</v>
      </c>
      <c r="J43" s="54"/>
      <c r="K43" s="916">
        <v>1092</v>
      </c>
      <c r="L43" s="916"/>
      <c r="M43" s="912">
        <v>1010</v>
      </c>
      <c r="N43" s="912"/>
      <c r="O43" s="912">
        <v>82</v>
      </c>
      <c r="P43" s="912"/>
      <c r="Q43" s="912">
        <v>46</v>
      </c>
      <c r="R43" s="912"/>
      <c r="S43" s="60">
        <v>36</v>
      </c>
    </row>
    <row r="44" spans="1:19" ht="18" customHeight="1" x14ac:dyDescent="0.15">
      <c r="A44" s="71"/>
      <c r="B44" s="249"/>
      <c r="C44" s="109" t="s">
        <v>124</v>
      </c>
      <c r="D44" s="915">
        <v>76</v>
      </c>
      <c r="E44" s="915"/>
      <c r="F44" s="376">
        <v>32</v>
      </c>
      <c r="G44" s="375">
        <v>14</v>
      </c>
      <c r="H44" s="376">
        <v>18</v>
      </c>
      <c r="I44" s="376">
        <v>44</v>
      </c>
      <c r="J44" s="54"/>
      <c r="K44" s="916">
        <v>388</v>
      </c>
      <c r="L44" s="916"/>
      <c r="M44" s="912">
        <v>298</v>
      </c>
      <c r="N44" s="912"/>
      <c r="O44" s="912">
        <v>90</v>
      </c>
      <c r="P44" s="912"/>
      <c r="Q44" s="912">
        <v>57</v>
      </c>
      <c r="R44" s="912"/>
      <c r="S44" s="60">
        <v>33</v>
      </c>
    </row>
    <row r="45" spans="1:19" ht="18" customHeight="1" thickBot="1" x14ac:dyDescent="0.2">
      <c r="A45" s="72"/>
      <c r="B45" s="99"/>
      <c r="C45" s="112" t="s">
        <v>125</v>
      </c>
      <c r="D45" s="928">
        <v>269</v>
      </c>
      <c r="E45" s="928"/>
      <c r="F45" s="379">
        <v>114</v>
      </c>
      <c r="G45" s="380">
        <v>44</v>
      </c>
      <c r="H45" s="379">
        <v>70</v>
      </c>
      <c r="I45" s="379">
        <v>155</v>
      </c>
      <c r="J45" s="65"/>
      <c r="K45" s="929">
        <v>1753</v>
      </c>
      <c r="L45" s="929"/>
      <c r="M45" s="927">
        <v>1194</v>
      </c>
      <c r="N45" s="927"/>
      <c r="O45" s="927">
        <v>559</v>
      </c>
      <c r="P45" s="927"/>
      <c r="Q45" s="927">
        <v>200</v>
      </c>
      <c r="R45" s="927"/>
      <c r="S45" s="66">
        <v>359</v>
      </c>
    </row>
    <row r="46" spans="1:19" ht="18" customHeight="1" x14ac:dyDescent="0.15">
      <c r="B46" s="16" t="s">
        <v>577</v>
      </c>
      <c r="C46" s="12"/>
      <c r="D46" s="12"/>
      <c r="E46" s="12"/>
      <c r="F46" s="12"/>
      <c r="G46" s="12"/>
      <c r="H46" s="12"/>
      <c r="I46" s="12"/>
      <c r="J46" s="12"/>
      <c r="K46" s="12"/>
      <c r="L46" s="12"/>
      <c r="M46" s="12"/>
      <c r="N46" s="12"/>
      <c r="O46" s="12"/>
      <c r="P46" s="12"/>
      <c r="Q46" s="12"/>
      <c r="S46" s="49" t="s">
        <v>90</v>
      </c>
    </row>
    <row r="47" spans="1:19" ht="17.100000000000001" customHeight="1" x14ac:dyDescent="0.15">
      <c r="K47" s="12"/>
      <c r="L47" s="12"/>
      <c r="M47" s="12"/>
      <c r="N47" s="12"/>
      <c r="O47" s="12"/>
      <c r="P47" s="12"/>
      <c r="Q47" s="12"/>
      <c r="R47" s="12"/>
      <c r="S47" s="12"/>
    </row>
    <row r="48" spans="1:19" ht="17.100000000000001" customHeight="1" x14ac:dyDescent="0.15">
      <c r="K48" s="12"/>
      <c r="L48" s="12"/>
      <c r="M48" s="12"/>
      <c r="N48" s="12"/>
      <c r="O48" s="12"/>
      <c r="P48" s="12"/>
      <c r="Q48" s="12"/>
      <c r="R48" s="12"/>
      <c r="S48" s="12"/>
    </row>
    <row r="49" spans="11:19" ht="17.100000000000001" customHeight="1" x14ac:dyDescent="0.15">
      <c r="K49" s="12"/>
      <c r="L49" s="12"/>
      <c r="M49" s="12"/>
      <c r="N49" s="12"/>
      <c r="O49" s="12"/>
      <c r="P49" s="12"/>
      <c r="Q49" s="12"/>
      <c r="R49" s="12"/>
      <c r="S49" s="12"/>
    </row>
    <row r="50" spans="11:19" ht="17.100000000000001" customHeight="1" x14ac:dyDescent="0.15">
      <c r="K50" s="12"/>
      <c r="L50" s="12"/>
      <c r="M50" s="12"/>
      <c r="N50" s="12"/>
      <c r="O50" s="12"/>
      <c r="P50" s="12"/>
      <c r="Q50" s="12"/>
      <c r="R50" s="12"/>
      <c r="S50" s="12"/>
    </row>
    <row r="51" spans="11:19" ht="17.100000000000001" customHeight="1" x14ac:dyDescent="0.15">
      <c r="K51" s="12"/>
      <c r="L51" s="12"/>
      <c r="M51" s="12"/>
      <c r="N51" s="12"/>
      <c r="O51" s="12"/>
      <c r="P51" s="12"/>
      <c r="Q51" s="12"/>
      <c r="R51" s="12"/>
      <c r="S51" s="12"/>
    </row>
    <row r="52" spans="11:19" ht="17.100000000000001" customHeight="1" x14ac:dyDescent="0.15">
      <c r="K52" s="12"/>
      <c r="L52" s="12"/>
      <c r="M52" s="12"/>
      <c r="N52" s="12"/>
      <c r="O52" s="12"/>
      <c r="P52" s="12"/>
      <c r="Q52" s="12"/>
      <c r="R52" s="12"/>
      <c r="S52" s="12"/>
    </row>
    <row r="53" spans="11:19" ht="17.100000000000001" customHeight="1" x14ac:dyDescent="0.15">
      <c r="K53" s="12"/>
      <c r="L53" s="12"/>
      <c r="M53" s="12"/>
      <c r="N53" s="12"/>
      <c r="O53" s="12"/>
      <c r="P53" s="12"/>
      <c r="Q53" s="12"/>
      <c r="R53" s="12"/>
      <c r="S53" s="12"/>
    </row>
    <row r="54" spans="11:19" ht="17.100000000000001" customHeight="1" x14ac:dyDescent="0.15">
      <c r="K54" s="12"/>
      <c r="L54" s="12"/>
      <c r="M54" s="12"/>
      <c r="N54" s="12"/>
      <c r="O54" s="12"/>
      <c r="P54" s="12"/>
      <c r="Q54" s="12"/>
      <c r="R54" s="12"/>
      <c r="S54" s="12"/>
    </row>
    <row r="55" spans="11:19" ht="17.100000000000001" customHeight="1" x14ac:dyDescent="0.15">
      <c r="K55" s="12"/>
      <c r="L55" s="12"/>
      <c r="M55" s="12"/>
      <c r="N55" s="12"/>
      <c r="O55" s="12"/>
      <c r="P55" s="12"/>
      <c r="Q55" s="12"/>
      <c r="R55" s="12"/>
      <c r="S55" s="12"/>
    </row>
    <row r="56" spans="11:19" ht="17.100000000000001" customHeight="1" x14ac:dyDescent="0.15">
      <c r="K56" s="12"/>
      <c r="L56" s="12"/>
      <c r="M56" s="12"/>
      <c r="N56" s="12"/>
      <c r="O56" s="12"/>
      <c r="P56" s="12"/>
      <c r="Q56" s="12"/>
      <c r="R56" s="12"/>
      <c r="S56" s="12"/>
    </row>
    <row r="57" spans="11:19" ht="17.100000000000001" customHeight="1" x14ac:dyDescent="0.15">
      <c r="K57" s="12"/>
      <c r="L57" s="12"/>
      <c r="M57" s="12"/>
      <c r="N57" s="12"/>
      <c r="O57" s="12"/>
      <c r="P57" s="12"/>
      <c r="Q57" s="12"/>
      <c r="R57" s="12"/>
      <c r="S57" s="12"/>
    </row>
    <row r="58" spans="11:19" ht="17.100000000000001" customHeight="1" x14ac:dyDescent="0.15">
      <c r="K58" s="12"/>
      <c r="L58" s="12"/>
      <c r="M58" s="12"/>
      <c r="N58" s="12"/>
      <c r="O58" s="12"/>
      <c r="P58" s="12"/>
      <c r="Q58" s="12"/>
      <c r="R58" s="12"/>
      <c r="S58" s="12"/>
    </row>
    <row r="59" spans="11:19" ht="17.100000000000001" customHeight="1" x14ac:dyDescent="0.15">
      <c r="K59" s="12"/>
      <c r="L59" s="12"/>
      <c r="M59" s="12"/>
      <c r="N59" s="12"/>
      <c r="O59" s="12"/>
      <c r="P59" s="12"/>
      <c r="Q59" s="12"/>
      <c r="R59" s="12"/>
      <c r="S59" s="12"/>
    </row>
    <row r="60" spans="11:19" ht="17.100000000000001" customHeight="1" x14ac:dyDescent="0.15">
      <c r="K60" s="12"/>
      <c r="L60" s="12"/>
      <c r="M60" s="12"/>
      <c r="N60" s="12"/>
      <c r="O60" s="12"/>
      <c r="P60" s="12"/>
      <c r="Q60" s="12"/>
      <c r="R60" s="12"/>
      <c r="S60" s="12"/>
    </row>
    <row r="61" spans="11:19" ht="17.100000000000001" customHeight="1" x14ac:dyDescent="0.15">
      <c r="K61" s="12"/>
      <c r="L61" s="12"/>
      <c r="M61" s="12"/>
      <c r="N61" s="12"/>
      <c r="O61" s="12"/>
      <c r="P61" s="12"/>
      <c r="Q61" s="12"/>
      <c r="R61" s="12"/>
      <c r="S61" s="12"/>
    </row>
    <row r="62" spans="11:19" ht="17.100000000000001" customHeight="1" x14ac:dyDescent="0.15">
      <c r="K62" s="12"/>
      <c r="L62" s="12"/>
      <c r="M62" s="12"/>
      <c r="N62" s="12"/>
      <c r="O62" s="12"/>
      <c r="P62" s="12"/>
      <c r="Q62" s="12"/>
      <c r="R62" s="12"/>
      <c r="S62" s="12"/>
    </row>
    <row r="63" spans="11:19" ht="17.100000000000001" customHeight="1" x14ac:dyDescent="0.15">
      <c r="K63" s="12"/>
      <c r="L63" s="12"/>
      <c r="M63" s="12"/>
      <c r="N63" s="12"/>
      <c r="O63" s="12"/>
      <c r="P63" s="12"/>
      <c r="Q63" s="12"/>
      <c r="R63" s="12"/>
      <c r="S63" s="12"/>
    </row>
    <row r="64" spans="11:19" ht="17.100000000000001" customHeight="1" x14ac:dyDescent="0.15">
      <c r="K64" s="12"/>
      <c r="L64" s="12"/>
      <c r="M64" s="12"/>
      <c r="N64" s="12"/>
      <c r="O64" s="12"/>
      <c r="P64" s="12"/>
      <c r="Q64" s="12"/>
      <c r="R64" s="12"/>
      <c r="S64" s="12"/>
    </row>
    <row r="65" spans="11:19" ht="17.100000000000001" customHeight="1" x14ac:dyDescent="0.15">
      <c r="K65" s="12"/>
      <c r="L65" s="12"/>
      <c r="M65" s="12"/>
      <c r="N65" s="12"/>
      <c r="O65" s="12"/>
      <c r="P65" s="12"/>
      <c r="Q65" s="12"/>
      <c r="R65" s="12"/>
      <c r="S65" s="12"/>
    </row>
    <row r="66" spans="11:19" ht="17.100000000000001" customHeight="1" x14ac:dyDescent="0.15">
      <c r="K66" s="12"/>
      <c r="L66" s="12"/>
      <c r="M66" s="12"/>
      <c r="N66" s="12"/>
      <c r="O66" s="12"/>
      <c r="P66" s="12"/>
      <c r="Q66" s="12"/>
      <c r="R66" s="12"/>
      <c r="S66" s="12"/>
    </row>
    <row r="67" spans="11:19" ht="17.100000000000001" customHeight="1" x14ac:dyDescent="0.15">
      <c r="K67" s="12"/>
      <c r="L67" s="12"/>
      <c r="M67" s="12"/>
      <c r="N67" s="12"/>
      <c r="O67" s="12"/>
      <c r="P67" s="12"/>
      <c r="Q67" s="12"/>
      <c r="R67" s="12"/>
      <c r="S67" s="12"/>
    </row>
    <row r="68" spans="11:19" ht="17.100000000000001" customHeight="1" x14ac:dyDescent="0.15">
      <c r="K68" s="12"/>
      <c r="L68" s="12"/>
      <c r="M68" s="12"/>
      <c r="N68" s="12"/>
      <c r="O68" s="12"/>
      <c r="P68" s="12"/>
      <c r="Q68" s="12"/>
      <c r="R68" s="12"/>
      <c r="S68" s="12"/>
    </row>
    <row r="69" spans="11:19" ht="17.100000000000001" customHeight="1" x14ac:dyDescent="0.15">
      <c r="K69" s="12"/>
      <c r="L69" s="12"/>
      <c r="M69" s="12"/>
      <c r="N69" s="12"/>
      <c r="O69" s="12"/>
      <c r="P69" s="12"/>
      <c r="Q69" s="12"/>
      <c r="R69" s="12"/>
      <c r="S69" s="12"/>
    </row>
    <row r="70" spans="11:19" ht="17.100000000000001" customHeight="1" x14ac:dyDescent="0.15">
      <c r="K70" s="12"/>
      <c r="L70" s="12"/>
      <c r="M70" s="12"/>
      <c r="N70" s="12"/>
      <c r="O70" s="12"/>
      <c r="P70" s="12"/>
      <c r="Q70" s="12"/>
      <c r="R70" s="12"/>
      <c r="S70" s="12"/>
    </row>
    <row r="71" spans="11:19" ht="17.100000000000001" customHeight="1" x14ac:dyDescent="0.15">
      <c r="K71" s="12"/>
      <c r="L71" s="12"/>
      <c r="M71" s="12"/>
      <c r="N71" s="12"/>
      <c r="O71" s="12"/>
      <c r="P71" s="12"/>
      <c r="Q71" s="12"/>
      <c r="R71" s="12"/>
      <c r="S71" s="12"/>
    </row>
    <row r="72" spans="11:19" ht="17.100000000000001" customHeight="1" x14ac:dyDescent="0.15">
      <c r="K72" s="12"/>
      <c r="L72" s="12"/>
      <c r="M72" s="12"/>
      <c r="N72" s="12"/>
      <c r="O72" s="12"/>
      <c r="P72" s="12"/>
      <c r="Q72" s="12"/>
      <c r="R72" s="12"/>
      <c r="S72" s="12"/>
    </row>
    <row r="73" spans="11:19" ht="17.100000000000001" customHeight="1" x14ac:dyDescent="0.15">
      <c r="K73" s="12"/>
      <c r="L73" s="12"/>
      <c r="M73" s="12"/>
      <c r="N73" s="12"/>
      <c r="O73" s="12"/>
      <c r="P73" s="12"/>
      <c r="Q73" s="12"/>
      <c r="R73" s="12"/>
      <c r="S73" s="12"/>
    </row>
    <row r="74" spans="11:19" ht="17.100000000000001" customHeight="1" x14ac:dyDescent="0.15">
      <c r="K74" s="12"/>
      <c r="L74" s="12"/>
      <c r="M74" s="12"/>
      <c r="N74" s="12"/>
      <c r="O74" s="12"/>
      <c r="P74" s="12"/>
      <c r="Q74" s="12"/>
      <c r="R74" s="12"/>
      <c r="S74" s="12"/>
    </row>
    <row r="75" spans="11:19" ht="17.100000000000001" customHeight="1" x14ac:dyDescent="0.15">
      <c r="K75" s="12"/>
      <c r="L75" s="12"/>
      <c r="M75" s="12"/>
      <c r="N75" s="12"/>
      <c r="O75" s="12"/>
      <c r="P75" s="12"/>
      <c r="Q75" s="12"/>
      <c r="R75" s="12"/>
      <c r="S75" s="12"/>
    </row>
    <row r="76" spans="11:19" ht="17.100000000000001" customHeight="1" x14ac:dyDescent="0.15">
      <c r="K76" s="12"/>
      <c r="L76" s="12"/>
      <c r="M76" s="12"/>
      <c r="N76" s="12"/>
      <c r="O76" s="12"/>
      <c r="P76" s="12"/>
      <c r="Q76" s="12"/>
      <c r="R76" s="12"/>
      <c r="S76" s="12"/>
    </row>
    <row r="77" spans="11:19" ht="17.100000000000001" customHeight="1" x14ac:dyDescent="0.15">
      <c r="K77" s="12"/>
      <c r="L77" s="12"/>
      <c r="M77" s="12"/>
      <c r="N77" s="12"/>
      <c r="O77" s="12"/>
      <c r="P77" s="12"/>
      <c r="Q77" s="12"/>
      <c r="R77" s="12"/>
      <c r="S77" s="12"/>
    </row>
    <row r="78" spans="11:19" ht="17.100000000000001" customHeight="1" x14ac:dyDescent="0.15">
      <c r="K78" s="12"/>
      <c r="L78" s="12"/>
      <c r="M78" s="12"/>
      <c r="N78" s="12"/>
      <c r="O78" s="12"/>
      <c r="P78" s="12"/>
      <c r="Q78" s="12"/>
      <c r="R78" s="12"/>
      <c r="S78" s="12"/>
    </row>
    <row r="79" spans="11:19" ht="17.100000000000001" customHeight="1" x14ac:dyDescent="0.15">
      <c r="K79" s="12"/>
      <c r="L79" s="12"/>
      <c r="M79" s="12"/>
      <c r="N79" s="12"/>
      <c r="O79" s="12"/>
      <c r="P79" s="12"/>
      <c r="Q79" s="12"/>
      <c r="R79" s="12"/>
      <c r="S79" s="12"/>
    </row>
    <row r="80" spans="11:19" ht="17.100000000000001" customHeight="1" x14ac:dyDescent="0.15">
      <c r="K80" s="12"/>
      <c r="L80" s="12"/>
      <c r="M80" s="12"/>
      <c r="N80" s="12"/>
      <c r="O80" s="12"/>
      <c r="P80" s="12"/>
      <c r="Q80" s="12"/>
      <c r="R80" s="12"/>
      <c r="S80" s="12"/>
    </row>
    <row r="81" spans="11:19" ht="17.100000000000001" customHeight="1" x14ac:dyDescent="0.15">
      <c r="K81" s="12"/>
      <c r="L81" s="12"/>
      <c r="M81" s="12"/>
      <c r="N81" s="12"/>
      <c r="O81" s="12"/>
      <c r="P81" s="12"/>
      <c r="Q81" s="12"/>
      <c r="R81" s="12"/>
      <c r="S81" s="12"/>
    </row>
    <row r="82" spans="11:19" ht="17.100000000000001" customHeight="1" x14ac:dyDescent="0.15">
      <c r="K82" s="12"/>
      <c r="L82" s="12"/>
      <c r="M82" s="12"/>
      <c r="N82" s="12"/>
      <c r="O82" s="12"/>
      <c r="P82" s="12"/>
      <c r="Q82" s="12"/>
      <c r="R82" s="12"/>
      <c r="S82" s="12"/>
    </row>
    <row r="83" spans="11:19" ht="17.100000000000001" customHeight="1" x14ac:dyDescent="0.15">
      <c r="K83" s="12"/>
      <c r="L83" s="12"/>
      <c r="M83" s="12"/>
      <c r="N83" s="12"/>
      <c r="O83" s="12"/>
      <c r="P83" s="12"/>
      <c r="Q83" s="12"/>
      <c r="R83" s="12"/>
      <c r="S83" s="12"/>
    </row>
    <row r="84" spans="11:19" ht="17.100000000000001" customHeight="1" x14ac:dyDescent="0.15">
      <c r="K84" s="12"/>
      <c r="L84" s="12"/>
      <c r="M84" s="12"/>
      <c r="N84" s="12"/>
      <c r="O84" s="12"/>
      <c r="P84" s="12"/>
      <c r="Q84" s="12"/>
      <c r="R84" s="12"/>
      <c r="S84" s="12"/>
    </row>
    <row r="85" spans="11:19" ht="17.100000000000001" customHeight="1" x14ac:dyDescent="0.15">
      <c r="K85" s="12"/>
      <c r="L85" s="12"/>
      <c r="M85" s="12"/>
      <c r="N85" s="12"/>
      <c r="O85" s="12"/>
      <c r="P85" s="12"/>
      <c r="Q85" s="12"/>
      <c r="R85" s="12"/>
      <c r="S85" s="12"/>
    </row>
    <row r="86" spans="11:19" ht="17.100000000000001" customHeight="1" x14ac:dyDescent="0.15">
      <c r="K86" s="12"/>
      <c r="L86" s="12"/>
      <c r="M86" s="12"/>
      <c r="N86" s="12"/>
      <c r="O86" s="12"/>
      <c r="P86" s="12"/>
      <c r="Q86" s="12"/>
      <c r="R86" s="12"/>
      <c r="S86" s="12"/>
    </row>
    <row r="87" spans="11:19" ht="17.100000000000001" customHeight="1" x14ac:dyDescent="0.15">
      <c r="K87" s="12"/>
      <c r="L87" s="12"/>
      <c r="M87" s="12"/>
      <c r="N87" s="12"/>
      <c r="O87" s="12"/>
      <c r="P87" s="12"/>
      <c r="Q87" s="12"/>
      <c r="R87" s="12"/>
      <c r="S87" s="12"/>
    </row>
    <row r="88" spans="11:19" ht="17.100000000000001" customHeight="1" x14ac:dyDescent="0.15">
      <c r="K88" s="12"/>
      <c r="L88" s="12"/>
      <c r="M88" s="12"/>
      <c r="N88" s="12"/>
      <c r="O88" s="12"/>
      <c r="P88" s="12"/>
      <c r="Q88" s="12"/>
      <c r="R88" s="12"/>
      <c r="S88" s="12"/>
    </row>
    <row r="89" spans="11:19" ht="17.100000000000001" customHeight="1" x14ac:dyDescent="0.15">
      <c r="K89" s="12"/>
      <c r="L89" s="12"/>
      <c r="M89" s="12"/>
      <c r="N89" s="12"/>
      <c r="O89" s="12"/>
      <c r="P89" s="12"/>
      <c r="Q89" s="12"/>
      <c r="R89" s="12"/>
      <c r="S89" s="12"/>
    </row>
    <row r="90" spans="11:19" ht="17.100000000000001" customHeight="1" x14ac:dyDescent="0.15">
      <c r="K90" s="12"/>
      <c r="L90" s="12"/>
      <c r="M90" s="12"/>
      <c r="N90" s="12"/>
      <c r="O90" s="12"/>
      <c r="P90" s="12"/>
      <c r="Q90" s="12"/>
      <c r="R90" s="12"/>
      <c r="S90" s="12"/>
    </row>
    <row r="91" spans="11:19" ht="17.100000000000001" customHeight="1" x14ac:dyDescent="0.15">
      <c r="K91" s="12"/>
      <c r="L91" s="12"/>
      <c r="M91" s="12"/>
      <c r="N91" s="12"/>
      <c r="O91" s="12"/>
      <c r="P91" s="12"/>
      <c r="Q91" s="12"/>
      <c r="R91" s="12"/>
      <c r="S91" s="12"/>
    </row>
    <row r="92" spans="11:19" ht="17.100000000000001" customHeight="1" x14ac:dyDescent="0.15">
      <c r="K92" s="12"/>
      <c r="L92" s="12"/>
      <c r="M92" s="12"/>
      <c r="N92" s="12"/>
      <c r="O92" s="12"/>
      <c r="P92" s="12"/>
      <c r="Q92" s="12"/>
      <c r="R92" s="12"/>
      <c r="S92" s="12"/>
    </row>
    <row r="93" spans="11:19" ht="17.100000000000001" customHeight="1" x14ac:dyDescent="0.15">
      <c r="K93" s="12"/>
      <c r="L93" s="12"/>
      <c r="M93" s="12"/>
      <c r="N93" s="12"/>
      <c r="O93" s="12"/>
      <c r="P93" s="12"/>
      <c r="Q93" s="12"/>
      <c r="R93" s="12"/>
      <c r="S93" s="12"/>
    </row>
    <row r="94" spans="11:19" ht="17.100000000000001" customHeight="1" x14ac:dyDescent="0.15">
      <c r="K94" s="12"/>
      <c r="L94" s="12"/>
      <c r="M94" s="12"/>
      <c r="N94" s="12"/>
      <c r="O94" s="12"/>
      <c r="P94" s="12"/>
      <c r="Q94" s="12"/>
      <c r="R94" s="12"/>
      <c r="S94" s="12"/>
    </row>
    <row r="95" spans="11:19" ht="17.100000000000001" customHeight="1" x14ac:dyDescent="0.15">
      <c r="K95" s="12"/>
      <c r="L95" s="12"/>
      <c r="M95" s="12"/>
      <c r="N95" s="12"/>
      <c r="O95" s="12"/>
      <c r="P95" s="12"/>
      <c r="Q95" s="12"/>
      <c r="R95" s="12"/>
      <c r="S95" s="12"/>
    </row>
    <row r="96" spans="11:19" ht="17.100000000000001" customHeight="1" x14ac:dyDescent="0.15">
      <c r="K96" s="12"/>
      <c r="L96" s="12"/>
      <c r="M96" s="12"/>
      <c r="N96" s="12"/>
      <c r="O96" s="12"/>
      <c r="P96" s="12"/>
      <c r="Q96" s="12"/>
      <c r="R96" s="12"/>
      <c r="S96" s="12"/>
    </row>
    <row r="97" spans="11:19" ht="17.100000000000001" customHeight="1" x14ac:dyDescent="0.15">
      <c r="K97" s="12"/>
      <c r="L97" s="12"/>
      <c r="M97" s="12"/>
      <c r="N97" s="12"/>
      <c r="O97" s="12"/>
      <c r="P97" s="12"/>
      <c r="Q97" s="12"/>
      <c r="R97" s="12"/>
      <c r="S97" s="12"/>
    </row>
    <row r="98" spans="11:19" ht="17.100000000000001" customHeight="1" x14ac:dyDescent="0.15">
      <c r="K98" s="12"/>
      <c r="L98" s="12"/>
      <c r="M98" s="12"/>
      <c r="N98" s="12"/>
      <c r="O98" s="12"/>
      <c r="P98" s="12"/>
      <c r="Q98" s="12"/>
      <c r="R98" s="12"/>
      <c r="S98" s="12"/>
    </row>
    <row r="99" spans="11:19" ht="17.100000000000001" customHeight="1" x14ac:dyDescent="0.15">
      <c r="K99" s="12"/>
      <c r="L99" s="12"/>
      <c r="M99" s="12"/>
      <c r="N99" s="12"/>
      <c r="O99" s="12"/>
      <c r="P99" s="12"/>
      <c r="Q99" s="12"/>
      <c r="R99" s="12"/>
      <c r="S99" s="12"/>
    </row>
    <row r="100" spans="11:19" ht="17.100000000000001" customHeight="1" x14ac:dyDescent="0.15">
      <c r="K100" s="12"/>
      <c r="L100" s="12"/>
      <c r="M100" s="12"/>
      <c r="N100" s="12"/>
      <c r="O100" s="12"/>
      <c r="P100" s="12"/>
      <c r="Q100" s="12"/>
      <c r="R100" s="12"/>
      <c r="S100" s="12"/>
    </row>
    <row r="101" spans="11:19" ht="17.100000000000001" customHeight="1" x14ac:dyDescent="0.15">
      <c r="K101" s="12"/>
      <c r="L101" s="12"/>
      <c r="M101" s="12"/>
      <c r="N101" s="12"/>
      <c r="O101" s="12"/>
      <c r="P101" s="12"/>
      <c r="Q101" s="12"/>
      <c r="R101" s="12"/>
      <c r="S101" s="12"/>
    </row>
    <row r="102" spans="11:19" ht="17.100000000000001" customHeight="1" x14ac:dyDescent="0.15">
      <c r="K102" s="12"/>
      <c r="L102" s="12"/>
      <c r="M102" s="12"/>
      <c r="N102" s="12"/>
      <c r="O102" s="12"/>
      <c r="P102" s="12"/>
      <c r="Q102" s="12"/>
      <c r="R102" s="12"/>
      <c r="S102" s="12"/>
    </row>
    <row r="103" spans="11:19" ht="17.100000000000001" customHeight="1" x14ac:dyDescent="0.15">
      <c r="K103" s="12"/>
      <c r="L103" s="12"/>
      <c r="M103" s="12"/>
      <c r="N103" s="12"/>
      <c r="O103" s="12"/>
      <c r="P103" s="12"/>
      <c r="Q103" s="12"/>
      <c r="R103" s="12"/>
      <c r="S103" s="12"/>
    </row>
    <row r="104" spans="11:19" ht="17.100000000000001" customHeight="1" x14ac:dyDescent="0.15">
      <c r="K104" s="12"/>
      <c r="L104" s="12"/>
      <c r="M104" s="12"/>
      <c r="N104" s="12"/>
      <c r="O104" s="12"/>
      <c r="P104" s="12"/>
      <c r="Q104" s="12"/>
      <c r="R104" s="12"/>
      <c r="S104" s="12"/>
    </row>
    <row r="105" spans="11:19" ht="17.100000000000001" customHeight="1" x14ac:dyDescent="0.15">
      <c r="K105" s="12"/>
      <c r="L105" s="12"/>
      <c r="M105" s="12"/>
      <c r="N105" s="12"/>
      <c r="O105" s="12"/>
      <c r="P105" s="12"/>
      <c r="Q105" s="12"/>
      <c r="R105" s="12"/>
      <c r="S105" s="12"/>
    </row>
    <row r="106" spans="11:19" ht="17.100000000000001" customHeight="1" x14ac:dyDescent="0.15">
      <c r="K106" s="12"/>
      <c r="L106" s="12"/>
      <c r="M106" s="12"/>
      <c r="N106" s="12"/>
      <c r="O106" s="12"/>
      <c r="P106" s="12"/>
      <c r="Q106" s="12"/>
      <c r="R106" s="12"/>
      <c r="S106" s="12"/>
    </row>
    <row r="107" spans="11:19" ht="17.100000000000001" customHeight="1" x14ac:dyDescent="0.15">
      <c r="K107" s="12"/>
      <c r="L107" s="12"/>
      <c r="M107" s="12"/>
      <c r="N107" s="12"/>
      <c r="O107" s="12"/>
      <c r="P107" s="12"/>
      <c r="Q107" s="12"/>
      <c r="R107" s="12"/>
      <c r="S107" s="12"/>
    </row>
    <row r="108" spans="11:19" ht="17.100000000000001" customHeight="1" x14ac:dyDescent="0.15">
      <c r="K108" s="12"/>
      <c r="L108" s="12"/>
      <c r="M108" s="12"/>
      <c r="N108" s="12"/>
      <c r="O108" s="12"/>
      <c r="P108" s="12"/>
      <c r="Q108" s="12"/>
      <c r="R108" s="12"/>
      <c r="S108" s="12"/>
    </row>
    <row r="109" spans="11:19" ht="17.100000000000001" customHeight="1" x14ac:dyDescent="0.15">
      <c r="K109" s="12"/>
      <c r="L109" s="12"/>
      <c r="M109" s="12"/>
      <c r="N109" s="12"/>
      <c r="O109" s="12"/>
      <c r="P109" s="12"/>
      <c r="Q109" s="12"/>
      <c r="R109" s="12"/>
      <c r="S109" s="12"/>
    </row>
    <row r="110" spans="11:19" ht="17.100000000000001" customHeight="1" x14ac:dyDescent="0.15">
      <c r="K110" s="12"/>
      <c r="L110" s="12"/>
      <c r="M110" s="12"/>
      <c r="N110" s="12"/>
      <c r="O110" s="12"/>
      <c r="P110" s="12"/>
      <c r="Q110" s="12"/>
      <c r="R110" s="12"/>
      <c r="S110" s="12"/>
    </row>
    <row r="111" spans="11:19" ht="17.100000000000001" customHeight="1" x14ac:dyDescent="0.15">
      <c r="K111" s="12"/>
      <c r="L111" s="12"/>
      <c r="M111" s="12"/>
      <c r="N111" s="12"/>
      <c r="O111" s="12"/>
      <c r="P111" s="12"/>
      <c r="Q111" s="12"/>
      <c r="R111" s="12"/>
      <c r="S111" s="12"/>
    </row>
    <row r="112" spans="11:19" ht="17.100000000000001" customHeight="1" x14ac:dyDescent="0.15">
      <c r="K112" s="12"/>
      <c r="L112" s="12"/>
      <c r="M112" s="12"/>
      <c r="N112" s="12"/>
      <c r="O112" s="12"/>
      <c r="P112" s="12"/>
      <c r="Q112" s="12"/>
      <c r="R112" s="12"/>
      <c r="S112" s="12"/>
    </row>
    <row r="113" spans="11:19" ht="17.100000000000001" customHeight="1" x14ac:dyDescent="0.15">
      <c r="K113" s="12"/>
      <c r="L113" s="12"/>
      <c r="M113" s="12"/>
      <c r="N113" s="12"/>
      <c r="O113" s="12"/>
      <c r="P113" s="12"/>
      <c r="Q113" s="12"/>
      <c r="R113" s="12"/>
      <c r="S113" s="12"/>
    </row>
    <row r="114" spans="11:19" ht="17.100000000000001" customHeight="1" x14ac:dyDescent="0.15">
      <c r="K114" s="12"/>
      <c r="L114" s="12"/>
      <c r="M114" s="12"/>
      <c r="N114" s="12"/>
      <c r="O114" s="12"/>
      <c r="P114" s="12"/>
      <c r="Q114" s="12"/>
      <c r="R114" s="12"/>
      <c r="S114" s="12"/>
    </row>
    <row r="115" spans="11:19" ht="17.100000000000001" customHeight="1" x14ac:dyDescent="0.15">
      <c r="K115" s="12"/>
      <c r="L115" s="12"/>
      <c r="M115" s="12"/>
      <c r="N115" s="12"/>
      <c r="O115" s="12"/>
      <c r="P115" s="12"/>
      <c r="Q115" s="12"/>
      <c r="R115" s="12"/>
      <c r="S115" s="12"/>
    </row>
    <row r="116" spans="11:19" ht="17.100000000000001" customHeight="1" x14ac:dyDescent="0.15">
      <c r="K116" s="12"/>
      <c r="L116" s="12"/>
      <c r="M116" s="12"/>
      <c r="N116" s="12"/>
      <c r="O116" s="12"/>
      <c r="P116" s="12"/>
      <c r="Q116" s="12"/>
      <c r="R116" s="12"/>
      <c r="S116" s="12"/>
    </row>
    <row r="117" spans="11:19" ht="17.100000000000001" customHeight="1" x14ac:dyDescent="0.15">
      <c r="K117" s="12"/>
      <c r="L117" s="12"/>
      <c r="M117" s="12"/>
      <c r="N117" s="12"/>
      <c r="O117" s="12"/>
      <c r="P117" s="12"/>
      <c r="Q117" s="12"/>
      <c r="R117" s="12"/>
      <c r="S117" s="12"/>
    </row>
    <row r="118" spans="11:19" ht="17.100000000000001" customHeight="1" x14ac:dyDescent="0.15">
      <c r="K118" s="12"/>
      <c r="L118" s="12"/>
      <c r="M118" s="12"/>
      <c r="N118" s="12"/>
      <c r="O118" s="12"/>
      <c r="P118" s="12"/>
      <c r="Q118" s="12"/>
      <c r="R118" s="12"/>
      <c r="S118" s="12"/>
    </row>
    <row r="119" spans="11:19" ht="17.100000000000001" customHeight="1" x14ac:dyDescent="0.15">
      <c r="K119" s="12"/>
      <c r="L119" s="12"/>
      <c r="M119" s="12"/>
      <c r="N119" s="12"/>
      <c r="O119" s="12"/>
      <c r="P119" s="12"/>
      <c r="Q119" s="12"/>
      <c r="R119" s="12"/>
      <c r="S119" s="12"/>
    </row>
    <row r="120" spans="11:19" ht="17.100000000000001" customHeight="1" x14ac:dyDescent="0.15">
      <c r="K120" s="12"/>
      <c r="L120" s="12"/>
      <c r="M120" s="12"/>
      <c r="N120" s="12"/>
      <c r="O120" s="12"/>
      <c r="P120" s="12"/>
      <c r="Q120" s="12"/>
      <c r="R120" s="12"/>
      <c r="S120" s="12"/>
    </row>
    <row r="121" spans="11:19" ht="17.100000000000001" customHeight="1" x14ac:dyDescent="0.15">
      <c r="K121" s="12"/>
      <c r="L121" s="12"/>
      <c r="M121" s="12"/>
      <c r="N121" s="12"/>
      <c r="O121" s="12"/>
      <c r="P121" s="12"/>
      <c r="Q121" s="12"/>
      <c r="R121" s="12"/>
      <c r="S121" s="12"/>
    </row>
    <row r="122" spans="11:19" ht="17.100000000000001" customHeight="1" x14ac:dyDescent="0.15">
      <c r="K122" s="12"/>
      <c r="L122" s="12"/>
      <c r="M122" s="12"/>
      <c r="N122" s="12"/>
      <c r="O122" s="12"/>
      <c r="P122" s="12"/>
      <c r="Q122" s="12"/>
      <c r="R122" s="12"/>
      <c r="S122" s="12"/>
    </row>
    <row r="123" spans="11:19" ht="17.100000000000001" customHeight="1" x14ac:dyDescent="0.15">
      <c r="K123" s="12"/>
      <c r="L123" s="12"/>
      <c r="M123" s="12"/>
      <c r="N123" s="12"/>
      <c r="O123" s="12"/>
      <c r="P123" s="12"/>
      <c r="Q123" s="12"/>
      <c r="R123" s="12"/>
      <c r="S123" s="12"/>
    </row>
    <row r="124" spans="11:19" ht="17.100000000000001" customHeight="1" x14ac:dyDescent="0.15">
      <c r="K124" s="12"/>
      <c r="L124" s="12"/>
      <c r="M124" s="12"/>
      <c r="N124" s="12"/>
      <c r="O124" s="12"/>
      <c r="P124" s="12"/>
      <c r="Q124" s="12"/>
      <c r="R124" s="12"/>
      <c r="S124" s="12"/>
    </row>
    <row r="125" spans="11:19" ht="17.100000000000001" customHeight="1" x14ac:dyDescent="0.15">
      <c r="K125" s="12"/>
      <c r="L125" s="12"/>
      <c r="M125" s="12"/>
      <c r="N125" s="12"/>
      <c r="O125" s="12"/>
      <c r="P125" s="12"/>
      <c r="Q125" s="12"/>
      <c r="R125" s="12"/>
      <c r="S125" s="12"/>
    </row>
    <row r="126" spans="11:19" ht="17.100000000000001" customHeight="1" x14ac:dyDescent="0.15">
      <c r="K126" s="12"/>
      <c r="L126" s="12"/>
      <c r="M126" s="12"/>
      <c r="N126" s="12"/>
      <c r="O126" s="12"/>
      <c r="P126" s="12"/>
      <c r="Q126" s="12"/>
      <c r="R126" s="12"/>
      <c r="S126" s="12"/>
    </row>
    <row r="127" spans="11:19" ht="17.100000000000001" customHeight="1" x14ac:dyDescent="0.15">
      <c r="K127" s="12"/>
      <c r="L127" s="12"/>
      <c r="M127" s="12"/>
      <c r="N127" s="12"/>
      <c r="O127" s="12"/>
      <c r="P127" s="12"/>
      <c r="Q127" s="12"/>
      <c r="R127" s="12"/>
      <c r="S127" s="12"/>
    </row>
    <row r="128" spans="11:19" ht="17.100000000000001" customHeight="1" x14ac:dyDescent="0.15">
      <c r="K128" s="12"/>
      <c r="L128" s="12"/>
      <c r="M128" s="12"/>
      <c r="N128" s="12"/>
      <c r="O128" s="12"/>
      <c r="P128" s="12"/>
      <c r="Q128" s="12"/>
      <c r="R128" s="12"/>
      <c r="S128" s="12"/>
    </row>
    <row r="129" spans="11:19" ht="17.100000000000001" customHeight="1" x14ac:dyDescent="0.15">
      <c r="K129" s="12"/>
      <c r="L129" s="12"/>
      <c r="M129" s="12"/>
      <c r="N129" s="12"/>
      <c r="O129" s="12"/>
      <c r="P129" s="12"/>
      <c r="Q129" s="12"/>
      <c r="R129" s="12"/>
      <c r="S129" s="12"/>
    </row>
    <row r="130" spans="11:19" ht="17.100000000000001" customHeight="1" x14ac:dyDescent="0.15">
      <c r="K130" s="12"/>
      <c r="L130" s="12"/>
      <c r="M130" s="12"/>
      <c r="N130" s="12"/>
      <c r="O130" s="12"/>
      <c r="P130" s="12"/>
      <c r="Q130" s="12"/>
      <c r="R130" s="12"/>
      <c r="S130" s="12"/>
    </row>
    <row r="131" spans="11:19" ht="17.100000000000001" customHeight="1" x14ac:dyDescent="0.15">
      <c r="K131" s="12"/>
      <c r="L131" s="12"/>
      <c r="M131" s="12"/>
      <c r="N131" s="12"/>
      <c r="O131" s="12"/>
      <c r="P131" s="12"/>
      <c r="Q131" s="12"/>
      <c r="R131" s="12"/>
      <c r="S131" s="12"/>
    </row>
    <row r="132" spans="11:19" ht="17.100000000000001" customHeight="1" x14ac:dyDescent="0.15">
      <c r="K132" s="12"/>
      <c r="L132" s="12"/>
      <c r="M132" s="12"/>
      <c r="N132" s="12"/>
      <c r="O132" s="12"/>
      <c r="P132" s="12"/>
      <c r="Q132" s="12"/>
      <c r="R132" s="12"/>
      <c r="S132" s="12"/>
    </row>
    <row r="133" spans="11:19" ht="17.100000000000001" customHeight="1" x14ac:dyDescent="0.15">
      <c r="K133" s="12"/>
      <c r="L133" s="12"/>
      <c r="M133" s="12"/>
      <c r="N133" s="12"/>
      <c r="O133" s="12"/>
      <c r="P133" s="12"/>
      <c r="Q133" s="12"/>
      <c r="R133" s="12"/>
      <c r="S133" s="12"/>
    </row>
    <row r="134" spans="11:19" ht="17.100000000000001" customHeight="1" x14ac:dyDescent="0.15">
      <c r="K134" s="12"/>
      <c r="L134" s="12"/>
      <c r="M134" s="12"/>
      <c r="N134" s="12"/>
      <c r="O134" s="12"/>
      <c r="P134" s="12"/>
      <c r="Q134" s="12"/>
      <c r="R134" s="12"/>
      <c r="S134" s="12"/>
    </row>
    <row r="135" spans="11:19" ht="17.100000000000001" customHeight="1" x14ac:dyDescent="0.15">
      <c r="K135" s="12"/>
      <c r="L135" s="12"/>
      <c r="M135" s="12"/>
      <c r="N135" s="12"/>
      <c r="O135" s="12"/>
      <c r="P135" s="12"/>
      <c r="Q135" s="12"/>
      <c r="R135" s="12"/>
      <c r="S135" s="12"/>
    </row>
    <row r="136" spans="11:19" ht="17.100000000000001" customHeight="1" x14ac:dyDescent="0.15">
      <c r="K136" s="12"/>
      <c r="L136" s="12"/>
      <c r="M136" s="12"/>
      <c r="N136" s="12"/>
      <c r="O136" s="12"/>
      <c r="P136" s="12"/>
      <c r="Q136" s="12"/>
      <c r="R136" s="12"/>
      <c r="S136" s="12"/>
    </row>
    <row r="137" spans="11:19" ht="17.100000000000001" customHeight="1" x14ac:dyDescent="0.15">
      <c r="K137" s="12"/>
      <c r="L137" s="12"/>
      <c r="M137" s="12"/>
      <c r="N137" s="12"/>
      <c r="O137" s="12"/>
      <c r="P137" s="12"/>
      <c r="Q137" s="12"/>
      <c r="R137" s="12"/>
      <c r="S137" s="12"/>
    </row>
    <row r="138" spans="11:19" ht="17.100000000000001" customHeight="1" x14ac:dyDescent="0.15">
      <c r="K138" s="12"/>
      <c r="L138" s="12"/>
      <c r="M138" s="12"/>
      <c r="N138" s="12"/>
      <c r="O138" s="12"/>
      <c r="P138" s="12"/>
      <c r="Q138" s="12"/>
      <c r="R138" s="12"/>
      <c r="S138" s="12"/>
    </row>
    <row r="139" spans="11:19" ht="17.100000000000001" customHeight="1" x14ac:dyDescent="0.15">
      <c r="K139" s="12"/>
      <c r="L139" s="12"/>
      <c r="M139" s="12"/>
      <c r="N139" s="12"/>
      <c r="O139" s="12"/>
      <c r="P139" s="12"/>
      <c r="Q139" s="12"/>
      <c r="R139" s="12"/>
      <c r="S139" s="12"/>
    </row>
    <row r="140" spans="11:19" ht="17.100000000000001" customHeight="1" x14ac:dyDescent="0.15">
      <c r="K140" s="12"/>
      <c r="L140" s="12"/>
      <c r="M140" s="12"/>
      <c r="N140" s="12"/>
      <c r="O140" s="12"/>
      <c r="P140" s="12"/>
      <c r="Q140" s="12"/>
      <c r="R140" s="12"/>
      <c r="S140" s="12"/>
    </row>
    <row r="141" spans="11:19" ht="17.100000000000001" customHeight="1" x14ac:dyDescent="0.15">
      <c r="K141" s="12"/>
      <c r="L141" s="12"/>
      <c r="M141" s="12"/>
      <c r="N141" s="12"/>
      <c r="O141" s="12"/>
      <c r="P141" s="12"/>
      <c r="Q141" s="12"/>
      <c r="R141" s="12"/>
      <c r="S141" s="12"/>
    </row>
    <row r="142" spans="11:19" ht="17.100000000000001" customHeight="1" x14ac:dyDescent="0.15">
      <c r="K142" s="12"/>
      <c r="L142" s="12"/>
      <c r="M142" s="12"/>
      <c r="N142" s="12"/>
      <c r="O142" s="12"/>
      <c r="P142" s="12"/>
      <c r="Q142" s="12"/>
      <c r="R142" s="12"/>
      <c r="S142" s="12"/>
    </row>
    <row r="143" spans="11:19" ht="17.100000000000001" customHeight="1" x14ac:dyDescent="0.15">
      <c r="K143" s="12"/>
      <c r="L143" s="12"/>
      <c r="M143" s="12"/>
      <c r="N143" s="12"/>
      <c r="O143" s="12"/>
      <c r="P143" s="12"/>
      <c r="Q143" s="12"/>
      <c r="R143" s="12"/>
      <c r="S143" s="12"/>
    </row>
    <row r="144" spans="11:19" ht="17.100000000000001" customHeight="1" x14ac:dyDescent="0.15">
      <c r="K144" s="12"/>
      <c r="L144" s="12"/>
      <c r="M144" s="12"/>
      <c r="N144" s="12"/>
      <c r="O144" s="12"/>
      <c r="P144" s="12"/>
      <c r="Q144" s="12"/>
      <c r="R144" s="12"/>
      <c r="S144" s="12"/>
    </row>
    <row r="145" spans="11:19" ht="17.100000000000001" customHeight="1" x14ac:dyDescent="0.15">
      <c r="K145" s="12"/>
      <c r="L145" s="12"/>
      <c r="M145" s="12"/>
      <c r="N145" s="12"/>
      <c r="O145" s="12"/>
      <c r="P145" s="12"/>
      <c r="Q145" s="12"/>
      <c r="R145" s="12"/>
      <c r="S145" s="12"/>
    </row>
    <row r="146" spans="11:19" ht="17.100000000000001" customHeight="1" x14ac:dyDescent="0.15">
      <c r="K146" s="12"/>
      <c r="L146" s="12"/>
      <c r="M146" s="12"/>
      <c r="N146" s="12"/>
      <c r="O146" s="12"/>
      <c r="P146" s="12"/>
      <c r="Q146" s="12"/>
      <c r="R146" s="12"/>
      <c r="S146" s="12"/>
    </row>
    <row r="147" spans="11:19" ht="17.100000000000001" customHeight="1" x14ac:dyDescent="0.15">
      <c r="K147" s="12"/>
      <c r="L147" s="12"/>
      <c r="M147" s="12"/>
      <c r="N147" s="12"/>
      <c r="O147" s="12"/>
      <c r="P147" s="12"/>
      <c r="Q147" s="12"/>
      <c r="R147" s="12"/>
      <c r="S147" s="12"/>
    </row>
    <row r="148" spans="11:19" ht="17.100000000000001" customHeight="1" x14ac:dyDescent="0.15">
      <c r="K148" s="12"/>
      <c r="L148" s="12"/>
      <c r="M148" s="12"/>
      <c r="N148" s="12"/>
      <c r="O148" s="12"/>
      <c r="P148" s="12"/>
      <c r="Q148" s="12"/>
      <c r="R148" s="12"/>
      <c r="S148" s="12"/>
    </row>
    <row r="149" spans="11:19" ht="17.100000000000001" customHeight="1" x14ac:dyDescent="0.15">
      <c r="K149" s="12"/>
      <c r="L149" s="12"/>
      <c r="M149" s="12"/>
      <c r="N149" s="12"/>
      <c r="O149" s="12"/>
      <c r="P149" s="12"/>
      <c r="Q149" s="12"/>
      <c r="R149" s="12"/>
      <c r="S149" s="12"/>
    </row>
    <row r="150" spans="11:19" ht="17.100000000000001" customHeight="1" x14ac:dyDescent="0.15">
      <c r="K150" s="12"/>
      <c r="L150" s="12"/>
      <c r="M150" s="12"/>
      <c r="N150" s="12"/>
      <c r="O150" s="12"/>
      <c r="P150" s="12"/>
      <c r="Q150" s="12"/>
      <c r="R150" s="12"/>
      <c r="S150" s="12"/>
    </row>
    <row r="151" spans="11:19" ht="17.100000000000001" customHeight="1" x14ac:dyDescent="0.15">
      <c r="K151" s="12"/>
      <c r="L151" s="12"/>
      <c r="M151" s="12"/>
      <c r="N151" s="12"/>
      <c r="O151" s="12"/>
      <c r="P151" s="12"/>
      <c r="Q151" s="12"/>
      <c r="R151" s="12"/>
      <c r="S151" s="12"/>
    </row>
    <row r="152" spans="11:19" ht="17.100000000000001" customHeight="1" x14ac:dyDescent="0.15">
      <c r="K152" s="12"/>
      <c r="L152" s="12"/>
      <c r="M152" s="12"/>
      <c r="N152" s="12"/>
      <c r="O152" s="12"/>
      <c r="P152" s="12"/>
      <c r="Q152" s="12"/>
      <c r="R152" s="12"/>
      <c r="S152" s="12"/>
    </row>
    <row r="153" spans="11:19" ht="17.100000000000001" customHeight="1" x14ac:dyDescent="0.15">
      <c r="K153" s="12"/>
      <c r="L153" s="12"/>
      <c r="M153" s="12"/>
      <c r="N153" s="12"/>
      <c r="O153" s="12"/>
      <c r="P153" s="12"/>
      <c r="Q153" s="12"/>
      <c r="R153" s="12"/>
      <c r="S153" s="12"/>
    </row>
    <row r="154" spans="11:19" ht="17.100000000000001" customHeight="1" x14ac:dyDescent="0.15">
      <c r="K154" s="12"/>
      <c r="L154" s="12"/>
      <c r="M154" s="12"/>
      <c r="N154" s="12"/>
      <c r="O154" s="12"/>
      <c r="P154" s="12"/>
      <c r="Q154" s="12"/>
      <c r="R154" s="12"/>
      <c r="S154" s="12"/>
    </row>
    <row r="155" spans="11:19" ht="17.100000000000001" customHeight="1" x14ac:dyDescent="0.15">
      <c r="K155" s="12"/>
      <c r="L155" s="12"/>
      <c r="M155" s="12"/>
      <c r="N155" s="12"/>
      <c r="O155" s="12"/>
      <c r="P155" s="12"/>
      <c r="Q155" s="12"/>
      <c r="R155" s="12"/>
      <c r="S155" s="12"/>
    </row>
    <row r="156" spans="11:19" ht="17.100000000000001" customHeight="1" x14ac:dyDescent="0.15">
      <c r="K156" s="12"/>
      <c r="L156" s="12"/>
      <c r="M156" s="12"/>
      <c r="N156" s="12"/>
      <c r="O156" s="12"/>
      <c r="P156" s="12"/>
      <c r="Q156" s="12"/>
      <c r="R156" s="12"/>
      <c r="S156" s="12"/>
    </row>
    <row r="157" spans="11:19" ht="17.100000000000001" customHeight="1" x14ac:dyDescent="0.15">
      <c r="K157" s="12"/>
      <c r="L157" s="12"/>
      <c r="M157" s="12"/>
      <c r="N157" s="12"/>
      <c r="O157" s="12"/>
      <c r="P157" s="12"/>
      <c r="Q157" s="12"/>
      <c r="R157" s="12"/>
      <c r="S157" s="12"/>
    </row>
    <row r="158" spans="11:19" ht="17.100000000000001" customHeight="1" x14ac:dyDescent="0.15">
      <c r="K158" s="12"/>
      <c r="L158" s="12"/>
      <c r="M158" s="12"/>
      <c r="N158" s="12"/>
      <c r="O158" s="12"/>
      <c r="P158" s="12"/>
      <c r="Q158" s="12"/>
      <c r="R158" s="12"/>
      <c r="S158" s="12"/>
    </row>
    <row r="159" spans="11:19" ht="17.100000000000001" customHeight="1" x14ac:dyDescent="0.15">
      <c r="K159" s="12"/>
      <c r="L159" s="12"/>
      <c r="M159" s="12"/>
      <c r="N159" s="12"/>
      <c r="O159" s="12"/>
      <c r="P159" s="12"/>
      <c r="Q159" s="12"/>
      <c r="R159" s="12"/>
      <c r="S159" s="12"/>
    </row>
    <row r="160" spans="11:19" ht="17.100000000000001" customHeight="1" x14ac:dyDescent="0.15">
      <c r="K160" s="12"/>
      <c r="L160" s="12"/>
      <c r="M160" s="12"/>
      <c r="N160" s="12"/>
      <c r="O160" s="12"/>
      <c r="P160" s="12"/>
      <c r="Q160" s="12"/>
      <c r="R160" s="12"/>
      <c r="S160" s="12"/>
    </row>
    <row r="161" spans="11:19" ht="17.100000000000001" customHeight="1" x14ac:dyDescent="0.15">
      <c r="K161" s="12"/>
      <c r="L161" s="12"/>
      <c r="M161" s="12"/>
      <c r="N161" s="12"/>
      <c r="O161" s="12"/>
      <c r="P161" s="12"/>
      <c r="Q161" s="12"/>
      <c r="R161" s="12"/>
      <c r="S161" s="12"/>
    </row>
    <row r="162" spans="11:19" ht="17.100000000000001" customHeight="1" x14ac:dyDescent="0.15">
      <c r="K162" s="12"/>
      <c r="L162" s="12"/>
      <c r="M162" s="12"/>
      <c r="N162" s="12"/>
      <c r="O162" s="12"/>
      <c r="P162" s="12"/>
      <c r="Q162" s="12"/>
      <c r="R162" s="12"/>
      <c r="S162" s="12"/>
    </row>
    <row r="163" spans="11:19" ht="17.100000000000001" customHeight="1" x14ac:dyDescent="0.15">
      <c r="K163" s="12"/>
      <c r="L163" s="12"/>
      <c r="M163" s="12"/>
      <c r="N163" s="12"/>
      <c r="O163" s="12"/>
      <c r="P163" s="12"/>
      <c r="Q163" s="12"/>
      <c r="R163" s="12"/>
      <c r="S163" s="12"/>
    </row>
    <row r="164" spans="11:19" ht="17.100000000000001" customHeight="1" x14ac:dyDescent="0.15">
      <c r="K164" s="12"/>
      <c r="L164" s="12"/>
      <c r="M164" s="12"/>
      <c r="N164" s="12"/>
      <c r="O164" s="12"/>
      <c r="P164" s="12"/>
      <c r="Q164" s="12"/>
      <c r="R164" s="12"/>
      <c r="S164" s="12"/>
    </row>
    <row r="165" spans="11:19" ht="17.100000000000001" customHeight="1" x14ac:dyDescent="0.15">
      <c r="K165" s="12"/>
      <c r="L165" s="12"/>
      <c r="M165" s="12"/>
      <c r="N165" s="12"/>
      <c r="O165" s="12"/>
      <c r="P165" s="12"/>
      <c r="Q165" s="12"/>
      <c r="R165" s="12"/>
      <c r="S165" s="12"/>
    </row>
    <row r="166" spans="11:19" ht="17.100000000000001" customHeight="1" x14ac:dyDescent="0.15">
      <c r="K166" s="12"/>
      <c r="L166" s="12"/>
      <c r="M166" s="12"/>
      <c r="N166" s="12"/>
      <c r="O166" s="12"/>
      <c r="P166" s="12"/>
      <c r="Q166" s="12"/>
      <c r="R166" s="12"/>
      <c r="S166" s="12"/>
    </row>
    <row r="167" spans="11:19" ht="17.100000000000001" customHeight="1" x14ac:dyDescent="0.15">
      <c r="K167" s="12"/>
      <c r="L167" s="12"/>
      <c r="M167" s="12"/>
      <c r="N167" s="12"/>
      <c r="O167" s="12"/>
      <c r="P167" s="12"/>
      <c r="Q167" s="12"/>
      <c r="R167" s="12"/>
      <c r="S167" s="12"/>
    </row>
    <row r="168" spans="11:19" ht="17.100000000000001" customHeight="1" x14ac:dyDescent="0.15">
      <c r="K168" s="12"/>
      <c r="L168" s="12"/>
      <c r="M168" s="12"/>
      <c r="N168" s="12"/>
      <c r="O168" s="12"/>
      <c r="P168" s="12"/>
      <c r="Q168" s="12"/>
      <c r="R168" s="12"/>
      <c r="S168" s="12"/>
    </row>
    <row r="169" spans="11:19" ht="17.100000000000001" customHeight="1" x14ac:dyDescent="0.15">
      <c r="K169" s="12"/>
      <c r="L169" s="12"/>
      <c r="M169" s="12"/>
      <c r="N169" s="12"/>
      <c r="O169" s="12"/>
      <c r="P169" s="12"/>
      <c r="Q169" s="12"/>
      <c r="R169" s="12"/>
      <c r="S169" s="12"/>
    </row>
    <row r="170" spans="11:19" ht="17.100000000000001" customHeight="1" x14ac:dyDescent="0.15">
      <c r="K170" s="12"/>
      <c r="L170" s="12"/>
      <c r="M170" s="12"/>
      <c r="N170" s="12"/>
      <c r="O170" s="12"/>
      <c r="P170" s="12"/>
      <c r="Q170" s="12"/>
      <c r="R170" s="12"/>
      <c r="S170" s="12"/>
    </row>
    <row r="171" spans="11:19" ht="17.100000000000001" customHeight="1" x14ac:dyDescent="0.15">
      <c r="K171" s="12"/>
      <c r="L171" s="12"/>
      <c r="M171" s="12"/>
      <c r="N171" s="12"/>
      <c r="O171" s="12"/>
      <c r="P171" s="12"/>
      <c r="Q171" s="12"/>
      <c r="R171" s="12"/>
      <c r="S171" s="12"/>
    </row>
    <row r="172" spans="11:19" ht="17.100000000000001" customHeight="1" x14ac:dyDescent="0.15">
      <c r="K172" s="12"/>
      <c r="L172" s="12"/>
      <c r="M172" s="12"/>
      <c r="N172" s="12"/>
      <c r="O172" s="12"/>
      <c r="P172" s="12"/>
      <c r="Q172" s="12"/>
      <c r="R172" s="12"/>
      <c r="S172" s="12"/>
    </row>
    <row r="173" spans="11:19" ht="17.100000000000001" customHeight="1" x14ac:dyDescent="0.15">
      <c r="K173" s="12"/>
      <c r="L173" s="12"/>
      <c r="M173" s="12"/>
      <c r="N173" s="12"/>
      <c r="O173" s="12"/>
      <c r="P173" s="12"/>
      <c r="Q173" s="12"/>
      <c r="R173" s="12"/>
      <c r="S173" s="12"/>
    </row>
    <row r="174" spans="11:19" ht="17.100000000000001" customHeight="1" x14ac:dyDescent="0.15">
      <c r="K174" s="12"/>
      <c r="L174" s="12"/>
      <c r="M174" s="12"/>
      <c r="N174" s="12"/>
      <c r="O174" s="12"/>
      <c r="P174" s="12"/>
      <c r="Q174" s="12"/>
      <c r="R174" s="12"/>
      <c r="S174" s="12"/>
    </row>
  </sheetData>
  <sheetProtection sheet="1" objects="1" scenarios="1" selectLockedCells="1" selectUnlockedCells="1"/>
  <mergeCells count="112">
    <mergeCell ref="M42:N42"/>
    <mergeCell ref="M45:N45"/>
    <mergeCell ref="D44:E44"/>
    <mergeCell ref="M41:N41"/>
    <mergeCell ref="K42:L42"/>
    <mergeCell ref="M44:N44"/>
    <mergeCell ref="O44:P44"/>
    <mergeCell ref="Q45:R45"/>
    <mergeCell ref="O45:P45"/>
    <mergeCell ref="D45:E45"/>
    <mergeCell ref="K45:L45"/>
    <mergeCell ref="Q44:R44"/>
    <mergeCell ref="D42:E42"/>
    <mergeCell ref="K44:L44"/>
    <mergeCell ref="Q42:R42"/>
    <mergeCell ref="O42:P42"/>
    <mergeCell ref="D43:E43"/>
    <mergeCell ref="K43:L43"/>
    <mergeCell ref="M43:N43"/>
    <mergeCell ref="O43:P43"/>
    <mergeCell ref="Q43:R43"/>
    <mergeCell ref="B39:C39"/>
    <mergeCell ref="D32:E32"/>
    <mergeCell ref="D34:E34"/>
    <mergeCell ref="M32:N32"/>
    <mergeCell ref="O32:P32"/>
    <mergeCell ref="O38:P38"/>
    <mergeCell ref="D40:E40"/>
    <mergeCell ref="K40:L40"/>
    <mergeCell ref="M40:N40"/>
    <mergeCell ref="M36:N36"/>
    <mergeCell ref="D38:E38"/>
    <mergeCell ref="K38:L38"/>
    <mergeCell ref="M38:N38"/>
    <mergeCell ref="Q40:R40"/>
    <mergeCell ref="Q41:R41"/>
    <mergeCell ref="M39:N39"/>
    <mergeCell ref="O39:P39"/>
    <mergeCell ref="Q39:R39"/>
    <mergeCell ref="O40:P40"/>
    <mergeCell ref="O41:P41"/>
    <mergeCell ref="D41:E41"/>
    <mergeCell ref="K41:L41"/>
    <mergeCell ref="D39:E39"/>
    <mergeCell ref="K39:L39"/>
    <mergeCell ref="Q28:R28"/>
    <mergeCell ref="Q29:R29"/>
    <mergeCell ref="O29:P29"/>
    <mergeCell ref="K32:L32"/>
    <mergeCell ref="K34:L34"/>
    <mergeCell ref="Q34:R34"/>
    <mergeCell ref="D37:E37"/>
    <mergeCell ref="K37:L37"/>
    <mergeCell ref="K35:L35"/>
    <mergeCell ref="O33:P33"/>
    <mergeCell ref="M34:N34"/>
    <mergeCell ref="O34:P34"/>
    <mergeCell ref="M35:N35"/>
    <mergeCell ref="O35:P35"/>
    <mergeCell ref="D35:E35"/>
    <mergeCell ref="K33:L33"/>
    <mergeCell ref="D31:E31"/>
    <mergeCell ref="K31:L31"/>
    <mergeCell ref="M31:N31"/>
    <mergeCell ref="O36:P36"/>
    <mergeCell ref="Q37:R37"/>
    <mergeCell ref="Q35:R35"/>
    <mergeCell ref="D33:E33"/>
    <mergeCell ref="O3:P4"/>
    <mergeCell ref="B6:C6"/>
    <mergeCell ref="I27:I28"/>
    <mergeCell ref="K27:L28"/>
    <mergeCell ref="B16:C16"/>
    <mergeCell ref="A25:I25"/>
    <mergeCell ref="A26:C28"/>
    <mergeCell ref="Q32:R32"/>
    <mergeCell ref="Q31:R31"/>
    <mergeCell ref="O10:P10"/>
    <mergeCell ref="B29:C29"/>
    <mergeCell ref="D29:E29"/>
    <mergeCell ref="K29:L29"/>
    <mergeCell ref="M29:N29"/>
    <mergeCell ref="Q3:R4"/>
    <mergeCell ref="O12:P12"/>
    <mergeCell ref="M27:N27"/>
    <mergeCell ref="M28:N28"/>
    <mergeCell ref="O28:P28"/>
    <mergeCell ref="O27:S27"/>
    <mergeCell ref="S3:S5"/>
    <mergeCell ref="K26:S26"/>
    <mergeCell ref="K3:L4"/>
    <mergeCell ref="M3:N4"/>
    <mergeCell ref="Q38:R38"/>
    <mergeCell ref="O31:P31"/>
    <mergeCell ref="M37:N37"/>
    <mergeCell ref="O37:P37"/>
    <mergeCell ref="M33:N33"/>
    <mergeCell ref="Q36:R36"/>
    <mergeCell ref="Q33:R33"/>
    <mergeCell ref="B30:C30"/>
    <mergeCell ref="B31:C31"/>
    <mergeCell ref="D36:E36"/>
    <mergeCell ref="K36:L36"/>
    <mergeCell ref="D26:I26"/>
    <mergeCell ref="D27:E28"/>
    <mergeCell ref="A3:C5"/>
    <mergeCell ref="D3:D5"/>
    <mergeCell ref="E3:F4"/>
    <mergeCell ref="G3:I4"/>
    <mergeCell ref="F27:H27"/>
    <mergeCell ref="B8:C8"/>
    <mergeCell ref="B23:I24"/>
  </mergeCells>
  <phoneticPr fontId="16"/>
  <printOptions horizontalCentered="1"/>
  <pageMargins left="0.59055118110236227" right="0.59055118110236227" top="0.59055118110236227" bottom="0.59055118110236227" header="0.39370078740157483" footer="0.39370078740157483"/>
  <pageSetup paperSize="9" scale="86" firstPageNumber="70" orientation="portrait" useFirstPageNumber="1" verticalDpi="300" r:id="rId1"/>
  <headerFooter scaleWithDoc="0" alignWithMargins="0">
    <oddHeader>&amp;L事業所</oddHeader>
    <oddFooter>&amp;C&amp;11－&amp;12&amp;P&amp;11－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S174"/>
  <sheetViews>
    <sheetView view="pageBreakPreview" topLeftCell="K1" zoomScaleNormal="100" zoomScaleSheetLayoutView="100" workbookViewId="0">
      <selection activeCell="X18" sqref="X18"/>
    </sheetView>
  </sheetViews>
  <sheetFormatPr defaultRowHeight="17.100000000000001" customHeight="1" x14ac:dyDescent="0.15"/>
  <cols>
    <col min="1" max="1" width="0.85546875" style="16" hidden="1" customWidth="1"/>
    <col min="2" max="2" width="2.42578125" style="16" hidden="1" customWidth="1"/>
    <col min="3" max="3" width="38.5703125" style="16" hidden="1" customWidth="1"/>
    <col min="4" max="6" width="9.5703125" style="16" hidden="1" customWidth="1"/>
    <col min="7" max="7" width="16.140625" style="16" hidden="1" customWidth="1"/>
    <col min="8" max="8" width="11" style="16" hidden="1" customWidth="1"/>
    <col min="9" max="9" width="18.28515625" style="16" hidden="1" customWidth="1"/>
    <col min="10" max="10" width="1.140625" style="16" hidden="1" customWidth="1"/>
    <col min="11" max="12" width="13.140625" style="16" customWidth="1"/>
    <col min="13" max="13" width="13.7109375" style="16" customWidth="1"/>
    <col min="14" max="14" width="11" style="16" customWidth="1"/>
    <col min="15" max="15" width="13.7109375" style="16" customWidth="1"/>
    <col min="16" max="16" width="10.28515625" style="16" customWidth="1"/>
    <col min="17" max="17" width="13.7109375" style="16" customWidth="1"/>
    <col min="18" max="18" width="10.85546875" style="16" customWidth="1"/>
    <col min="19" max="19" width="16.42578125" style="16" customWidth="1"/>
    <col min="20" max="20" width="9.140625" style="16"/>
    <col min="21" max="21" width="5.5703125" style="16" customWidth="1"/>
    <col min="22" max="16384" width="9.140625" style="16"/>
  </cols>
  <sheetData>
    <row r="1" spans="1:19" ht="5.0999999999999996" customHeight="1" x14ac:dyDescent="0.15">
      <c r="A1" s="46"/>
      <c r="B1" s="46"/>
      <c r="D1" s="12"/>
      <c r="E1" s="12"/>
      <c r="F1" s="12"/>
      <c r="G1" s="12"/>
      <c r="H1" s="12"/>
      <c r="I1" s="12"/>
      <c r="J1" s="12"/>
      <c r="K1" s="12" t="s">
        <v>98</v>
      </c>
      <c r="L1" s="12"/>
      <c r="M1" s="12"/>
      <c r="N1" s="12"/>
      <c r="O1" s="12"/>
      <c r="Q1" s="12"/>
      <c r="R1" s="12"/>
      <c r="S1" s="47"/>
    </row>
    <row r="2" spans="1:19" ht="15" customHeight="1" thickBot="1" x14ac:dyDescent="0.2">
      <c r="A2" s="48" t="s">
        <v>526</v>
      </c>
      <c r="B2" s="12"/>
      <c r="D2" s="12"/>
      <c r="E2" s="12"/>
      <c r="F2" s="12"/>
      <c r="G2" s="12"/>
      <c r="H2" s="12"/>
      <c r="I2" s="12"/>
      <c r="J2" s="12"/>
      <c r="K2" s="12"/>
      <c r="L2" s="12"/>
      <c r="M2" s="12"/>
      <c r="N2" s="12"/>
      <c r="O2" s="12"/>
      <c r="Q2" s="12"/>
      <c r="R2" s="12"/>
      <c r="S2" s="49" t="s">
        <v>99</v>
      </c>
    </row>
    <row r="3" spans="1:19" s="215" customFormat="1" ht="13.5" customHeight="1" thickBot="1" x14ac:dyDescent="0.2">
      <c r="A3" s="736" t="s">
        <v>100</v>
      </c>
      <c r="B3" s="736"/>
      <c r="C3" s="736"/>
      <c r="D3" s="737" t="s">
        <v>101</v>
      </c>
      <c r="E3" s="906" t="s">
        <v>102</v>
      </c>
      <c r="F3" s="906"/>
      <c r="G3" s="907" t="s">
        <v>103</v>
      </c>
      <c r="H3" s="907"/>
      <c r="I3" s="907"/>
      <c r="J3" s="214"/>
      <c r="K3" s="906" t="s">
        <v>104</v>
      </c>
      <c r="L3" s="906"/>
      <c r="M3" s="906" t="s">
        <v>105</v>
      </c>
      <c r="N3" s="906"/>
      <c r="O3" s="906" t="s">
        <v>106</v>
      </c>
      <c r="P3" s="906"/>
      <c r="Q3" s="923" t="s">
        <v>107</v>
      </c>
      <c r="R3" s="923"/>
      <c r="S3" s="924" t="s">
        <v>108</v>
      </c>
    </row>
    <row r="4" spans="1:19" ht="13.5" customHeight="1" thickBot="1" x14ac:dyDescent="0.2">
      <c r="A4" s="736"/>
      <c r="B4" s="736"/>
      <c r="C4" s="736"/>
      <c r="D4" s="737"/>
      <c r="E4" s="906"/>
      <c r="F4" s="906"/>
      <c r="G4" s="907"/>
      <c r="H4" s="907"/>
      <c r="I4" s="907"/>
      <c r="J4" s="37"/>
      <c r="K4" s="906"/>
      <c r="L4" s="906"/>
      <c r="M4" s="906"/>
      <c r="N4" s="906"/>
      <c r="O4" s="906"/>
      <c r="P4" s="906"/>
      <c r="Q4" s="923"/>
      <c r="R4" s="923"/>
      <c r="S4" s="924"/>
    </row>
    <row r="5" spans="1:19" ht="39.75" customHeight="1" x14ac:dyDescent="0.15">
      <c r="A5" s="736"/>
      <c r="B5" s="736"/>
      <c r="C5" s="736"/>
      <c r="D5" s="737"/>
      <c r="E5" s="216"/>
      <c r="F5" s="239" t="s">
        <v>109</v>
      </c>
      <c r="G5" s="83"/>
      <c r="H5" s="239" t="s">
        <v>109</v>
      </c>
      <c r="I5" s="113" t="s">
        <v>375</v>
      </c>
      <c r="J5" s="37"/>
      <c r="K5" s="217"/>
      <c r="L5" s="239" t="s">
        <v>109</v>
      </c>
      <c r="M5" s="218"/>
      <c r="N5" s="239" t="s">
        <v>109</v>
      </c>
      <c r="O5" s="242"/>
      <c r="P5" s="239" t="s">
        <v>109</v>
      </c>
      <c r="Q5" s="242"/>
      <c r="R5" s="239" t="s">
        <v>110</v>
      </c>
      <c r="S5" s="924"/>
    </row>
    <row r="6" spans="1:19" s="215" customFormat="1" ht="20.100000000000001" customHeight="1" x14ac:dyDescent="0.15">
      <c r="A6" s="219"/>
      <c r="B6" s="917" t="s">
        <v>48</v>
      </c>
      <c r="C6" s="917"/>
      <c r="D6" s="311">
        <f>D8+D16</f>
        <v>809</v>
      </c>
      <c r="E6" s="312">
        <f>E8+E16</f>
        <v>10620</v>
      </c>
      <c r="F6" s="313">
        <f>E6/D6</f>
        <v>13.127317676143386</v>
      </c>
      <c r="G6" s="312">
        <v>50171554</v>
      </c>
      <c r="H6" s="314">
        <f>G6/D6</f>
        <v>62016.754017305313</v>
      </c>
      <c r="I6" s="315" t="s">
        <v>518</v>
      </c>
      <c r="J6" s="316">
        <f>J8+J16</f>
        <v>0</v>
      </c>
      <c r="K6" s="315" t="s">
        <v>518</v>
      </c>
      <c r="L6" s="315" t="s">
        <v>518</v>
      </c>
      <c r="M6" s="371">
        <v>1128020</v>
      </c>
      <c r="N6" s="315">
        <f>M6/D6</f>
        <v>1394.3386897404203</v>
      </c>
      <c r="O6" s="317">
        <v>89069</v>
      </c>
      <c r="P6" s="318">
        <f>O6/D6</f>
        <v>110.09765142150803</v>
      </c>
      <c r="Q6" s="315" t="s">
        <v>518</v>
      </c>
      <c r="R6" s="315" t="s">
        <v>518</v>
      </c>
      <c r="S6" s="319" t="s">
        <v>518</v>
      </c>
    </row>
    <row r="7" spans="1:19" ht="12" customHeight="1" x14ac:dyDescent="0.15">
      <c r="A7" s="71"/>
      <c r="B7" s="249"/>
      <c r="C7" s="109"/>
      <c r="D7" s="320"/>
      <c r="E7" s="321"/>
      <c r="F7" s="322"/>
      <c r="G7" s="321"/>
      <c r="H7" s="321"/>
      <c r="I7" s="323"/>
      <c r="J7" s="41"/>
      <c r="K7" s="51"/>
      <c r="L7" s="51"/>
      <c r="M7" s="51"/>
      <c r="N7" s="51"/>
      <c r="O7" s="321"/>
      <c r="P7" s="321"/>
      <c r="Q7" s="51"/>
      <c r="R7" s="51"/>
      <c r="S7" s="324"/>
    </row>
    <row r="8" spans="1:19" ht="20.100000000000001" customHeight="1" x14ac:dyDescent="0.15">
      <c r="A8" s="71"/>
      <c r="B8" s="908" t="s">
        <v>111</v>
      </c>
      <c r="C8" s="908"/>
      <c r="D8" s="325">
        <f>SUM(D9:D14)</f>
        <v>307</v>
      </c>
      <c r="E8" s="326">
        <f>SUM(E9:E14)</f>
        <v>5624</v>
      </c>
      <c r="F8" s="327">
        <f>E8/D8</f>
        <v>18.319218241042346</v>
      </c>
      <c r="G8" s="326" t="s">
        <v>518</v>
      </c>
      <c r="H8" s="326" t="s">
        <v>542</v>
      </c>
      <c r="I8" s="315" t="s">
        <v>518</v>
      </c>
      <c r="J8" s="52">
        <f>SUM(J9:J14)</f>
        <v>0</v>
      </c>
      <c r="K8" s="315" t="s">
        <v>518</v>
      </c>
      <c r="L8" s="315" t="s">
        <v>518</v>
      </c>
      <c r="M8" s="315" t="s">
        <v>524</v>
      </c>
      <c r="N8" s="315" t="s">
        <v>524</v>
      </c>
      <c r="O8" s="321"/>
      <c r="P8" s="326"/>
      <c r="Q8" s="315" t="s">
        <v>518</v>
      </c>
      <c r="R8" s="315" t="s">
        <v>518</v>
      </c>
      <c r="S8" s="328" t="s">
        <v>518</v>
      </c>
    </row>
    <row r="9" spans="1:19" ht="18" customHeight="1" x14ac:dyDescent="0.15">
      <c r="A9" s="71"/>
      <c r="B9" s="249"/>
      <c r="C9" s="110" t="s">
        <v>112</v>
      </c>
      <c r="D9" s="320">
        <v>1</v>
      </c>
      <c r="E9" s="321">
        <v>70</v>
      </c>
      <c r="F9" s="54">
        <f t="shared" ref="F9:F14" si="0">E9/D9</f>
        <v>70</v>
      </c>
      <c r="G9" s="321" t="s">
        <v>113</v>
      </c>
      <c r="H9" s="321" t="s">
        <v>113</v>
      </c>
      <c r="I9" s="329" t="s">
        <v>518</v>
      </c>
      <c r="J9" s="41"/>
      <c r="K9" s="329" t="s">
        <v>518</v>
      </c>
      <c r="L9" s="329" t="s">
        <v>518</v>
      </c>
      <c r="M9" s="51" t="s">
        <v>113</v>
      </c>
      <c r="N9" s="51" t="s">
        <v>113</v>
      </c>
      <c r="O9" s="321"/>
      <c r="P9" s="321"/>
      <c r="Q9" s="329" t="s">
        <v>518</v>
      </c>
      <c r="R9" s="329" t="s">
        <v>518</v>
      </c>
      <c r="S9" s="324" t="s">
        <v>518</v>
      </c>
    </row>
    <row r="10" spans="1:19" ht="18" customHeight="1" x14ac:dyDescent="0.15">
      <c r="A10" s="71"/>
      <c r="B10" s="249"/>
      <c r="C10" s="110" t="s">
        <v>114</v>
      </c>
      <c r="D10" s="320">
        <v>6</v>
      </c>
      <c r="E10" s="321">
        <v>37</v>
      </c>
      <c r="F10" s="322">
        <f t="shared" si="0"/>
        <v>6.166666666666667</v>
      </c>
      <c r="G10" s="321">
        <v>73164</v>
      </c>
      <c r="H10" s="321">
        <f>G10/D10</f>
        <v>12194</v>
      </c>
      <c r="I10" s="329" t="s">
        <v>518</v>
      </c>
      <c r="J10" s="41"/>
      <c r="K10" s="329" t="s">
        <v>518</v>
      </c>
      <c r="L10" s="329" t="s">
        <v>518</v>
      </c>
      <c r="M10" s="51">
        <v>4735</v>
      </c>
      <c r="N10" s="51">
        <f>M10/D10</f>
        <v>789.16666666666663</v>
      </c>
      <c r="O10" s="919" t="s">
        <v>376</v>
      </c>
      <c r="P10" s="919"/>
      <c r="Q10" s="329" t="s">
        <v>518</v>
      </c>
      <c r="R10" s="329" t="s">
        <v>518</v>
      </c>
      <c r="S10" s="324" t="s">
        <v>518</v>
      </c>
    </row>
    <row r="11" spans="1:19" ht="18" customHeight="1" x14ac:dyDescent="0.15">
      <c r="A11" s="71"/>
      <c r="B11" s="249"/>
      <c r="C11" s="110" t="s">
        <v>115</v>
      </c>
      <c r="D11" s="320">
        <v>81</v>
      </c>
      <c r="E11" s="321">
        <v>2364</v>
      </c>
      <c r="F11" s="322">
        <f t="shared" si="0"/>
        <v>29.185185185185187</v>
      </c>
      <c r="G11" s="321">
        <v>16913726</v>
      </c>
      <c r="H11" s="321">
        <f>G11/D11</f>
        <v>208811.43209876542</v>
      </c>
      <c r="I11" s="329" t="s">
        <v>524</v>
      </c>
      <c r="J11" s="41"/>
      <c r="K11" s="329" t="s">
        <v>518</v>
      </c>
      <c r="L11" s="329" t="s">
        <v>518</v>
      </c>
      <c r="M11" s="51">
        <v>394482</v>
      </c>
      <c r="N11" s="51">
        <f>M11/D11</f>
        <v>4870.1481481481478</v>
      </c>
      <c r="O11" s="330"/>
      <c r="P11" s="321"/>
      <c r="Q11" s="329" t="s">
        <v>518</v>
      </c>
      <c r="R11" s="329" t="s">
        <v>518</v>
      </c>
      <c r="S11" s="324" t="s">
        <v>518</v>
      </c>
    </row>
    <row r="12" spans="1:19" ht="18" customHeight="1" x14ac:dyDescent="0.15">
      <c r="A12" s="71"/>
      <c r="B12" s="249"/>
      <c r="C12" s="110" t="s">
        <v>116</v>
      </c>
      <c r="D12" s="320">
        <v>48</v>
      </c>
      <c r="E12" s="321">
        <v>936</v>
      </c>
      <c r="F12" s="322">
        <f t="shared" si="0"/>
        <v>19.5</v>
      </c>
      <c r="G12" s="321">
        <v>8686196</v>
      </c>
      <c r="H12" s="321">
        <f>G12/D12</f>
        <v>180962.41666666666</v>
      </c>
      <c r="I12" s="329" t="s">
        <v>524</v>
      </c>
      <c r="J12" s="41"/>
      <c r="K12" s="329" t="s">
        <v>518</v>
      </c>
      <c r="L12" s="329" t="s">
        <v>518</v>
      </c>
      <c r="M12" s="51">
        <v>91317</v>
      </c>
      <c r="N12" s="51">
        <f>M12/D12</f>
        <v>1902.4375</v>
      </c>
      <c r="O12" s="919" t="s">
        <v>377</v>
      </c>
      <c r="P12" s="919"/>
      <c r="Q12" s="329" t="s">
        <v>518</v>
      </c>
      <c r="R12" s="329" t="s">
        <v>518</v>
      </c>
      <c r="S12" s="324" t="s">
        <v>518</v>
      </c>
    </row>
    <row r="13" spans="1:19" ht="18" customHeight="1" x14ac:dyDescent="0.15">
      <c r="A13" s="71"/>
      <c r="B13" s="249"/>
      <c r="C13" s="110" t="s">
        <v>117</v>
      </c>
      <c r="D13" s="320">
        <v>102</v>
      </c>
      <c r="E13" s="321">
        <v>1271</v>
      </c>
      <c r="F13" s="322">
        <f t="shared" si="0"/>
        <v>12.46078431372549</v>
      </c>
      <c r="G13" s="321">
        <v>5291510</v>
      </c>
      <c r="H13" s="321">
        <f>G13/D13</f>
        <v>51877.549019607846</v>
      </c>
      <c r="I13" s="329" t="s">
        <v>524</v>
      </c>
      <c r="J13" s="41"/>
      <c r="K13" s="329" t="s">
        <v>518</v>
      </c>
      <c r="L13" s="329" t="s">
        <v>518</v>
      </c>
      <c r="M13" s="51">
        <v>109843</v>
      </c>
      <c r="N13" s="51">
        <f>M13/D13</f>
        <v>1076.8921568627452</v>
      </c>
      <c r="O13" s="330"/>
      <c r="P13" s="321"/>
      <c r="Q13" s="329" t="s">
        <v>518</v>
      </c>
      <c r="R13" s="329" t="s">
        <v>518</v>
      </c>
      <c r="S13" s="324" t="s">
        <v>518</v>
      </c>
    </row>
    <row r="14" spans="1:19" ht="18" customHeight="1" x14ac:dyDescent="0.15">
      <c r="A14" s="71"/>
      <c r="B14" s="249"/>
      <c r="C14" s="110" t="s">
        <v>118</v>
      </c>
      <c r="D14" s="320">
        <v>69</v>
      </c>
      <c r="E14" s="321">
        <v>946</v>
      </c>
      <c r="F14" s="322">
        <f t="shared" si="0"/>
        <v>13.710144927536232</v>
      </c>
      <c r="G14" s="321">
        <v>7278475</v>
      </c>
      <c r="H14" s="321">
        <f>G14/D14</f>
        <v>105485.14492753622</v>
      </c>
      <c r="I14" s="329" t="s">
        <v>524</v>
      </c>
      <c r="J14" s="41"/>
      <c r="K14" s="329" t="s">
        <v>518</v>
      </c>
      <c r="L14" s="329" t="s">
        <v>518</v>
      </c>
      <c r="M14" s="51">
        <v>211985</v>
      </c>
      <c r="N14" s="51">
        <f>M14/D14</f>
        <v>3072.246376811594</v>
      </c>
      <c r="O14" s="321"/>
      <c r="P14" s="321"/>
      <c r="Q14" s="329" t="s">
        <v>518</v>
      </c>
      <c r="R14" s="329" t="s">
        <v>518</v>
      </c>
      <c r="S14" s="324" t="s">
        <v>518</v>
      </c>
    </row>
    <row r="15" spans="1:19" ht="12" customHeight="1" x14ac:dyDescent="0.15">
      <c r="A15" s="71"/>
      <c r="B15" s="249"/>
      <c r="C15" s="110"/>
      <c r="D15" s="320"/>
      <c r="E15" s="331"/>
      <c r="F15" s="322"/>
      <c r="G15" s="321"/>
      <c r="H15" s="321"/>
      <c r="I15" s="332"/>
      <c r="J15" s="41"/>
      <c r="K15" s="51"/>
      <c r="L15" s="51"/>
      <c r="M15" s="51"/>
      <c r="N15" s="51"/>
      <c r="O15" s="321"/>
      <c r="P15" s="321"/>
      <c r="Q15" s="321"/>
      <c r="R15" s="321"/>
      <c r="S15" s="333"/>
    </row>
    <row r="16" spans="1:19" ht="18" customHeight="1" x14ac:dyDescent="0.15">
      <c r="A16" s="71"/>
      <c r="B16" s="908" t="s">
        <v>119</v>
      </c>
      <c r="C16" s="908"/>
      <c r="D16" s="325">
        <f>SUM(D17:D22)</f>
        <v>502</v>
      </c>
      <c r="E16" s="326">
        <f>SUM(E17:E22)</f>
        <v>4996</v>
      </c>
      <c r="F16" s="327">
        <f>E16/D16</f>
        <v>9.952191235059761</v>
      </c>
      <c r="G16" s="326" t="s">
        <v>518</v>
      </c>
      <c r="H16" s="326" t="s">
        <v>542</v>
      </c>
      <c r="I16" s="315" t="s">
        <v>524</v>
      </c>
      <c r="J16" s="52">
        <f>SUM(J17:J22)</f>
        <v>0</v>
      </c>
      <c r="K16" s="315" t="s">
        <v>524</v>
      </c>
      <c r="L16" s="329" t="s">
        <v>518</v>
      </c>
      <c r="M16" s="315" t="s">
        <v>524</v>
      </c>
      <c r="N16" s="315" t="s">
        <v>524</v>
      </c>
      <c r="O16" s="53" t="s">
        <v>542</v>
      </c>
      <c r="P16" s="334" t="s">
        <v>542</v>
      </c>
      <c r="Q16" s="53" t="s">
        <v>518</v>
      </c>
      <c r="R16" s="53" t="s">
        <v>518</v>
      </c>
      <c r="S16" s="328" t="s">
        <v>518</v>
      </c>
    </row>
    <row r="17" spans="1:19" ht="18" customHeight="1" x14ac:dyDescent="0.15">
      <c r="A17" s="71"/>
      <c r="B17" s="249"/>
      <c r="C17" s="110" t="s">
        <v>120</v>
      </c>
      <c r="D17" s="320">
        <v>3</v>
      </c>
      <c r="E17" s="321">
        <v>501</v>
      </c>
      <c r="F17" s="322">
        <f t="shared" ref="F17:F22" si="1">E17/D17</f>
        <v>167</v>
      </c>
      <c r="G17" s="321" t="s">
        <v>113</v>
      </c>
      <c r="H17" s="321" t="s">
        <v>113</v>
      </c>
      <c r="I17" s="335" t="s">
        <v>518</v>
      </c>
      <c r="J17" s="41"/>
      <c r="K17" s="329" t="s">
        <v>518</v>
      </c>
      <c r="L17" s="329" t="s">
        <v>518</v>
      </c>
      <c r="M17" s="51" t="s">
        <v>113</v>
      </c>
      <c r="N17" s="51" t="s">
        <v>113</v>
      </c>
      <c r="O17" s="51">
        <v>18271</v>
      </c>
      <c r="P17" s="336">
        <f>O17/D17</f>
        <v>6090.333333333333</v>
      </c>
      <c r="Q17" s="51" t="s">
        <v>518</v>
      </c>
      <c r="R17" s="51" t="s">
        <v>518</v>
      </c>
      <c r="S17" s="324" t="s">
        <v>518</v>
      </c>
    </row>
    <row r="18" spans="1:19" ht="18" customHeight="1" x14ac:dyDescent="0.15">
      <c r="A18" s="71"/>
      <c r="B18" s="249"/>
      <c r="C18" s="110" t="s">
        <v>538</v>
      </c>
      <c r="D18" s="320">
        <v>58</v>
      </c>
      <c r="E18" s="321">
        <v>253</v>
      </c>
      <c r="F18" s="322">
        <f t="shared" si="1"/>
        <v>4.3620689655172411</v>
      </c>
      <c r="G18" s="321">
        <v>277249</v>
      </c>
      <c r="H18" s="321">
        <f t="shared" ref="H18:H22" si="2">G18/D18</f>
        <v>4780.1551724137935</v>
      </c>
      <c r="I18" s="335" t="s">
        <v>518</v>
      </c>
      <c r="J18" s="41"/>
      <c r="K18" s="329" t="s">
        <v>518</v>
      </c>
      <c r="L18" s="329" t="s">
        <v>518</v>
      </c>
      <c r="M18" s="51" t="s">
        <v>521</v>
      </c>
      <c r="N18" s="51" t="s">
        <v>521</v>
      </c>
      <c r="O18" s="51">
        <v>10858</v>
      </c>
      <c r="P18" s="336">
        <f>O18/D18</f>
        <v>187.20689655172413</v>
      </c>
      <c r="Q18" s="51" t="s">
        <v>518</v>
      </c>
      <c r="R18" s="51" t="s">
        <v>518</v>
      </c>
      <c r="S18" s="324" t="s">
        <v>518</v>
      </c>
    </row>
    <row r="19" spans="1:19" ht="18" customHeight="1" x14ac:dyDescent="0.15">
      <c r="A19" s="71"/>
      <c r="B19" s="249"/>
      <c r="C19" s="110" t="s">
        <v>122</v>
      </c>
      <c r="D19" s="320">
        <v>161</v>
      </c>
      <c r="E19" s="321">
        <v>1621</v>
      </c>
      <c r="F19" s="322">
        <f t="shared" si="1"/>
        <v>10.06832298136646</v>
      </c>
      <c r="G19" s="321">
        <v>2449276</v>
      </c>
      <c r="H19" s="321">
        <f t="shared" si="2"/>
        <v>15212.894409937888</v>
      </c>
      <c r="I19" s="335" t="s">
        <v>524</v>
      </c>
      <c r="J19" s="41"/>
      <c r="K19" s="329" t="s">
        <v>518</v>
      </c>
      <c r="L19" s="329" t="s">
        <v>518</v>
      </c>
      <c r="M19" s="51">
        <v>27740</v>
      </c>
      <c r="N19" s="51">
        <f t="shared" ref="N19:N22" si="3">M19/D19</f>
        <v>172.29813664596273</v>
      </c>
      <c r="O19" s="51">
        <v>19393</v>
      </c>
      <c r="P19" s="336">
        <f t="shared" ref="P19:P21" si="4">O19/D19</f>
        <v>120.45341614906832</v>
      </c>
      <c r="Q19" s="51" t="s">
        <v>518</v>
      </c>
      <c r="R19" s="51" t="s">
        <v>518</v>
      </c>
      <c r="S19" s="324" t="s">
        <v>518</v>
      </c>
    </row>
    <row r="20" spans="1:19" ht="18" customHeight="1" x14ac:dyDescent="0.15">
      <c r="A20" s="71"/>
      <c r="B20" s="249"/>
      <c r="C20" s="110" t="s">
        <v>539</v>
      </c>
      <c r="D20" s="320">
        <v>75</v>
      </c>
      <c r="E20" s="321">
        <v>1035</v>
      </c>
      <c r="F20" s="322">
        <f t="shared" si="1"/>
        <v>13.8</v>
      </c>
      <c r="G20" s="321">
        <v>4334148</v>
      </c>
      <c r="H20" s="321">
        <f t="shared" si="2"/>
        <v>57788.639999999999</v>
      </c>
      <c r="I20" s="335" t="s">
        <v>524</v>
      </c>
      <c r="J20" s="41"/>
      <c r="K20" s="329" t="s">
        <v>518</v>
      </c>
      <c r="L20" s="329" t="s">
        <v>518</v>
      </c>
      <c r="M20" s="51">
        <v>196614</v>
      </c>
      <c r="N20" s="51">
        <f t="shared" si="3"/>
        <v>2621.52</v>
      </c>
      <c r="O20" s="51">
        <v>14952</v>
      </c>
      <c r="P20" s="336">
        <f t="shared" si="4"/>
        <v>199.36</v>
      </c>
      <c r="Q20" s="51" t="s">
        <v>518</v>
      </c>
      <c r="R20" s="51" t="s">
        <v>518</v>
      </c>
      <c r="S20" s="324" t="s">
        <v>518</v>
      </c>
    </row>
    <row r="21" spans="1:19" ht="18" customHeight="1" x14ac:dyDescent="0.15">
      <c r="A21" s="71"/>
      <c r="B21" s="249"/>
      <c r="C21" s="109" t="s">
        <v>540</v>
      </c>
      <c r="D21" s="320">
        <v>185</v>
      </c>
      <c r="E21" s="321">
        <v>1407</v>
      </c>
      <c r="F21" s="322">
        <f t="shared" si="1"/>
        <v>7.6054054054054054</v>
      </c>
      <c r="G21" s="321">
        <v>2718872</v>
      </c>
      <c r="H21" s="321">
        <f t="shared" si="2"/>
        <v>14696.605405405406</v>
      </c>
      <c r="I21" s="335" t="s">
        <v>524</v>
      </c>
      <c r="J21" s="41"/>
      <c r="K21" s="329" t="s">
        <v>518</v>
      </c>
      <c r="L21" s="329" t="s">
        <v>518</v>
      </c>
      <c r="M21" s="51">
        <v>74846</v>
      </c>
      <c r="N21" s="51">
        <f t="shared" si="3"/>
        <v>404.57297297297299</v>
      </c>
      <c r="O21" s="51">
        <v>25595</v>
      </c>
      <c r="P21" s="336">
        <f t="shared" si="4"/>
        <v>138.35135135135135</v>
      </c>
      <c r="Q21" s="51" t="s">
        <v>518</v>
      </c>
      <c r="R21" s="51" t="s">
        <v>518</v>
      </c>
      <c r="S21" s="324" t="s">
        <v>518</v>
      </c>
    </row>
    <row r="22" spans="1:19" ht="18" customHeight="1" thickBot="1" x14ac:dyDescent="0.2">
      <c r="A22" s="72"/>
      <c r="B22" s="99"/>
      <c r="C22" s="111" t="s">
        <v>541</v>
      </c>
      <c r="D22" s="337">
        <v>20</v>
      </c>
      <c r="E22" s="338">
        <v>179</v>
      </c>
      <c r="F22" s="339">
        <f t="shared" si="1"/>
        <v>8.9499999999999993</v>
      </c>
      <c r="G22" s="338">
        <v>317456</v>
      </c>
      <c r="H22" s="338">
        <f t="shared" si="2"/>
        <v>15872.8</v>
      </c>
      <c r="I22" s="344" t="s">
        <v>524</v>
      </c>
      <c r="J22" s="309"/>
      <c r="K22" s="340" t="s">
        <v>518</v>
      </c>
      <c r="L22" s="340" t="s">
        <v>518</v>
      </c>
      <c r="M22" s="55">
        <v>16458</v>
      </c>
      <c r="N22" s="55">
        <f t="shared" si="3"/>
        <v>822.9</v>
      </c>
      <c r="O22" s="55" t="s">
        <v>521</v>
      </c>
      <c r="P22" s="341" t="s">
        <v>521</v>
      </c>
      <c r="Q22" s="342" t="s">
        <v>518</v>
      </c>
      <c r="R22" s="342" t="s">
        <v>518</v>
      </c>
      <c r="S22" s="343" t="s">
        <v>518</v>
      </c>
    </row>
    <row r="23" spans="1:19" ht="15" customHeight="1" x14ac:dyDescent="0.15">
      <c r="B23" s="909" t="s">
        <v>578</v>
      </c>
      <c r="C23" s="910"/>
      <c r="D23" s="910"/>
      <c r="E23" s="910"/>
      <c r="F23" s="910"/>
      <c r="G23" s="910"/>
      <c r="H23" s="910"/>
      <c r="I23" s="910"/>
      <c r="J23" s="12"/>
      <c r="K23" s="12"/>
      <c r="L23" s="12"/>
      <c r="M23" s="12"/>
      <c r="N23" s="12"/>
      <c r="O23" s="12"/>
      <c r="P23" s="12"/>
      <c r="Q23" s="12"/>
      <c r="S23" s="49" t="s">
        <v>525</v>
      </c>
    </row>
    <row r="24" spans="1:19" ht="129.75" customHeight="1" x14ac:dyDescent="0.15">
      <c r="B24" s="911"/>
      <c r="C24" s="911"/>
      <c r="D24" s="911"/>
      <c r="E24" s="911"/>
      <c r="F24" s="911"/>
      <c r="G24" s="911"/>
      <c r="H24" s="911"/>
      <c r="I24" s="911"/>
      <c r="J24" s="12"/>
      <c r="K24" s="12"/>
      <c r="L24" s="12"/>
      <c r="M24" s="12"/>
      <c r="N24" s="12"/>
      <c r="O24" s="12"/>
      <c r="P24" s="12"/>
      <c r="Q24" s="12"/>
      <c r="R24" s="12"/>
      <c r="S24" s="12"/>
    </row>
    <row r="25" spans="1:19" ht="15" customHeight="1" thickBot="1" x14ac:dyDescent="0.2">
      <c r="A25" s="918" t="s">
        <v>126</v>
      </c>
      <c r="B25" s="918"/>
      <c r="C25" s="918"/>
      <c r="D25" s="918"/>
      <c r="E25" s="918"/>
      <c r="F25" s="918"/>
      <c r="G25" s="918"/>
      <c r="H25" s="918"/>
      <c r="I25" s="918"/>
      <c r="J25" s="12"/>
      <c r="K25" s="12"/>
      <c r="L25" s="12"/>
      <c r="M25" s="12"/>
      <c r="N25" s="12"/>
      <c r="O25" s="12"/>
      <c r="P25" s="12"/>
      <c r="S25" s="49" t="s">
        <v>127</v>
      </c>
    </row>
    <row r="26" spans="1:19" ht="23.25" customHeight="1" thickBot="1" x14ac:dyDescent="0.2">
      <c r="A26" s="736" t="s">
        <v>128</v>
      </c>
      <c r="B26" s="736"/>
      <c r="C26" s="736"/>
      <c r="D26" s="742" t="s">
        <v>129</v>
      </c>
      <c r="E26" s="742"/>
      <c r="F26" s="742"/>
      <c r="G26" s="742"/>
      <c r="H26" s="742"/>
      <c r="I26" s="742"/>
      <c r="J26" s="159"/>
      <c r="K26" s="876" t="s">
        <v>130</v>
      </c>
      <c r="L26" s="876"/>
      <c r="M26" s="876"/>
      <c r="N26" s="876"/>
      <c r="O26" s="876"/>
      <c r="P26" s="876"/>
      <c r="Q26" s="876"/>
      <c r="R26" s="876"/>
      <c r="S26" s="876"/>
    </row>
    <row r="27" spans="1:19" ht="23.25" customHeight="1" thickBot="1" x14ac:dyDescent="0.2">
      <c r="A27" s="736"/>
      <c r="B27" s="736"/>
      <c r="C27" s="736"/>
      <c r="D27" s="741" t="s">
        <v>131</v>
      </c>
      <c r="E27" s="741"/>
      <c r="F27" s="741" t="s">
        <v>132</v>
      </c>
      <c r="G27" s="741"/>
      <c r="H27" s="741"/>
      <c r="I27" s="733" t="s">
        <v>133</v>
      </c>
      <c r="J27" s="221"/>
      <c r="K27" s="741" t="s">
        <v>134</v>
      </c>
      <c r="L27" s="741"/>
      <c r="M27" s="741" t="s">
        <v>132</v>
      </c>
      <c r="N27" s="741"/>
      <c r="O27" s="734" t="s">
        <v>135</v>
      </c>
      <c r="P27" s="734"/>
      <c r="Q27" s="734"/>
      <c r="R27" s="734"/>
      <c r="S27" s="734"/>
    </row>
    <row r="28" spans="1:19" ht="23.25" customHeight="1" x14ac:dyDescent="0.15">
      <c r="A28" s="736"/>
      <c r="B28" s="736"/>
      <c r="C28" s="736"/>
      <c r="D28" s="741"/>
      <c r="E28" s="741"/>
      <c r="F28" s="28" t="s">
        <v>136</v>
      </c>
      <c r="G28" s="239" t="s">
        <v>137</v>
      </c>
      <c r="H28" s="239" t="s">
        <v>138</v>
      </c>
      <c r="I28" s="733"/>
      <c r="J28" s="37"/>
      <c r="K28" s="741"/>
      <c r="L28" s="741"/>
      <c r="M28" s="741" t="s">
        <v>139</v>
      </c>
      <c r="N28" s="741"/>
      <c r="O28" s="741" t="s">
        <v>136</v>
      </c>
      <c r="P28" s="741"/>
      <c r="Q28" s="741" t="s">
        <v>140</v>
      </c>
      <c r="R28" s="741"/>
      <c r="S28" s="241" t="s">
        <v>141</v>
      </c>
    </row>
    <row r="29" spans="1:19" s="215" customFormat="1" ht="20.100000000000001" customHeight="1" x14ac:dyDescent="0.15">
      <c r="A29" s="219"/>
      <c r="B29" s="917" t="s">
        <v>48</v>
      </c>
      <c r="C29" s="917"/>
      <c r="D29" s="933">
        <f>D31+D39</f>
        <v>1231</v>
      </c>
      <c r="E29" s="933"/>
      <c r="F29" s="50">
        <f>F31+F39</f>
        <v>655</v>
      </c>
      <c r="G29" s="56">
        <f>G31+G39</f>
        <v>377</v>
      </c>
      <c r="H29" s="50">
        <f>H31+H39</f>
        <v>278</v>
      </c>
      <c r="I29" s="50">
        <f>I31+I39</f>
        <v>576</v>
      </c>
      <c r="J29" s="57"/>
      <c r="K29" s="935">
        <f>SUM(K31,K39)</f>
        <v>14132</v>
      </c>
      <c r="L29" s="935"/>
      <c r="M29" s="934">
        <f>M31+M39</f>
        <v>12184</v>
      </c>
      <c r="N29" s="934">
        <f t="shared" ref="N29:S29" si="5">N31+N39</f>
        <v>0</v>
      </c>
      <c r="O29" s="934">
        <f t="shared" si="5"/>
        <v>1948</v>
      </c>
      <c r="P29" s="934">
        <f t="shared" si="5"/>
        <v>0</v>
      </c>
      <c r="Q29" s="934">
        <f t="shared" si="5"/>
        <v>743</v>
      </c>
      <c r="R29" s="934">
        <f t="shared" si="5"/>
        <v>0</v>
      </c>
      <c r="S29" s="381">
        <f t="shared" si="5"/>
        <v>1205</v>
      </c>
    </row>
    <row r="30" spans="1:19" ht="12" customHeight="1" x14ac:dyDescent="0.15">
      <c r="A30" s="71"/>
      <c r="B30" s="914"/>
      <c r="C30" s="914"/>
      <c r="D30" s="247"/>
      <c r="E30" s="59"/>
      <c r="F30" s="51"/>
      <c r="G30" s="59"/>
      <c r="H30" s="51"/>
      <c r="I30" s="51"/>
      <c r="J30" s="54"/>
      <c r="K30" s="382"/>
      <c r="L30" s="382"/>
      <c r="M30" s="383"/>
      <c r="N30" s="383"/>
      <c r="O30" s="383"/>
      <c r="P30" s="383"/>
      <c r="Q30" s="383"/>
      <c r="R30" s="383"/>
      <c r="S30" s="384"/>
    </row>
    <row r="31" spans="1:19" ht="20.100000000000001" customHeight="1" x14ac:dyDescent="0.15">
      <c r="A31" s="71"/>
      <c r="B31" s="908" t="s">
        <v>142</v>
      </c>
      <c r="C31" s="908"/>
      <c r="D31" s="937">
        <f>SUM(D32:E37)</f>
        <v>434</v>
      </c>
      <c r="E31" s="937"/>
      <c r="F31" s="53">
        <f>SUM(F32:F37)</f>
        <v>373</v>
      </c>
      <c r="G31" s="61">
        <f>SUM(G32:G37)</f>
        <v>270</v>
      </c>
      <c r="H31" s="53">
        <f>SUM(H32:H37)</f>
        <v>103</v>
      </c>
      <c r="I31" s="53">
        <f>SUM(I32:I37)</f>
        <v>61</v>
      </c>
      <c r="J31" s="62"/>
      <c r="K31" s="938">
        <f>SUM(K32:L37)</f>
        <v>7913</v>
      </c>
      <c r="L31" s="938"/>
      <c r="M31" s="932">
        <f>SUM(M32:N37)</f>
        <v>7656</v>
      </c>
      <c r="N31" s="932"/>
      <c r="O31" s="932">
        <f>SUM(O32:P37)</f>
        <v>257</v>
      </c>
      <c r="P31" s="932"/>
      <c r="Q31" s="932">
        <f>SUM(Q32:R37)</f>
        <v>69</v>
      </c>
      <c r="R31" s="932"/>
      <c r="S31" s="385">
        <f>SUM(S32:S37)</f>
        <v>188</v>
      </c>
    </row>
    <row r="32" spans="1:19" ht="18" customHeight="1" x14ac:dyDescent="0.15">
      <c r="A32" s="71"/>
      <c r="B32" s="249"/>
      <c r="C32" s="110" t="s">
        <v>112</v>
      </c>
      <c r="D32" s="930">
        <v>1</v>
      </c>
      <c r="E32" s="930"/>
      <c r="F32" s="51">
        <v>1</v>
      </c>
      <c r="G32" s="59">
        <v>1</v>
      </c>
      <c r="H32" s="51">
        <v>0</v>
      </c>
      <c r="I32" s="51">
        <v>0</v>
      </c>
      <c r="J32" s="54"/>
      <c r="K32" s="931">
        <v>1</v>
      </c>
      <c r="L32" s="931"/>
      <c r="M32" s="936">
        <v>1</v>
      </c>
      <c r="N32" s="936"/>
      <c r="O32" s="936">
        <v>0</v>
      </c>
      <c r="P32" s="936"/>
      <c r="Q32" s="936">
        <v>0</v>
      </c>
      <c r="R32" s="936"/>
      <c r="S32" s="384">
        <v>0</v>
      </c>
    </row>
    <row r="33" spans="1:19" ht="18" customHeight="1" x14ac:dyDescent="0.15">
      <c r="A33" s="71"/>
      <c r="B33" s="249"/>
      <c r="C33" s="109" t="s">
        <v>114</v>
      </c>
      <c r="D33" s="930">
        <v>12</v>
      </c>
      <c r="E33" s="930"/>
      <c r="F33" s="51">
        <v>4</v>
      </c>
      <c r="G33" s="59">
        <v>4</v>
      </c>
      <c r="H33" s="51">
        <v>0</v>
      </c>
      <c r="I33" s="51">
        <v>8</v>
      </c>
      <c r="J33" s="54"/>
      <c r="K33" s="931">
        <v>49</v>
      </c>
      <c r="L33" s="931"/>
      <c r="M33" s="936">
        <v>33</v>
      </c>
      <c r="N33" s="936"/>
      <c r="O33" s="936">
        <v>16</v>
      </c>
      <c r="P33" s="936"/>
      <c r="Q33" s="936">
        <v>9</v>
      </c>
      <c r="R33" s="936"/>
      <c r="S33" s="384">
        <v>7</v>
      </c>
    </row>
    <row r="34" spans="1:19" ht="18" customHeight="1" x14ac:dyDescent="0.15">
      <c r="A34" s="71"/>
      <c r="B34" s="249"/>
      <c r="C34" s="109" t="s">
        <v>115</v>
      </c>
      <c r="D34" s="930">
        <v>134</v>
      </c>
      <c r="E34" s="930"/>
      <c r="F34" s="51">
        <v>114</v>
      </c>
      <c r="G34" s="59">
        <v>86</v>
      </c>
      <c r="H34" s="51">
        <v>28</v>
      </c>
      <c r="I34" s="51">
        <v>20</v>
      </c>
      <c r="J34" s="54"/>
      <c r="K34" s="931">
        <v>3506</v>
      </c>
      <c r="L34" s="931"/>
      <c r="M34" s="936">
        <v>3424</v>
      </c>
      <c r="N34" s="936"/>
      <c r="O34" s="936">
        <v>82</v>
      </c>
      <c r="P34" s="936"/>
      <c r="Q34" s="936">
        <v>23</v>
      </c>
      <c r="R34" s="936"/>
      <c r="S34" s="384">
        <v>59</v>
      </c>
    </row>
    <row r="35" spans="1:19" ht="18" customHeight="1" x14ac:dyDescent="0.15">
      <c r="A35" s="71"/>
      <c r="B35" s="249"/>
      <c r="C35" s="109" t="s">
        <v>116</v>
      </c>
      <c r="D35" s="930">
        <v>66</v>
      </c>
      <c r="E35" s="930"/>
      <c r="F35" s="51">
        <v>56</v>
      </c>
      <c r="G35" s="59">
        <v>43</v>
      </c>
      <c r="H35" s="51">
        <v>13</v>
      </c>
      <c r="I35" s="51">
        <v>10</v>
      </c>
      <c r="J35" s="54"/>
      <c r="K35" s="931">
        <v>1142</v>
      </c>
      <c r="L35" s="931"/>
      <c r="M35" s="936">
        <v>1096</v>
      </c>
      <c r="N35" s="936"/>
      <c r="O35" s="936">
        <v>46</v>
      </c>
      <c r="P35" s="936"/>
      <c r="Q35" s="936">
        <v>10</v>
      </c>
      <c r="R35" s="936"/>
      <c r="S35" s="384">
        <v>36</v>
      </c>
    </row>
    <row r="36" spans="1:19" ht="18" customHeight="1" x14ac:dyDescent="0.15">
      <c r="A36" s="71"/>
      <c r="B36" s="249"/>
      <c r="C36" s="109" t="s">
        <v>117</v>
      </c>
      <c r="D36" s="930">
        <v>131</v>
      </c>
      <c r="E36" s="930"/>
      <c r="F36" s="51">
        <v>117</v>
      </c>
      <c r="G36" s="59">
        <v>68</v>
      </c>
      <c r="H36" s="51">
        <v>49</v>
      </c>
      <c r="I36" s="51">
        <v>14</v>
      </c>
      <c r="J36" s="54"/>
      <c r="K36" s="931">
        <v>1707</v>
      </c>
      <c r="L36" s="931"/>
      <c r="M36" s="936">
        <v>1618</v>
      </c>
      <c r="N36" s="936"/>
      <c r="O36" s="936">
        <v>89</v>
      </c>
      <c r="P36" s="936"/>
      <c r="Q36" s="936">
        <v>17</v>
      </c>
      <c r="R36" s="936"/>
      <c r="S36" s="384">
        <v>72</v>
      </c>
    </row>
    <row r="37" spans="1:19" ht="18" customHeight="1" x14ac:dyDescent="0.15">
      <c r="A37" s="71"/>
      <c r="B37" s="249"/>
      <c r="C37" s="109" t="s">
        <v>118</v>
      </c>
      <c r="D37" s="930">
        <v>90</v>
      </c>
      <c r="E37" s="930"/>
      <c r="F37" s="51">
        <v>81</v>
      </c>
      <c r="G37" s="59">
        <v>68</v>
      </c>
      <c r="H37" s="51">
        <v>13</v>
      </c>
      <c r="I37" s="51">
        <v>9</v>
      </c>
      <c r="J37" s="54"/>
      <c r="K37" s="931">
        <v>1508</v>
      </c>
      <c r="L37" s="931"/>
      <c r="M37" s="936">
        <v>1484</v>
      </c>
      <c r="N37" s="936"/>
      <c r="O37" s="936">
        <v>24</v>
      </c>
      <c r="P37" s="936"/>
      <c r="Q37" s="936">
        <v>10</v>
      </c>
      <c r="R37" s="936"/>
      <c r="S37" s="384">
        <v>14</v>
      </c>
    </row>
    <row r="38" spans="1:19" ht="12" customHeight="1" x14ac:dyDescent="0.15">
      <c r="A38" s="71"/>
      <c r="B38" s="249"/>
      <c r="C38" s="110"/>
      <c r="D38" s="930"/>
      <c r="E38" s="930"/>
      <c r="F38" s="51"/>
      <c r="G38" s="59"/>
      <c r="H38" s="51"/>
      <c r="I38" s="51"/>
      <c r="J38" s="54"/>
      <c r="K38" s="931"/>
      <c r="L38" s="931"/>
      <c r="M38" s="936"/>
      <c r="N38" s="936"/>
      <c r="O38" s="936"/>
      <c r="P38" s="936"/>
      <c r="Q38" s="936"/>
      <c r="R38" s="936"/>
      <c r="S38" s="384"/>
    </row>
    <row r="39" spans="1:19" ht="18" customHeight="1" x14ac:dyDescent="0.15">
      <c r="A39" s="71"/>
      <c r="B39" s="917" t="s">
        <v>119</v>
      </c>
      <c r="C39" s="917"/>
      <c r="D39" s="937">
        <f>SUM(D40:E45)</f>
        <v>797</v>
      </c>
      <c r="E39" s="937"/>
      <c r="F39" s="53">
        <f>SUM(F40:F45)</f>
        <v>282</v>
      </c>
      <c r="G39" s="61">
        <f>SUM(G40:G45)</f>
        <v>107</v>
      </c>
      <c r="H39" s="53">
        <f>SUM(H40:H45)</f>
        <v>175</v>
      </c>
      <c r="I39" s="53">
        <f>SUM(I40:I45)</f>
        <v>515</v>
      </c>
      <c r="J39" s="62"/>
      <c r="K39" s="938">
        <f>SUM(K40:L45)</f>
        <v>6219</v>
      </c>
      <c r="L39" s="938"/>
      <c r="M39" s="932">
        <f>SUM(M40:N45)</f>
        <v>4528</v>
      </c>
      <c r="N39" s="932"/>
      <c r="O39" s="932">
        <f>SUM(O40:P45)</f>
        <v>1691</v>
      </c>
      <c r="P39" s="932"/>
      <c r="Q39" s="932">
        <f>SUM(Q40:R45)</f>
        <v>674</v>
      </c>
      <c r="R39" s="932"/>
      <c r="S39" s="385">
        <f>SUM(S40:S45)</f>
        <v>1017</v>
      </c>
    </row>
    <row r="40" spans="1:19" ht="18" customHeight="1" x14ac:dyDescent="0.15">
      <c r="A40" s="71"/>
      <c r="B40" s="249"/>
      <c r="C40" s="109" t="s">
        <v>120</v>
      </c>
      <c r="D40" s="930">
        <v>1</v>
      </c>
      <c r="E40" s="930"/>
      <c r="F40" s="51">
        <v>1</v>
      </c>
      <c r="G40" s="59">
        <v>0</v>
      </c>
      <c r="H40" s="51">
        <v>1</v>
      </c>
      <c r="I40" s="51">
        <v>0</v>
      </c>
      <c r="J40" s="54"/>
      <c r="K40" s="931">
        <v>3</v>
      </c>
      <c r="L40" s="931"/>
      <c r="M40" s="936">
        <v>3</v>
      </c>
      <c r="N40" s="936"/>
      <c r="O40" s="936">
        <v>0</v>
      </c>
      <c r="P40" s="936"/>
      <c r="Q40" s="936">
        <v>0</v>
      </c>
      <c r="R40" s="936"/>
      <c r="S40" s="384">
        <v>0</v>
      </c>
    </row>
    <row r="41" spans="1:19" ht="18" customHeight="1" x14ac:dyDescent="0.15">
      <c r="A41" s="71"/>
      <c r="B41" s="249"/>
      <c r="C41" s="109" t="s">
        <v>121</v>
      </c>
      <c r="D41" s="930">
        <v>69</v>
      </c>
      <c r="E41" s="930"/>
      <c r="F41" s="51">
        <v>21</v>
      </c>
      <c r="G41" s="59">
        <v>7</v>
      </c>
      <c r="H41" s="51">
        <v>14</v>
      </c>
      <c r="I41" s="51">
        <v>48</v>
      </c>
      <c r="J41" s="54"/>
      <c r="K41" s="931">
        <v>207</v>
      </c>
      <c r="L41" s="931"/>
      <c r="M41" s="936">
        <v>132</v>
      </c>
      <c r="N41" s="936"/>
      <c r="O41" s="936">
        <v>75</v>
      </c>
      <c r="P41" s="936"/>
      <c r="Q41" s="936">
        <v>53</v>
      </c>
      <c r="R41" s="936"/>
      <c r="S41" s="384">
        <v>22</v>
      </c>
    </row>
    <row r="42" spans="1:19" ht="18" customHeight="1" x14ac:dyDescent="0.15">
      <c r="A42" s="71"/>
      <c r="B42" s="249"/>
      <c r="C42" s="109" t="s">
        <v>122</v>
      </c>
      <c r="D42" s="930">
        <v>310</v>
      </c>
      <c r="E42" s="930"/>
      <c r="F42" s="51">
        <v>80</v>
      </c>
      <c r="G42" s="59">
        <v>25</v>
      </c>
      <c r="H42" s="51">
        <v>55</v>
      </c>
      <c r="I42" s="51">
        <v>230</v>
      </c>
      <c r="J42" s="54"/>
      <c r="K42" s="931">
        <v>2776</v>
      </c>
      <c r="L42" s="931"/>
      <c r="M42" s="936">
        <v>1891</v>
      </c>
      <c r="N42" s="936"/>
      <c r="O42" s="936">
        <v>885</v>
      </c>
      <c r="P42" s="936"/>
      <c r="Q42" s="936">
        <v>318</v>
      </c>
      <c r="R42" s="936"/>
      <c r="S42" s="384">
        <v>567</v>
      </c>
    </row>
    <row r="43" spans="1:19" ht="18" customHeight="1" x14ac:dyDescent="0.15">
      <c r="A43" s="71"/>
      <c r="B43" s="249"/>
      <c r="C43" s="109" t="s">
        <v>123</v>
      </c>
      <c r="D43" s="930">
        <v>72</v>
      </c>
      <c r="E43" s="930"/>
      <c r="F43" s="51">
        <v>34</v>
      </c>
      <c r="G43" s="59">
        <v>17</v>
      </c>
      <c r="H43" s="51">
        <v>17</v>
      </c>
      <c r="I43" s="51">
        <v>38</v>
      </c>
      <c r="J43" s="54"/>
      <c r="K43" s="931">
        <v>1092</v>
      </c>
      <c r="L43" s="931"/>
      <c r="M43" s="936">
        <v>1010</v>
      </c>
      <c r="N43" s="936"/>
      <c r="O43" s="936">
        <v>82</v>
      </c>
      <c r="P43" s="936"/>
      <c r="Q43" s="936">
        <v>46</v>
      </c>
      <c r="R43" s="936"/>
      <c r="S43" s="384">
        <v>36</v>
      </c>
    </row>
    <row r="44" spans="1:19" ht="18" customHeight="1" x14ac:dyDescent="0.15">
      <c r="A44" s="71"/>
      <c r="B44" s="249"/>
      <c r="C44" s="109" t="s">
        <v>124</v>
      </c>
      <c r="D44" s="930">
        <v>76</v>
      </c>
      <c r="E44" s="930"/>
      <c r="F44" s="51">
        <v>32</v>
      </c>
      <c r="G44" s="59">
        <v>14</v>
      </c>
      <c r="H44" s="51">
        <v>18</v>
      </c>
      <c r="I44" s="51">
        <v>44</v>
      </c>
      <c r="J44" s="54"/>
      <c r="K44" s="931">
        <v>388</v>
      </c>
      <c r="L44" s="931"/>
      <c r="M44" s="936">
        <v>298</v>
      </c>
      <c r="N44" s="936"/>
      <c r="O44" s="936">
        <v>90</v>
      </c>
      <c r="P44" s="936"/>
      <c r="Q44" s="936">
        <v>57</v>
      </c>
      <c r="R44" s="936"/>
      <c r="S44" s="384">
        <v>33</v>
      </c>
    </row>
    <row r="45" spans="1:19" ht="18" customHeight="1" thickBot="1" x14ac:dyDescent="0.2">
      <c r="A45" s="72"/>
      <c r="B45" s="99"/>
      <c r="C45" s="112" t="s">
        <v>125</v>
      </c>
      <c r="D45" s="940">
        <v>269</v>
      </c>
      <c r="E45" s="940"/>
      <c r="F45" s="55">
        <v>114</v>
      </c>
      <c r="G45" s="64">
        <v>44</v>
      </c>
      <c r="H45" s="55">
        <v>70</v>
      </c>
      <c r="I45" s="55">
        <v>155</v>
      </c>
      <c r="J45" s="65"/>
      <c r="K45" s="941">
        <v>1753</v>
      </c>
      <c r="L45" s="941"/>
      <c r="M45" s="939">
        <v>1194</v>
      </c>
      <c r="N45" s="939"/>
      <c r="O45" s="939">
        <v>559</v>
      </c>
      <c r="P45" s="939"/>
      <c r="Q45" s="939">
        <v>200</v>
      </c>
      <c r="R45" s="939"/>
      <c r="S45" s="386">
        <v>359</v>
      </c>
    </row>
    <row r="46" spans="1:19" ht="18" customHeight="1" x14ac:dyDescent="0.15">
      <c r="B46" s="16" t="s">
        <v>577</v>
      </c>
      <c r="C46" s="12"/>
      <c r="D46" s="12"/>
      <c r="E46" s="12"/>
      <c r="F46" s="12"/>
      <c r="G46" s="12"/>
      <c r="H46" s="12"/>
      <c r="I46" s="12"/>
      <c r="J46" s="12"/>
      <c r="K46" s="12"/>
      <c r="L46" s="12"/>
      <c r="M46" s="12"/>
      <c r="N46" s="12"/>
      <c r="O46" s="12"/>
      <c r="P46" s="12"/>
      <c r="Q46" s="12"/>
      <c r="S46" s="49" t="s">
        <v>90</v>
      </c>
    </row>
    <row r="47" spans="1:19" ht="17.100000000000001" customHeight="1" x14ac:dyDescent="0.15">
      <c r="K47" s="12"/>
      <c r="L47" s="12"/>
      <c r="M47" s="12"/>
      <c r="N47" s="12"/>
      <c r="O47" s="12"/>
      <c r="P47" s="12"/>
      <c r="Q47" s="12"/>
      <c r="R47" s="12"/>
      <c r="S47" s="12"/>
    </row>
    <row r="48" spans="1:19" ht="17.100000000000001" customHeight="1" x14ac:dyDescent="0.15">
      <c r="K48" s="12"/>
      <c r="L48" s="12"/>
      <c r="M48" s="12"/>
      <c r="N48" s="12"/>
      <c r="O48" s="12"/>
      <c r="P48" s="12"/>
      <c r="Q48" s="12"/>
      <c r="R48" s="12"/>
      <c r="S48" s="12"/>
    </row>
    <row r="49" spans="11:19" ht="17.100000000000001" customHeight="1" x14ac:dyDescent="0.15">
      <c r="K49" s="12"/>
      <c r="L49" s="12"/>
      <c r="M49" s="12"/>
      <c r="N49" s="12"/>
      <c r="O49" s="12"/>
      <c r="P49" s="12"/>
      <c r="Q49" s="12"/>
      <c r="R49" s="12"/>
      <c r="S49" s="12"/>
    </row>
    <row r="50" spans="11:19" ht="17.100000000000001" customHeight="1" x14ac:dyDescent="0.15">
      <c r="K50" s="12"/>
      <c r="L50" s="12"/>
      <c r="M50" s="12"/>
      <c r="N50" s="12"/>
      <c r="O50" s="12"/>
      <c r="P50" s="12"/>
      <c r="Q50" s="12"/>
      <c r="R50" s="12"/>
      <c r="S50" s="12"/>
    </row>
    <row r="51" spans="11:19" ht="17.100000000000001" customHeight="1" x14ac:dyDescent="0.15">
      <c r="K51" s="12"/>
      <c r="L51" s="12"/>
      <c r="M51" s="12"/>
      <c r="N51" s="12"/>
      <c r="O51" s="12"/>
      <c r="P51" s="12"/>
      <c r="Q51" s="12"/>
      <c r="R51" s="12"/>
      <c r="S51" s="12"/>
    </row>
    <row r="52" spans="11:19" ht="17.100000000000001" customHeight="1" x14ac:dyDescent="0.15">
      <c r="K52" s="12"/>
      <c r="L52" s="12"/>
      <c r="M52" s="12"/>
      <c r="N52" s="12"/>
      <c r="O52" s="12"/>
      <c r="P52" s="12"/>
      <c r="Q52" s="12"/>
      <c r="R52" s="12"/>
      <c r="S52" s="12"/>
    </row>
    <row r="53" spans="11:19" ht="17.100000000000001" customHeight="1" x14ac:dyDescent="0.15">
      <c r="K53" s="12"/>
      <c r="L53" s="12"/>
      <c r="M53" s="12"/>
      <c r="N53" s="12"/>
      <c r="O53" s="12"/>
      <c r="P53" s="12"/>
      <c r="Q53" s="12"/>
      <c r="R53" s="12"/>
      <c r="S53" s="12"/>
    </row>
    <row r="54" spans="11:19" ht="17.100000000000001" customHeight="1" x14ac:dyDescent="0.15">
      <c r="K54" s="12"/>
      <c r="L54" s="12"/>
      <c r="M54" s="12"/>
      <c r="N54" s="12"/>
      <c r="O54" s="12"/>
      <c r="P54" s="12"/>
      <c r="Q54" s="12"/>
      <c r="R54" s="12"/>
      <c r="S54" s="12"/>
    </row>
    <row r="55" spans="11:19" ht="17.100000000000001" customHeight="1" x14ac:dyDescent="0.15">
      <c r="K55" s="12"/>
      <c r="L55" s="12"/>
      <c r="M55" s="12"/>
      <c r="N55" s="12"/>
      <c r="O55" s="12"/>
      <c r="P55" s="12"/>
      <c r="Q55" s="12"/>
      <c r="R55" s="12"/>
      <c r="S55" s="12"/>
    </row>
    <row r="56" spans="11:19" ht="17.100000000000001" customHeight="1" x14ac:dyDescent="0.15">
      <c r="K56" s="12"/>
      <c r="L56" s="12"/>
      <c r="M56" s="12"/>
      <c r="N56" s="12"/>
      <c r="O56" s="12"/>
      <c r="P56" s="12"/>
      <c r="Q56" s="12"/>
      <c r="R56" s="12"/>
      <c r="S56" s="12"/>
    </row>
    <row r="57" spans="11:19" ht="17.100000000000001" customHeight="1" x14ac:dyDescent="0.15">
      <c r="K57" s="12"/>
      <c r="L57" s="12"/>
      <c r="M57" s="12"/>
      <c r="N57" s="12"/>
      <c r="O57" s="12"/>
      <c r="P57" s="12"/>
      <c r="Q57" s="12"/>
      <c r="R57" s="12"/>
      <c r="S57" s="12"/>
    </row>
    <row r="58" spans="11:19" ht="17.100000000000001" customHeight="1" x14ac:dyDescent="0.15">
      <c r="K58" s="12"/>
      <c r="L58" s="12"/>
      <c r="M58" s="12"/>
      <c r="N58" s="12"/>
      <c r="O58" s="12"/>
      <c r="P58" s="12"/>
      <c r="Q58" s="12"/>
      <c r="R58" s="12"/>
      <c r="S58" s="12"/>
    </row>
    <row r="59" spans="11:19" ht="17.100000000000001" customHeight="1" x14ac:dyDescent="0.15">
      <c r="K59" s="12"/>
      <c r="L59" s="12"/>
      <c r="M59" s="12"/>
      <c r="N59" s="12"/>
      <c r="O59" s="12"/>
      <c r="P59" s="12"/>
      <c r="Q59" s="12"/>
      <c r="R59" s="12"/>
      <c r="S59" s="12"/>
    </row>
    <row r="60" spans="11:19" ht="17.100000000000001" customHeight="1" x14ac:dyDescent="0.15">
      <c r="K60" s="12"/>
      <c r="L60" s="12"/>
      <c r="M60" s="12"/>
      <c r="N60" s="12"/>
      <c r="O60" s="12"/>
      <c r="P60" s="12"/>
      <c r="Q60" s="12"/>
      <c r="R60" s="12"/>
      <c r="S60" s="12"/>
    </row>
    <row r="61" spans="11:19" ht="17.100000000000001" customHeight="1" x14ac:dyDescent="0.15">
      <c r="K61" s="12"/>
      <c r="L61" s="12"/>
      <c r="M61" s="12"/>
      <c r="N61" s="12"/>
      <c r="O61" s="12"/>
      <c r="P61" s="12"/>
      <c r="Q61" s="12"/>
      <c r="R61" s="12"/>
      <c r="S61" s="12"/>
    </row>
    <row r="62" spans="11:19" ht="17.100000000000001" customHeight="1" x14ac:dyDescent="0.15">
      <c r="K62" s="12"/>
      <c r="L62" s="12"/>
      <c r="M62" s="12"/>
      <c r="N62" s="12"/>
      <c r="O62" s="12"/>
      <c r="P62" s="12"/>
      <c r="Q62" s="12"/>
      <c r="R62" s="12"/>
      <c r="S62" s="12"/>
    </row>
    <row r="63" spans="11:19" ht="17.100000000000001" customHeight="1" x14ac:dyDescent="0.15">
      <c r="K63" s="12"/>
      <c r="L63" s="12"/>
      <c r="M63" s="12"/>
      <c r="N63" s="12"/>
      <c r="O63" s="12"/>
      <c r="P63" s="12"/>
      <c r="Q63" s="12"/>
      <c r="R63" s="12"/>
      <c r="S63" s="12"/>
    </row>
    <row r="64" spans="11:19" ht="17.100000000000001" customHeight="1" x14ac:dyDescent="0.15">
      <c r="K64" s="12"/>
      <c r="L64" s="12"/>
      <c r="M64" s="12"/>
      <c r="N64" s="12"/>
      <c r="O64" s="12"/>
      <c r="P64" s="12"/>
      <c r="Q64" s="12"/>
      <c r="R64" s="12"/>
      <c r="S64" s="12"/>
    </row>
    <row r="65" spans="11:19" ht="17.100000000000001" customHeight="1" x14ac:dyDescent="0.15">
      <c r="K65" s="12"/>
      <c r="L65" s="12"/>
      <c r="M65" s="12"/>
      <c r="N65" s="12"/>
      <c r="O65" s="12"/>
      <c r="P65" s="12"/>
      <c r="Q65" s="12"/>
      <c r="R65" s="12"/>
      <c r="S65" s="12"/>
    </row>
    <row r="66" spans="11:19" ht="17.100000000000001" customHeight="1" x14ac:dyDescent="0.15">
      <c r="K66" s="12"/>
      <c r="L66" s="12"/>
      <c r="M66" s="12"/>
      <c r="N66" s="12"/>
      <c r="O66" s="12"/>
      <c r="P66" s="12"/>
      <c r="Q66" s="12"/>
      <c r="R66" s="12"/>
      <c r="S66" s="12"/>
    </row>
    <row r="67" spans="11:19" ht="17.100000000000001" customHeight="1" x14ac:dyDescent="0.15">
      <c r="K67" s="12"/>
      <c r="L67" s="12"/>
      <c r="M67" s="12"/>
      <c r="N67" s="12"/>
      <c r="O67" s="12"/>
      <c r="P67" s="12"/>
      <c r="Q67" s="12"/>
      <c r="R67" s="12"/>
      <c r="S67" s="12"/>
    </row>
    <row r="68" spans="11:19" ht="17.100000000000001" customHeight="1" x14ac:dyDescent="0.15">
      <c r="K68" s="12"/>
      <c r="L68" s="12"/>
      <c r="M68" s="12"/>
      <c r="N68" s="12"/>
      <c r="O68" s="12"/>
      <c r="P68" s="12"/>
      <c r="Q68" s="12"/>
      <c r="R68" s="12"/>
      <c r="S68" s="12"/>
    </row>
    <row r="69" spans="11:19" ht="17.100000000000001" customHeight="1" x14ac:dyDescent="0.15">
      <c r="K69" s="12"/>
      <c r="L69" s="12"/>
      <c r="M69" s="12"/>
      <c r="N69" s="12"/>
      <c r="O69" s="12"/>
      <c r="P69" s="12"/>
      <c r="Q69" s="12"/>
      <c r="R69" s="12"/>
      <c r="S69" s="12"/>
    </row>
    <row r="70" spans="11:19" ht="17.100000000000001" customHeight="1" x14ac:dyDescent="0.15">
      <c r="K70" s="12"/>
      <c r="L70" s="12"/>
      <c r="M70" s="12"/>
      <c r="N70" s="12"/>
      <c r="O70" s="12"/>
      <c r="P70" s="12"/>
      <c r="Q70" s="12"/>
      <c r="R70" s="12"/>
      <c r="S70" s="12"/>
    </row>
    <row r="71" spans="11:19" ht="17.100000000000001" customHeight="1" x14ac:dyDescent="0.15">
      <c r="K71" s="12"/>
      <c r="L71" s="12"/>
      <c r="M71" s="12"/>
      <c r="N71" s="12"/>
      <c r="O71" s="12"/>
      <c r="P71" s="12"/>
      <c r="Q71" s="12"/>
      <c r="R71" s="12"/>
      <c r="S71" s="12"/>
    </row>
    <row r="72" spans="11:19" ht="17.100000000000001" customHeight="1" x14ac:dyDescent="0.15">
      <c r="K72" s="12"/>
      <c r="L72" s="12"/>
      <c r="M72" s="12"/>
      <c r="N72" s="12"/>
      <c r="O72" s="12"/>
      <c r="P72" s="12"/>
      <c r="Q72" s="12"/>
      <c r="R72" s="12"/>
      <c r="S72" s="12"/>
    </row>
    <row r="73" spans="11:19" ht="17.100000000000001" customHeight="1" x14ac:dyDescent="0.15">
      <c r="K73" s="12"/>
      <c r="L73" s="12"/>
      <c r="M73" s="12"/>
      <c r="N73" s="12"/>
      <c r="O73" s="12"/>
      <c r="P73" s="12"/>
      <c r="Q73" s="12"/>
      <c r="R73" s="12"/>
      <c r="S73" s="12"/>
    </row>
    <row r="74" spans="11:19" ht="17.100000000000001" customHeight="1" x14ac:dyDescent="0.15">
      <c r="K74" s="12"/>
      <c r="L74" s="12"/>
      <c r="M74" s="12"/>
      <c r="N74" s="12"/>
      <c r="O74" s="12"/>
      <c r="P74" s="12"/>
      <c r="Q74" s="12"/>
      <c r="R74" s="12"/>
      <c r="S74" s="12"/>
    </row>
    <row r="75" spans="11:19" ht="17.100000000000001" customHeight="1" x14ac:dyDescent="0.15">
      <c r="K75" s="12"/>
      <c r="L75" s="12"/>
      <c r="M75" s="12"/>
      <c r="N75" s="12"/>
      <c r="O75" s="12"/>
      <c r="P75" s="12"/>
      <c r="Q75" s="12"/>
      <c r="R75" s="12"/>
      <c r="S75" s="12"/>
    </row>
    <row r="76" spans="11:19" ht="17.100000000000001" customHeight="1" x14ac:dyDescent="0.15">
      <c r="K76" s="12"/>
      <c r="L76" s="12"/>
      <c r="M76" s="12"/>
      <c r="N76" s="12"/>
      <c r="O76" s="12"/>
      <c r="P76" s="12"/>
      <c r="Q76" s="12"/>
      <c r="R76" s="12"/>
      <c r="S76" s="12"/>
    </row>
    <row r="77" spans="11:19" ht="17.100000000000001" customHeight="1" x14ac:dyDescent="0.15">
      <c r="K77" s="12"/>
      <c r="L77" s="12"/>
      <c r="M77" s="12"/>
      <c r="N77" s="12"/>
      <c r="O77" s="12"/>
      <c r="P77" s="12"/>
      <c r="Q77" s="12"/>
      <c r="R77" s="12"/>
      <c r="S77" s="12"/>
    </row>
    <row r="78" spans="11:19" ht="17.100000000000001" customHeight="1" x14ac:dyDescent="0.15">
      <c r="K78" s="12"/>
      <c r="L78" s="12"/>
      <c r="M78" s="12"/>
      <c r="N78" s="12"/>
      <c r="O78" s="12"/>
      <c r="P78" s="12"/>
      <c r="Q78" s="12"/>
      <c r="R78" s="12"/>
      <c r="S78" s="12"/>
    </row>
    <row r="79" spans="11:19" ht="17.100000000000001" customHeight="1" x14ac:dyDescent="0.15">
      <c r="K79" s="12"/>
      <c r="L79" s="12"/>
      <c r="M79" s="12"/>
      <c r="N79" s="12"/>
      <c r="O79" s="12"/>
      <c r="P79" s="12"/>
      <c r="Q79" s="12"/>
      <c r="R79" s="12"/>
      <c r="S79" s="12"/>
    </row>
    <row r="80" spans="11:19" ht="17.100000000000001" customHeight="1" x14ac:dyDescent="0.15">
      <c r="K80" s="12"/>
      <c r="L80" s="12"/>
      <c r="M80" s="12"/>
      <c r="N80" s="12"/>
      <c r="O80" s="12"/>
      <c r="P80" s="12"/>
      <c r="Q80" s="12"/>
      <c r="R80" s="12"/>
      <c r="S80" s="12"/>
    </row>
    <row r="81" spans="11:19" ht="17.100000000000001" customHeight="1" x14ac:dyDescent="0.15">
      <c r="K81" s="12"/>
      <c r="L81" s="12"/>
      <c r="M81" s="12"/>
      <c r="N81" s="12"/>
      <c r="O81" s="12"/>
      <c r="P81" s="12"/>
      <c r="Q81" s="12"/>
      <c r="R81" s="12"/>
      <c r="S81" s="12"/>
    </row>
    <row r="82" spans="11:19" ht="17.100000000000001" customHeight="1" x14ac:dyDescent="0.15">
      <c r="K82" s="12"/>
      <c r="L82" s="12"/>
      <c r="M82" s="12"/>
      <c r="N82" s="12"/>
      <c r="O82" s="12"/>
      <c r="P82" s="12"/>
      <c r="Q82" s="12"/>
      <c r="R82" s="12"/>
      <c r="S82" s="12"/>
    </row>
    <row r="83" spans="11:19" ht="17.100000000000001" customHeight="1" x14ac:dyDescent="0.15">
      <c r="K83" s="12"/>
      <c r="L83" s="12"/>
      <c r="M83" s="12"/>
      <c r="N83" s="12"/>
      <c r="O83" s="12"/>
      <c r="P83" s="12"/>
      <c r="Q83" s="12"/>
      <c r="R83" s="12"/>
      <c r="S83" s="12"/>
    </row>
    <row r="84" spans="11:19" ht="17.100000000000001" customHeight="1" x14ac:dyDescent="0.15">
      <c r="K84" s="12"/>
      <c r="L84" s="12"/>
      <c r="M84" s="12"/>
      <c r="N84" s="12"/>
      <c r="O84" s="12"/>
      <c r="P84" s="12"/>
      <c r="Q84" s="12"/>
      <c r="R84" s="12"/>
      <c r="S84" s="12"/>
    </row>
    <row r="85" spans="11:19" ht="17.100000000000001" customHeight="1" x14ac:dyDescent="0.15">
      <c r="K85" s="12"/>
      <c r="L85" s="12"/>
      <c r="M85" s="12"/>
      <c r="N85" s="12"/>
      <c r="O85" s="12"/>
      <c r="P85" s="12"/>
      <c r="Q85" s="12"/>
      <c r="R85" s="12"/>
      <c r="S85" s="12"/>
    </row>
    <row r="86" spans="11:19" ht="17.100000000000001" customHeight="1" x14ac:dyDescent="0.15">
      <c r="K86" s="12"/>
      <c r="L86" s="12"/>
      <c r="M86" s="12"/>
      <c r="N86" s="12"/>
      <c r="O86" s="12"/>
      <c r="P86" s="12"/>
      <c r="Q86" s="12"/>
      <c r="R86" s="12"/>
      <c r="S86" s="12"/>
    </row>
    <row r="87" spans="11:19" ht="17.100000000000001" customHeight="1" x14ac:dyDescent="0.15">
      <c r="K87" s="12"/>
      <c r="L87" s="12"/>
      <c r="M87" s="12"/>
      <c r="N87" s="12"/>
      <c r="O87" s="12"/>
      <c r="P87" s="12"/>
      <c r="Q87" s="12"/>
      <c r="R87" s="12"/>
      <c r="S87" s="12"/>
    </row>
    <row r="88" spans="11:19" ht="17.100000000000001" customHeight="1" x14ac:dyDescent="0.15">
      <c r="K88" s="12"/>
      <c r="L88" s="12"/>
      <c r="M88" s="12"/>
      <c r="N88" s="12"/>
      <c r="O88" s="12"/>
      <c r="P88" s="12"/>
      <c r="Q88" s="12"/>
      <c r="R88" s="12"/>
      <c r="S88" s="12"/>
    </row>
    <row r="89" spans="11:19" ht="17.100000000000001" customHeight="1" x14ac:dyDescent="0.15">
      <c r="K89" s="12"/>
      <c r="L89" s="12"/>
      <c r="M89" s="12"/>
      <c r="N89" s="12"/>
      <c r="O89" s="12"/>
      <c r="P89" s="12"/>
      <c r="Q89" s="12"/>
      <c r="R89" s="12"/>
      <c r="S89" s="12"/>
    </row>
    <row r="90" spans="11:19" ht="17.100000000000001" customHeight="1" x14ac:dyDescent="0.15">
      <c r="K90" s="12"/>
      <c r="L90" s="12"/>
      <c r="M90" s="12"/>
      <c r="N90" s="12"/>
      <c r="O90" s="12"/>
      <c r="P90" s="12"/>
      <c r="Q90" s="12"/>
      <c r="R90" s="12"/>
      <c r="S90" s="12"/>
    </row>
    <row r="91" spans="11:19" ht="17.100000000000001" customHeight="1" x14ac:dyDescent="0.15">
      <c r="K91" s="12"/>
      <c r="L91" s="12"/>
      <c r="M91" s="12"/>
      <c r="N91" s="12"/>
      <c r="O91" s="12"/>
      <c r="P91" s="12"/>
      <c r="Q91" s="12"/>
      <c r="R91" s="12"/>
      <c r="S91" s="12"/>
    </row>
    <row r="92" spans="11:19" ht="17.100000000000001" customHeight="1" x14ac:dyDescent="0.15">
      <c r="K92" s="12"/>
      <c r="L92" s="12"/>
      <c r="M92" s="12"/>
      <c r="N92" s="12"/>
      <c r="O92" s="12"/>
      <c r="P92" s="12"/>
      <c r="Q92" s="12"/>
      <c r="R92" s="12"/>
      <c r="S92" s="12"/>
    </row>
    <row r="93" spans="11:19" ht="17.100000000000001" customHeight="1" x14ac:dyDescent="0.15">
      <c r="K93" s="12"/>
      <c r="L93" s="12"/>
      <c r="M93" s="12"/>
      <c r="N93" s="12"/>
      <c r="O93" s="12"/>
      <c r="P93" s="12"/>
      <c r="Q93" s="12"/>
      <c r="R93" s="12"/>
      <c r="S93" s="12"/>
    </row>
    <row r="94" spans="11:19" ht="17.100000000000001" customHeight="1" x14ac:dyDescent="0.15">
      <c r="K94" s="12"/>
      <c r="L94" s="12"/>
      <c r="M94" s="12"/>
      <c r="N94" s="12"/>
      <c r="O94" s="12"/>
      <c r="P94" s="12"/>
      <c r="Q94" s="12"/>
      <c r="R94" s="12"/>
      <c r="S94" s="12"/>
    </row>
    <row r="95" spans="11:19" ht="17.100000000000001" customHeight="1" x14ac:dyDescent="0.15">
      <c r="K95" s="12"/>
      <c r="L95" s="12"/>
      <c r="M95" s="12"/>
      <c r="N95" s="12"/>
      <c r="O95" s="12"/>
      <c r="P95" s="12"/>
      <c r="Q95" s="12"/>
      <c r="R95" s="12"/>
      <c r="S95" s="12"/>
    </row>
    <row r="96" spans="11:19" ht="17.100000000000001" customHeight="1" x14ac:dyDescent="0.15">
      <c r="K96" s="12"/>
      <c r="L96" s="12"/>
      <c r="M96" s="12"/>
      <c r="N96" s="12"/>
      <c r="O96" s="12"/>
      <c r="P96" s="12"/>
      <c r="Q96" s="12"/>
      <c r="R96" s="12"/>
      <c r="S96" s="12"/>
    </row>
    <row r="97" spans="11:19" ht="17.100000000000001" customHeight="1" x14ac:dyDescent="0.15">
      <c r="K97" s="12"/>
      <c r="L97" s="12"/>
      <c r="M97" s="12"/>
      <c r="N97" s="12"/>
      <c r="O97" s="12"/>
      <c r="P97" s="12"/>
      <c r="Q97" s="12"/>
      <c r="R97" s="12"/>
      <c r="S97" s="12"/>
    </row>
    <row r="98" spans="11:19" ht="17.100000000000001" customHeight="1" x14ac:dyDescent="0.15">
      <c r="K98" s="12"/>
      <c r="L98" s="12"/>
      <c r="M98" s="12"/>
      <c r="N98" s="12"/>
      <c r="O98" s="12"/>
      <c r="P98" s="12"/>
      <c r="Q98" s="12"/>
      <c r="R98" s="12"/>
      <c r="S98" s="12"/>
    </row>
    <row r="99" spans="11:19" ht="17.100000000000001" customHeight="1" x14ac:dyDescent="0.15">
      <c r="K99" s="12"/>
      <c r="L99" s="12"/>
      <c r="M99" s="12"/>
      <c r="N99" s="12"/>
      <c r="O99" s="12"/>
      <c r="P99" s="12"/>
      <c r="Q99" s="12"/>
      <c r="R99" s="12"/>
      <c r="S99" s="12"/>
    </row>
    <row r="100" spans="11:19" ht="17.100000000000001" customHeight="1" x14ac:dyDescent="0.15">
      <c r="K100" s="12"/>
      <c r="L100" s="12"/>
      <c r="M100" s="12"/>
      <c r="N100" s="12"/>
      <c r="O100" s="12"/>
      <c r="P100" s="12"/>
      <c r="Q100" s="12"/>
      <c r="R100" s="12"/>
      <c r="S100" s="12"/>
    </row>
    <row r="101" spans="11:19" ht="17.100000000000001" customHeight="1" x14ac:dyDescent="0.15">
      <c r="K101" s="12"/>
      <c r="L101" s="12"/>
      <c r="M101" s="12"/>
      <c r="N101" s="12"/>
      <c r="O101" s="12"/>
      <c r="P101" s="12"/>
      <c r="Q101" s="12"/>
      <c r="R101" s="12"/>
      <c r="S101" s="12"/>
    </row>
    <row r="102" spans="11:19" ht="17.100000000000001" customHeight="1" x14ac:dyDescent="0.15">
      <c r="K102" s="12"/>
      <c r="L102" s="12"/>
      <c r="M102" s="12"/>
      <c r="N102" s="12"/>
      <c r="O102" s="12"/>
      <c r="P102" s="12"/>
      <c r="Q102" s="12"/>
      <c r="R102" s="12"/>
      <c r="S102" s="12"/>
    </row>
    <row r="103" spans="11:19" ht="17.100000000000001" customHeight="1" x14ac:dyDescent="0.15">
      <c r="K103" s="12"/>
      <c r="L103" s="12"/>
      <c r="M103" s="12"/>
      <c r="N103" s="12"/>
      <c r="O103" s="12"/>
      <c r="P103" s="12"/>
      <c r="Q103" s="12"/>
      <c r="R103" s="12"/>
      <c r="S103" s="12"/>
    </row>
    <row r="104" spans="11:19" ht="17.100000000000001" customHeight="1" x14ac:dyDescent="0.15">
      <c r="K104" s="12"/>
      <c r="L104" s="12"/>
      <c r="M104" s="12"/>
      <c r="N104" s="12"/>
      <c r="O104" s="12"/>
      <c r="P104" s="12"/>
      <c r="Q104" s="12"/>
      <c r="R104" s="12"/>
      <c r="S104" s="12"/>
    </row>
    <row r="105" spans="11:19" ht="17.100000000000001" customHeight="1" x14ac:dyDescent="0.15">
      <c r="K105" s="12"/>
      <c r="L105" s="12"/>
      <c r="M105" s="12"/>
      <c r="N105" s="12"/>
      <c r="O105" s="12"/>
      <c r="P105" s="12"/>
      <c r="Q105" s="12"/>
      <c r="R105" s="12"/>
      <c r="S105" s="12"/>
    </row>
    <row r="106" spans="11:19" ht="17.100000000000001" customHeight="1" x14ac:dyDescent="0.15">
      <c r="K106" s="12"/>
      <c r="L106" s="12"/>
      <c r="M106" s="12"/>
      <c r="N106" s="12"/>
      <c r="O106" s="12"/>
      <c r="P106" s="12"/>
      <c r="Q106" s="12"/>
      <c r="R106" s="12"/>
      <c r="S106" s="12"/>
    </row>
    <row r="107" spans="11:19" ht="17.100000000000001" customHeight="1" x14ac:dyDescent="0.15">
      <c r="K107" s="12"/>
      <c r="L107" s="12"/>
      <c r="M107" s="12"/>
      <c r="N107" s="12"/>
      <c r="O107" s="12"/>
      <c r="P107" s="12"/>
      <c r="Q107" s="12"/>
      <c r="R107" s="12"/>
      <c r="S107" s="12"/>
    </row>
    <row r="108" spans="11:19" ht="17.100000000000001" customHeight="1" x14ac:dyDescent="0.15">
      <c r="K108" s="12"/>
      <c r="L108" s="12"/>
      <c r="M108" s="12"/>
      <c r="N108" s="12"/>
      <c r="O108" s="12"/>
      <c r="P108" s="12"/>
      <c r="Q108" s="12"/>
      <c r="R108" s="12"/>
      <c r="S108" s="12"/>
    </row>
    <row r="109" spans="11:19" ht="17.100000000000001" customHeight="1" x14ac:dyDescent="0.15">
      <c r="K109" s="12"/>
      <c r="L109" s="12"/>
      <c r="M109" s="12"/>
      <c r="N109" s="12"/>
      <c r="O109" s="12"/>
      <c r="P109" s="12"/>
      <c r="Q109" s="12"/>
      <c r="R109" s="12"/>
      <c r="S109" s="12"/>
    </row>
    <row r="110" spans="11:19" ht="17.100000000000001" customHeight="1" x14ac:dyDescent="0.15">
      <c r="K110" s="12"/>
      <c r="L110" s="12"/>
      <c r="M110" s="12"/>
      <c r="N110" s="12"/>
      <c r="O110" s="12"/>
      <c r="P110" s="12"/>
      <c r="Q110" s="12"/>
      <c r="R110" s="12"/>
      <c r="S110" s="12"/>
    </row>
    <row r="111" spans="11:19" ht="17.100000000000001" customHeight="1" x14ac:dyDescent="0.15">
      <c r="K111" s="12"/>
      <c r="L111" s="12"/>
      <c r="M111" s="12"/>
      <c r="N111" s="12"/>
      <c r="O111" s="12"/>
      <c r="P111" s="12"/>
      <c r="Q111" s="12"/>
      <c r="R111" s="12"/>
      <c r="S111" s="12"/>
    </row>
    <row r="112" spans="11:19" ht="17.100000000000001" customHeight="1" x14ac:dyDescent="0.15">
      <c r="K112" s="12"/>
      <c r="L112" s="12"/>
      <c r="M112" s="12"/>
      <c r="N112" s="12"/>
      <c r="O112" s="12"/>
      <c r="P112" s="12"/>
      <c r="Q112" s="12"/>
      <c r="R112" s="12"/>
      <c r="S112" s="12"/>
    </row>
    <row r="113" spans="11:19" ht="17.100000000000001" customHeight="1" x14ac:dyDescent="0.15">
      <c r="K113" s="12"/>
      <c r="L113" s="12"/>
      <c r="M113" s="12"/>
      <c r="N113" s="12"/>
      <c r="O113" s="12"/>
      <c r="P113" s="12"/>
      <c r="Q113" s="12"/>
      <c r="R113" s="12"/>
      <c r="S113" s="12"/>
    </row>
    <row r="114" spans="11:19" ht="17.100000000000001" customHeight="1" x14ac:dyDescent="0.15">
      <c r="K114" s="12"/>
      <c r="L114" s="12"/>
      <c r="M114" s="12"/>
      <c r="N114" s="12"/>
      <c r="O114" s="12"/>
      <c r="P114" s="12"/>
      <c r="Q114" s="12"/>
      <c r="R114" s="12"/>
      <c r="S114" s="12"/>
    </row>
    <row r="115" spans="11:19" ht="17.100000000000001" customHeight="1" x14ac:dyDescent="0.15">
      <c r="K115" s="12"/>
      <c r="L115" s="12"/>
      <c r="M115" s="12"/>
      <c r="N115" s="12"/>
      <c r="O115" s="12"/>
      <c r="P115" s="12"/>
      <c r="Q115" s="12"/>
      <c r="R115" s="12"/>
      <c r="S115" s="12"/>
    </row>
    <row r="116" spans="11:19" ht="17.100000000000001" customHeight="1" x14ac:dyDescent="0.15">
      <c r="K116" s="12"/>
      <c r="L116" s="12"/>
      <c r="M116" s="12"/>
      <c r="N116" s="12"/>
      <c r="O116" s="12"/>
      <c r="P116" s="12"/>
      <c r="Q116" s="12"/>
      <c r="R116" s="12"/>
      <c r="S116" s="12"/>
    </row>
    <row r="117" spans="11:19" ht="17.100000000000001" customHeight="1" x14ac:dyDescent="0.15">
      <c r="K117" s="12"/>
      <c r="L117" s="12"/>
      <c r="M117" s="12"/>
      <c r="N117" s="12"/>
      <c r="O117" s="12"/>
      <c r="P117" s="12"/>
      <c r="Q117" s="12"/>
      <c r="R117" s="12"/>
      <c r="S117" s="12"/>
    </row>
    <row r="118" spans="11:19" ht="17.100000000000001" customHeight="1" x14ac:dyDescent="0.15">
      <c r="K118" s="12"/>
      <c r="L118" s="12"/>
      <c r="M118" s="12"/>
      <c r="N118" s="12"/>
      <c r="O118" s="12"/>
      <c r="P118" s="12"/>
      <c r="Q118" s="12"/>
      <c r="R118" s="12"/>
      <c r="S118" s="12"/>
    </row>
    <row r="119" spans="11:19" ht="17.100000000000001" customHeight="1" x14ac:dyDescent="0.15">
      <c r="K119" s="12"/>
      <c r="L119" s="12"/>
      <c r="M119" s="12"/>
      <c r="N119" s="12"/>
      <c r="O119" s="12"/>
      <c r="P119" s="12"/>
      <c r="Q119" s="12"/>
      <c r="R119" s="12"/>
      <c r="S119" s="12"/>
    </row>
    <row r="120" spans="11:19" ht="17.100000000000001" customHeight="1" x14ac:dyDescent="0.15">
      <c r="K120" s="12"/>
      <c r="L120" s="12"/>
      <c r="M120" s="12"/>
      <c r="N120" s="12"/>
      <c r="O120" s="12"/>
      <c r="P120" s="12"/>
      <c r="Q120" s="12"/>
      <c r="R120" s="12"/>
      <c r="S120" s="12"/>
    </row>
    <row r="121" spans="11:19" ht="17.100000000000001" customHeight="1" x14ac:dyDescent="0.15">
      <c r="K121" s="12"/>
      <c r="L121" s="12"/>
      <c r="M121" s="12"/>
      <c r="N121" s="12"/>
      <c r="O121" s="12"/>
      <c r="P121" s="12"/>
      <c r="Q121" s="12"/>
      <c r="R121" s="12"/>
      <c r="S121" s="12"/>
    </row>
    <row r="122" spans="11:19" ht="17.100000000000001" customHeight="1" x14ac:dyDescent="0.15">
      <c r="K122" s="12"/>
      <c r="L122" s="12"/>
      <c r="M122" s="12"/>
      <c r="N122" s="12"/>
      <c r="O122" s="12"/>
      <c r="P122" s="12"/>
      <c r="Q122" s="12"/>
      <c r="R122" s="12"/>
      <c r="S122" s="12"/>
    </row>
    <row r="123" spans="11:19" ht="17.100000000000001" customHeight="1" x14ac:dyDescent="0.15">
      <c r="K123" s="12"/>
      <c r="L123" s="12"/>
      <c r="M123" s="12"/>
      <c r="N123" s="12"/>
      <c r="O123" s="12"/>
      <c r="P123" s="12"/>
      <c r="Q123" s="12"/>
      <c r="R123" s="12"/>
      <c r="S123" s="12"/>
    </row>
    <row r="124" spans="11:19" ht="17.100000000000001" customHeight="1" x14ac:dyDescent="0.15">
      <c r="K124" s="12"/>
      <c r="L124" s="12"/>
      <c r="M124" s="12"/>
      <c r="N124" s="12"/>
      <c r="O124" s="12"/>
      <c r="P124" s="12"/>
      <c r="Q124" s="12"/>
      <c r="R124" s="12"/>
      <c r="S124" s="12"/>
    </row>
    <row r="125" spans="11:19" ht="17.100000000000001" customHeight="1" x14ac:dyDescent="0.15">
      <c r="K125" s="12"/>
      <c r="L125" s="12"/>
      <c r="M125" s="12"/>
      <c r="N125" s="12"/>
      <c r="O125" s="12"/>
      <c r="P125" s="12"/>
      <c r="Q125" s="12"/>
      <c r="R125" s="12"/>
      <c r="S125" s="12"/>
    </row>
    <row r="126" spans="11:19" ht="17.100000000000001" customHeight="1" x14ac:dyDescent="0.15">
      <c r="K126" s="12"/>
      <c r="L126" s="12"/>
      <c r="M126" s="12"/>
      <c r="N126" s="12"/>
      <c r="O126" s="12"/>
      <c r="P126" s="12"/>
      <c r="Q126" s="12"/>
      <c r="R126" s="12"/>
      <c r="S126" s="12"/>
    </row>
    <row r="127" spans="11:19" ht="17.100000000000001" customHeight="1" x14ac:dyDescent="0.15">
      <c r="K127" s="12"/>
      <c r="L127" s="12"/>
      <c r="M127" s="12"/>
      <c r="N127" s="12"/>
      <c r="O127" s="12"/>
      <c r="P127" s="12"/>
      <c r="Q127" s="12"/>
      <c r="R127" s="12"/>
      <c r="S127" s="12"/>
    </row>
    <row r="128" spans="11:19" ht="17.100000000000001" customHeight="1" x14ac:dyDescent="0.15">
      <c r="K128" s="12"/>
      <c r="L128" s="12"/>
      <c r="M128" s="12"/>
      <c r="N128" s="12"/>
      <c r="O128" s="12"/>
      <c r="P128" s="12"/>
      <c r="Q128" s="12"/>
      <c r="R128" s="12"/>
      <c r="S128" s="12"/>
    </row>
    <row r="129" spans="11:19" ht="17.100000000000001" customHeight="1" x14ac:dyDescent="0.15">
      <c r="K129" s="12"/>
      <c r="L129" s="12"/>
      <c r="M129" s="12"/>
      <c r="N129" s="12"/>
      <c r="O129" s="12"/>
      <c r="P129" s="12"/>
      <c r="Q129" s="12"/>
      <c r="R129" s="12"/>
      <c r="S129" s="12"/>
    </row>
    <row r="130" spans="11:19" ht="17.100000000000001" customHeight="1" x14ac:dyDescent="0.15">
      <c r="K130" s="12"/>
      <c r="L130" s="12"/>
      <c r="M130" s="12"/>
      <c r="N130" s="12"/>
      <c r="O130" s="12"/>
      <c r="P130" s="12"/>
      <c r="Q130" s="12"/>
      <c r="R130" s="12"/>
      <c r="S130" s="12"/>
    </row>
    <row r="131" spans="11:19" ht="17.100000000000001" customHeight="1" x14ac:dyDescent="0.15">
      <c r="K131" s="12"/>
      <c r="L131" s="12"/>
      <c r="M131" s="12"/>
      <c r="N131" s="12"/>
      <c r="O131" s="12"/>
      <c r="P131" s="12"/>
      <c r="Q131" s="12"/>
      <c r="R131" s="12"/>
      <c r="S131" s="12"/>
    </row>
    <row r="132" spans="11:19" ht="17.100000000000001" customHeight="1" x14ac:dyDescent="0.15">
      <c r="K132" s="12"/>
      <c r="L132" s="12"/>
      <c r="M132" s="12"/>
      <c r="N132" s="12"/>
      <c r="O132" s="12"/>
      <c r="P132" s="12"/>
      <c r="Q132" s="12"/>
      <c r="R132" s="12"/>
      <c r="S132" s="12"/>
    </row>
    <row r="133" spans="11:19" ht="17.100000000000001" customHeight="1" x14ac:dyDescent="0.15">
      <c r="K133" s="12"/>
      <c r="L133" s="12"/>
      <c r="M133" s="12"/>
      <c r="N133" s="12"/>
      <c r="O133" s="12"/>
      <c r="P133" s="12"/>
      <c r="Q133" s="12"/>
      <c r="R133" s="12"/>
      <c r="S133" s="12"/>
    </row>
    <row r="134" spans="11:19" ht="17.100000000000001" customHeight="1" x14ac:dyDescent="0.15">
      <c r="K134" s="12"/>
      <c r="L134" s="12"/>
      <c r="M134" s="12"/>
      <c r="N134" s="12"/>
      <c r="O134" s="12"/>
      <c r="P134" s="12"/>
      <c r="Q134" s="12"/>
      <c r="R134" s="12"/>
      <c r="S134" s="12"/>
    </row>
    <row r="135" spans="11:19" ht="17.100000000000001" customHeight="1" x14ac:dyDescent="0.15">
      <c r="K135" s="12"/>
      <c r="L135" s="12"/>
      <c r="M135" s="12"/>
      <c r="N135" s="12"/>
      <c r="O135" s="12"/>
      <c r="P135" s="12"/>
      <c r="Q135" s="12"/>
      <c r="R135" s="12"/>
      <c r="S135" s="12"/>
    </row>
    <row r="136" spans="11:19" ht="17.100000000000001" customHeight="1" x14ac:dyDescent="0.15">
      <c r="K136" s="12"/>
      <c r="L136" s="12"/>
      <c r="M136" s="12"/>
      <c r="N136" s="12"/>
      <c r="O136" s="12"/>
      <c r="P136" s="12"/>
      <c r="Q136" s="12"/>
      <c r="R136" s="12"/>
      <c r="S136" s="12"/>
    </row>
    <row r="137" spans="11:19" ht="17.100000000000001" customHeight="1" x14ac:dyDescent="0.15">
      <c r="K137" s="12"/>
      <c r="L137" s="12"/>
      <c r="M137" s="12"/>
      <c r="N137" s="12"/>
      <c r="O137" s="12"/>
      <c r="P137" s="12"/>
      <c r="Q137" s="12"/>
      <c r="R137" s="12"/>
      <c r="S137" s="12"/>
    </row>
    <row r="138" spans="11:19" ht="17.100000000000001" customHeight="1" x14ac:dyDescent="0.15">
      <c r="K138" s="12"/>
      <c r="L138" s="12"/>
      <c r="M138" s="12"/>
      <c r="N138" s="12"/>
      <c r="O138" s="12"/>
      <c r="P138" s="12"/>
      <c r="Q138" s="12"/>
      <c r="R138" s="12"/>
      <c r="S138" s="12"/>
    </row>
    <row r="139" spans="11:19" ht="17.100000000000001" customHeight="1" x14ac:dyDescent="0.15">
      <c r="K139" s="12"/>
      <c r="L139" s="12"/>
      <c r="M139" s="12"/>
      <c r="N139" s="12"/>
      <c r="O139" s="12"/>
      <c r="P139" s="12"/>
      <c r="Q139" s="12"/>
      <c r="R139" s="12"/>
      <c r="S139" s="12"/>
    </row>
    <row r="140" spans="11:19" ht="17.100000000000001" customHeight="1" x14ac:dyDescent="0.15">
      <c r="K140" s="12"/>
      <c r="L140" s="12"/>
      <c r="M140" s="12"/>
      <c r="N140" s="12"/>
      <c r="O140" s="12"/>
      <c r="P140" s="12"/>
      <c r="Q140" s="12"/>
      <c r="R140" s="12"/>
      <c r="S140" s="12"/>
    </row>
    <row r="141" spans="11:19" ht="17.100000000000001" customHeight="1" x14ac:dyDescent="0.15">
      <c r="K141" s="12"/>
      <c r="L141" s="12"/>
      <c r="M141" s="12"/>
      <c r="N141" s="12"/>
      <c r="O141" s="12"/>
      <c r="P141" s="12"/>
      <c r="Q141" s="12"/>
      <c r="R141" s="12"/>
      <c r="S141" s="12"/>
    </row>
    <row r="142" spans="11:19" ht="17.100000000000001" customHeight="1" x14ac:dyDescent="0.15">
      <c r="K142" s="12"/>
      <c r="L142" s="12"/>
      <c r="M142" s="12"/>
      <c r="N142" s="12"/>
      <c r="O142" s="12"/>
      <c r="P142" s="12"/>
      <c r="Q142" s="12"/>
      <c r="R142" s="12"/>
      <c r="S142" s="12"/>
    </row>
    <row r="143" spans="11:19" ht="17.100000000000001" customHeight="1" x14ac:dyDescent="0.15">
      <c r="K143" s="12"/>
      <c r="L143" s="12"/>
      <c r="M143" s="12"/>
      <c r="N143" s="12"/>
      <c r="O143" s="12"/>
      <c r="P143" s="12"/>
      <c r="Q143" s="12"/>
      <c r="R143" s="12"/>
      <c r="S143" s="12"/>
    </row>
    <row r="144" spans="11:19" ht="17.100000000000001" customHeight="1" x14ac:dyDescent="0.15">
      <c r="K144" s="12"/>
      <c r="L144" s="12"/>
      <c r="M144" s="12"/>
      <c r="N144" s="12"/>
      <c r="O144" s="12"/>
      <c r="P144" s="12"/>
      <c r="Q144" s="12"/>
      <c r="R144" s="12"/>
      <c r="S144" s="12"/>
    </row>
    <row r="145" spans="11:19" ht="17.100000000000001" customHeight="1" x14ac:dyDescent="0.15">
      <c r="K145" s="12"/>
      <c r="L145" s="12"/>
      <c r="M145" s="12"/>
      <c r="N145" s="12"/>
      <c r="O145" s="12"/>
      <c r="P145" s="12"/>
      <c r="Q145" s="12"/>
      <c r="R145" s="12"/>
      <c r="S145" s="12"/>
    </row>
    <row r="146" spans="11:19" ht="17.100000000000001" customHeight="1" x14ac:dyDescent="0.15">
      <c r="K146" s="12"/>
      <c r="L146" s="12"/>
      <c r="M146" s="12"/>
      <c r="N146" s="12"/>
      <c r="O146" s="12"/>
      <c r="P146" s="12"/>
      <c r="Q146" s="12"/>
      <c r="R146" s="12"/>
      <c r="S146" s="12"/>
    </row>
    <row r="147" spans="11:19" ht="17.100000000000001" customHeight="1" x14ac:dyDescent="0.15">
      <c r="K147" s="12"/>
      <c r="L147" s="12"/>
      <c r="M147" s="12"/>
      <c r="N147" s="12"/>
      <c r="O147" s="12"/>
      <c r="P147" s="12"/>
      <c r="Q147" s="12"/>
      <c r="R147" s="12"/>
      <c r="S147" s="12"/>
    </row>
    <row r="148" spans="11:19" ht="17.100000000000001" customHeight="1" x14ac:dyDescent="0.15">
      <c r="K148" s="12"/>
      <c r="L148" s="12"/>
      <c r="M148" s="12"/>
      <c r="N148" s="12"/>
      <c r="O148" s="12"/>
      <c r="P148" s="12"/>
      <c r="Q148" s="12"/>
      <c r="R148" s="12"/>
      <c r="S148" s="12"/>
    </row>
    <row r="149" spans="11:19" ht="17.100000000000001" customHeight="1" x14ac:dyDescent="0.15">
      <c r="K149" s="12"/>
      <c r="L149" s="12"/>
      <c r="M149" s="12"/>
      <c r="N149" s="12"/>
      <c r="O149" s="12"/>
      <c r="P149" s="12"/>
      <c r="Q149" s="12"/>
      <c r="R149" s="12"/>
      <c r="S149" s="12"/>
    </row>
    <row r="150" spans="11:19" ht="17.100000000000001" customHeight="1" x14ac:dyDescent="0.15">
      <c r="K150" s="12"/>
      <c r="L150" s="12"/>
      <c r="M150" s="12"/>
      <c r="N150" s="12"/>
      <c r="O150" s="12"/>
      <c r="P150" s="12"/>
      <c r="Q150" s="12"/>
      <c r="R150" s="12"/>
      <c r="S150" s="12"/>
    </row>
    <row r="151" spans="11:19" ht="17.100000000000001" customHeight="1" x14ac:dyDescent="0.15">
      <c r="K151" s="12"/>
      <c r="L151" s="12"/>
      <c r="M151" s="12"/>
      <c r="N151" s="12"/>
      <c r="O151" s="12"/>
      <c r="P151" s="12"/>
      <c r="Q151" s="12"/>
      <c r="R151" s="12"/>
      <c r="S151" s="12"/>
    </row>
    <row r="152" spans="11:19" ht="17.100000000000001" customHeight="1" x14ac:dyDescent="0.15">
      <c r="K152" s="12"/>
      <c r="L152" s="12"/>
      <c r="M152" s="12"/>
      <c r="N152" s="12"/>
      <c r="O152" s="12"/>
      <c r="P152" s="12"/>
      <c r="Q152" s="12"/>
      <c r="R152" s="12"/>
      <c r="S152" s="12"/>
    </row>
    <row r="153" spans="11:19" ht="17.100000000000001" customHeight="1" x14ac:dyDescent="0.15">
      <c r="K153" s="12"/>
      <c r="L153" s="12"/>
      <c r="M153" s="12"/>
      <c r="N153" s="12"/>
      <c r="O153" s="12"/>
      <c r="P153" s="12"/>
      <c r="Q153" s="12"/>
      <c r="R153" s="12"/>
      <c r="S153" s="12"/>
    </row>
    <row r="154" spans="11:19" ht="17.100000000000001" customHeight="1" x14ac:dyDescent="0.15">
      <c r="K154" s="12"/>
      <c r="L154" s="12"/>
      <c r="M154" s="12"/>
      <c r="N154" s="12"/>
      <c r="O154" s="12"/>
      <c r="P154" s="12"/>
      <c r="Q154" s="12"/>
      <c r="R154" s="12"/>
      <c r="S154" s="12"/>
    </row>
    <row r="155" spans="11:19" ht="17.100000000000001" customHeight="1" x14ac:dyDescent="0.15">
      <c r="K155" s="12"/>
      <c r="L155" s="12"/>
      <c r="M155" s="12"/>
      <c r="N155" s="12"/>
      <c r="O155" s="12"/>
      <c r="P155" s="12"/>
      <c r="Q155" s="12"/>
      <c r="R155" s="12"/>
      <c r="S155" s="12"/>
    </row>
    <row r="156" spans="11:19" ht="17.100000000000001" customHeight="1" x14ac:dyDescent="0.15">
      <c r="K156" s="12"/>
      <c r="L156" s="12"/>
      <c r="M156" s="12"/>
      <c r="N156" s="12"/>
      <c r="O156" s="12"/>
      <c r="P156" s="12"/>
      <c r="Q156" s="12"/>
      <c r="R156" s="12"/>
      <c r="S156" s="12"/>
    </row>
    <row r="157" spans="11:19" ht="17.100000000000001" customHeight="1" x14ac:dyDescent="0.15">
      <c r="K157" s="12"/>
      <c r="L157" s="12"/>
      <c r="M157" s="12"/>
      <c r="N157" s="12"/>
      <c r="O157" s="12"/>
      <c r="P157" s="12"/>
      <c r="Q157" s="12"/>
      <c r="R157" s="12"/>
      <c r="S157" s="12"/>
    </row>
    <row r="158" spans="11:19" ht="17.100000000000001" customHeight="1" x14ac:dyDescent="0.15">
      <c r="K158" s="12"/>
      <c r="L158" s="12"/>
      <c r="M158" s="12"/>
      <c r="N158" s="12"/>
      <c r="O158" s="12"/>
      <c r="P158" s="12"/>
      <c r="Q158" s="12"/>
      <c r="R158" s="12"/>
      <c r="S158" s="12"/>
    </row>
    <row r="159" spans="11:19" ht="17.100000000000001" customHeight="1" x14ac:dyDescent="0.15">
      <c r="K159" s="12"/>
      <c r="L159" s="12"/>
      <c r="M159" s="12"/>
      <c r="N159" s="12"/>
      <c r="O159" s="12"/>
      <c r="P159" s="12"/>
      <c r="Q159" s="12"/>
      <c r="R159" s="12"/>
      <c r="S159" s="12"/>
    </row>
    <row r="160" spans="11:19" ht="17.100000000000001" customHeight="1" x14ac:dyDescent="0.15">
      <c r="K160" s="12"/>
      <c r="L160" s="12"/>
      <c r="M160" s="12"/>
      <c r="N160" s="12"/>
      <c r="O160" s="12"/>
      <c r="P160" s="12"/>
      <c r="Q160" s="12"/>
      <c r="R160" s="12"/>
      <c r="S160" s="12"/>
    </row>
    <row r="161" spans="11:19" ht="17.100000000000001" customHeight="1" x14ac:dyDescent="0.15">
      <c r="K161" s="12"/>
      <c r="L161" s="12"/>
      <c r="M161" s="12"/>
      <c r="N161" s="12"/>
      <c r="O161" s="12"/>
      <c r="P161" s="12"/>
      <c r="Q161" s="12"/>
      <c r="R161" s="12"/>
      <c r="S161" s="12"/>
    </row>
    <row r="162" spans="11:19" ht="17.100000000000001" customHeight="1" x14ac:dyDescent="0.15">
      <c r="K162" s="12"/>
      <c r="L162" s="12"/>
      <c r="M162" s="12"/>
      <c r="N162" s="12"/>
      <c r="O162" s="12"/>
      <c r="P162" s="12"/>
      <c r="Q162" s="12"/>
      <c r="R162" s="12"/>
      <c r="S162" s="12"/>
    </row>
    <row r="163" spans="11:19" ht="17.100000000000001" customHeight="1" x14ac:dyDescent="0.15">
      <c r="K163" s="12"/>
      <c r="L163" s="12"/>
      <c r="M163" s="12"/>
      <c r="N163" s="12"/>
      <c r="O163" s="12"/>
      <c r="P163" s="12"/>
      <c r="Q163" s="12"/>
      <c r="R163" s="12"/>
      <c r="S163" s="12"/>
    </row>
    <row r="164" spans="11:19" ht="17.100000000000001" customHeight="1" x14ac:dyDescent="0.15">
      <c r="K164" s="12"/>
      <c r="L164" s="12"/>
      <c r="M164" s="12"/>
      <c r="N164" s="12"/>
      <c r="O164" s="12"/>
      <c r="P164" s="12"/>
      <c r="Q164" s="12"/>
      <c r="R164" s="12"/>
      <c r="S164" s="12"/>
    </row>
    <row r="165" spans="11:19" ht="17.100000000000001" customHeight="1" x14ac:dyDescent="0.15">
      <c r="K165" s="12"/>
      <c r="L165" s="12"/>
      <c r="M165" s="12"/>
      <c r="N165" s="12"/>
      <c r="O165" s="12"/>
      <c r="P165" s="12"/>
      <c r="Q165" s="12"/>
      <c r="R165" s="12"/>
      <c r="S165" s="12"/>
    </row>
    <row r="166" spans="11:19" ht="17.100000000000001" customHeight="1" x14ac:dyDescent="0.15">
      <c r="K166" s="12"/>
      <c r="L166" s="12"/>
      <c r="M166" s="12"/>
      <c r="N166" s="12"/>
      <c r="O166" s="12"/>
      <c r="P166" s="12"/>
      <c r="Q166" s="12"/>
      <c r="R166" s="12"/>
      <c r="S166" s="12"/>
    </row>
    <row r="167" spans="11:19" ht="17.100000000000001" customHeight="1" x14ac:dyDescent="0.15">
      <c r="K167" s="12"/>
      <c r="L167" s="12"/>
      <c r="M167" s="12"/>
      <c r="N167" s="12"/>
      <c r="O167" s="12"/>
      <c r="P167" s="12"/>
      <c r="Q167" s="12"/>
      <c r="R167" s="12"/>
      <c r="S167" s="12"/>
    </row>
    <row r="168" spans="11:19" ht="17.100000000000001" customHeight="1" x14ac:dyDescent="0.15">
      <c r="K168" s="12"/>
      <c r="L168" s="12"/>
      <c r="M168" s="12"/>
      <c r="N168" s="12"/>
      <c r="O168" s="12"/>
      <c r="P168" s="12"/>
      <c r="Q168" s="12"/>
      <c r="R168" s="12"/>
      <c r="S168" s="12"/>
    </row>
    <row r="169" spans="11:19" ht="17.100000000000001" customHeight="1" x14ac:dyDescent="0.15">
      <c r="K169" s="12"/>
      <c r="L169" s="12"/>
      <c r="M169" s="12"/>
      <c r="N169" s="12"/>
      <c r="O169" s="12"/>
      <c r="P169" s="12"/>
      <c r="Q169" s="12"/>
      <c r="R169" s="12"/>
      <c r="S169" s="12"/>
    </row>
    <row r="170" spans="11:19" ht="17.100000000000001" customHeight="1" x14ac:dyDescent="0.15">
      <c r="K170" s="12"/>
      <c r="L170" s="12"/>
      <c r="M170" s="12"/>
      <c r="N170" s="12"/>
      <c r="O170" s="12"/>
      <c r="P170" s="12"/>
      <c r="Q170" s="12"/>
      <c r="R170" s="12"/>
      <c r="S170" s="12"/>
    </row>
    <row r="171" spans="11:19" ht="17.100000000000001" customHeight="1" x14ac:dyDescent="0.15">
      <c r="K171" s="12"/>
      <c r="L171" s="12"/>
      <c r="M171" s="12"/>
      <c r="N171" s="12"/>
      <c r="O171" s="12"/>
      <c r="P171" s="12"/>
      <c r="Q171" s="12"/>
      <c r="R171" s="12"/>
      <c r="S171" s="12"/>
    </row>
    <row r="172" spans="11:19" ht="17.100000000000001" customHeight="1" x14ac:dyDescent="0.15">
      <c r="K172" s="12"/>
      <c r="L172" s="12"/>
      <c r="M172" s="12"/>
      <c r="N172" s="12"/>
      <c r="O172" s="12"/>
      <c r="P172" s="12"/>
      <c r="Q172" s="12"/>
      <c r="R172" s="12"/>
      <c r="S172" s="12"/>
    </row>
    <row r="173" spans="11:19" ht="17.100000000000001" customHeight="1" x14ac:dyDescent="0.15">
      <c r="K173" s="12"/>
      <c r="L173" s="12"/>
      <c r="M173" s="12"/>
      <c r="N173" s="12"/>
      <c r="O173" s="12"/>
      <c r="P173" s="12"/>
      <c r="Q173" s="12"/>
      <c r="R173" s="12"/>
      <c r="S173" s="12"/>
    </row>
    <row r="174" spans="11:19" ht="17.100000000000001" customHeight="1" x14ac:dyDescent="0.15">
      <c r="K174" s="12"/>
      <c r="L174" s="12"/>
      <c r="M174" s="12"/>
      <c r="N174" s="12"/>
      <c r="O174" s="12"/>
      <c r="P174" s="12"/>
      <c r="Q174" s="12"/>
      <c r="R174" s="12"/>
      <c r="S174" s="12"/>
    </row>
  </sheetData>
  <sheetProtection sheet="1" objects="1" scenarios="1" selectLockedCells="1" selectUnlockedCells="1"/>
  <mergeCells count="112">
    <mergeCell ref="B39:C39"/>
    <mergeCell ref="D39:E39"/>
    <mergeCell ref="K39:L39"/>
    <mergeCell ref="Q35:R35"/>
    <mergeCell ref="M39:N39"/>
    <mergeCell ref="D35:E35"/>
    <mergeCell ref="D36:E36"/>
    <mergeCell ref="D37:E37"/>
    <mergeCell ref="K37:L37"/>
    <mergeCell ref="K38:L38"/>
    <mergeCell ref="M38:N38"/>
    <mergeCell ref="K36:L36"/>
    <mergeCell ref="D38:E38"/>
    <mergeCell ref="K35:L35"/>
    <mergeCell ref="O39:P39"/>
    <mergeCell ref="O40:P40"/>
    <mergeCell ref="O34:P34"/>
    <mergeCell ref="M33:N33"/>
    <mergeCell ref="O37:P37"/>
    <mergeCell ref="M44:N44"/>
    <mergeCell ref="Q32:R32"/>
    <mergeCell ref="O38:P38"/>
    <mergeCell ref="Q37:R37"/>
    <mergeCell ref="O36:P36"/>
    <mergeCell ref="Q36:R36"/>
    <mergeCell ref="O35:P35"/>
    <mergeCell ref="Q34:R34"/>
    <mergeCell ref="Q38:R38"/>
    <mergeCell ref="O43:P43"/>
    <mergeCell ref="M37:N37"/>
    <mergeCell ref="M35:N35"/>
    <mergeCell ref="M36:N36"/>
    <mergeCell ref="Q41:R41"/>
    <mergeCell ref="Q39:R39"/>
    <mergeCell ref="Q40:R40"/>
    <mergeCell ref="M41:N41"/>
    <mergeCell ref="Q33:R33"/>
    <mergeCell ref="M34:N34"/>
    <mergeCell ref="Q45:R45"/>
    <mergeCell ref="D40:E40"/>
    <mergeCell ref="K40:L40"/>
    <mergeCell ref="D42:E42"/>
    <mergeCell ref="K42:L42"/>
    <mergeCell ref="D41:E41"/>
    <mergeCell ref="K41:L41"/>
    <mergeCell ref="O45:P45"/>
    <mergeCell ref="O42:P42"/>
    <mergeCell ref="O41:P41"/>
    <mergeCell ref="D43:E43"/>
    <mergeCell ref="Q44:R44"/>
    <mergeCell ref="Q43:R43"/>
    <mergeCell ref="Q42:R42"/>
    <mergeCell ref="M42:N42"/>
    <mergeCell ref="D45:E45"/>
    <mergeCell ref="K45:L45"/>
    <mergeCell ref="M45:N45"/>
    <mergeCell ref="D44:E44"/>
    <mergeCell ref="K44:L44"/>
    <mergeCell ref="O44:P44"/>
    <mergeCell ref="M43:N43"/>
    <mergeCell ref="K43:L43"/>
    <mergeCell ref="M40:N40"/>
    <mergeCell ref="D32:E32"/>
    <mergeCell ref="K32:L32"/>
    <mergeCell ref="M32:N32"/>
    <mergeCell ref="D33:E33"/>
    <mergeCell ref="B31:C31"/>
    <mergeCell ref="D31:E31"/>
    <mergeCell ref="K31:L31"/>
    <mergeCell ref="O32:P32"/>
    <mergeCell ref="K33:L33"/>
    <mergeCell ref="O31:P31"/>
    <mergeCell ref="D34:E34"/>
    <mergeCell ref="K34:L34"/>
    <mergeCell ref="Q31:R31"/>
    <mergeCell ref="M31:N31"/>
    <mergeCell ref="A26:C28"/>
    <mergeCell ref="D26:I26"/>
    <mergeCell ref="B29:C29"/>
    <mergeCell ref="D29:E29"/>
    <mergeCell ref="K26:S26"/>
    <mergeCell ref="O29:P29"/>
    <mergeCell ref="M27:N27"/>
    <mergeCell ref="O27:S27"/>
    <mergeCell ref="B30:C30"/>
    <mergeCell ref="Q29:R29"/>
    <mergeCell ref="D27:E28"/>
    <mergeCell ref="F27:H27"/>
    <mergeCell ref="I27:I28"/>
    <mergeCell ref="K27:L28"/>
    <mergeCell ref="K29:L29"/>
    <mergeCell ref="M28:N28"/>
    <mergeCell ref="O28:P28"/>
    <mergeCell ref="Q28:R28"/>
    <mergeCell ref="O33:P33"/>
    <mergeCell ref="M29:N29"/>
    <mergeCell ref="S3:S5"/>
    <mergeCell ref="B6:C6"/>
    <mergeCell ref="E3:F4"/>
    <mergeCell ref="G3:I4"/>
    <mergeCell ref="K3:L4"/>
    <mergeCell ref="M3:N4"/>
    <mergeCell ref="A25:I25"/>
    <mergeCell ref="O3:P4"/>
    <mergeCell ref="Q3:R4"/>
    <mergeCell ref="B16:C16"/>
    <mergeCell ref="B8:C8"/>
    <mergeCell ref="A3:C5"/>
    <mergeCell ref="D3:D5"/>
    <mergeCell ref="O10:P10"/>
    <mergeCell ref="O12:P12"/>
    <mergeCell ref="B23:I24"/>
  </mergeCells>
  <phoneticPr fontId="16"/>
  <printOptions horizontalCentered="1"/>
  <pageMargins left="0.59055118110236227" right="0.59055118110236227" top="0.59055118110236227" bottom="0.59055118110236227" header="0.39370078740157483" footer="0.39370078740157483"/>
  <pageSetup paperSize="9" scale="86" firstPageNumber="70" orientation="portrait" useFirstPageNumber="1" verticalDpi="300" r:id="rId1"/>
  <headerFooter scaleWithDoc="0" alignWithMargins="0">
    <oddHeader>&amp;R事業所</oddHeader>
    <oddFooter>&amp;C&amp;12&amp;A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L26"/>
  <sheetViews>
    <sheetView view="pageBreakPreview" zoomScaleNormal="75" zoomScaleSheetLayoutView="100" workbookViewId="0">
      <selection activeCell="S8" sqref="S8"/>
    </sheetView>
  </sheetViews>
  <sheetFormatPr defaultRowHeight="24.95" customHeight="1" x14ac:dyDescent="0.15"/>
  <cols>
    <col min="1" max="1" width="16" style="16" customWidth="1"/>
    <col min="2" max="2" width="1.42578125" style="16" customWidth="1"/>
    <col min="3" max="3" width="18.85546875" style="16" customWidth="1"/>
    <col min="4" max="4" width="1.42578125" style="16" customWidth="1"/>
    <col min="5" max="7" width="20.7109375" style="16" customWidth="1"/>
    <col min="8" max="11" width="25" style="67" hidden="1" customWidth="1"/>
    <col min="12" max="12" width="0" style="16" hidden="1" customWidth="1"/>
    <col min="13" max="16384" width="9.140625" style="16"/>
  </cols>
  <sheetData>
    <row r="1" spans="1:12" ht="5.0999999999999996" customHeight="1" x14ac:dyDescent="0.15"/>
    <row r="2" spans="1:12" ht="15" customHeight="1" thickBot="1" x14ac:dyDescent="0.2">
      <c r="A2" s="68" t="s">
        <v>527</v>
      </c>
      <c r="B2" s="68"/>
      <c r="C2" s="12"/>
      <c r="D2" s="12"/>
      <c r="E2" s="12"/>
      <c r="F2" s="12"/>
      <c r="G2" s="12"/>
      <c r="K2" s="245" t="s">
        <v>143</v>
      </c>
      <c r="L2" s="12"/>
    </row>
    <row r="3" spans="1:12" ht="24" customHeight="1" thickBot="1" x14ac:dyDescent="0.2">
      <c r="A3" s="736" t="s">
        <v>128</v>
      </c>
      <c r="B3" s="736"/>
      <c r="C3" s="736"/>
      <c r="D3" s="736"/>
      <c r="E3" s="944" t="s">
        <v>18</v>
      </c>
      <c r="F3" s="738" t="s">
        <v>120</v>
      </c>
      <c r="G3" s="269" t="s">
        <v>533</v>
      </c>
      <c r="H3" s="793" t="s">
        <v>144</v>
      </c>
      <c r="I3" s="118" t="s">
        <v>528</v>
      </c>
      <c r="J3" s="942" t="s">
        <v>529</v>
      </c>
      <c r="K3" s="305" t="s">
        <v>530</v>
      </c>
      <c r="L3" s="79"/>
    </row>
    <row r="4" spans="1:12" ht="24" customHeight="1" x14ac:dyDescent="0.15">
      <c r="A4" s="736"/>
      <c r="B4" s="736"/>
      <c r="C4" s="736"/>
      <c r="D4" s="736"/>
      <c r="E4" s="944"/>
      <c r="F4" s="738"/>
      <c r="G4" s="270" t="s">
        <v>491</v>
      </c>
      <c r="H4" s="764"/>
      <c r="I4" s="242" t="s">
        <v>145</v>
      </c>
      <c r="J4" s="857"/>
      <c r="K4" s="306" t="s">
        <v>531</v>
      </c>
      <c r="L4" s="79"/>
    </row>
    <row r="5" spans="1:12" ht="28.5" customHeight="1" x14ac:dyDescent="0.15">
      <c r="A5" s="69"/>
      <c r="B5" s="70"/>
      <c r="C5" s="114" t="s">
        <v>146</v>
      </c>
      <c r="D5" s="222"/>
      <c r="E5" s="350">
        <f>SUM(F5:K5)</f>
        <v>502</v>
      </c>
      <c r="F5" s="351">
        <v>3</v>
      </c>
      <c r="G5" s="352">
        <v>58</v>
      </c>
      <c r="H5" s="352">
        <v>161</v>
      </c>
      <c r="I5" s="352">
        <v>75</v>
      </c>
      <c r="J5" s="352">
        <v>185</v>
      </c>
      <c r="K5" s="353">
        <v>20</v>
      </c>
    </row>
    <row r="6" spans="1:12" ht="28.5" customHeight="1" x14ac:dyDescent="0.15">
      <c r="A6" s="20" t="s">
        <v>136</v>
      </c>
      <c r="B6" s="238"/>
      <c r="C6" s="114" t="s">
        <v>147</v>
      </c>
      <c r="D6" s="222"/>
      <c r="E6" s="5">
        <v>89069</v>
      </c>
      <c r="F6" s="354">
        <v>18271</v>
      </c>
      <c r="G6" s="349">
        <v>10858</v>
      </c>
      <c r="H6" s="349">
        <v>19393</v>
      </c>
      <c r="I6" s="349">
        <v>14952</v>
      </c>
      <c r="J6" s="349">
        <v>25595</v>
      </c>
      <c r="K6" s="355">
        <v>0</v>
      </c>
    </row>
    <row r="7" spans="1:12" ht="28.5" customHeight="1" x14ac:dyDescent="0.15">
      <c r="A7" s="71"/>
      <c r="B7" s="70"/>
      <c r="C7" s="114" t="s">
        <v>87</v>
      </c>
      <c r="D7" s="222"/>
      <c r="E7" s="5">
        <v>10859894</v>
      </c>
      <c r="F7" s="354">
        <v>762893</v>
      </c>
      <c r="G7" s="349">
        <v>277249</v>
      </c>
      <c r="H7" s="349">
        <v>2449276</v>
      </c>
      <c r="I7" s="349">
        <v>4334148</v>
      </c>
      <c r="J7" s="349">
        <v>2718872</v>
      </c>
      <c r="K7" s="355">
        <v>31756</v>
      </c>
    </row>
    <row r="8" spans="1:12" ht="28.5" customHeight="1" x14ac:dyDescent="0.15">
      <c r="A8" s="69"/>
      <c r="B8" s="70"/>
      <c r="C8" s="114" t="s">
        <v>146</v>
      </c>
      <c r="D8" s="222"/>
      <c r="E8" s="5">
        <v>201</v>
      </c>
      <c r="F8" s="354">
        <v>0</v>
      </c>
      <c r="G8" s="349">
        <v>20</v>
      </c>
      <c r="H8" s="349">
        <v>93</v>
      </c>
      <c r="I8" s="349">
        <v>21</v>
      </c>
      <c r="J8" s="349">
        <v>67</v>
      </c>
      <c r="K8" s="355">
        <v>0</v>
      </c>
    </row>
    <row r="9" spans="1:12" ht="28.5" customHeight="1" x14ac:dyDescent="0.15">
      <c r="A9" s="20" t="s">
        <v>148</v>
      </c>
      <c r="B9" s="238"/>
      <c r="C9" s="114" t="s">
        <v>147</v>
      </c>
      <c r="D9" s="222"/>
      <c r="E9" s="5">
        <v>5320</v>
      </c>
      <c r="F9" s="354">
        <v>0</v>
      </c>
      <c r="G9" s="349">
        <v>618</v>
      </c>
      <c r="H9" s="349">
        <v>2417</v>
      </c>
      <c r="I9" s="349">
        <v>673</v>
      </c>
      <c r="J9" s="349">
        <v>1612</v>
      </c>
      <c r="K9" s="355">
        <v>0</v>
      </c>
    </row>
    <row r="10" spans="1:12" ht="28.5" customHeight="1" x14ac:dyDescent="0.15">
      <c r="A10" s="71"/>
      <c r="B10" s="70"/>
      <c r="C10" s="114" t="s">
        <v>87</v>
      </c>
      <c r="D10" s="222"/>
      <c r="E10" s="5">
        <v>1154615</v>
      </c>
      <c r="F10" s="354">
        <v>0</v>
      </c>
      <c r="G10" s="349">
        <v>18522</v>
      </c>
      <c r="H10" s="349">
        <v>401189</v>
      </c>
      <c r="I10" s="349">
        <v>29078</v>
      </c>
      <c r="J10" s="349">
        <v>705826</v>
      </c>
      <c r="K10" s="355">
        <v>0</v>
      </c>
    </row>
    <row r="11" spans="1:12" ht="28.5" customHeight="1" x14ac:dyDescent="0.15">
      <c r="A11" s="943" t="s">
        <v>149</v>
      </c>
      <c r="B11" s="238"/>
      <c r="C11" s="114" t="s">
        <v>146</v>
      </c>
      <c r="D11" s="222"/>
      <c r="E11" s="5">
        <v>100</v>
      </c>
      <c r="F11" s="354">
        <v>1</v>
      </c>
      <c r="G11" s="349">
        <v>11</v>
      </c>
      <c r="H11" s="349">
        <v>35</v>
      </c>
      <c r="I11" s="349">
        <v>12</v>
      </c>
      <c r="J11" s="349">
        <v>41</v>
      </c>
      <c r="K11" s="355">
        <v>0</v>
      </c>
    </row>
    <row r="12" spans="1:12" ht="28.5" customHeight="1" x14ac:dyDescent="0.15">
      <c r="A12" s="943"/>
      <c r="B12" s="238"/>
      <c r="C12" s="114" t="s">
        <v>147</v>
      </c>
      <c r="D12" s="222"/>
      <c r="E12" s="5">
        <v>7170</v>
      </c>
      <c r="F12" s="354">
        <v>92</v>
      </c>
      <c r="G12" s="349">
        <v>748</v>
      </c>
      <c r="H12" s="349">
        <v>2491</v>
      </c>
      <c r="I12" s="349">
        <v>930</v>
      </c>
      <c r="J12" s="349">
        <v>2909</v>
      </c>
      <c r="K12" s="355">
        <v>0</v>
      </c>
    </row>
    <row r="13" spans="1:12" ht="28.5" customHeight="1" x14ac:dyDescent="0.15">
      <c r="A13" s="943"/>
      <c r="B13" s="70"/>
      <c r="C13" s="114" t="s">
        <v>87</v>
      </c>
      <c r="D13" s="222"/>
      <c r="E13" s="5">
        <v>549797</v>
      </c>
      <c r="F13" s="354" t="s">
        <v>113</v>
      </c>
      <c r="G13" s="349" t="s">
        <v>113</v>
      </c>
      <c r="H13" s="349">
        <v>175828</v>
      </c>
      <c r="I13" s="349">
        <v>50651</v>
      </c>
      <c r="J13" s="349">
        <v>280391</v>
      </c>
      <c r="K13" s="355">
        <v>0</v>
      </c>
    </row>
    <row r="14" spans="1:12" ht="28.5" customHeight="1" x14ac:dyDescent="0.15">
      <c r="A14" s="943" t="s">
        <v>150</v>
      </c>
      <c r="B14" s="238"/>
      <c r="C14" s="114" t="s">
        <v>146</v>
      </c>
      <c r="D14" s="222"/>
      <c r="E14" s="5">
        <v>77</v>
      </c>
      <c r="F14" s="354">
        <v>0</v>
      </c>
      <c r="G14" s="349">
        <v>21</v>
      </c>
      <c r="H14" s="349">
        <v>23</v>
      </c>
      <c r="I14" s="349">
        <v>11</v>
      </c>
      <c r="J14" s="349">
        <v>22</v>
      </c>
      <c r="K14" s="355">
        <v>0</v>
      </c>
    </row>
    <row r="15" spans="1:12" ht="28.5" customHeight="1" x14ac:dyDescent="0.15">
      <c r="A15" s="943"/>
      <c r="B15" s="238"/>
      <c r="C15" s="114" t="s">
        <v>147</v>
      </c>
      <c r="D15" s="222"/>
      <c r="E15" s="5">
        <v>14719</v>
      </c>
      <c r="F15" s="354">
        <v>0</v>
      </c>
      <c r="G15" s="354">
        <v>4190</v>
      </c>
      <c r="H15" s="349">
        <v>3656</v>
      </c>
      <c r="I15" s="349">
        <v>2105</v>
      </c>
      <c r="J15" s="349">
        <v>4768</v>
      </c>
      <c r="K15" s="355">
        <v>0</v>
      </c>
    </row>
    <row r="16" spans="1:12" ht="28.5" customHeight="1" x14ac:dyDescent="0.15">
      <c r="A16" s="943"/>
      <c r="B16" s="70"/>
      <c r="C16" s="114" t="s">
        <v>87</v>
      </c>
      <c r="D16" s="222"/>
      <c r="E16" s="5">
        <v>1270534</v>
      </c>
      <c r="F16" s="354">
        <v>0</v>
      </c>
      <c r="G16" s="354">
        <v>120160</v>
      </c>
      <c r="H16" s="349" t="s">
        <v>113</v>
      </c>
      <c r="I16" s="349" t="s">
        <v>113</v>
      </c>
      <c r="J16" s="349">
        <v>450269</v>
      </c>
      <c r="K16" s="355">
        <v>0</v>
      </c>
    </row>
    <row r="17" spans="1:12" ht="28.5" customHeight="1" x14ac:dyDescent="0.15">
      <c r="A17" s="943" t="s">
        <v>151</v>
      </c>
      <c r="B17" s="238"/>
      <c r="C17" s="114" t="s">
        <v>146</v>
      </c>
      <c r="D17" s="222"/>
      <c r="E17" s="5">
        <v>24</v>
      </c>
      <c r="F17" s="354">
        <v>0</v>
      </c>
      <c r="G17" s="354">
        <v>6</v>
      </c>
      <c r="H17" s="349">
        <v>8</v>
      </c>
      <c r="I17" s="354">
        <v>1</v>
      </c>
      <c r="J17" s="349">
        <v>9</v>
      </c>
      <c r="K17" s="355">
        <v>0</v>
      </c>
    </row>
    <row r="18" spans="1:12" ht="28.5" customHeight="1" x14ac:dyDescent="0.15">
      <c r="A18" s="943"/>
      <c r="B18" s="238"/>
      <c r="C18" s="114" t="s">
        <v>147</v>
      </c>
      <c r="D18" s="222"/>
      <c r="E18" s="5">
        <v>19231</v>
      </c>
      <c r="F18" s="354">
        <v>0</v>
      </c>
      <c r="G18" s="354">
        <v>5302</v>
      </c>
      <c r="H18" s="349">
        <v>6914</v>
      </c>
      <c r="I18" s="349">
        <v>776</v>
      </c>
      <c r="J18" s="349">
        <v>6239</v>
      </c>
      <c r="K18" s="355">
        <v>0</v>
      </c>
    </row>
    <row r="19" spans="1:12" ht="28.5" customHeight="1" x14ac:dyDescent="0.15">
      <c r="A19" s="943"/>
      <c r="B19" s="70"/>
      <c r="C19" s="114" t="s">
        <v>87</v>
      </c>
      <c r="D19" s="222"/>
      <c r="E19" s="356" t="s">
        <v>113</v>
      </c>
      <c r="F19" s="354">
        <v>0</v>
      </c>
      <c r="G19" s="349" t="s">
        <v>113</v>
      </c>
      <c r="H19" s="349" t="s">
        <v>113</v>
      </c>
      <c r="I19" s="349" t="s">
        <v>113</v>
      </c>
      <c r="J19" s="349">
        <v>312418</v>
      </c>
      <c r="K19" s="355">
        <v>0</v>
      </c>
    </row>
    <row r="20" spans="1:12" ht="28.5" customHeight="1" x14ac:dyDescent="0.15">
      <c r="A20" s="71"/>
      <c r="B20" s="70"/>
      <c r="C20" s="114" t="s">
        <v>146</v>
      </c>
      <c r="D20" s="222"/>
      <c r="E20" s="348">
        <v>11</v>
      </c>
      <c r="F20" s="354">
        <v>2</v>
      </c>
      <c r="G20" s="354">
        <v>0</v>
      </c>
      <c r="H20" s="349">
        <v>2</v>
      </c>
      <c r="I20" s="354">
        <v>3</v>
      </c>
      <c r="J20" s="349">
        <v>4</v>
      </c>
      <c r="K20" s="355">
        <v>0</v>
      </c>
    </row>
    <row r="21" spans="1:12" ht="28.5" customHeight="1" x14ac:dyDescent="0.15">
      <c r="A21" s="20" t="s">
        <v>152</v>
      </c>
      <c r="B21" s="238"/>
      <c r="C21" s="114" t="s">
        <v>147</v>
      </c>
      <c r="D21" s="222"/>
      <c r="E21" s="5">
        <v>42629</v>
      </c>
      <c r="F21" s="354">
        <v>18179</v>
      </c>
      <c r="G21" s="354">
        <v>0</v>
      </c>
      <c r="H21" s="349">
        <v>3915</v>
      </c>
      <c r="I21" s="354">
        <v>10468</v>
      </c>
      <c r="J21" s="349">
        <v>10067</v>
      </c>
      <c r="K21" s="355">
        <v>0</v>
      </c>
    </row>
    <row r="22" spans="1:12" ht="28.5" customHeight="1" x14ac:dyDescent="0.15">
      <c r="A22" s="71"/>
      <c r="B22" s="70"/>
      <c r="C22" s="114" t="s">
        <v>87</v>
      </c>
      <c r="D22" s="222"/>
      <c r="E22" s="356" t="s">
        <v>113</v>
      </c>
      <c r="F22" s="354" t="s">
        <v>113</v>
      </c>
      <c r="G22" s="354">
        <v>0</v>
      </c>
      <c r="H22" s="349" t="s">
        <v>113</v>
      </c>
      <c r="I22" s="354">
        <v>482321</v>
      </c>
      <c r="J22" s="349">
        <v>322757</v>
      </c>
      <c r="K22" s="355">
        <v>0</v>
      </c>
    </row>
    <row r="23" spans="1:12" ht="28.5" customHeight="1" x14ac:dyDescent="0.15">
      <c r="A23" s="69"/>
      <c r="B23" s="70"/>
      <c r="C23" s="114" t="s">
        <v>146</v>
      </c>
      <c r="D23" s="222"/>
      <c r="E23" s="5">
        <v>89</v>
      </c>
      <c r="F23" s="354">
        <v>0</v>
      </c>
      <c r="G23" s="354">
        <v>0</v>
      </c>
      <c r="H23" s="354">
        <v>0</v>
      </c>
      <c r="I23" s="354">
        <v>27</v>
      </c>
      <c r="J23" s="349">
        <v>42</v>
      </c>
      <c r="K23" s="355">
        <v>20</v>
      </c>
    </row>
    <row r="24" spans="1:12" ht="28.5" customHeight="1" x14ac:dyDescent="0.15">
      <c r="A24" s="20" t="s">
        <v>153</v>
      </c>
      <c r="B24" s="238"/>
      <c r="C24" s="114" t="s">
        <v>147</v>
      </c>
      <c r="D24" s="222"/>
      <c r="E24" s="356">
        <v>0</v>
      </c>
      <c r="F24" s="354">
        <v>0</v>
      </c>
      <c r="G24" s="354">
        <v>0</v>
      </c>
      <c r="H24" s="354">
        <v>0</v>
      </c>
      <c r="I24" s="354">
        <v>0</v>
      </c>
      <c r="J24" s="354">
        <v>0</v>
      </c>
      <c r="K24" s="355">
        <v>0</v>
      </c>
    </row>
    <row r="25" spans="1:12" ht="28.5" customHeight="1" thickBot="1" x14ac:dyDescent="0.2">
      <c r="A25" s="72"/>
      <c r="B25" s="73"/>
      <c r="C25" s="115" t="s">
        <v>87</v>
      </c>
      <c r="D25" s="223"/>
      <c r="E25" s="357">
        <v>4546058</v>
      </c>
      <c r="F25" s="358">
        <v>0</v>
      </c>
      <c r="G25" s="358">
        <v>0</v>
      </c>
      <c r="H25" s="358">
        <v>0</v>
      </c>
      <c r="I25" s="359">
        <v>3581391</v>
      </c>
      <c r="J25" s="359">
        <v>647211</v>
      </c>
      <c r="K25" s="360">
        <v>317456</v>
      </c>
    </row>
    <row r="26" spans="1:12" ht="15" customHeight="1" x14ac:dyDescent="0.15">
      <c r="C26" s="12"/>
      <c r="D26" s="12"/>
      <c r="E26" s="12"/>
      <c r="F26" s="12"/>
      <c r="G26" s="12"/>
      <c r="K26" s="3" t="s">
        <v>532</v>
      </c>
      <c r="L26" s="12"/>
    </row>
  </sheetData>
  <sheetProtection sheet="1" objects="1" scenarios="1" selectLockedCells="1" selectUnlockedCells="1"/>
  <mergeCells count="8">
    <mergeCell ref="J3:J4"/>
    <mergeCell ref="A11:A13"/>
    <mergeCell ref="A14:A16"/>
    <mergeCell ref="A17:A19"/>
    <mergeCell ref="A3:D4"/>
    <mergeCell ref="E3:E4"/>
    <mergeCell ref="F3:F4"/>
    <mergeCell ref="H3:H4"/>
  </mergeCells>
  <phoneticPr fontId="16"/>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&amp;L事業所</oddHeader>
    <oddFooter>&amp;C&amp;11－&amp;12&amp;P&amp;11－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L26"/>
  <sheetViews>
    <sheetView view="pageBreakPreview" zoomScale="90" zoomScaleNormal="75" zoomScaleSheetLayoutView="90" workbookViewId="0">
      <pane xSplit="4" topLeftCell="E1" activePane="topRight" state="frozen"/>
      <selection activeCell="F8" sqref="F8:H8"/>
      <selection pane="topRight" activeCell="O9" sqref="O9"/>
    </sheetView>
  </sheetViews>
  <sheetFormatPr defaultRowHeight="24.95" customHeight="1" x14ac:dyDescent="0.15"/>
  <cols>
    <col min="1" max="1" width="16" style="16" hidden="1" customWidth="1"/>
    <col min="2" max="2" width="1.42578125" style="16" hidden="1" customWidth="1"/>
    <col min="3" max="3" width="18.85546875" style="16" hidden="1" customWidth="1"/>
    <col min="4" max="4" width="1.42578125" style="16" hidden="1" customWidth="1"/>
    <col min="5" max="7" width="20.7109375" style="16" hidden="1" customWidth="1"/>
    <col min="8" max="11" width="25" style="67" customWidth="1"/>
    <col min="12" max="16384" width="9.140625" style="16"/>
  </cols>
  <sheetData>
    <row r="1" spans="1:12" ht="5.0999999999999996" customHeight="1" x14ac:dyDescent="0.15"/>
    <row r="2" spans="1:12" ht="15" customHeight="1" thickBot="1" x14ac:dyDescent="0.2">
      <c r="A2" s="68" t="s">
        <v>527</v>
      </c>
      <c r="B2" s="68"/>
      <c r="C2" s="12"/>
      <c r="D2" s="12"/>
      <c r="E2" s="12"/>
      <c r="F2" s="12"/>
      <c r="G2" s="12"/>
      <c r="K2" s="231" t="s">
        <v>143</v>
      </c>
      <c r="L2" s="12"/>
    </row>
    <row r="3" spans="1:12" ht="24" customHeight="1" thickBot="1" x14ac:dyDescent="0.2">
      <c r="A3" s="736" t="s">
        <v>128</v>
      </c>
      <c r="B3" s="736"/>
      <c r="C3" s="736"/>
      <c r="D3" s="736"/>
      <c r="E3" s="944" t="s">
        <v>18</v>
      </c>
      <c r="F3" s="738" t="s">
        <v>120</v>
      </c>
      <c r="G3" s="266" t="s">
        <v>533</v>
      </c>
      <c r="H3" s="798" t="s">
        <v>144</v>
      </c>
      <c r="I3" s="118" t="s">
        <v>528</v>
      </c>
      <c r="J3" s="942" t="s">
        <v>529</v>
      </c>
      <c r="K3" s="307" t="s">
        <v>530</v>
      </c>
      <c r="L3" s="79"/>
    </row>
    <row r="4" spans="1:12" ht="24" customHeight="1" x14ac:dyDescent="0.15">
      <c r="A4" s="736"/>
      <c r="B4" s="736"/>
      <c r="C4" s="736"/>
      <c r="D4" s="736"/>
      <c r="E4" s="944"/>
      <c r="F4" s="738"/>
      <c r="G4" s="267" t="s">
        <v>492</v>
      </c>
      <c r="H4" s="738"/>
      <c r="I4" s="233" t="s">
        <v>145</v>
      </c>
      <c r="J4" s="857"/>
      <c r="K4" s="306" t="s">
        <v>531</v>
      </c>
      <c r="L4" s="79"/>
    </row>
    <row r="5" spans="1:12" ht="28.5" customHeight="1" x14ac:dyDescent="0.15">
      <c r="A5" s="69"/>
      <c r="B5" s="70"/>
      <c r="C5" s="114" t="s">
        <v>146</v>
      </c>
      <c r="D5" s="222"/>
      <c r="E5" s="350">
        <f>SUM(F5:K5)</f>
        <v>502</v>
      </c>
      <c r="F5" s="351">
        <v>3</v>
      </c>
      <c r="G5" s="352">
        <v>58</v>
      </c>
      <c r="H5" s="352">
        <v>161</v>
      </c>
      <c r="I5" s="352">
        <v>75</v>
      </c>
      <c r="J5" s="352">
        <v>185</v>
      </c>
      <c r="K5" s="353">
        <v>20</v>
      </c>
    </row>
    <row r="6" spans="1:12" ht="28.5" customHeight="1" x14ac:dyDescent="0.15">
      <c r="A6" s="20" t="s">
        <v>136</v>
      </c>
      <c r="B6" s="232"/>
      <c r="C6" s="114" t="s">
        <v>147</v>
      </c>
      <c r="D6" s="222"/>
      <c r="E6" s="5">
        <v>89069</v>
      </c>
      <c r="F6" s="354">
        <v>18271</v>
      </c>
      <c r="G6" s="349">
        <v>10858</v>
      </c>
      <c r="H6" s="349">
        <v>19393</v>
      </c>
      <c r="I6" s="349">
        <v>14952</v>
      </c>
      <c r="J6" s="349">
        <v>25595</v>
      </c>
      <c r="K6" s="355">
        <v>0</v>
      </c>
    </row>
    <row r="7" spans="1:12" ht="28.5" customHeight="1" x14ac:dyDescent="0.15">
      <c r="A7" s="71"/>
      <c r="B7" s="70"/>
      <c r="C7" s="114" t="s">
        <v>87</v>
      </c>
      <c r="D7" s="222"/>
      <c r="E7" s="5">
        <v>10859894</v>
      </c>
      <c r="F7" s="354">
        <v>762893</v>
      </c>
      <c r="G7" s="349">
        <v>277249</v>
      </c>
      <c r="H7" s="349">
        <v>2449276</v>
      </c>
      <c r="I7" s="349">
        <v>4334148</v>
      </c>
      <c r="J7" s="349">
        <v>2718872</v>
      </c>
      <c r="K7" s="355">
        <v>31756</v>
      </c>
    </row>
    <row r="8" spans="1:12" ht="28.5" customHeight="1" x14ac:dyDescent="0.15">
      <c r="A8" s="69"/>
      <c r="B8" s="70"/>
      <c r="C8" s="114" t="s">
        <v>146</v>
      </c>
      <c r="D8" s="222"/>
      <c r="E8" s="5">
        <v>201</v>
      </c>
      <c r="F8" s="354">
        <v>0</v>
      </c>
      <c r="G8" s="349">
        <v>20</v>
      </c>
      <c r="H8" s="349">
        <v>93</v>
      </c>
      <c r="I8" s="349">
        <v>21</v>
      </c>
      <c r="J8" s="349">
        <v>67</v>
      </c>
      <c r="K8" s="355">
        <v>0</v>
      </c>
    </row>
    <row r="9" spans="1:12" ht="28.5" customHeight="1" x14ac:dyDescent="0.15">
      <c r="A9" s="20" t="s">
        <v>148</v>
      </c>
      <c r="B9" s="232"/>
      <c r="C9" s="114" t="s">
        <v>147</v>
      </c>
      <c r="D9" s="222"/>
      <c r="E9" s="5">
        <v>5320</v>
      </c>
      <c r="F9" s="354">
        <v>0</v>
      </c>
      <c r="G9" s="349">
        <v>618</v>
      </c>
      <c r="H9" s="349">
        <v>2417</v>
      </c>
      <c r="I9" s="349">
        <v>673</v>
      </c>
      <c r="J9" s="349">
        <v>1612</v>
      </c>
      <c r="K9" s="355">
        <v>0</v>
      </c>
    </row>
    <row r="10" spans="1:12" ht="28.5" customHeight="1" x14ac:dyDescent="0.15">
      <c r="A10" s="71"/>
      <c r="B10" s="70"/>
      <c r="C10" s="114" t="s">
        <v>87</v>
      </c>
      <c r="D10" s="222"/>
      <c r="E10" s="5">
        <v>1154615</v>
      </c>
      <c r="F10" s="354">
        <v>0</v>
      </c>
      <c r="G10" s="349">
        <v>18522</v>
      </c>
      <c r="H10" s="349">
        <v>401189</v>
      </c>
      <c r="I10" s="349">
        <v>29078</v>
      </c>
      <c r="J10" s="349">
        <v>705826</v>
      </c>
      <c r="K10" s="355">
        <v>0</v>
      </c>
    </row>
    <row r="11" spans="1:12" ht="28.5" customHeight="1" x14ac:dyDescent="0.15">
      <c r="A11" s="943" t="s">
        <v>149</v>
      </c>
      <c r="B11" s="232"/>
      <c r="C11" s="114" t="s">
        <v>146</v>
      </c>
      <c r="D11" s="222"/>
      <c r="E11" s="5">
        <v>100</v>
      </c>
      <c r="F11" s="354">
        <v>1</v>
      </c>
      <c r="G11" s="349">
        <v>11</v>
      </c>
      <c r="H11" s="349">
        <v>35</v>
      </c>
      <c r="I11" s="349">
        <v>12</v>
      </c>
      <c r="J11" s="349">
        <v>41</v>
      </c>
      <c r="K11" s="355">
        <v>0</v>
      </c>
    </row>
    <row r="12" spans="1:12" ht="28.5" customHeight="1" x14ac:dyDescent="0.15">
      <c r="A12" s="943"/>
      <c r="B12" s="232"/>
      <c r="C12" s="114" t="s">
        <v>147</v>
      </c>
      <c r="D12" s="222"/>
      <c r="E12" s="5">
        <v>7170</v>
      </c>
      <c r="F12" s="354">
        <v>92</v>
      </c>
      <c r="G12" s="349">
        <v>748</v>
      </c>
      <c r="H12" s="349">
        <v>2491</v>
      </c>
      <c r="I12" s="349">
        <v>930</v>
      </c>
      <c r="J12" s="349">
        <v>2909</v>
      </c>
      <c r="K12" s="355">
        <v>0</v>
      </c>
    </row>
    <row r="13" spans="1:12" ht="28.5" customHeight="1" x14ac:dyDescent="0.15">
      <c r="A13" s="943"/>
      <c r="B13" s="70"/>
      <c r="C13" s="114" t="s">
        <v>87</v>
      </c>
      <c r="D13" s="222"/>
      <c r="E13" s="5">
        <v>549797</v>
      </c>
      <c r="F13" s="354" t="s">
        <v>113</v>
      </c>
      <c r="G13" s="349" t="s">
        <v>113</v>
      </c>
      <c r="H13" s="349">
        <v>175828</v>
      </c>
      <c r="I13" s="349">
        <v>50651</v>
      </c>
      <c r="J13" s="349">
        <v>280391</v>
      </c>
      <c r="K13" s="355">
        <v>0</v>
      </c>
    </row>
    <row r="14" spans="1:12" ht="28.5" customHeight="1" x14ac:dyDescent="0.15">
      <c r="A14" s="943" t="s">
        <v>150</v>
      </c>
      <c r="B14" s="232"/>
      <c r="C14" s="114" t="s">
        <v>146</v>
      </c>
      <c r="D14" s="222"/>
      <c r="E14" s="5">
        <v>77</v>
      </c>
      <c r="F14" s="354">
        <v>0</v>
      </c>
      <c r="G14" s="349">
        <v>21</v>
      </c>
      <c r="H14" s="349">
        <v>23</v>
      </c>
      <c r="I14" s="349">
        <v>11</v>
      </c>
      <c r="J14" s="349">
        <v>22</v>
      </c>
      <c r="K14" s="355">
        <v>0</v>
      </c>
    </row>
    <row r="15" spans="1:12" ht="28.5" customHeight="1" x14ac:dyDescent="0.15">
      <c r="A15" s="943"/>
      <c r="B15" s="232"/>
      <c r="C15" s="114" t="s">
        <v>147</v>
      </c>
      <c r="D15" s="222"/>
      <c r="E15" s="5">
        <v>14719</v>
      </c>
      <c r="F15" s="354">
        <v>0</v>
      </c>
      <c r="G15" s="354">
        <v>4190</v>
      </c>
      <c r="H15" s="349">
        <v>3656</v>
      </c>
      <c r="I15" s="349">
        <v>2105</v>
      </c>
      <c r="J15" s="349">
        <v>4768</v>
      </c>
      <c r="K15" s="355">
        <v>0</v>
      </c>
    </row>
    <row r="16" spans="1:12" ht="28.5" customHeight="1" x14ac:dyDescent="0.15">
      <c r="A16" s="943"/>
      <c r="B16" s="70"/>
      <c r="C16" s="114" t="s">
        <v>87</v>
      </c>
      <c r="D16" s="222"/>
      <c r="E16" s="5">
        <v>1270534</v>
      </c>
      <c r="F16" s="354">
        <v>0</v>
      </c>
      <c r="G16" s="354">
        <v>120160</v>
      </c>
      <c r="H16" s="349" t="s">
        <v>113</v>
      </c>
      <c r="I16" s="349" t="s">
        <v>113</v>
      </c>
      <c r="J16" s="349">
        <v>450269</v>
      </c>
      <c r="K16" s="355">
        <v>0</v>
      </c>
    </row>
    <row r="17" spans="1:12" ht="28.5" customHeight="1" x14ac:dyDescent="0.15">
      <c r="A17" s="943" t="s">
        <v>151</v>
      </c>
      <c r="B17" s="232"/>
      <c r="C17" s="114" t="s">
        <v>146</v>
      </c>
      <c r="D17" s="222"/>
      <c r="E17" s="5">
        <v>24</v>
      </c>
      <c r="F17" s="354">
        <v>0</v>
      </c>
      <c r="G17" s="354">
        <v>6</v>
      </c>
      <c r="H17" s="349">
        <v>8</v>
      </c>
      <c r="I17" s="354">
        <v>1</v>
      </c>
      <c r="J17" s="349">
        <v>9</v>
      </c>
      <c r="K17" s="355">
        <v>0</v>
      </c>
    </row>
    <row r="18" spans="1:12" ht="28.5" customHeight="1" x14ac:dyDescent="0.15">
      <c r="A18" s="943"/>
      <c r="B18" s="232"/>
      <c r="C18" s="114" t="s">
        <v>147</v>
      </c>
      <c r="D18" s="222"/>
      <c r="E18" s="5">
        <v>19231</v>
      </c>
      <c r="F18" s="354">
        <v>0</v>
      </c>
      <c r="G18" s="354">
        <v>5302</v>
      </c>
      <c r="H18" s="349">
        <v>6914</v>
      </c>
      <c r="I18" s="349">
        <v>776</v>
      </c>
      <c r="J18" s="349">
        <v>6239</v>
      </c>
      <c r="K18" s="355">
        <v>0</v>
      </c>
    </row>
    <row r="19" spans="1:12" ht="28.5" customHeight="1" x14ac:dyDescent="0.15">
      <c r="A19" s="943"/>
      <c r="B19" s="70"/>
      <c r="C19" s="114" t="s">
        <v>87</v>
      </c>
      <c r="D19" s="222"/>
      <c r="E19" s="356" t="s">
        <v>113</v>
      </c>
      <c r="F19" s="354">
        <v>0</v>
      </c>
      <c r="G19" s="349" t="s">
        <v>113</v>
      </c>
      <c r="H19" s="349" t="s">
        <v>113</v>
      </c>
      <c r="I19" s="349" t="s">
        <v>113</v>
      </c>
      <c r="J19" s="349">
        <v>312418</v>
      </c>
      <c r="K19" s="355">
        <v>0</v>
      </c>
    </row>
    <row r="20" spans="1:12" ht="28.5" customHeight="1" x14ac:dyDescent="0.15">
      <c r="A20" s="71"/>
      <c r="B20" s="70"/>
      <c r="C20" s="114" t="s">
        <v>146</v>
      </c>
      <c r="D20" s="222"/>
      <c r="E20" s="348">
        <v>11</v>
      </c>
      <c r="F20" s="354">
        <v>2</v>
      </c>
      <c r="G20" s="354">
        <v>0</v>
      </c>
      <c r="H20" s="349">
        <v>2</v>
      </c>
      <c r="I20" s="354">
        <v>3</v>
      </c>
      <c r="J20" s="349">
        <v>4</v>
      </c>
      <c r="K20" s="355">
        <v>0</v>
      </c>
    </row>
    <row r="21" spans="1:12" ht="28.5" customHeight="1" x14ac:dyDescent="0.15">
      <c r="A21" s="20" t="s">
        <v>152</v>
      </c>
      <c r="B21" s="232"/>
      <c r="C21" s="114" t="s">
        <v>147</v>
      </c>
      <c r="D21" s="222"/>
      <c r="E21" s="5">
        <v>42629</v>
      </c>
      <c r="F21" s="354">
        <v>18179</v>
      </c>
      <c r="G21" s="354">
        <v>0</v>
      </c>
      <c r="H21" s="349">
        <v>3915</v>
      </c>
      <c r="I21" s="354">
        <v>10468</v>
      </c>
      <c r="J21" s="349">
        <v>10067</v>
      </c>
      <c r="K21" s="355">
        <v>0</v>
      </c>
    </row>
    <row r="22" spans="1:12" ht="28.5" customHeight="1" x14ac:dyDescent="0.15">
      <c r="A22" s="71"/>
      <c r="B22" s="70"/>
      <c r="C22" s="114" t="s">
        <v>87</v>
      </c>
      <c r="D22" s="222"/>
      <c r="E22" s="356" t="s">
        <v>113</v>
      </c>
      <c r="F22" s="354" t="s">
        <v>113</v>
      </c>
      <c r="G22" s="354">
        <v>0</v>
      </c>
      <c r="H22" s="349" t="s">
        <v>113</v>
      </c>
      <c r="I22" s="354">
        <v>482321</v>
      </c>
      <c r="J22" s="349">
        <v>322757</v>
      </c>
      <c r="K22" s="355">
        <v>0</v>
      </c>
    </row>
    <row r="23" spans="1:12" ht="28.5" customHeight="1" x14ac:dyDescent="0.15">
      <c r="A23" s="69"/>
      <c r="B23" s="70"/>
      <c r="C23" s="114" t="s">
        <v>146</v>
      </c>
      <c r="D23" s="222"/>
      <c r="E23" s="5">
        <v>89</v>
      </c>
      <c r="F23" s="354">
        <v>0</v>
      </c>
      <c r="G23" s="354">
        <v>0</v>
      </c>
      <c r="H23" s="354">
        <v>0</v>
      </c>
      <c r="I23" s="354">
        <v>27</v>
      </c>
      <c r="J23" s="349">
        <v>42</v>
      </c>
      <c r="K23" s="355">
        <v>20</v>
      </c>
    </row>
    <row r="24" spans="1:12" ht="28.5" customHeight="1" x14ac:dyDescent="0.15">
      <c r="A24" s="20" t="s">
        <v>153</v>
      </c>
      <c r="B24" s="232"/>
      <c r="C24" s="114" t="s">
        <v>147</v>
      </c>
      <c r="D24" s="222"/>
      <c r="E24" s="356">
        <v>0</v>
      </c>
      <c r="F24" s="354">
        <v>0</v>
      </c>
      <c r="G24" s="354">
        <v>0</v>
      </c>
      <c r="H24" s="354">
        <v>0</v>
      </c>
      <c r="I24" s="354">
        <v>0</v>
      </c>
      <c r="J24" s="354">
        <v>0</v>
      </c>
      <c r="K24" s="355">
        <v>0</v>
      </c>
    </row>
    <row r="25" spans="1:12" ht="28.5" customHeight="1" thickBot="1" x14ac:dyDescent="0.2">
      <c r="A25" s="72"/>
      <c r="B25" s="73"/>
      <c r="C25" s="115" t="s">
        <v>87</v>
      </c>
      <c r="D25" s="223"/>
      <c r="E25" s="357">
        <v>4546058</v>
      </c>
      <c r="F25" s="358">
        <v>0</v>
      </c>
      <c r="G25" s="358">
        <v>0</v>
      </c>
      <c r="H25" s="358">
        <v>0</v>
      </c>
      <c r="I25" s="359">
        <v>3581391</v>
      </c>
      <c r="J25" s="359">
        <v>647211</v>
      </c>
      <c r="K25" s="360">
        <v>317456</v>
      </c>
    </row>
    <row r="26" spans="1:12" ht="15" customHeight="1" x14ac:dyDescent="0.15">
      <c r="C26" s="12"/>
      <c r="D26" s="12"/>
      <c r="E26" s="12"/>
      <c r="F26" s="12"/>
      <c r="G26" s="12"/>
      <c r="K26" s="3" t="s">
        <v>532</v>
      </c>
      <c r="L26" s="12"/>
    </row>
  </sheetData>
  <sheetProtection sheet="1" objects="1" scenarios="1" selectLockedCells="1" selectUnlockedCells="1"/>
  <mergeCells count="8">
    <mergeCell ref="J3:J4"/>
    <mergeCell ref="A11:A13"/>
    <mergeCell ref="A14:A16"/>
    <mergeCell ref="A17:A19"/>
    <mergeCell ref="A3:D4"/>
    <mergeCell ref="E3:E4"/>
    <mergeCell ref="F3:F4"/>
    <mergeCell ref="H3:H4"/>
  </mergeCells>
  <phoneticPr fontId="16"/>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&amp;R事業所</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P46"/>
  <sheetViews>
    <sheetView view="pageBreakPreview" zoomScaleNormal="100" zoomScaleSheetLayoutView="100" workbookViewId="0">
      <selection activeCell="AA13" sqref="AA13"/>
    </sheetView>
  </sheetViews>
  <sheetFormatPr defaultRowHeight="17.100000000000001" customHeight="1" x14ac:dyDescent="0.15"/>
  <cols>
    <col min="1" max="1" width="13.7109375" style="83" customWidth="1"/>
    <col min="2" max="2" width="12.7109375" style="83" customWidth="1"/>
    <col min="3" max="3" width="11.42578125" style="83" customWidth="1"/>
    <col min="4" max="4" width="13" style="83" customWidth="1"/>
    <col min="5" max="6" width="15.7109375" style="83" customWidth="1"/>
    <col min="7" max="7" width="17.140625" style="83" customWidth="1"/>
    <col min="8" max="8" width="1.140625" style="83" customWidth="1"/>
    <col min="9" max="10" width="16.28515625" style="83" hidden="1" customWidth="1"/>
    <col min="11" max="13" width="16.42578125" style="83" hidden="1" customWidth="1"/>
    <col min="14" max="14" width="17.7109375" style="83" hidden="1" customWidth="1"/>
    <col min="15" max="15" width="0" style="83" hidden="1" customWidth="1"/>
    <col min="16" max="16384" width="9.140625" style="83"/>
  </cols>
  <sheetData>
    <row r="1" spans="1:16" ht="5.0999999999999996" customHeight="1" x14ac:dyDescent="0.15">
      <c r="B1" s="82" t="s">
        <v>154</v>
      </c>
      <c r="C1" s="82"/>
      <c r="D1" s="82"/>
      <c r="E1" s="82"/>
      <c r="J1" s="82"/>
      <c r="K1" s="82"/>
      <c r="L1" s="82"/>
      <c r="M1" s="82"/>
      <c r="N1" s="82"/>
    </row>
    <row r="2" spans="1:16" ht="15" customHeight="1" x14ac:dyDescent="0.15">
      <c r="A2" s="84" t="s">
        <v>155</v>
      </c>
      <c r="B2" s="82"/>
      <c r="C2" s="82"/>
      <c r="D2" s="82"/>
      <c r="E2" s="82"/>
      <c r="I2" s="957"/>
      <c r="J2" s="957"/>
      <c r="K2" s="957"/>
      <c r="L2" s="957"/>
      <c r="M2" s="957"/>
      <c r="N2" s="957"/>
    </row>
    <row r="3" spans="1:16" ht="5.0999999999999996" customHeight="1" x14ac:dyDescent="0.15">
      <c r="A3" s="84"/>
      <c r="B3" s="82"/>
      <c r="C3" s="82"/>
      <c r="D3" s="82"/>
      <c r="E3" s="82"/>
      <c r="I3" s="82"/>
      <c r="J3" s="82"/>
      <c r="K3" s="82"/>
      <c r="L3" s="82"/>
      <c r="M3" s="82"/>
      <c r="N3" s="82"/>
    </row>
    <row r="4" spans="1:16" ht="53.25" customHeight="1" x14ac:dyDescent="0.15">
      <c r="A4" s="958" t="s">
        <v>620</v>
      </c>
      <c r="B4" s="958"/>
      <c r="C4" s="958"/>
      <c r="D4" s="958"/>
      <c r="E4" s="958"/>
      <c r="F4" s="958"/>
      <c r="G4" s="958"/>
      <c r="I4" s="958"/>
      <c r="J4" s="958"/>
      <c r="K4" s="958"/>
      <c r="L4" s="958"/>
      <c r="M4" s="958"/>
      <c r="N4" s="958"/>
    </row>
    <row r="5" spans="1:16" ht="15" customHeight="1" x14ac:dyDescent="0.15">
      <c r="A5" s="82"/>
      <c r="B5" s="82"/>
      <c r="C5" s="82"/>
      <c r="D5" s="82"/>
      <c r="E5" s="82"/>
      <c r="F5" s="82"/>
      <c r="G5" s="82"/>
      <c r="H5" s="82"/>
      <c r="I5" s="82"/>
      <c r="J5" s="82"/>
      <c r="K5" s="82"/>
      <c r="L5" s="82"/>
      <c r="M5" s="82"/>
      <c r="N5" s="82"/>
    </row>
    <row r="6" spans="1:16" ht="15" customHeight="1" thickBot="1" x14ac:dyDescent="0.2">
      <c r="A6" s="82" t="s">
        <v>603</v>
      </c>
      <c r="B6" s="82"/>
      <c r="C6" s="82"/>
      <c r="D6" s="82"/>
      <c r="E6" s="82"/>
      <c r="F6" s="82"/>
      <c r="G6" s="82"/>
      <c r="H6" s="82"/>
      <c r="I6" s="82"/>
      <c r="J6" s="82"/>
      <c r="K6" s="82"/>
      <c r="L6" s="82"/>
      <c r="M6" s="948" t="s">
        <v>156</v>
      </c>
      <c r="N6" s="948"/>
    </row>
    <row r="7" spans="1:16" ht="21.75" customHeight="1" thickBot="1" x14ac:dyDescent="0.2">
      <c r="A7" s="959" t="s">
        <v>157</v>
      </c>
      <c r="B7" s="947"/>
      <c r="C7" s="738" t="s">
        <v>158</v>
      </c>
      <c r="D7" s="738"/>
      <c r="E7" s="738" t="s">
        <v>159</v>
      </c>
      <c r="F7" s="738"/>
      <c r="G7" s="187" t="s">
        <v>160</v>
      </c>
      <c r="H7" s="190"/>
      <c r="I7" s="190" t="s">
        <v>372</v>
      </c>
      <c r="J7" s="738" t="s">
        <v>161</v>
      </c>
      <c r="K7" s="187" t="s">
        <v>162</v>
      </c>
      <c r="L7" s="190"/>
      <c r="M7" s="34"/>
      <c r="N7" s="876" t="s">
        <v>163</v>
      </c>
      <c r="O7" s="82"/>
      <c r="P7" s="82"/>
    </row>
    <row r="8" spans="1:16" ht="21.75" customHeight="1" x14ac:dyDescent="0.15">
      <c r="A8" s="960"/>
      <c r="B8" s="723"/>
      <c r="C8" s="738"/>
      <c r="D8" s="738"/>
      <c r="E8" s="188" t="s">
        <v>164</v>
      </c>
      <c r="F8" s="458" t="s">
        <v>165</v>
      </c>
      <c r="G8" s="458" t="s">
        <v>166</v>
      </c>
      <c r="H8" s="224"/>
      <c r="I8" s="579" t="s">
        <v>167</v>
      </c>
      <c r="J8" s="738"/>
      <c r="K8" s="458" t="s">
        <v>166</v>
      </c>
      <c r="L8" s="458" t="s">
        <v>168</v>
      </c>
      <c r="M8" s="458" t="s">
        <v>167</v>
      </c>
      <c r="N8" s="876"/>
      <c r="O8" s="82"/>
      <c r="P8" s="82"/>
    </row>
    <row r="9" spans="1:16" ht="17.100000000000001" customHeight="1" x14ac:dyDescent="0.15">
      <c r="A9" s="961" t="s">
        <v>169</v>
      </c>
      <c r="B9" s="961"/>
      <c r="C9" s="956">
        <v>1118</v>
      </c>
      <c r="D9" s="956"/>
      <c r="E9" s="580">
        <v>26042</v>
      </c>
      <c r="F9" s="558">
        <f>E9/C9</f>
        <v>23.293381037567084</v>
      </c>
      <c r="G9" s="955">
        <v>7291446</v>
      </c>
      <c r="H9" s="956"/>
      <c r="I9" s="559">
        <f>G9/E9</f>
        <v>279.98794255433529</v>
      </c>
      <c r="J9" s="580">
        <v>27137059</v>
      </c>
      <c r="K9" s="580">
        <v>47986527</v>
      </c>
      <c r="L9" s="558">
        <f>K9/C9</f>
        <v>42921.759391771018</v>
      </c>
      <c r="M9" s="558">
        <f>K9/E9</f>
        <v>1842.6590507641502</v>
      </c>
      <c r="N9" s="560">
        <v>18253351</v>
      </c>
      <c r="O9" s="82"/>
      <c r="P9" s="82"/>
    </row>
    <row r="10" spans="1:16" ht="12" customHeight="1" x14ac:dyDescent="0.15">
      <c r="A10" s="192"/>
      <c r="B10" s="456"/>
      <c r="C10" s="388"/>
      <c r="D10" s="116"/>
      <c r="E10" s="116"/>
      <c r="F10" s="120"/>
      <c r="G10" s="116"/>
      <c r="H10" s="76"/>
      <c r="I10" s="225"/>
      <c r="J10" s="116"/>
      <c r="K10" s="116"/>
      <c r="L10" s="225"/>
      <c r="M10" s="120"/>
      <c r="N10" s="189"/>
      <c r="O10" s="82"/>
      <c r="P10" s="82"/>
    </row>
    <row r="11" spans="1:16" ht="17.100000000000001" customHeight="1" x14ac:dyDescent="0.15">
      <c r="A11" s="949" t="s">
        <v>170</v>
      </c>
      <c r="B11" s="949"/>
      <c r="C11" s="950">
        <f>SUM(C14:D24)</f>
        <v>775</v>
      </c>
      <c r="D11" s="950"/>
      <c r="E11" s="116">
        <f>SUM(E14:E24)</f>
        <v>18543</v>
      </c>
      <c r="F11" s="120">
        <f>E11/C11</f>
        <v>23.926451612903225</v>
      </c>
      <c r="G11" s="116">
        <f>SUM(G14:G24)</f>
        <v>5052740</v>
      </c>
      <c r="H11" s="76"/>
      <c r="I11" s="225">
        <f>G11/E11</f>
        <v>272.48773121932805</v>
      </c>
      <c r="J11" s="116">
        <f>SUM(J14:J24)</f>
        <v>21079369</v>
      </c>
      <c r="K11" s="116">
        <f>SUM(K14:K24)</f>
        <v>36429567</v>
      </c>
      <c r="L11" s="120">
        <f>K11/C11</f>
        <v>47005.892903225809</v>
      </c>
      <c r="M11" s="120">
        <f>K11/E11</f>
        <v>1964.5994175699725</v>
      </c>
      <c r="N11" s="189">
        <f>SUM(N14:N24)</f>
        <v>13314889</v>
      </c>
      <c r="O11" s="82"/>
      <c r="P11" s="82"/>
    </row>
    <row r="12" spans="1:16" ht="17.100000000000001" customHeight="1" x14ac:dyDescent="0.15">
      <c r="A12" s="949" t="s">
        <v>171</v>
      </c>
      <c r="B12" s="949"/>
      <c r="C12" s="950">
        <v>343</v>
      </c>
      <c r="D12" s="950"/>
      <c r="E12" s="116">
        <v>7499</v>
      </c>
      <c r="F12" s="120">
        <f>E12/C12</f>
        <v>21.862973760932945</v>
      </c>
      <c r="G12" s="116">
        <v>2213995</v>
      </c>
      <c r="H12" s="76"/>
      <c r="I12" s="225">
        <f>G12/E12</f>
        <v>295.2386984931324</v>
      </c>
      <c r="J12" s="116">
        <v>6009312</v>
      </c>
      <c r="K12" s="116">
        <v>11426742</v>
      </c>
      <c r="L12" s="120">
        <f t="shared" ref="L12:L24" si="0">K12/C12</f>
        <v>33314.116618075801</v>
      </c>
      <c r="M12" s="120">
        <f>K12/E12</f>
        <v>1523.7687691692227</v>
      </c>
      <c r="N12" s="189">
        <v>4862685</v>
      </c>
      <c r="O12" s="82"/>
      <c r="P12" s="82"/>
    </row>
    <row r="13" spans="1:16" ht="12" customHeight="1" x14ac:dyDescent="0.15">
      <c r="A13" s="949"/>
      <c r="B13" s="949"/>
      <c r="C13" s="950"/>
      <c r="D13" s="950"/>
      <c r="E13" s="116"/>
      <c r="F13" s="120"/>
      <c r="G13" s="116"/>
      <c r="H13" s="76"/>
      <c r="I13" s="225"/>
      <c r="J13" s="116"/>
      <c r="K13" s="116"/>
      <c r="L13" s="120"/>
      <c r="M13" s="120"/>
      <c r="N13" s="189"/>
      <c r="O13" s="82"/>
      <c r="P13" s="82"/>
    </row>
    <row r="14" spans="1:16" ht="17.100000000000001" customHeight="1" x14ac:dyDescent="0.15">
      <c r="A14" s="949" t="s">
        <v>172</v>
      </c>
      <c r="B14" s="949"/>
      <c r="C14" s="950">
        <v>94</v>
      </c>
      <c r="D14" s="950"/>
      <c r="E14" s="116">
        <v>2205</v>
      </c>
      <c r="F14" s="120">
        <f t="shared" ref="F14:F24" si="1">E14/C14</f>
        <v>23.457446808510639</v>
      </c>
      <c r="G14" s="116">
        <v>518062</v>
      </c>
      <c r="H14" s="76"/>
      <c r="I14" s="225">
        <f>G14/E14</f>
        <v>234.94875283446711</v>
      </c>
      <c r="J14" s="116">
        <v>1862922</v>
      </c>
      <c r="K14" s="116">
        <v>3166886</v>
      </c>
      <c r="L14" s="120">
        <f t="shared" si="0"/>
        <v>33690.276595744683</v>
      </c>
      <c r="M14" s="120">
        <f t="shared" ref="M14:M24" si="2">K14/E14</f>
        <v>1436.2294784580499</v>
      </c>
      <c r="N14" s="189">
        <v>1164818</v>
      </c>
      <c r="O14" s="82"/>
      <c r="P14" s="82"/>
    </row>
    <row r="15" spans="1:16" ht="17.100000000000001" customHeight="1" x14ac:dyDescent="0.15">
      <c r="A15" s="949" t="s">
        <v>173</v>
      </c>
      <c r="B15" s="949"/>
      <c r="C15" s="950">
        <v>35</v>
      </c>
      <c r="D15" s="950"/>
      <c r="E15" s="116">
        <v>657</v>
      </c>
      <c r="F15" s="120">
        <f t="shared" si="1"/>
        <v>18.771428571428572</v>
      </c>
      <c r="G15" s="116">
        <v>162364</v>
      </c>
      <c r="H15" s="76"/>
      <c r="I15" s="225">
        <f>G15/E15</f>
        <v>247.12937595129375</v>
      </c>
      <c r="J15" s="116">
        <v>364867</v>
      </c>
      <c r="K15" s="116">
        <v>648781</v>
      </c>
      <c r="L15" s="120">
        <f t="shared" si="0"/>
        <v>18536.599999999999</v>
      </c>
      <c r="M15" s="120">
        <f>K15/E15</f>
        <v>987.4901065449011</v>
      </c>
      <c r="N15" s="189">
        <v>264293</v>
      </c>
      <c r="O15" s="82"/>
      <c r="P15" s="82"/>
    </row>
    <row r="16" spans="1:16" ht="17.100000000000001" customHeight="1" x14ac:dyDescent="0.15">
      <c r="A16" s="949" t="s">
        <v>174</v>
      </c>
      <c r="B16" s="949"/>
      <c r="C16" s="950">
        <v>58</v>
      </c>
      <c r="D16" s="950"/>
      <c r="E16" s="116">
        <v>846</v>
      </c>
      <c r="F16" s="120">
        <f t="shared" si="1"/>
        <v>14.586206896551724</v>
      </c>
      <c r="G16" s="268">
        <v>227376</v>
      </c>
      <c r="H16" s="76"/>
      <c r="I16" s="225">
        <f>G16/E16</f>
        <v>268.7659574468085</v>
      </c>
      <c r="J16" s="116">
        <v>440421</v>
      </c>
      <c r="K16" s="116">
        <v>1002810</v>
      </c>
      <c r="L16" s="120">
        <f t="shared" si="0"/>
        <v>17289.827586206895</v>
      </c>
      <c r="M16" s="120">
        <f t="shared" si="2"/>
        <v>1185.3546099290779</v>
      </c>
      <c r="N16" s="189">
        <v>503597</v>
      </c>
      <c r="O16" s="82"/>
      <c r="P16" s="82"/>
    </row>
    <row r="17" spans="1:16" ht="17.100000000000001" customHeight="1" x14ac:dyDescent="0.15">
      <c r="A17" s="953" t="s">
        <v>175</v>
      </c>
      <c r="B17" s="953"/>
      <c r="C17" s="954">
        <v>56</v>
      </c>
      <c r="D17" s="954"/>
      <c r="E17" s="581">
        <v>2214</v>
      </c>
      <c r="F17" s="561">
        <f>E17/C17</f>
        <v>39.535714285714285</v>
      </c>
      <c r="G17" s="392">
        <v>665442</v>
      </c>
      <c r="H17" s="76"/>
      <c r="I17" s="561">
        <f>G17/E17</f>
        <v>300.5609756097561</v>
      </c>
      <c r="J17" s="581">
        <v>4289651</v>
      </c>
      <c r="K17" s="581">
        <v>6423552</v>
      </c>
      <c r="L17" s="561">
        <f>K17/C17</f>
        <v>114706.28571428571</v>
      </c>
      <c r="M17" s="561">
        <f t="shared" si="2"/>
        <v>2901.3333333333335</v>
      </c>
      <c r="N17" s="582">
        <v>1997853</v>
      </c>
      <c r="O17" s="82"/>
      <c r="P17" s="82"/>
    </row>
    <row r="18" spans="1:16" ht="17.100000000000001" customHeight="1" x14ac:dyDescent="0.15">
      <c r="A18" s="949" t="s">
        <v>176</v>
      </c>
      <c r="B18" s="949"/>
      <c r="C18" s="950">
        <v>50</v>
      </c>
      <c r="D18" s="950"/>
      <c r="E18" s="116">
        <v>1160</v>
      </c>
      <c r="F18" s="120">
        <f t="shared" si="1"/>
        <v>23.2</v>
      </c>
      <c r="G18" s="268">
        <v>360988</v>
      </c>
      <c r="H18" s="76"/>
      <c r="I18" s="120">
        <f t="shared" ref="I18:I24" si="3">G18/E18</f>
        <v>311.19655172413792</v>
      </c>
      <c r="J18" s="116">
        <v>1531759</v>
      </c>
      <c r="K18" s="116">
        <v>4322320</v>
      </c>
      <c r="L18" s="120">
        <f t="shared" si="0"/>
        <v>86446.399999999994</v>
      </c>
      <c r="M18" s="120">
        <f t="shared" si="2"/>
        <v>3726.1379310344828</v>
      </c>
      <c r="N18" s="189">
        <v>1746627</v>
      </c>
      <c r="O18" s="82"/>
      <c r="P18" s="82"/>
    </row>
    <row r="19" spans="1:16" ht="17.100000000000001" customHeight="1" x14ac:dyDescent="0.15">
      <c r="A19" s="949" t="s">
        <v>177</v>
      </c>
      <c r="B19" s="949"/>
      <c r="C19" s="950">
        <v>116</v>
      </c>
      <c r="D19" s="950"/>
      <c r="E19" s="116">
        <v>3299</v>
      </c>
      <c r="F19" s="120">
        <f t="shared" si="1"/>
        <v>28.439655172413794</v>
      </c>
      <c r="G19" s="268">
        <v>825984</v>
      </c>
      <c r="H19" s="76"/>
      <c r="I19" s="120">
        <f t="shared" si="3"/>
        <v>250.37405274325553</v>
      </c>
      <c r="J19" s="116">
        <v>2548882</v>
      </c>
      <c r="K19" s="116">
        <v>4658768</v>
      </c>
      <c r="L19" s="120">
        <f t="shared" si="0"/>
        <v>40161.793103448275</v>
      </c>
      <c r="M19" s="120">
        <f t="shared" si="2"/>
        <v>1412.1758108517733</v>
      </c>
      <c r="N19" s="189">
        <v>1940191</v>
      </c>
      <c r="O19" s="82"/>
      <c r="P19" s="82"/>
    </row>
    <row r="20" spans="1:16" s="152" customFormat="1" ht="17.100000000000001" customHeight="1" x14ac:dyDescent="0.15">
      <c r="A20" s="949" t="s">
        <v>178</v>
      </c>
      <c r="B20" s="949"/>
      <c r="C20" s="950">
        <v>81</v>
      </c>
      <c r="D20" s="950"/>
      <c r="E20" s="116">
        <v>1570</v>
      </c>
      <c r="F20" s="120">
        <f t="shared" si="1"/>
        <v>19.382716049382715</v>
      </c>
      <c r="G20" s="268">
        <v>470416</v>
      </c>
      <c r="H20" s="74"/>
      <c r="I20" s="120">
        <f t="shared" si="3"/>
        <v>299.62802547770701</v>
      </c>
      <c r="J20" s="116">
        <v>3013253</v>
      </c>
      <c r="K20" s="116">
        <v>4067412</v>
      </c>
      <c r="L20" s="120">
        <f t="shared" si="0"/>
        <v>50214.962962962964</v>
      </c>
      <c r="M20" s="120">
        <f t="shared" si="2"/>
        <v>2590.708280254777</v>
      </c>
      <c r="N20" s="189">
        <v>981799</v>
      </c>
      <c r="O20" s="84"/>
      <c r="P20" s="84"/>
    </row>
    <row r="21" spans="1:16" ht="17.100000000000001" customHeight="1" x14ac:dyDescent="0.15">
      <c r="A21" s="949" t="s">
        <v>179</v>
      </c>
      <c r="B21" s="949"/>
      <c r="C21" s="950">
        <v>40</v>
      </c>
      <c r="D21" s="950"/>
      <c r="E21" s="116">
        <v>964</v>
      </c>
      <c r="F21" s="120">
        <f t="shared" si="1"/>
        <v>24.1</v>
      </c>
      <c r="G21" s="268">
        <v>262558</v>
      </c>
      <c r="H21" s="76"/>
      <c r="I21" s="120">
        <f t="shared" si="3"/>
        <v>272.36307053941908</v>
      </c>
      <c r="J21" s="116">
        <v>1227307</v>
      </c>
      <c r="K21" s="116">
        <v>1707888</v>
      </c>
      <c r="L21" s="120">
        <f t="shared" si="0"/>
        <v>42697.2</v>
      </c>
      <c r="M21" s="120">
        <f t="shared" si="2"/>
        <v>1771.6680497925311</v>
      </c>
      <c r="N21" s="189">
        <v>439119</v>
      </c>
      <c r="O21" s="82"/>
      <c r="P21" s="82"/>
    </row>
    <row r="22" spans="1:16" ht="17.100000000000001" customHeight="1" x14ac:dyDescent="0.15">
      <c r="A22" s="949" t="s">
        <v>180</v>
      </c>
      <c r="B22" s="949"/>
      <c r="C22" s="950">
        <v>144</v>
      </c>
      <c r="D22" s="950"/>
      <c r="E22" s="116">
        <v>3647</v>
      </c>
      <c r="F22" s="120">
        <f t="shared" si="1"/>
        <v>25.326388888888889</v>
      </c>
      <c r="G22" s="268">
        <v>981880</v>
      </c>
      <c r="H22" s="76"/>
      <c r="I22" s="120">
        <f t="shared" si="3"/>
        <v>269.22950370167263</v>
      </c>
      <c r="J22" s="116">
        <v>3382097</v>
      </c>
      <c r="K22" s="116">
        <v>5951565</v>
      </c>
      <c r="L22" s="120">
        <f t="shared" si="0"/>
        <v>41330.3125</v>
      </c>
      <c r="M22" s="120">
        <f t="shared" si="2"/>
        <v>1631.9070468878531</v>
      </c>
      <c r="N22" s="189">
        <v>2411015</v>
      </c>
      <c r="O22" s="82"/>
      <c r="P22" s="82"/>
    </row>
    <row r="23" spans="1:16" ht="17.100000000000001" customHeight="1" x14ac:dyDescent="0.15">
      <c r="A23" s="949" t="s">
        <v>181</v>
      </c>
      <c r="B23" s="949"/>
      <c r="C23" s="950">
        <v>55</v>
      </c>
      <c r="D23" s="950"/>
      <c r="E23" s="116">
        <v>882</v>
      </c>
      <c r="F23" s="120">
        <f t="shared" si="1"/>
        <v>16.036363636363635</v>
      </c>
      <c r="G23" s="268">
        <v>262422</v>
      </c>
      <c r="H23" s="76"/>
      <c r="I23" s="120">
        <f t="shared" si="3"/>
        <v>297.53061224489795</v>
      </c>
      <c r="J23" s="116">
        <v>722261</v>
      </c>
      <c r="K23" s="116">
        <v>1925946</v>
      </c>
      <c r="L23" s="120">
        <f t="shared" si="0"/>
        <v>35017.199999999997</v>
      </c>
      <c r="M23" s="120">
        <f t="shared" si="2"/>
        <v>2183.612244897959</v>
      </c>
      <c r="N23" s="189">
        <v>1064053</v>
      </c>
      <c r="O23" s="82"/>
      <c r="P23" s="82"/>
    </row>
    <row r="24" spans="1:16" ht="17.100000000000001" customHeight="1" thickBot="1" x14ac:dyDescent="0.2">
      <c r="A24" s="951" t="s">
        <v>182</v>
      </c>
      <c r="B24" s="951"/>
      <c r="C24" s="952">
        <v>46</v>
      </c>
      <c r="D24" s="952"/>
      <c r="E24" s="583">
        <v>1099</v>
      </c>
      <c r="F24" s="562">
        <f t="shared" si="1"/>
        <v>23.891304347826086</v>
      </c>
      <c r="G24" s="584">
        <v>315248</v>
      </c>
      <c r="H24" s="226"/>
      <c r="I24" s="562">
        <f t="shared" si="3"/>
        <v>286.84986351228389</v>
      </c>
      <c r="J24" s="583">
        <v>1695949</v>
      </c>
      <c r="K24" s="583">
        <v>2553639</v>
      </c>
      <c r="L24" s="562">
        <f t="shared" si="0"/>
        <v>55513.891304347824</v>
      </c>
      <c r="M24" s="562">
        <f t="shared" si="2"/>
        <v>2323.6023657870792</v>
      </c>
      <c r="N24" s="585">
        <v>801524</v>
      </c>
      <c r="O24" s="82"/>
      <c r="P24" s="82"/>
    </row>
    <row r="25" spans="1:16" ht="15" customHeight="1" x14ac:dyDescent="0.15">
      <c r="A25" s="82" t="s">
        <v>295</v>
      </c>
      <c r="B25" s="82"/>
      <c r="C25" s="82"/>
      <c r="D25" s="82"/>
      <c r="E25" s="82"/>
      <c r="F25" s="82"/>
      <c r="I25" s="82"/>
      <c r="J25" s="82"/>
      <c r="L25" s="82"/>
      <c r="M25" s="190"/>
      <c r="N25" s="563" t="s">
        <v>604</v>
      </c>
    </row>
    <row r="26" spans="1:16" ht="15" customHeight="1" x14ac:dyDescent="0.15">
      <c r="A26" s="82"/>
      <c r="B26" s="82"/>
      <c r="C26" s="82"/>
      <c r="D26" s="82"/>
      <c r="E26" s="82"/>
      <c r="F26" s="82"/>
      <c r="G26" s="82"/>
      <c r="H26" s="82"/>
      <c r="I26" s="82"/>
      <c r="K26" s="82"/>
      <c r="L26" s="82"/>
      <c r="M26" s="82"/>
      <c r="N26" s="82"/>
    </row>
    <row r="27" spans="1:16" ht="15" customHeight="1" thickBot="1" x14ac:dyDescent="0.2">
      <c r="A27" s="82" t="s">
        <v>303</v>
      </c>
      <c r="B27" s="82"/>
      <c r="C27" s="82"/>
      <c r="D27" s="82"/>
      <c r="E27" s="82"/>
      <c r="F27" s="82"/>
      <c r="G27" s="82"/>
      <c r="H27" s="82"/>
      <c r="I27" s="82"/>
      <c r="K27" s="82"/>
      <c r="L27" s="82"/>
      <c r="M27" s="948" t="s">
        <v>156</v>
      </c>
      <c r="N27" s="948"/>
    </row>
    <row r="28" spans="1:16" ht="21.75" customHeight="1" thickBot="1" x14ac:dyDescent="0.2">
      <c r="A28" s="736" t="s">
        <v>183</v>
      </c>
      <c r="B28" s="738" t="s">
        <v>46</v>
      </c>
      <c r="C28" s="738" t="s">
        <v>102</v>
      </c>
      <c r="D28" s="738"/>
      <c r="E28" s="738" t="s">
        <v>184</v>
      </c>
      <c r="F28" s="738"/>
      <c r="G28" s="742" t="s">
        <v>161</v>
      </c>
      <c r="H28" s="451"/>
      <c r="I28" s="947" t="s">
        <v>185</v>
      </c>
      <c r="J28" s="738"/>
      <c r="K28" s="738"/>
      <c r="L28" s="738" t="s">
        <v>186</v>
      </c>
      <c r="M28" s="738" t="s">
        <v>187</v>
      </c>
      <c r="N28" s="876" t="s">
        <v>163</v>
      </c>
      <c r="O28" s="82"/>
    </row>
    <row r="29" spans="1:16" ht="21.75" customHeight="1" x14ac:dyDescent="0.15">
      <c r="A29" s="736"/>
      <c r="B29" s="738"/>
      <c r="C29" s="150" t="s">
        <v>21</v>
      </c>
      <c r="D29" s="460" t="s">
        <v>165</v>
      </c>
      <c r="E29" s="150" t="s">
        <v>188</v>
      </c>
      <c r="F29" s="150" t="s">
        <v>167</v>
      </c>
      <c r="G29" s="742"/>
      <c r="H29" s="452"/>
      <c r="I29" s="450" t="s">
        <v>189</v>
      </c>
      <c r="J29" s="150" t="s">
        <v>165</v>
      </c>
      <c r="K29" s="458" t="s">
        <v>167</v>
      </c>
      <c r="L29" s="738"/>
      <c r="M29" s="738"/>
      <c r="N29" s="876"/>
      <c r="O29" s="82"/>
    </row>
    <row r="30" spans="1:16" ht="16.5" customHeight="1" x14ac:dyDescent="0.15">
      <c r="A30" s="477" t="s">
        <v>606</v>
      </c>
      <c r="B30" s="191">
        <v>56</v>
      </c>
      <c r="C30" s="76">
        <v>2081</v>
      </c>
      <c r="D30" s="144">
        <v>37.200000000000003</v>
      </c>
      <c r="E30" s="76">
        <v>536149</v>
      </c>
      <c r="F30" s="76">
        <v>258</v>
      </c>
      <c r="G30" s="76">
        <v>3666110</v>
      </c>
      <c r="H30" s="76"/>
      <c r="I30" s="564">
        <v>5681354</v>
      </c>
      <c r="J30" s="76">
        <v>101453</v>
      </c>
      <c r="K30" s="76">
        <v>2730</v>
      </c>
      <c r="L30" s="565">
        <v>4371409</v>
      </c>
      <c r="M30" s="565">
        <v>1491042</v>
      </c>
      <c r="N30" s="566">
        <v>1925693</v>
      </c>
      <c r="O30" s="82"/>
    </row>
    <row r="31" spans="1:16" s="152" customFormat="1" ht="17.100000000000001" customHeight="1" x14ac:dyDescent="0.15">
      <c r="A31" s="448" t="s">
        <v>600</v>
      </c>
      <c r="B31" s="191">
        <v>56</v>
      </c>
      <c r="C31" s="76">
        <v>2372</v>
      </c>
      <c r="D31" s="144">
        <v>42.4</v>
      </c>
      <c r="E31" s="76">
        <v>648398</v>
      </c>
      <c r="F31" s="76">
        <v>273</v>
      </c>
      <c r="G31" s="76">
        <v>3622850</v>
      </c>
      <c r="H31" s="76"/>
      <c r="I31" s="135">
        <v>5696045</v>
      </c>
      <c r="J31" s="76">
        <v>101715</v>
      </c>
      <c r="K31" s="76">
        <v>2401</v>
      </c>
      <c r="L31" s="565">
        <v>4405723</v>
      </c>
      <c r="M31" s="361">
        <v>1507632</v>
      </c>
      <c r="N31" s="566">
        <v>1945077</v>
      </c>
      <c r="P31" s="84"/>
    </row>
    <row r="32" spans="1:16" ht="17.100000000000001" customHeight="1" x14ac:dyDescent="0.15">
      <c r="A32" s="477" t="s">
        <v>601</v>
      </c>
      <c r="B32" s="191">
        <v>58</v>
      </c>
      <c r="C32" s="76">
        <v>2016</v>
      </c>
      <c r="D32" s="144">
        <v>34.799999999999997</v>
      </c>
      <c r="E32" s="76">
        <v>638216</v>
      </c>
      <c r="F32" s="135">
        <v>317</v>
      </c>
      <c r="G32" s="76">
        <v>3779814</v>
      </c>
      <c r="H32" s="74"/>
      <c r="I32" s="76">
        <v>5971296</v>
      </c>
      <c r="J32" s="76">
        <v>102953</v>
      </c>
      <c r="K32" s="76">
        <v>2962</v>
      </c>
      <c r="L32" s="361">
        <v>4835929</v>
      </c>
      <c r="M32" s="361">
        <v>1622908</v>
      </c>
      <c r="N32" s="567">
        <v>2044763</v>
      </c>
      <c r="P32" s="82"/>
    </row>
    <row r="33" spans="1:16" s="80" customFormat="1" ht="17.100000000000001" customHeight="1" x14ac:dyDescent="0.15">
      <c r="A33" s="477" t="s">
        <v>602</v>
      </c>
      <c r="B33" s="191">
        <v>52</v>
      </c>
      <c r="C33" s="76">
        <v>2102</v>
      </c>
      <c r="D33" s="144">
        <v>40.4</v>
      </c>
      <c r="E33" s="76">
        <v>633187</v>
      </c>
      <c r="F33" s="135">
        <v>301</v>
      </c>
      <c r="G33" s="76">
        <v>4208005</v>
      </c>
      <c r="H33" s="74"/>
      <c r="I33" s="76">
        <v>6250840</v>
      </c>
      <c r="J33" s="76">
        <v>120208</v>
      </c>
      <c r="K33" s="76">
        <v>2974</v>
      </c>
      <c r="L33" s="361">
        <v>4381160</v>
      </c>
      <c r="M33" s="361">
        <v>1474140</v>
      </c>
      <c r="N33" s="567">
        <v>1927575</v>
      </c>
      <c r="P33" s="81"/>
    </row>
    <row r="34" spans="1:16" s="80" customFormat="1" ht="17.100000000000001" customHeight="1" thickBot="1" x14ac:dyDescent="0.2">
      <c r="A34" s="568" t="s">
        <v>607</v>
      </c>
      <c r="B34" s="569">
        <f>C17</f>
        <v>56</v>
      </c>
      <c r="C34" s="570">
        <f>E17</f>
        <v>2214</v>
      </c>
      <c r="D34" s="571">
        <f>F17</f>
        <v>39.535714285714285</v>
      </c>
      <c r="E34" s="570">
        <f>G17</f>
        <v>665442</v>
      </c>
      <c r="F34" s="572">
        <f>I17</f>
        <v>300.5609756097561</v>
      </c>
      <c r="G34" s="570">
        <f>J17</f>
        <v>4289651</v>
      </c>
      <c r="H34" s="570"/>
      <c r="I34" s="570">
        <f>K17</f>
        <v>6423552</v>
      </c>
      <c r="J34" s="570">
        <f t="shared" ref="J34:K34" si="4">L17</f>
        <v>114706.28571428571</v>
      </c>
      <c r="K34" s="570">
        <f t="shared" si="4"/>
        <v>2901.3333333333335</v>
      </c>
      <c r="L34" s="573">
        <v>4214300</v>
      </c>
      <c r="M34" s="573">
        <v>1472761</v>
      </c>
      <c r="N34" s="574">
        <f>N17</f>
        <v>1997853</v>
      </c>
      <c r="P34" s="81"/>
    </row>
    <row r="35" spans="1:16" ht="15" customHeight="1" x14ac:dyDescent="0.15">
      <c r="A35" s="82" t="s">
        <v>371</v>
      </c>
      <c r="B35" s="82"/>
      <c r="C35" s="82"/>
      <c r="D35" s="82"/>
      <c r="E35" s="82"/>
      <c r="G35" s="82"/>
      <c r="H35" s="82"/>
      <c r="I35" s="190" t="s">
        <v>190</v>
      </c>
      <c r="J35" s="190"/>
      <c r="K35" s="190"/>
      <c r="L35" s="190"/>
      <c r="M35" s="190"/>
      <c r="N35" s="563" t="s">
        <v>604</v>
      </c>
    </row>
    <row r="36" spans="1:16" ht="15" customHeight="1" x14ac:dyDescent="0.15">
      <c r="A36" s="83" t="s">
        <v>191</v>
      </c>
      <c r="B36" s="82"/>
      <c r="C36" s="82"/>
      <c r="D36" s="82"/>
      <c r="E36" s="82"/>
      <c r="G36" s="82"/>
      <c r="H36" s="82"/>
      <c r="I36" s="82"/>
      <c r="J36" s="82"/>
      <c r="K36" s="82"/>
      <c r="L36" s="82"/>
      <c r="M36" s="82"/>
      <c r="N36" s="82"/>
    </row>
    <row r="37" spans="1:16" ht="15" customHeight="1" thickBot="1" x14ac:dyDescent="0.2">
      <c r="A37" s="82" t="s">
        <v>192</v>
      </c>
      <c r="B37" s="82"/>
      <c r="C37" s="82"/>
      <c r="D37" s="82"/>
      <c r="E37" s="82"/>
      <c r="F37" s="82" t="s">
        <v>193</v>
      </c>
      <c r="G37" s="82"/>
      <c r="H37" s="82"/>
      <c r="I37" s="82"/>
      <c r="K37" s="82"/>
      <c r="L37" s="82"/>
      <c r="M37" s="948" t="s">
        <v>194</v>
      </c>
      <c r="N37" s="948"/>
    </row>
    <row r="38" spans="1:16" ht="21.75" customHeight="1" thickBot="1" x14ac:dyDescent="0.2">
      <c r="A38" s="736" t="s">
        <v>183</v>
      </c>
      <c r="B38" s="738" t="s">
        <v>444</v>
      </c>
      <c r="C38" s="738"/>
      <c r="D38" s="738"/>
      <c r="E38" s="738"/>
      <c r="F38" s="876" t="s">
        <v>195</v>
      </c>
      <c r="G38" s="876"/>
      <c r="H38" s="876"/>
      <c r="I38" s="945"/>
      <c r="J38" s="876"/>
      <c r="K38" s="876"/>
      <c r="L38" s="876"/>
      <c r="M38" s="876"/>
      <c r="N38" s="876"/>
    </row>
    <row r="39" spans="1:16" ht="21.75" customHeight="1" x14ac:dyDescent="0.15">
      <c r="A39" s="736"/>
      <c r="B39" s="458" t="s">
        <v>46</v>
      </c>
      <c r="C39" s="460" t="s">
        <v>13</v>
      </c>
      <c r="D39" s="460" t="s">
        <v>196</v>
      </c>
      <c r="E39" s="460" t="s">
        <v>197</v>
      </c>
      <c r="F39" s="458" t="s">
        <v>46</v>
      </c>
      <c r="G39" s="458" t="s">
        <v>13</v>
      </c>
      <c r="H39" s="224"/>
      <c r="I39" s="455" t="s">
        <v>198</v>
      </c>
      <c r="J39" s="150" t="s">
        <v>199</v>
      </c>
      <c r="K39" s="460" t="s">
        <v>200</v>
      </c>
      <c r="L39" s="460" t="s">
        <v>201</v>
      </c>
      <c r="M39" s="460" t="s">
        <v>202</v>
      </c>
      <c r="N39" s="459" t="s">
        <v>203</v>
      </c>
    </row>
    <row r="40" spans="1:16" ht="16.5" customHeight="1" x14ac:dyDescent="0.15">
      <c r="A40" s="477" t="s">
        <v>510</v>
      </c>
      <c r="B40" s="361">
        <v>11</v>
      </c>
      <c r="C40" s="361">
        <v>1453</v>
      </c>
      <c r="D40" s="296">
        <v>1380291</v>
      </c>
      <c r="E40" s="361">
        <v>145901</v>
      </c>
      <c r="F40" s="361">
        <v>11</v>
      </c>
      <c r="G40" s="361">
        <v>1453</v>
      </c>
      <c r="H40" s="75"/>
      <c r="I40" s="105">
        <v>186700</v>
      </c>
      <c r="J40" s="105">
        <v>61806</v>
      </c>
      <c r="K40" s="105">
        <v>72409</v>
      </c>
      <c r="L40" s="575">
        <v>0</v>
      </c>
      <c r="M40" s="105">
        <v>1822</v>
      </c>
      <c r="N40" s="576">
        <v>0</v>
      </c>
    </row>
    <row r="41" spans="1:16" ht="17.100000000000001" customHeight="1" x14ac:dyDescent="0.15">
      <c r="A41" s="477" t="s">
        <v>600</v>
      </c>
      <c r="B41" s="151">
        <v>12</v>
      </c>
      <c r="C41" s="361">
        <v>1780</v>
      </c>
      <c r="D41" s="296">
        <v>1489280</v>
      </c>
      <c r="E41" s="361">
        <v>144860</v>
      </c>
      <c r="F41" s="361">
        <v>12</v>
      </c>
      <c r="G41" s="361">
        <v>1780</v>
      </c>
      <c r="H41" s="75"/>
      <c r="I41" s="105">
        <v>188095</v>
      </c>
      <c r="J41" s="105">
        <v>61956</v>
      </c>
      <c r="K41" s="105">
        <v>72989</v>
      </c>
      <c r="L41" s="575">
        <v>0</v>
      </c>
      <c r="M41" s="105">
        <v>1784</v>
      </c>
      <c r="N41" s="576">
        <v>0</v>
      </c>
    </row>
    <row r="42" spans="1:16" ht="17.100000000000001" customHeight="1" x14ac:dyDescent="0.15">
      <c r="A42" s="477" t="s">
        <v>601</v>
      </c>
      <c r="B42" s="151">
        <v>12</v>
      </c>
      <c r="C42" s="361">
        <v>1464</v>
      </c>
      <c r="D42" s="296">
        <v>1453649</v>
      </c>
      <c r="E42" s="361">
        <v>161748</v>
      </c>
      <c r="F42" s="361">
        <v>12</v>
      </c>
      <c r="G42" s="361">
        <v>1464</v>
      </c>
      <c r="H42" s="75"/>
      <c r="I42" s="105">
        <v>192226</v>
      </c>
      <c r="J42" s="361" t="s">
        <v>599</v>
      </c>
      <c r="K42" s="361" t="s">
        <v>599</v>
      </c>
      <c r="L42" s="361" t="s">
        <v>599</v>
      </c>
      <c r="M42" s="105">
        <v>1850</v>
      </c>
      <c r="N42" s="576">
        <v>0</v>
      </c>
    </row>
    <row r="43" spans="1:16" s="80" customFormat="1" ht="17.100000000000001" customHeight="1" x14ac:dyDescent="0.15">
      <c r="A43" s="477" t="s">
        <v>602</v>
      </c>
      <c r="B43" s="151">
        <v>12</v>
      </c>
      <c r="C43" s="361">
        <v>1534</v>
      </c>
      <c r="D43" s="296">
        <v>1938667</v>
      </c>
      <c r="E43" s="361">
        <v>240352</v>
      </c>
      <c r="F43" s="361">
        <v>12</v>
      </c>
      <c r="G43" s="361">
        <v>1534</v>
      </c>
      <c r="H43" s="75"/>
      <c r="I43" s="105">
        <v>180352</v>
      </c>
      <c r="J43" s="361" t="s">
        <v>608</v>
      </c>
      <c r="K43" s="361" t="s">
        <v>608</v>
      </c>
      <c r="L43" s="361" t="s">
        <v>608</v>
      </c>
      <c r="M43" s="105">
        <v>1657</v>
      </c>
      <c r="N43" s="576">
        <v>0</v>
      </c>
    </row>
    <row r="44" spans="1:16" s="80" customFormat="1" ht="17.100000000000001" customHeight="1" thickBot="1" x14ac:dyDescent="0.2">
      <c r="A44" s="577" t="s">
        <v>607</v>
      </c>
      <c r="B44" s="586">
        <v>12</v>
      </c>
      <c r="C44" s="19">
        <v>1580</v>
      </c>
      <c r="D44" s="297">
        <v>1520223</v>
      </c>
      <c r="E44" s="19">
        <v>268183</v>
      </c>
      <c r="F44" s="19">
        <v>12</v>
      </c>
      <c r="G44" s="19">
        <v>1580</v>
      </c>
      <c r="H44" s="578"/>
      <c r="I44" s="587">
        <v>197837</v>
      </c>
      <c r="J44" s="573" t="s">
        <v>608</v>
      </c>
      <c r="K44" s="573" t="s">
        <v>608</v>
      </c>
      <c r="L44" s="588" t="s">
        <v>608</v>
      </c>
      <c r="M44" s="587">
        <v>1563</v>
      </c>
      <c r="N44" s="576">
        <v>0</v>
      </c>
    </row>
    <row r="45" spans="1:16" ht="15" customHeight="1" x14ac:dyDescent="0.15">
      <c r="A45" s="946" t="s">
        <v>304</v>
      </c>
      <c r="B45" s="946"/>
      <c r="C45" s="946"/>
      <c r="D45" s="946"/>
      <c r="E45" s="946"/>
      <c r="F45" s="946"/>
      <c r="G45" s="946"/>
      <c r="H45" s="82"/>
      <c r="I45" s="82"/>
      <c r="J45" s="82"/>
      <c r="L45" s="227"/>
      <c r="M45" s="190"/>
      <c r="N45" s="563" t="s">
        <v>604</v>
      </c>
    </row>
    <row r="46" spans="1:16" ht="17.100000000000001" customHeight="1" x14ac:dyDescent="0.15">
      <c r="A46" s="83" t="s">
        <v>621</v>
      </c>
    </row>
  </sheetData>
  <sheetProtection sheet="1" objects="1" scenarios="1" selectLockedCells="1" selectUnlockedCells="1"/>
  <mergeCells count="55">
    <mergeCell ref="G9:H9"/>
    <mergeCell ref="I2:N2"/>
    <mergeCell ref="A4:G4"/>
    <mergeCell ref="I4:N4"/>
    <mergeCell ref="M6:N6"/>
    <mergeCell ref="A7:B8"/>
    <mergeCell ref="C7:D8"/>
    <mergeCell ref="E7:F7"/>
    <mergeCell ref="J7:J8"/>
    <mergeCell ref="N7:N8"/>
    <mergeCell ref="A9:B9"/>
    <mergeCell ref="C9:D9"/>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M27:N27"/>
    <mergeCell ref="A38:A39"/>
    <mergeCell ref="B38:E38"/>
    <mergeCell ref="F38:N38"/>
    <mergeCell ref="A45:G45"/>
    <mergeCell ref="I28:K28"/>
    <mergeCell ref="L28:L29"/>
    <mergeCell ref="M28:M29"/>
    <mergeCell ref="N28:N29"/>
    <mergeCell ref="M37:N37"/>
    <mergeCell ref="A28:A29"/>
    <mergeCell ref="B28:B29"/>
    <mergeCell ref="C28:D28"/>
    <mergeCell ref="E28:F28"/>
    <mergeCell ref="G28:G29"/>
  </mergeCells>
  <phoneticPr fontId="16"/>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&amp;L事業所</oddHeader>
    <oddFooter>&amp;C&amp;12&amp;A</oddFooter>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P46"/>
  <sheetViews>
    <sheetView view="pageBreakPreview" zoomScaleNormal="100" zoomScaleSheetLayoutView="100" workbookViewId="0">
      <pane xSplit="2" topLeftCell="C1" activePane="topRight" state="frozen"/>
      <selection activeCell="F8" sqref="F8:H8"/>
      <selection pane="topRight" activeCell="Q10" sqref="Q10"/>
    </sheetView>
  </sheetViews>
  <sheetFormatPr defaultRowHeight="17.100000000000001" customHeight="1" x14ac:dyDescent="0.15"/>
  <cols>
    <col min="1" max="1" width="13.7109375" style="83" hidden="1" customWidth="1"/>
    <col min="2" max="2" width="12.7109375" style="83" hidden="1" customWidth="1"/>
    <col min="3" max="3" width="11.42578125" style="83" hidden="1" customWidth="1"/>
    <col min="4" max="4" width="13" style="83" hidden="1" customWidth="1"/>
    <col min="5" max="6" width="15.7109375" style="83" hidden="1" customWidth="1"/>
    <col min="7" max="7" width="17.140625" style="83" hidden="1" customWidth="1"/>
    <col min="8" max="8" width="1.140625" style="83" hidden="1" customWidth="1"/>
    <col min="9" max="10" width="16.28515625" style="83" customWidth="1"/>
    <col min="11" max="13" width="16.42578125" style="83" customWidth="1"/>
    <col min="14" max="14" width="17.7109375" style="83" customWidth="1"/>
    <col min="15" max="16384" width="9.140625" style="83"/>
  </cols>
  <sheetData>
    <row r="1" spans="1:16" ht="5.0999999999999996" customHeight="1" x14ac:dyDescent="0.15">
      <c r="B1" s="82" t="s">
        <v>154</v>
      </c>
      <c r="C1" s="82"/>
      <c r="D1" s="82"/>
      <c r="E1" s="82"/>
      <c r="J1" s="82"/>
      <c r="K1" s="82"/>
      <c r="L1" s="82"/>
      <c r="M1" s="82"/>
      <c r="N1" s="82"/>
    </row>
    <row r="2" spans="1:16" ht="15" customHeight="1" x14ac:dyDescent="0.15">
      <c r="A2" s="84" t="s">
        <v>155</v>
      </c>
      <c r="B2" s="82"/>
      <c r="C2" s="82"/>
      <c r="D2" s="82"/>
      <c r="E2" s="82"/>
      <c r="I2" s="957"/>
      <c r="J2" s="957"/>
      <c r="K2" s="957"/>
      <c r="L2" s="957"/>
      <c r="M2" s="957"/>
      <c r="N2" s="957"/>
    </row>
    <row r="3" spans="1:16" ht="5.0999999999999996" customHeight="1" x14ac:dyDescent="0.15">
      <c r="A3" s="84"/>
      <c r="B3" s="82"/>
      <c r="C3" s="82"/>
      <c r="D3" s="82"/>
      <c r="E3" s="82"/>
      <c r="I3" s="82"/>
      <c r="J3" s="82"/>
      <c r="K3" s="82"/>
      <c r="L3" s="82"/>
      <c r="M3" s="82"/>
      <c r="N3" s="82"/>
    </row>
    <row r="4" spans="1:16" ht="53.25" customHeight="1" x14ac:dyDescent="0.15">
      <c r="A4" s="958" t="s">
        <v>605</v>
      </c>
      <c r="B4" s="958"/>
      <c r="C4" s="958"/>
      <c r="D4" s="958"/>
      <c r="E4" s="958"/>
      <c r="F4" s="958"/>
      <c r="G4" s="958"/>
      <c r="I4" s="958"/>
      <c r="J4" s="958"/>
      <c r="K4" s="958"/>
      <c r="L4" s="958"/>
      <c r="M4" s="958"/>
      <c r="N4" s="958"/>
    </row>
    <row r="5" spans="1:16" ht="15" customHeight="1" x14ac:dyDescent="0.15">
      <c r="A5" s="82"/>
      <c r="B5" s="82"/>
      <c r="C5" s="82"/>
      <c r="D5" s="82"/>
      <c r="E5" s="82"/>
      <c r="F5" s="82"/>
      <c r="G5" s="82"/>
      <c r="H5" s="82"/>
      <c r="I5" s="82"/>
      <c r="J5" s="82"/>
      <c r="K5" s="82"/>
      <c r="L5" s="82"/>
      <c r="M5" s="82"/>
      <c r="N5" s="82"/>
    </row>
    <row r="6" spans="1:16" ht="15" customHeight="1" thickBot="1" x14ac:dyDescent="0.2">
      <c r="A6" s="82" t="s">
        <v>603</v>
      </c>
      <c r="B6" s="82"/>
      <c r="C6" s="82"/>
      <c r="D6" s="82"/>
      <c r="E6" s="82"/>
      <c r="F6" s="82"/>
      <c r="G6" s="82"/>
      <c r="H6" s="82"/>
      <c r="I6" s="82"/>
      <c r="J6" s="82"/>
      <c r="K6" s="82"/>
      <c r="L6" s="82"/>
      <c r="M6" s="948" t="s">
        <v>156</v>
      </c>
      <c r="N6" s="948"/>
    </row>
    <row r="7" spans="1:16" ht="21.75" customHeight="1" thickBot="1" x14ac:dyDescent="0.2">
      <c r="A7" s="959" t="s">
        <v>157</v>
      </c>
      <c r="B7" s="947"/>
      <c r="C7" s="738" t="s">
        <v>158</v>
      </c>
      <c r="D7" s="738"/>
      <c r="E7" s="738" t="s">
        <v>159</v>
      </c>
      <c r="F7" s="738"/>
      <c r="G7" s="187" t="s">
        <v>160</v>
      </c>
      <c r="H7" s="190"/>
      <c r="I7" s="190" t="s">
        <v>372</v>
      </c>
      <c r="J7" s="738" t="s">
        <v>161</v>
      </c>
      <c r="K7" s="187" t="s">
        <v>162</v>
      </c>
      <c r="L7" s="190"/>
      <c r="M7" s="34"/>
      <c r="N7" s="876" t="s">
        <v>163</v>
      </c>
      <c r="O7" s="82"/>
      <c r="P7" s="82"/>
    </row>
    <row r="8" spans="1:16" ht="21.75" customHeight="1" x14ac:dyDescent="0.15">
      <c r="A8" s="960"/>
      <c r="B8" s="723"/>
      <c r="C8" s="738"/>
      <c r="D8" s="738"/>
      <c r="E8" s="188" t="s">
        <v>164</v>
      </c>
      <c r="F8" s="458" t="s">
        <v>165</v>
      </c>
      <c r="G8" s="458" t="s">
        <v>166</v>
      </c>
      <c r="H8" s="224"/>
      <c r="I8" s="579" t="s">
        <v>167</v>
      </c>
      <c r="J8" s="738"/>
      <c r="K8" s="458" t="s">
        <v>166</v>
      </c>
      <c r="L8" s="458" t="s">
        <v>168</v>
      </c>
      <c r="M8" s="458" t="s">
        <v>167</v>
      </c>
      <c r="N8" s="876"/>
      <c r="O8" s="82"/>
      <c r="P8" s="82"/>
    </row>
    <row r="9" spans="1:16" ht="17.100000000000001" customHeight="1" x14ac:dyDescent="0.15">
      <c r="A9" s="961" t="s">
        <v>169</v>
      </c>
      <c r="B9" s="961"/>
      <c r="C9" s="956">
        <v>1118</v>
      </c>
      <c r="D9" s="956"/>
      <c r="E9" s="580">
        <v>26042</v>
      </c>
      <c r="F9" s="558">
        <f>E9/C9</f>
        <v>23.293381037567084</v>
      </c>
      <c r="G9" s="955">
        <v>7291446</v>
      </c>
      <c r="H9" s="956"/>
      <c r="I9" s="559">
        <f>G9/E9</f>
        <v>279.98794255433529</v>
      </c>
      <c r="J9" s="580">
        <v>27137059</v>
      </c>
      <c r="K9" s="580">
        <v>47986527</v>
      </c>
      <c r="L9" s="558">
        <f>K9/C9</f>
        <v>42921.759391771018</v>
      </c>
      <c r="M9" s="558">
        <f>K9/E9</f>
        <v>1842.6590507641502</v>
      </c>
      <c r="N9" s="560">
        <v>18253351</v>
      </c>
      <c r="O9" s="82"/>
      <c r="P9" s="82"/>
    </row>
    <row r="10" spans="1:16" ht="12" customHeight="1" x14ac:dyDescent="0.15">
      <c r="A10" s="192"/>
      <c r="B10" s="456"/>
      <c r="C10" s="388"/>
      <c r="D10" s="116"/>
      <c r="E10" s="116"/>
      <c r="F10" s="120"/>
      <c r="G10" s="116"/>
      <c r="H10" s="76"/>
      <c r="I10" s="225"/>
      <c r="J10" s="116"/>
      <c r="K10" s="116"/>
      <c r="L10" s="225"/>
      <c r="M10" s="120"/>
      <c r="N10" s="189"/>
      <c r="O10" s="82"/>
      <c r="P10" s="82"/>
    </row>
    <row r="11" spans="1:16" ht="17.100000000000001" customHeight="1" x14ac:dyDescent="0.15">
      <c r="A11" s="949" t="s">
        <v>170</v>
      </c>
      <c r="B11" s="949"/>
      <c r="C11" s="950">
        <f>SUM(C14:D24)</f>
        <v>775</v>
      </c>
      <c r="D11" s="950"/>
      <c r="E11" s="116">
        <f>SUM(E14:E24)</f>
        <v>18543</v>
      </c>
      <c r="F11" s="120">
        <f>E11/C11</f>
        <v>23.926451612903225</v>
      </c>
      <c r="G11" s="116">
        <f>SUM(G14:G24)</f>
        <v>5052740</v>
      </c>
      <c r="H11" s="76"/>
      <c r="I11" s="225">
        <f>G11/E11</f>
        <v>272.48773121932805</v>
      </c>
      <c r="J11" s="116">
        <f>SUM(J14:J24)</f>
        <v>21079369</v>
      </c>
      <c r="K11" s="116">
        <f>SUM(K14:K24)</f>
        <v>36429567</v>
      </c>
      <c r="L11" s="120">
        <f>K11/C11</f>
        <v>47005.892903225809</v>
      </c>
      <c r="M11" s="120">
        <f>K11/E11</f>
        <v>1964.5994175699725</v>
      </c>
      <c r="N11" s="189">
        <f>SUM(N14:N24)</f>
        <v>13314889</v>
      </c>
      <c r="O11" s="82"/>
      <c r="P11" s="82"/>
    </row>
    <row r="12" spans="1:16" ht="17.100000000000001" customHeight="1" x14ac:dyDescent="0.15">
      <c r="A12" s="949" t="s">
        <v>171</v>
      </c>
      <c r="B12" s="949"/>
      <c r="C12" s="950">
        <v>343</v>
      </c>
      <c r="D12" s="950"/>
      <c r="E12" s="116">
        <v>7499</v>
      </c>
      <c r="F12" s="120">
        <f>E12/C12</f>
        <v>21.862973760932945</v>
      </c>
      <c r="G12" s="116">
        <v>2213995</v>
      </c>
      <c r="H12" s="76"/>
      <c r="I12" s="225">
        <f>G12/E12</f>
        <v>295.2386984931324</v>
      </c>
      <c r="J12" s="116">
        <v>6009312</v>
      </c>
      <c r="K12" s="116">
        <v>11426742</v>
      </c>
      <c r="L12" s="120">
        <f t="shared" ref="L12:L24" si="0">K12/C12</f>
        <v>33314.116618075801</v>
      </c>
      <c r="M12" s="120">
        <f>K12/E12</f>
        <v>1523.7687691692227</v>
      </c>
      <c r="N12" s="189">
        <v>4862685</v>
      </c>
      <c r="O12" s="82"/>
      <c r="P12" s="82"/>
    </row>
    <row r="13" spans="1:16" ht="12" customHeight="1" x14ac:dyDescent="0.15">
      <c r="A13" s="949"/>
      <c r="B13" s="949"/>
      <c r="C13" s="950"/>
      <c r="D13" s="950"/>
      <c r="E13" s="116"/>
      <c r="F13" s="120"/>
      <c r="G13" s="116"/>
      <c r="H13" s="76"/>
      <c r="I13" s="225"/>
      <c r="J13" s="116"/>
      <c r="K13" s="116"/>
      <c r="L13" s="120"/>
      <c r="M13" s="120"/>
      <c r="N13" s="189"/>
      <c r="O13" s="82"/>
      <c r="P13" s="82"/>
    </row>
    <row r="14" spans="1:16" ht="17.100000000000001" customHeight="1" x14ac:dyDescent="0.15">
      <c r="A14" s="949" t="s">
        <v>172</v>
      </c>
      <c r="B14" s="949"/>
      <c r="C14" s="950">
        <v>94</v>
      </c>
      <c r="D14" s="950"/>
      <c r="E14" s="116">
        <v>2205</v>
      </c>
      <c r="F14" s="120">
        <f t="shared" ref="F14:F24" si="1">E14/C14</f>
        <v>23.457446808510639</v>
      </c>
      <c r="G14" s="116">
        <v>518062</v>
      </c>
      <c r="H14" s="76"/>
      <c r="I14" s="225">
        <f>G14/E14</f>
        <v>234.94875283446711</v>
      </c>
      <c r="J14" s="116">
        <v>1862922</v>
      </c>
      <c r="K14" s="116">
        <v>3166886</v>
      </c>
      <c r="L14" s="120">
        <f t="shared" si="0"/>
        <v>33690.276595744683</v>
      </c>
      <c r="M14" s="120">
        <f t="shared" ref="M14:M24" si="2">K14/E14</f>
        <v>1436.2294784580499</v>
      </c>
      <c r="N14" s="189">
        <v>1164818</v>
      </c>
      <c r="O14" s="82"/>
      <c r="P14" s="82"/>
    </row>
    <row r="15" spans="1:16" ht="17.100000000000001" customHeight="1" x14ac:dyDescent="0.15">
      <c r="A15" s="949" t="s">
        <v>173</v>
      </c>
      <c r="B15" s="949"/>
      <c r="C15" s="950">
        <v>35</v>
      </c>
      <c r="D15" s="950"/>
      <c r="E15" s="116">
        <v>657</v>
      </c>
      <c r="F15" s="120">
        <f t="shared" si="1"/>
        <v>18.771428571428572</v>
      </c>
      <c r="G15" s="116">
        <v>162364</v>
      </c>
      <c r="H15" s="76"/>
      <c r="I15" s="225">
        <f>G15/E15</f>
        <v>247.12937595129375</v>
      </c>
      <c r="J15" s="116">
        <v>364867</v>
      </c>
      <c r="K15" s="116">
        <v>648781</v>
      </c>
      <c r="L15" s="120">
        <f t="shared" si="0"/>
        <v>18536.599999999999</v>
      </c>
      <c r="M15" s="120">
        <f>K15/E15</f>
        <v>987.4901065449011</v>
      </c>
      <c r="N15" s="189">
        <v>264293</v>
      </c>
      <c r="O15" s="82"/>
      <c r="P15" s="82"/>
    </row>
    <row r="16" spans="1:16" ht="17.100000000000001" customHeight="1" x14ac:dyDescent="0.15">
      <c r="A16" s="949" t="s">
        <v>174</v>
      </c>
      <c r="B16" s="949"/>
      <c r="C16" s="950">
        <v>58</v>
      </c>
      <c r="D16" s="950"/>
      <c r="E16" s="116">
        <v>846</v>
      </c>
      <c r="F16" s="120">
        <f t="shared" si="1"/>
        <v>14.586206896551724</v>
      </c>
      <c r="G16" s="268">
        <v>227376</v>
      </c>
      <c r="H16" s="76"/>
      <c r="I16" s="225">
        <f>G16/E16</f>
        <v>268.7659574468085</v>
      </c>
      <c r="J16" s="116">
        <v>440421</v>
      </c>
      <c r="K16" s="116">
        <v>1002810</v>
      </c>
      <c r="L16" s="120">
        <f t="shared" si="0"/>
        <v>17289.827586206895</v>
      </c>
      <c r="M16" s="120">
        <f t="shared" si="2"/>
        <v>1185.3546099290779</v>
      </c>
      <c r="N16" s="189">
        <v>503597</v>
      </c>
      <c r="O16" s="82"/>
      <c r="P16" s="82"/>
    </row>
    <row r="17" spans="1:16" ht="17.100000000000001" customHeight="1" x14ac:dyDescent="0.15">
      <c r="A17" s="953" t="s">
        <v>175</v>
      </c>
      <c r="B17" s="953"/>
      <c r="C17" s="954">
        <v>56</v>
      </c>
      <c r="D17" s="954"/>
      <c r="E17" s="581">
        <v>2214</v>
      </c>
      <c r="F17" s="561">
        <f t="shared" si="1"/>
        <v>39.535714285714285</v>
      </c>
      <c r="G17" s="392">
        <v>665442</v>
      </c>
      <c r="H17" s="76"/>
      <c r="I17" s="561">
        <f>G17/E17</f>
        <v>300.5609756097561</v>
      </c>
      <c r="J17" s="581">
        <v>4289651</v>
      </c>
      <c r="K17" s="581">
        <v>6423552</v>
      </c>
      <c r="L17" s="561">
        <f>K17/C17</f>
        <v>114706.28571428571</v>
      </c>
      <c r="M17" s="561">
        <f t="shared" si="2"/>
        <v>2901.3333333333335</v>
      </c>
      <c r="N17" s="582">
        <v>1997853</v>
      </c>
      <c r="O17" s="82"/>
      <c r="P17" s="82"/>
    </row>
    <row r="18" spans="1:16" ht="17.100000000000001" customHeight="1" x14ac:dyDescent="0.15">
      <c r="A18" s="949" t="s">
        <v>176</v>
      </c>
      <c r="B18" s="949"/>
      <c r="C18" s="950">
        <v>50</v>
      </c>
      <c r="D18" s="950"/>
      <c r="E18" s="116">
        <v>1160</v>
      </c>
      <c r="F18" s="120">
        <f t="shared" si="1"/>
        <v>23.2</v>
      </c>
      <c r="G18" s="268">
        <v>360988</v>
      </c>
      <c r="H18" s="76"/>
      <c r="I18" s="120">
        <f t="shared" ref="I18:I24" si="3">G18/E18</f>
        <v>311.19655172413792</v>
      </c>
      <c r="J18" s="116">
        <v>1531759</v>
      </c>
      <c r="K18" s="116">
        <v>4322320</v>
      </c>
      <c r="L18" s="120">
        <f t="shared" si="0"/>
        <v>86446.399999999994</v>
      </c>
      <c r="M18" s="120">
        <f t="shared" si="2"/>
        <v>3726.1379310344828</v>
      </c>
      <c r="N18" s="189">
        <v>1746627</v>
      </c>
      <c r="O18" s="82"/>
      <c r="P18" s="82"/>
    </row>
    <row r="19" spans="1:16" ht="17.100000000000001" customHeight="1" x14ac:dyDescent="0.15">
      <c r="A19" s="949" t="s">
        <v>177</v>
      </c>
      <c r="B19" s="949"/>
      <c r="C19" s="950">
        <v>116</v>
      </c>
      <c r="D19" s="950"/>
      <c r="E19" s="116">
        <v>3299</v>
      </c>
      <c r="F19" s="120">
        <f t="shared" si="1"/>
        <v>28.439655172413794</v>
      </c>
      <c r="G19" s="268">
        <v>825984</v>
      </c>
      <c r="H19" s="76"/>
      <c r="I19" s="120">
        <f t="shared" si="3"/>
        <v>250.37405274325553</v>
      </c>
      <c r="J19" s="116">
        <v>2548882</v>
      </c>
      <c r="K19" s="116">
        <v>4658768</v>
      </c>
      <c r="L19" s="120">
        <f t="shared" si="0"/>
        <v>40161.793103448275</v>
      </c>
      <c r="M19" s="120">
        <f t="shared" si="2"/>
        <v>1412.1758108517733</v>
      </c>
      <c r="N19" s="189">
        <v>1940191</v>
      </c>
      <c r="O19" s="82"/>
      <c r="P19" s="82"/>
    </row>
    <row r="20" spans="1:16" s="152" customFormat="1" ht="17.100000000000001" customHeight="1" x14ac:dyDescent="0.15">
      <c r="A20" s="949" t="s">
        <v>178</v>
      </c>
      <c r="B20" s="949"/>
      <c r="C20" s="950">
        <v>81</v>
      </c>
      <c r="D20" s="950"/>
      <c r="E20" s="116">
        <v>1570</v>
      </c>
      <c r="F20" s="120">
        <f t="shared" si="1"/>
        <v>19.382716049382715</v>
      </c>
      <c r="G20" s="268">
        <v>470416</v>
      </c>
      <c r="H20" s="74"/>
      <c r="I20" s="120">
        <f t="shared" si="3"/>
        <v>299.62802547770701</v>
      </c>
      <c r="J20" s="116">
        <v>3013253</v>
      </c>
      <c r="K20" s="116">
        <v>4067412</v>
      </c>
      <c r="L20" s="120">
        <f t="shared" si="0"/>
        <v>50214.962962962964</v>
      </c>
      <c r="M20" s="120">
        <f t="shared" si="2"/>
        <v>2590.708280254777</v>
      </c>
      <c r="N20" s="189">
        <v>981799</v>
      </c>
      <c r="O20" s="84"/>
      <c r="P20" s="84"/>
    </row>
    <row r="21" spans="1:16" ht="17.100000000000001" customHeight="1" x14ac:dyDescent="0.15">
      <c r="A21" s="949" t="s">
        <v>179</v>
      </c>
      <c r="B21" s="949"/>
      <c r="C21" s="950">
        <v>40</v>
      </c>
      <c r="D21" s="950"/>
      <c r="E21" s="116">
        <v>964</v>
      </c>
      <c r="F21" s="120">
        <f t="shared" si="1"/>
        <v>24.1</v>
      </c>
      <c r="G21" s="268">
        <v>262558</v>
      </c>
      <c r="H21" s="76"/>
      <c r="I21" s="120">
        <f t="shared" si="3"/>
        <v>272.36307053941908</v>
      </c>
      <c r="J21" s="116">
        <v>1227307</v>
      </c>
      <c r="K21" s="116">
        <v>1707888</v>
      </c>
      <c r="L21" s="120">
        <f t="shared" si="0"/>
        <v>42697.2</v>
      </c>
      <c r="M21" s="120">
        <f t="shared" si="2"/>
        <v>1771.6680497925311</v>
      </c>
      <c r="N21" s="189">
        <v>439119</v>
      </c>
      <c r="O21" s="82"/>
      <c r="P21" s="82"/>
    </row>
    <row r="22" spans="1:16" ht="17.100000000000001" customHeight="1" x14ac:dyDescent="0.15">
      <c r="A22" s="949" t="s">
        <v>180</v>
      </c>
      <c r="B22" s="949"/>
      <c r="C22" s="950">
        <v>144</v>
      </c>
      <c r="D22" s="950"/>
      <c r="E22" s="116">
        <v>3647</v>
      </c>
      <c r="F22" s="120">
        <f t="shared" si="1"/>
        <v>25.326388888888889</v>
      </c>
      <c r="G22" s="268">
        <v>981880</v>
      </c>
      <c r="H22" s="76"/>
      <c r="I22" s="120">
        <f t="shared" si="3"/>
        <v>269.22950370167263</v>
      </c>
      <c r="J22" s="116">
        <v>3382097</v>
      </c>
      <c r="K22" s="116">
        <v>5951565</v>
      </c>
      <c r="L22" s="120">
        <f t="shared" si="0"/>
        <v>41330.3125</v>
      </c>
      <c r="M22" s="120">
        <f t="shared" si="2"/>
        <v>1631.9070468878531</v>
      </c>
      <c r="N22" s="189">
        <v>2411015</v>
      </c>
      <c r="O22" s="82"/>
      <c r="P22" s="82"/>
    </row>
    <row r="23" spans="1:16" ht="17.100000000000001" customHeight="1" x14ac:dyDescent="0.15">
      <c r="A23" s="949" t="s">
        <v>181</v>
      </c>
      <c r="B23" s="949"/>
      <c r="C23" s="950">
        <v>55</v>
      </c>
      <c r="D23" s="950"/>
      <c r="E23" s="116">
        <v>882</v>
      </c>
      <c r="F23" s="120">
        <f t="shared" si="1"/>
        <v>16.036363636363635</v>
      </c>
      <c r="G23" s="268">
        <v>262422</v>
      </c>
      <c r="H23" s="76"/>
      <c r="I23" s="120">
        <f t="shared" si="3"/>
        <v>297.53061224489795</v>
      </c>
      <c r="J23" s="116">
        <v>722261</v>
      </c>
      <c r="K23" s="116">
        <v>1925946</v>
      </c>
      <c r="L23" s="120">
        <f t="shared" si="0"/>
        <v>35017.199999999997</v>
      </c>
      <c r="M23" s="120">
        <f t="shared" si="2"/>
        <v>2183.612244897959</v>
      </c>
      <c r="N23" s="189">
        <v>1064053</v>
      </c>
      <c r="O23" s="82"/>
      <c r="P23" s="82"/>
    </row>
    <row r="24" spans="1:16" ht="17.100000000000001" customHeight="1" thickBot="1" x14ac:dyDescent="0.2">
      <c r="A24" s="951" t="s">
        <v>182</v>
      </c>
      <c r="B24" s="951"/>
      <c r="C24" s="952">
        <v>46</v>
      </c>
      <c r="D24" s="952"/>
      <c r="E24" s="583">
        <v>1099</v>
      </c>
      <c r="F24" s="562">
        <f t="shared" si="1"/>
        <v>23.891304347826086</v>
      </c>
      <c r="G24" s="584">
        <v>315248</v>
      </c>
      <c r="H24" s="226"/>
      <c r="I24" s="562">
        <f t="shared" si="3"/>
        <v>286.84986351228389</v>
      </c>
      <c r="J24" s="583">
        <v>1695949</v>
      </c>
      <c r="K24" s="583">
        <v>2553639</v>
      </c>
      <c r="L24" s="562">
        <f t="shared" si="0"/>
        <v>55513.891304347824</v>
      </c>
      <c r="M24" s="562">
        <f t="shared" si="2"/>
        <v>2323.6023657870792</v>
      </c>
      <c r="N24" s="585">
        <v>801524</v>
      </c>
      <c r="O24" s="82"/>
      <c r="P24" s="82"/>
    </row>
    <row r="25" spans="1:16" ht="15" customHeight="1" x14ac:dyDescent="0.15">
      <c r="A25" s="82" t="s">
        <v>295</v>
      </c>
      <c r="B25" s="82"/>
      <c r="C25" s="82"/>
      <c r="D25" s="82"/>
      <c r="E25" s="82"/>
      <c r="F25" s="82"/>
      <c r="I25" s="82"/>
      <c r="J25" s="82"/>
      <c r="L25" s="82"/>
      <c r="M25" s="190"/>
      <c r="N25" s="563" t="s">
        <v>604</v>
      </c>
    </row>
    <row r="26" spans="1:16" ht="15" customHeight="1" x14ac:dyDescent="0.15">
      <c r="A26" s="82"/>
      <c r="B26" s="82"/>
      <c r="C26" s="82"/>
      <c r="D26" s="82"/>
      <c r="E26" s="82"/>
      <c r="F26" s="82"/>
      <c r="G26" s="82"/>
      <c r="H26" s="82"/>
      <c r="I26" s="82"/>
      <c r="K26" s="82"/>
      <c r="L26" s="82"/>
      <c r="M26" s="82"/>
      <c r="N26" s="82"/>
    </row>
    <row r="27" spans="1:16" ht="15" customHeight="1" thickBot="1" x14ac:dyDescent="0.2">
      <c r="A27" s="82" t="s">
        <v>303</v>
      </c>
      <c r="B27" s="82"/>
      <c r="C27" s="82"/>
      <c r="D27" s="82"/>
      <c r="E27" s="82"/>
      <c r="F27" s="82"/>
      <c r="G27" s="82"/>
      <c r="H27" s="82"/>
      <c r="I27" s="82"/>
      <c r="K27" s="82"/>
      <c r="L27" s="82"/>
      <c r="M27" s="948" t="s">
        <v>156</v>
      </c>
      <c r="N27" s="948"/>
    </row>
    <row r="28" spans="1:16" ht="21.75" customHeight="1" thickBot="1" x14ac:dyDescent="0.2">
      <c r="A28" s="736" t="s">
        <v>183</v>
      </c>
      <c r="B28" s="738" t="s">
        <v>46</v>
      </c>
      <c r="C28" s="738" t="s">
        <v>102</v>
      </c>
      <c r="D28" s="738"/>
      <c r="E28" s="738" t="s">
        <v>184</v>
      </c>
      <c r="F28" s="738"/>
      <c r="G28" s="742" t="s">
        <v>161</v>
      </c>
      <c r="H28" s="34"/>
      <c r="I28" s="906" t="s">
        <v>185</v>
      </c>
      <c r="J28" s="738"/>
      <c r="K28" s="738"/>
      <c r="L28" s="738" t="s">
        <v>186</v>
      </c>
      <c r="M28" s="738" t="s">
        <v>187</v>
      </c>
      <c r="N28" s="876" t="s">
        <v>163</v>
      </c>
      <c r="O28" s="82"/>
    </row>
    <row r="29" spans="1:16" ht="21.75" customHeight="1" x14ac:dyDescent="0.15">
      <c r="A29" s="736"/>
      <c r="B29" s="738"/>
      <c r="C29" s="150" t="s">
        <v>21</v>
      </c>
      <c r="D29" s="460" t="s">
        <v>165</v>
      </c>
      <c r="E29" s="150" t="s">
        <v>188</v>
      </c>
      <c r="F29" s="150" t="s">
        <v>167</v>
      </c>
      <c r="G29" s="742"/>
      <c r="H29" s="347"/>
      <c r="I29" s="391" t="s">
        <v>189</v>
      </c>
      <c r="J29" s="150" t="s">
        <v>165</v>
      </c>
      <c r="K29" s="458" t="s">
        <v>167</v>
      </c>
      <c r="L29" s="738"/>
      <c r="M29" s="738"/>
      <c r="N29" s="876"/>
      <c r="O29" s="82"/>
    </row>
    <row r="30" spans="1:16" ht="16.5" customHeight="1" x14ac:dyDescent="0.15">
      <c r="A30" s="477" t="s">
        <v>606</v>
      </c>
      <c r="B30" s="191">
        <v>56</v>
      </c>
      <c r="C30" s="76">
        <v>2081</v>
      </c>
      <c r="D30" s="144">
        <v>37.200000000000003</v>
      </c>
      <c r="E30" s="76">
        <v>536149</v>
      </c>
      <c r="F30" s="76">
        <v>258</v>
      </c>
      <c r="G30" s="76">
        <v>3666110</v>
      </c>
      <c r="H30" s="76"/>
      <c r="I30" s="135">
        <v>5681354</v>
      </c>
      <c r="J30" s="76">
        <v>101453</v>
      </c>
      <c r="K30" s="76">
        <v>2730</v>
      </c>
      <c r="L30" s="565">
        <v>4371409</v>
      </c>
      <c r="M30" s="565">
        <v>1491042</v>
      </c>
      <c r="N30" s="566">
        <v>1925693</v>
      </c>
      <c r="O30" s="82"/>
    </row>
    <row r="31" spans="1:16" s="152" customFormat="1" ht="17.100000000000001" customHeight="1" x14ac:dyDescent="0.15">
      <c r="A31" s="448" t="s">
        <v>600</v>
      </c>
      <c r="B31" s="191">
        <v>56</v>
      </c>
      <c r="C31" s="76">
        <v>2372</v>
      </c>
      <c r="D31" s="144">
        <v>42.4</v>
      </c>
      <c r="E31" s="76">
        <v>648398</v>
      </c>
      <c r="F31" s="76">
        <v>273</v>
      </c>
      <c r="G31" s="76">
        <v>3622850</v>
      </c>
      <c r="H31" s="76"/>
      <c r="I31" s="135">
        <v>5696045</v>
      </c>
      <c r="J31" s="76">
        <v>101715</v>
      </c>
      <c r="K31" s="76">
        <v>2401</v>
      </c>
      <c r="L31" s="565">
        <v>4405723</v>
      </c>
      <c r="M31" s="361">
        <v>1507632</v>
      </c>
      <c r="N31" s="566">
        <v>1945077</v>
      </c>
      <c r="P31" s="84"/>
    </row>
    <row r="32" spans="1:16" ht="17.100000000000001" customHeight="1" x14ac:dyDescent="0.15">
      <c r="A32" s="477" t="s">
        <v>601</v>
      </c>
      <c r="B32" s="191">
        <v>58</v>
      </c>
      <c r="C32" s="76">
        <v>2016</v>
      </c>
      <c r="D32" s="144">
        <v>34.799999999999997</v>
      </c>
      <c r="E32" s="76">
        <v>638216</v>
      </c>
      <c r="F32" s="135">
        <v>317</v>
      </c>
      <c r="G32" s="76">
        <v>3779814</v>
      </c>
      <c r="H32" s="74"/>
      <c r="I32" s="76">
        <v>5971296</v>
      </c>
      <c r="J32" s="76">
        <v>102953</v>
      </c>
      <c r="K32" s="76">
        <v>2962</v>
      </c>
      <c r="L32" s="361">
        <v>4835929</v>
      </c>
      <c r="M32" s="361">
        <v>1622908</v>
      </c>
      <c r="N32" s="567">
        <v>2044763</v>
      </c>
      <c r="P32" s="82"/>
    </row>
    <row r="33" spans="1:16" s="80" customFormat="1" ht="17.100000000000001" customHeight="1" x14ac:dyDescent="0.15">
      <c r="A33" s="477" t="s">
        <v>602</v>
      </c>
      <c r="B33" s="191">
        <v>52</v>
      </c>
      <c r="C33" s="76">
        <v>2102</v>
      </c>
      <c r="D33" s="144">
        <v>40.4</v>
      </c>
      <c r="E33" s="76">
        <v>633187</v>
      </c>
      <c r="F33" s="135">
        <v>301</v>
      </c>
      <c r="G33" s="76">
        <v>4208005</v>
      </c>
      <c r="H33" s="74"/>
      <c r="I33" s="76">
        <v>6250840</v>
      </c>
      <c r="J33" s="76">
        <v>120208</v>
      </c>
      <c r="K33" s="76">
        <v>2974</v>
      </c>
      <c r="L33" s="361">
        <v>4381160</v>
      </c>
      <c r="M33" s="361">
        <v>1474140</v>
      </c>
      <c r="N33" s="567">
        <v>1927575</v>
      </c>
      <c r="P33" s="81"/>
    </row>
    <row r="34" spans="1:16" s="80" customFormat="1" ht="17.100000000000001" customHeight="1" thickBot="1" x14ac:dyDescent="0.2">
      <c r="A34" s="568" t="s">
        <v>607</v>
      </c>
      <c r="B34" s="569">
        <f>C17</f>
        <v>56</v>
      </c>
      <c r="C34" s="570">
        <f>E17</f>
        <v>2214</v>
      </c>
      <c r="D34" s="571">
        <f>F17</f>
        <v>39.535714285714285</v>
      </c>
      <c r="E34" s="570">
        <f>G17</f>
        <v>665442</v>
      </c>
      <c r="F34" s="572">
        <f>I17</f>
        <v>300.5609756097561</v>
      </c>
      <c r="G34" s="570">
        <f>J17</f>
        <v>4289651</v>
      </c>
      <c r="H34" s="570"/>
      <c r="I34" s="570">
        <f>K17</f>
        <v>6423552</v>
      </c>
      <c r="J34" s="570">
        <f t="shared" ref="J34:K34" si="4">L17</f>
        <v>114706.28571428571</v>
      </c>
      <c r="K34" s="570">
        <f t="shared" si="4"/>
        <v>2901.3333333333335</v>
      </c>
      <c r="L34" s="573">
        <v>4214300</v>
      </c>
      <c r="M34" s="573">
        <v>1472761</v>
      </c>
      <c r="N34" s="574">
        <f>N17</f>
        <v>1997853</v>
      </c>
      <c r="P34" s="81"/>
    </row>
    <row r="35" spans="1:16" ht="15" customHeight="1" x14ac:dyDescent="0.15">
      <c r="A35" s="82" t="s">
        <v>371</v>
      </c>
      <c r="B35" s="82"/>
      <c r="C35" s="82"/>
      <c r="D35" s="82"/>
      <c r="E35" s="82"/>
      <c r="G35" s="82"/>
      <c r="H35" s="82"/>
      <c r="I35" s="190" t="s">
        <v>190</v>
      </c>
      <c r="J35" s="190"/>
      <c r="K35" s="190"/>
      <c r="L35" s="190"/>
      <c r="M35" s="190"/>
      <c r="N35" s="563" t="s">
        <v>604</v>
      </c>
    </row>
    <row r="36" spans="1:16" ht="15" customHeight="1" x14ac:dyDescent="0.15">
      <c r="A36" s="83" t="s">
        <v>191</v>
      </c>
      <c r="B36" s="82"/>
      <c r="C36" s="82"/>
      <c r="D36" s="82"/>
      <c r="E36" s="82"/>
      <c r="G36" s="82"/>
      <c r="H36" s="82"/>
      <c r="I36" s="82"/>
      <c r="J36" s="82"/>
      <c r="K36" s="82"/>
      <c r="L36" s="82"/>
      <c r="M36" s="82"/>
      <c r="N36" s="82"/>
    </row>
    <row r="37" spans="1:16" ht="15" customHeight="1" thickBot="1" x14ac:dyDescent="0.2">
      <c r="A37" s="82" t="s">
        <v>192</v>
      </c>
      <c r="B37" s="82"/>
      <c r="C37" s="82"/>
      <c r="D37" s="82"/>
      <c r="E37" s="82"/>
      <c r="F37" s="82" t="s">
        <v>193</v>
      </c>
      <c r="G37" s="82"/>
      <c r="H37" s="82"/>
      <c r="I37" s="82"/>
      <c r="K37" s="82"/>
      <c r="L37" s="82"/>
      <c r="M37" s="948" t="s">
        <v>194</v>
      </c>
      <c r="N37" s="948"/>
    </row>
    <row r="38" spans="1:16" ht="21.75" customHeight="1" thickBot="1" x14ac:dyDescent="0.2">
      <c r="A38" s="736" t="s">
        <v>183</v>
      </c>
      <c r="B38" s="738" t="s">
        <v>444</v>
      </c>
      <c r="C38" s="738"/>
      <c r="D38" s="738"/>
      <c r="E38" s="738"/>
      <c r="F38" s="876" t="s">
        <v>195</v>
      </c>
      <c r="G38" s="876"/>
      <c r="H38" s="876"/>
      <c r="I38" s="945"/>
      <c r="J38" s="876"/>
      <c r="K38" s="876"/>
      <c r="L38" s="876"/>
      <c r="M38" s="876"/>
      <c r="N38" s="876"/>
    </row>
    <row r="39" spans="1:16" ht="21.75" customHeight="1" x14ac:dyDescent="0.15">
      <c r="A39" s="736"/>
      <c r="B39" s="458" t="s">
        <v>46</v>
      </c>
      <c r="C39" s="460" t="s">
        <v>13</v>
      </c>
      <c r="D39" s="460" t="s">
        <v>196</v>
      </c>
      <c r="E39" s="460" t="s">
        <v>197</v>
      </c>
      <c r="F39" s="458" t="s">
        <v>46</v>
      </c>
      <c r="G39" s="458" t="s">
        <v>13</v>
      </c>
      <c r="H39" s="224"/>
      <c r="I39" s="455" t="s">
        <v>198</v>
      </c>
      <c r="J39" s="150" t="s">
        <v>199</v>
      </c>
      <c r="K39" s="460" t="s">
        <v>200</v>
      </c>
      <c r="L39" s="460" t="s">
        <v>201</v>
      </c>
      <c r="M39" s="460" t="s">
        <v>202</v>
      </c>
      <c r="N39" s="459" t="s">
        <v>203</v>
      </c>
    </row>
    <row r="40" spans="1:16" ht="16.5" customHeight="1" x14ac:dyDescent="0.15">
      <c r="A40" s="477" t="s">
        <v>510</v>
      </c>
      <c r="B40" s="361">
        <v>11</v>
      </c>
      <c r="C40" s="361">
        <v>1453</v>
      </c>
      <c r="D40" s="296">
        <v>1380291</v>
      </c>
      <c r="E40" s="361">
        <v>145901</v>
      </c>
      <c r="F40" s="361">
        <v>11</v>
      </c>
      <c r="G40" s="361">
        <v>1453</v>
      </c>
      <c r="H40" s="75"/>
      <c r="I40" s="105">
        <v>186700</v>
      </c>
      <c r="J40" s="105">
        <v>61806</v>
      </c>
      <c r="K40" s="105">
        <v>72409</v>
      </c>
      <c r="L40" s="575">
        <v>0</v>
      </c>
      <c r="M40" s="105">
        <v>1822</v>
      </c>
      <c r="N40" s="576">
        <v>0</v>
      </c>
    </row>
    <row r="41" spans="1:16" ht="17.100000000000001" customHeight="1" x14ac:dyDescent="0.15">
      <c r="A41" s="477" t="s">
        <v>600</v>
      </c>
      <c r="B41" s="151">
        <v>12</v>
      </c>
      <c r="C41" s="361">
        <v>1780</v>
      </c>
      <c r="D41" s="296">
        <v>1489280</v>
      </c>
      <c r="E41" s="361">
        <v>144860</v>
      </c>
      <c r="F41" s="361">
        <v>12</v>
      </c>
      <c r="G41" s="361">
        <v>1780</v>
      </c>
      <c r="H41" s="75"/>
      <c r="I41" s="105">
        <v>188095</v>
      </c>
      <c r="J41" s="105">
        <v>61956</v>
      </c>
      <c r="K41" s="105">
        <v>72989</v>
      </c>
      <c r="L41" s="575">
        <v>0</v>
      </c>
      <c r="M41" s="105">
        <v>1784</v>
      </c>
      <c r="N41" s="576">
        <v>0</v>
      </c>
    </row>
    <row r="42" spans="1:16" ht="17.100000000000001" customHeight="1" x14ac:dyDescent="0.15">
      <c r="A42" s="477" t="s">
        <v>601</v>
      </c>
      <c r="B42" s="151">
        <v>12</v>
      </c>
      <c r="C42" s="361">
        <v>1464</v>
      </c>
      <c r="D42" s="296">
        <v>1453649</v>
      </c>
      <c r="E42" s="361">
        <v>161748</v>
      </c>
      <c r="F42" s="361">
        <v>12</v>
      </c>
      <c r="G42" s="361">
        <v>1464</v>
      </c>
      <c r="H42" s="75"/>
      <c r="I42" s="105">
        <v>192226</v>
      </c>
      <c r="J42" s="361" t="s">
        <v>599</v>
      </c>
      <c r="K42" s="361" t="s">
        <v>599</v>
      </c>
      <c r="L42" s="361" t="s">
        <v>599</v>
      </c>
      <c r="M42" s="105">
        <v>1850</v>
      </c>
      <c r="N42" s="576">
        <v>0</v>
      </c>
    </row>
    <row r="43" spans="1:16" s="80" customFormat="1" ht="17.100000000000001" customHeight="1" x14ac:dyDescent="0.15">
      <c r="A43" s="477" t="s">
        <v>602</v>
      </c>
      <c r="B43" s="151">
        <v>12</v>
      </c>
      <c r="C43" s="361">
        <v>1534</v>
      </c>
      <c r="D43" s="296">
        <v>1938667</v>
      </c>
      <c r="E43" s="361">
        <v>240352</v>
      </c>
      <c r="F43" s="361">
        <v>12</v>
      </c>
      <c r="G43" s="361">
        <v>1534</v>
      </c>
      <c r="H43" s="75"/>
      <c r="I43" s="105">
        <v>180352</v>
      </c>
      <c r="J43" s="361" t="s">
        <v>608</v>
      </c>
      <c r="K43" s="361" t="s">
        <v>608</v>
      </c>
      <c r="L43" s="361" t="s">
        <v>608</v>
      </c>
      <c r="M43" s="105">
        <v>1657</v>
      </c>
      <c r="N43" s="576">
        <v>0</v>
      </c>
    </row>
    <row r="44" spans="1:16" s="80" customFormat="1" ht="17.100000000000001" customHeight="1" thickBot="1" x14ac:dyDescent="0.2">
      <c r="A44" s="577" t="s">
        <v>607</v>
      </c>
      <c r="B44" s="586">
        <v>12</v>
      </c>
      <c r="C44" s="19">
        <v>1580</v>
      </c>
      <c r="D44" s="297">
        <v>1520223</v>
      </c>
      <c r="E44" s="19">
        <v>268183</v>
      </c>
      <c r="F44" s="19">
        <v>12</v>
      </c>
      <c r="G44" s="19">
        <v>1580</v>
      </c>
      <c r="H44" s="578"/>
      <c r="I44" s="587">
        <v>197837</v>
      </c>
      <c r="J44" s="573" t="s">
        <v>608</v>
      </c>
      <c r="K44" s="573" t="s">
        <v>608</v>
      </c>
      <c r="L44" s="588">
        <f>L46</f>
        <v>0</v>
      </c>
      <c r="M44" s="587">
        <v>1563</v>
      </c>
      <c r="N44" s="576">
        <v>0</v>
      </c>
    </row>
    <row r="45" spans="1:16" ht="15" customHeight="1" x14ac:dyDescent="0.15">
      <c r="A45" s="962" t="s">
        <v>304</v>
      </c>
      <c r="B45" s="962"/>
      <c r="C45" s="962"/>
      <c r="D45" s="962"/>
      <c r="E45" s="962"/>
      <c r="F45" s="962"/>
      <c r="G45" s="962"/>
      <c r="H45" s="82"/>
      <c r="I45" s="82"/>
      <c r="J45" s="82"/>
      <c r="L45" s="227"/>
      <c r="M45" s="190"/>
      <c r="N45" s="563" t="s">
        <v>604</v>
      </c>
    </row>
    <row r="46" spans="1:16" ht="17.100000000000001" customHeight="1" x14ac:dyDescent="0.15">
      <c r="A46" s="83" t="s">
        <v>595</v>
      </c>
    </row>
  </sheetData>
  <sheetProtection sheet="1" objects="1" scenarios="1" selectLockedCells="1" selectUnlockedCells="1"/>
  <mergeCells count="55">
    <mergeCell ref="G9:H9"/>
    <mergeCell ref="M37:N37"/>
    <mergeCell ref="A38:A39"/>
    <mergeCell ref="B38:E38"/>
    <mergeCell ref="F38:N38"/>
    <mergeCell ref="A23:B23"/>
    <mergeCell ref="C23:D23"/>
    <mergeCell ref="A22:B22"/>
    <mergeCell ref="C22:D22"/>
    <mergeCell ref="A14:B14"/>
    <mergeCell ref="C14:D14"/>
    <mergeCell ref="A15:B15"/>
    <mergeCell ref="C15:D15"/>
    <mergeCell ref="A21:B21"/>
    <mergeCell ref="A18:B18"/>
    <mergeCell ref="C18:D18"/>
    <mergeCell ref="A45:G45"/>
    <mergeCell ref="A28:A29"/>
    <mergeCell ref="E28:F28"/>
    <mergeCell ref="C24:D24"/>
    <mergeCell ref="M27:N27"/>
    <mergeCell ref="A24:B24"/>
    <mergeCell ref="B28:B29"/>
    <mergeCell ref="L28:L29"/>
    <mergeCell ref="M28:M29"/>
    <mergeCell ref="N28:N29"/>
    <mergeCell ref="G28:G29"/>
    <mergeCell ref="I28:K28"/>
    <mergeCell ref="C28:D28"/>
    <mergeCell ref="A19:B19"/>
    <mergeCell ref="C19:D19"/>
    <mergeCell ref="A20:B20"/>
    <mergeCell ref="C20:D20"/>
    <mergeCell ref="C21:D21"/>
    <mergeCell ref="A16:B16"/>
    <mergeCell ref="C16:D16"/>
    <mergeCell ref="A17:B17"/>
    <mergeCell ref="C17:D17"/>
    <mergeCell ref="E7:F7"/>
    <mergeCell ref="A13:B13"/>
    <mergeCell ref="C13:D13"/>
    <mergeCell ref="A9:B9"/>
    <mergeCell ref="C9:D9"/>
    <mergeCell ref="A11:B11"/>
    <mergeCell ref="C11:D11"/>
    <mergeCell ref="A12:B12"/>
    <mergeCell ref="C12:D12"/>
    <mergeCell ref="J7:J8"/>
    <mergeCell ref="I2:N2"/>
    <mergeCell ref="A4:G4"/>
    <mergeCell ref="I4:N4"/>
    <mergeCell ref="M6:N6"/>
    <mergeCell ref="N7:N8"/>
    <mergeCell ref="A7:B8"/>
    <mergeCell ref="C7:D8"/>
  </mergeCells>
  <phoneticPr fontId="16"/>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&amp;R事業所</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V54"/>
  <sheetViews>
    <sheetView view="pageBreakPreview" topLeftCell="D1" zoomScaleNormal="100" zoomScaleSheetLayoutView="100" workbookViewId="0">
      <selection activeCell="Y15" sqref="Y15"/>
    </sheetView>
  </sheetViews>
  <sheetFormatPr defaultRowHeight="14.45" customHeight="1" x14ac:dyDescent="0.15"/>
  <cols>
    <col min="1" max="1" width="0.85546875" style="16" customWidth="1"/>
    <col min="2" max="2" width="10.28515625" style="16" customWidth="1"/>
    <col min="3" max="3" width="12.28515625" style="16" customWidth="1"/>
    <col min="4" max="4" width="9.42578125" style="16" customWidth="1"/>
    <col min="5" max="5" width="9.5703125" style="16" customWidth="1"/>
    <col min="6" max="6" width="10.42578125" style="16" customWidth="1"/>
    <col min="7" max="7" width="13" style="16" bestFit="1" customWidth="1"/>
    <col min="8" max="8" width="12.85546875" style="16" customWidth="1"/>
    <col min="9" max="9" width="11.140625" style="16" customWidth="1"/>
    <col min="10" max="10" width="12" style="16" customWidth="1"/>
    <col min="11" max="12" width="11.140625" style="16" hidden="1" customWidth="1"/>
    <col min="13" max="13" width="11.28515625" style="16" hidden="1" customWidth="1"/>
    <col min="14" max="14" width="13.28515625" style="16" hidden="1" customWidth="1"/>
    <col min="15" max="15" width="12.42578125" style="16" hidden="1" customWidth="1"/>
    <col min="16" max="16" width="10" style="16" hidden="1" customWidth="1"/>
    <col min="17" max="17" width="2.42578125" style="77" hidden="1" customWidth="1"/>
    <col min="18" max="18" width="12.28515625" style="77" hidden="1" customWidth="1"/>
    <col min="19" max="19" width="4.7109375" style="16" hidden="1" customWidth="1"/>
    <col min="20" max="20" width="7.42578125" style="16" hidden="1" customWidth="1"/>
    <col min="21" max="22" width="10.7109375" style="16" customWidth="1"/>
    <col min="23" max="16384" width="9.140625" style="16"/>
  </cols>
  <sheetData>
    <row r="1" spans="1:21" ht="5.0999999999999996" customHeight="1" x14ac:dyDescent="0.15"/>
    <row r="2" spans="1:21" ht="15" customHeight="1" thickBot="1" x14ac:dyDescent="0.2">
      <c r="A2" s="82" t="s">
        <v>204</v>
      </c>
      <c r="B2" s="83"/>
      <c r="C2" s="83"/>
      <c r="D2" s="82"/>
      <c r="E2" s="82"/>
      <c r="F2" s="82"/>
      <c r="G2" s="82"/>
      <c r="H2" s="82"/>
      <c r="I2" s="82"/>
      <c r="J2" s="82"/>
      <c r="K2" s="82"/>
      <c r="L2" s="82"/>
      <c r="M2" s="82"/>
      <c r="N2" s="82"/>
      <c r="O2" s="82"/>
      <c r="P2" s="82"/>
      <c r="Q2" s="84"/>
      <c r="R2" s="85" t="s">
        <v>156</v>
      </c>
      <c r="S2" s="82"/>
      <c r="T2" s="82"/>
      <c r="U2" s="83"/>
    </row>
    <row r="3" spans="1:21" ht="15" customHeight="1" x14ac:dyDescent="0.15">
      <c r="A3" s="86"/>
      <c r="B3" s="979" t="s">
        <v>511</v>
      </c>
      <c r="C3" s="979"/>
      <c r="D3" s="979"/>
      <c r="E3" s="907" t="s">
        <v>205</v>
      </c>
      <c r="F3" s="1000"/>
      <c r="G3" s="947"/>
      <c r="H3" s="742" t="s">
        <v>206</v>
      </c>
      <c r="I3" s="743"/>
      <c r="J3" s="764"/>
      <c r="K3" s="743" t="s">
        <v>184</v>
      </c>
      <c r="L3" s="743"/>
      <c r="M3" s="764"/>
      <c r="N3" s="876" t="s">
        <v>207</v>
      </c>
      <c r="O3" s="876"/>
      <c r="P3" s="876"/>
      <c r="Q3" s="876"/>
      <c r="R3" s="992"/>
      <c r="S3" s="993"/>
      <c r="T3" s="993"/>
      <c r="U3" s="993"/>
    </row>
    <row r="4" spans="1:21" ht="15" customHeight="1" x14ac:dyDescent="0.15">
      <c r="A4" s="71"/>
      <c r="B4" s="1001"/>
      <c r="C4" s="1001"/>
      <c r="D4" s="1001"/>
      <c r="E4" s="455" t="s">
        <v>597</v>
      </c>
      <c r="F4" s="150" t="s">
        <v>609</v>
      </c>
      <c r="G4" s="589" t="s">
        <v>611</v>
      </c>
      <c r="H4" s="150" t="s">
        <v>598</v>
      </c>
      <c r="I4" s="150" t="s">
        <v>609</v>
      </c>
      <c r="J4" s="589" t="s">
        <v>611</v>
      </c>
      <c r="K4" s="150" t="s">
        <v>598</v>
      </c>
      <c r="L4" s="150" t="s">
        <v>609</v>
      </c>
      <c r="M4" s="589" t="s">
        <v>611</v>
      </c>
      <c r="N4" s="606" t="s">
        <v>598</v>
      </c>
      <c r="O4" s="150" t="s">
        <v>609</v>
      </c>
      <c r="P4" s="994" t="s">
        <v>610</v>
      </c>
      <c r="Q4" s="995"/>
      <c r="R4" s="993"/>
      <c r="S4" s="993"/>
      <c r="T4" s="483"/>
      <c r="U4" s="590"/>
    </row>
    <row r="5" spans="1:21" ht="18" customHeight="1" x14ac:dyDescent="0.15">
      <c r="A5" s="1002" t="s">
        <v>48</v>
      </c>
      <c r="B5" s="1003"/>
      <c r="C5" s="1003"/>
      <c r="D5" s="1004"/>
      <c r="E5" s="87">
        <f>SUM(E6:E29)</f>
        <v>58</v>
      </c>
      <c r="F5" s="87">
        <f>SUM(F6:F29)</f>
        <v>52</v>
      </c>
      <c r="G5" s="591">
        <f>SUM(G6:G29)</f>
        <v>56</v>
      </c>
      <c r="H5" s="454">
        <f>SUM(H6:H29)</f>
        <v>2016</v>
      </c>
      <c r="I5" s="87">
        <f t="shared" ref="I5:J5" si="0">SUM(I6:I29)</f>
        <v>2102</v>
      </c>
      <c r="J5" s="591">
        <f t="shared" si="0"/>
        <v>2214</v>
      </c>
      <c r="K5" s="27">
        <v>638216</v>
      </c>
      <c r="L5" s="27">
        <v>633187</v>
      </c>
      <c r="M5" s="592">
        <v>665442</v>
      </c>
      <c r="N5" s="453">
        <v>5971296</v>
      </c>
      <c r="O5" s="453">
        <v>6250840</v>
      </c>
      <c r="P5" s="996">
        <v>6423552</v>
      </c>
      <c r="Q5" s="997"/>
      <c r="R5" s="134"/>
      <c r="S5" s="134"/>
      <c r="T5" s="300"/>
      <c r="U5" s="300"/>
    </row>
    <row r="6" spans="1:21" ht="14.1" customHeight="1" x14ac:dyDescent="0.15">
      <c r="A6" s="963" t="s">
        <v>208</v>
      </c>
      <c r="B6" s="964"/>
      <c r="C6" s="964"/>
      <c r="D6" s="965"/>
      <c r="E6" s="87">
        <v>22</v>
      </c>
      <c r="F6" s="87">
        <v>20</v>
      </c>
      <c r="G6" s="591">
        <v>20</v>
      </c>
      <c r="H6" s="87">
        <v>1236</v>
      </c>
      <c r="I6" s="87">
        <v>1162</v>
      </c>
      <c r="J6" s="591">
        <v>1163</v>
      </c>
      <c r="K6" s="29">
        <v>326016</v>
      </c>
      <c r="L6" s="29">
        <v>292042</v>
      </c>
      <c r="M6" s="593">
        <v>294693</v>
      </c>
      <c r="N6" s="296">
        <v>3263682</v>
      </c>
      <c r="O6" s="296">
        <v>3537868</v>
      </c>
      <c r="P6" s="966">
        <v>3326538</v>
      </c>
      <c r="Q6" s="967"/>
      <c r="R6" s="29"/>
      <c r="S6" s="29"/>
      <c r="T6" s="296"/>
      <c r="U6" s="297"/>
    </row>
    <row r="7" spans="1:21" ht="14.1" customHeight="1" x14ac:dyDescent="0.15">
      <c r="A7" s="963" t="s">
        <v>209</v>
      </c>
      <c r="B7" s="964"/>
      <c r="C7" s="964"/>
      <c r="D7" s="965"/>
      <c r="E7" s="87">
        <v>6</v>
      </c>
      <c r="F7" s="87">
        <v>4</v>
      </c>
      <c r="G7" s="591">
        <v>5</v>
      </c>
      <c r="H7" s="87">
        <v>255</v>
      </c>
      <c r="I7" s="87">
        <v>333</v>
      </c>
      <c r="J7" s="591">
        <v>357</v>
      </c>
      <c r="K7" s="29">
        <v>144715</v>
      </c>
      <c r="L7" s="29">
        <v>145589</v>
      </c>
      <c r="M7" s="593">
        <v>145717</v>
      </c>
      <c r="N7" s="296">
        <v>1647953</v>
      </c>
      <c r="O7" s="296">
        <v>1759378</v>
      </c>
      <c r="P7" s="966">
        <v>1790259</v>
      </c>
      <c r="Q7" s="967"/>
      <c r="R7" s="105"/>
      <c r="S7" s="105"/>
      <c r="T7" s="296"/>
      <c r="U7" s="297"/>
    </row>
    <row r="8" spans="1:21" ht="14.1" customHeight="1" x14ac:dyDescent="0.15">
      <c r="A8" s="963" t="s">
        <v>296</v>
      </c>
      <c r="B8" s="964"/>
      <c r="C8" s="964"/>
      <c r="D8" s="965"/>
      <c r="E8" s="87">
        <v>3</v>
      </c>
      <c r="F8" s="87">
        <v>2</v>
      </c>
      <c r="G8" s="591">
        <v>2</v>
      </c>
      <c r="H8" s="87">
        <v>14</v>
      </c>
      <c r="I8" s="87">
        <v>19</v>
      </c>
      <c r="J8" s="591">
        <v>18</v>
      </c>
      <c r="K8" s="296" t="s">
        <v>624</v>
      </c>
      <c r="L8" s="296" t="s">
        <v>624</v>
      </c>
      <c r="M8" s="609" t="s">
        <v>624</v>
      </c>
      <c r="N8" s="296" t="s">
        <v>624</v>
      </c>
      <c r="O8" s="296" t="s">
        <v>624</v>
      </c>
      <c r="P8" s="968" t="s">
        <v>113</v>
      </c>
      <c r="Q8" s="969"/>
      <c r="R8" s="105"/>
      <c r="S8" s="105"/>
      <c r="T8" s="296"/>
      <c r="U8" s="297"/>
    </row>
    <row r="9" spans="1:21" ht="14.1" customHeight="1" x14ac:dyDescent="0.15">
      <c r="A9" s="963" t="s">
        <v>458</v>
      </c>
      <c r="B9" s="964"/>
      <c r="C9" s="964"/>
      <c r="D9" s="965"/>
      <c r="E9" s="87" t="s">
        <v>512</v>
      </c>
      <c r="F9" s="87" t="s">
        <v>512</v>
      </c>
      <c r="G9" s="87" t="s">
        <v>512</v>
      </c>
      <c r="H9" s="87" t="s">
        <v>512</v>
      </c>
      <c r="I9" s="87" t="s">
        <v>512</v>
      </c>
      <c r="J9" s="87" t="s">
        <v>512</v>
      </c>
      <c r="K9" s="87" t="s">
        <v>512</v>
      </c>
      <c r="L9" s="87" t="s">
        <v>512</v>
      </c>
      <c r="M9" s="591" t="s">
        <v>512</v>
      </c>
      <c r="N9" s="296" t="s">
        <v>512</v>
      </c>
      <c r="O9" s="296">
        <v>0</v>
      </c>
      <c r="P9" s="968" t="s">
        <v>512</v>
      </c>
      <c r="Q9" s="969"/>
      <c r="R9" s="105"/>
      <c r="S9" s="105"/>
      <c r="T9" s="296"/>
      <c r="U9" s="297"/>
    </row>
    <row r="10" spans="1:21" ht="14.1" customHeight="1" x14ac:dyDescent="0.15">
      <c r="A10" s="963" t="s">
        <v>211</v>
      </c>
      <c r="B10" s="964"/>
      <c r="C10" s="964"/>
      <c r="D10" s="965"/>
      <c r="E10" s="87">
        <v>2</v>
      </c>
      <c r="F10" s="87">
        <v>3</v>
      </c>
      <c r="G10" s="591">
        <v>4</v>
      </c>
      <c r="H10" s="87">
        <v>12</v>
      </c>
      <c r="I10" s="87">
        <v>24</v>
      </c>
      <c r="J10" s="591">
        <v>31</v>
      </c>
      <c r="K10" s="296" t="s">
        <v>624</v>
      </c>
      <c r="L10" s="296">
        <v>4946</v>
      </c>
      <c r="M10" s="609">
        <v>7737</v>
      </c>
      <c r="N10" s="296" t="s">
        <v>624</v>
      </c>
      <c r="O10" s="296">
        <v>17045</v>
      </c>
      <c r="P10" s="968">
        <v>29327</v>
      </c>
      <c r="Q10" s="969"/>
      <c r="R10" s="105"/>
      <c r="S10" s="105"/>
      <c r="T10" s="296"/>
      <c r="U10" s="297"/>
    </row>
    <row r="11" spans="1:21" ht="14.1" customHeight="1" x14ac:dyDescent="0.15">
      <c r="A11" s="963" t="s">
        <v>212</v>
      </c>
      <c r="B11" s="964"/>
      <c r="C11" s="964"/>
      <c r="D11" s="965"/>
      <c r="E11" s="87" t="s">
        <v>512</v>
      </c>
      <c r="F11" s="87" t="s">
        <v>512</v>
      </c>
      <c r="G11" s="87" t="s">
        <v>512</v>
      </c>
      <c r="H11" s="87" t="s">
        <v>512</v>
      </c>
      <c r="I11" s="87" t="s">
        <v>512</v>
      </c>
      <c r="J11" s="87" t="s">
        <v>512</v>
      </c>
      <c r="K11" s="87" t="s">
        <v>512</v>
      </c>
      <c r="L11" s="87" t="s">
        <v>512</v>
      </c>
      <c r="M11" s="591" t="s">
        <v>512</v>
      </c>
      <c r="N11" s="296" t="s">
        <v>512</v>
      </c>
      <c r="O11" s="296">
        <v>0</v>
      </c>
      <c r="P11" s="968" t="s">
        <v>512</v>
      </c>
      <c r="Q11" s="969"/>
      <c r="R11" s="105"/>
      <c r="S11" s="105"/>
      <c r="T11" s="296"/>
      <c r="U11" s="297"/>
    </row>
    <row r="12" spans="1:21" ht="14.1" customHeight="1" x14ac:dyDescent="0.15">
      <c r="A12" s="963" t="s">
        <v>446</v>
      </c>
      <c r="B12" s="964"/>
      <c r="C12" s="964"/>
      <c r="D12" s="965"/>
      <c r="E12" s="87">
        <v>7</v>
      </c>
      <c r="F12" s="87">
        <v>6</v>
      </c>
      <c r="G12" s="591">
        <v>7</v>
      </c>
      <c r="H12" s="87">
        <v>104</v>
      </c>
      <c r="I12" s="87">
        <v>111</v>
      </c>
      <c r="J12" s="591">
        <v>120</v>
      </c>
      <c r="K12" s="29">
        <v>36220</v>
      </c>
      <c r="L12" s="29">
        <v>37403</v>
      </c>
      <c r="M12" s="593">
        <v>41097</v>
      </c>
      <c r="N12" s="296">
        <v>178534</v>
      </c>
      <c r="O12" s="296">
        <v>157570</v>
      </c>
      <c r="P12" s="966">
        <v>182584</v>
      </c>
      <c r="Q12" s="967"/>
      <c r="R12" s="105"/>
      <c r="S12" s="105"/>
      <c r="T12" s="296"/>
      <c r="U12" s="297"/>
    </row>
    <row r="13" spans="1:21" ht="14.1" customHeight="1" x14ac:dyDescent="0.15">
      <c r="A13" s="963" t="s">
        <v>447</v>
      </c>
      <c r="B13" s="964"/>
      <c r="C13" s="964"/>
      <c r="D13" s="965"/>
      <c r="E13" s="87" t="s">
        <v>512</v>
      </c>
      <c r="F13" s="87" t="s">
        <v>512</v>
      </c>
      <c r="G13" s="87" t="s">
        <v>512</v>
      </c>
      <c r="H13" s="87" t="s">
        <v>512</v>
      </c>
      <c r="I13" s="87" t="s">
        <v>512</v>
      </c>
      <c r="J13" s="87" t="s">
        <v>512</v>
      </c>
      <c r="K13" s="87" t="s">
        <v>512</v>
      </c>
      <c r="L13" s="87" t="s">
        <v>512</v>
      </c>
      <c r="M13" s="591" t="s">
        <v>512</v>
      </c>
      <c r="N13" s="296" t="s">
        <v>512</v>
      </c>
      <c r="O13" s="296">
        <v>0</v>
      </c>
      <c r="P13" s="968" t="s">
        <v>512</v>
      </c>
      <c r="Q13" s="969"/>
      <c r="R13" s="105"/>
      <c r="S13" s="105"/>
      <c r="T13" s="296"/>
      <c r="U13" s="297"/>
    </row>
    <row r="14" spans="1:21" ht="14.1" customHeight="1" x14ac:dyDescent="0.15">
      <c r="A14" s="963" t="s">
        <v>213</v>
      </c>
      <c r="B14" s="964"/>
      <c r="C14" s="964"/>
      <c r="D14" s="965"/>
      <c r="E14" s="87" t="s">
        <v>512</v>
      </c>
      <c r="F14" s="87" t="s">
        <v>512</v>
      </c>
      <c r="G14" s="87" t="s">
        <v>512</v>
      </c>
      <c r="H14" s="87" t="s">
        <v>512</v>
      </c>
      <c r="I14" s="87" t="s">
        <v>512</v>
      </c>
      <c r="J14" s="87" t="s">
        <v>512</v>
      </c>
      <c r="K14" s="87" t="s">
        <v>512</v>
      </c>
      <c r="L14" s="87" t="s">
        <v>512</v>
      </c>
      <c r="M14" s="591" t="s">
        <v>512</v>
      </c>
      <c r="N14" s="296" t="s">
        <v>512</v>
      </c>
      <c r="O14" s="296">
        <v>0</v>
      </c>
      <c r="P14" s="968" t="s">
        <v>512</v>
      </c>
      <c r="Q14" s="969"/>
      <c r="R14" s="105"/>
      <c r="S14" s="105"/>
      <c r="T14" s="296"/>
      <c r="U14" s="297"/>
    </row>
    <row r="15" spans="1:21" ht="14.1" customHeight="1" x14ac:dyDescent="0.15">
      <c r="A15" s="963" t="s">
        <v>214</v>
      </c>
      <c r="B15" s="964"/>
      <c r="C15" s="964"/>
      <c r="D15" s="965"/>
      <c r="E15" s="87" t="s">
        <v>512</v>
      </c>
      <c r="F15" s="87" t="s">
        <v>512</v>
      </c>
      <c r="G15" s="87" t="s">
        <v>512</v>
      </c>
      <c r="H15" s="87" t="s">
        <v>512</v>
      </c>
      <c r="I15" s="87" t="s">
        <v>512</v>
      </c>
      <c r="J15" s="87" t="s">
        <v>512</v>
      </c>
      <c r="K15" s="87" t="s">
        <v>512</v>
      </c>
      <c r="L15" s="87" t="s">
        <v>512</v>
      </c>
      <c r="M15" s="591" t="s">
        <v>512</v>
      </c>
      <c r="N15" s="296" t="s">
        <v>512</v>
      </c>
      <c r="O15" s="296">
        <v>0</v>
      </c>
      <c r="P15" s="968" t="s">
        <v>512</v>
      </c>
      <c r="Q15" s="969"/>
      <c r="R15" s="105"/>
      <c r="S15" s="105"/>
      <c r="T15" s="296"/>
      <c r="U15" s="297"/>
    </row>
    <row r="16" spans="1:21" ht="14.1" customHeight="1" x14ac:dyDescent="0.15">
      <c r="A16" s="963" t="s">
        <v>448</v>
      </c>
      <c r="B16" s="964"/>
      <c r="C16" s="964"/>
      <c r="D16" s="965"/>
      <c r="E16" s="87" t="s">
        <v>512</v>
      </c>
      <c r="F16" s="87" t="s">
        <v>512</v>
      </c>
      <c r="G16" s="87" t="s">
        <v>512</v>
      </c>
      <c r="H16" s="87" t="s">
        <v>512</v>
      </c>
      <c r="I16" s="87" t="s">
        <v>512</v>
      </c>
      <c r="J16" s="87" t="s">
        <v>512</v>
      </c>
      <c r="K16" s="87" t="s">
        <v>512</v>
      </c>
      <c r="L16" s="87" t="s">
        <v>512</v>
      </c>
      <c r="M16" s="591" t="s">
        <v>512</v>
      </c>
      <c r="N16" s="296" t="s">
        <v>512</v>
      </c>
      <c r="O16" s="296">
        <v>0</v>
      </c>
      <c r="P16" s="968" t="s">
        <v>512</v>
      </c>
      <c r="Q16" s="969"/>
      <c r="R16" s="105"/>
      <c r="S16" s="105"/>
      <c r="T16" s="296"/>
      <c r="U16" s="297"/>
    </row>
    <row r="17" spans="1:22" ht="14.1" customHeight="1" x14ac:dyDescent="0.15">
      <c r="A17" s="963" t="s">
        <v>456</v>
      </c>
      <c r="B17" s="964"/>
      <c r="C17" s="964"/>
      <c r="D17" s="965"/>
      <c r="E17" s="87">
        <v>1</v>
      </c>
      <c r="F17" s="87">
        <v>1</v>
      </c>
      <c r="G17" s="591">
        <v>1</v>
      </c>
      <c r="H17" s="87">
        <v>4</v>
      </c>
      <c r="I17" s="87">
        <v>4</v>
      </c>
      <c r="J17" s="591">
        <v>4</v>
      </c>
      <c r="K17" s="296" t="s">
        <v>624</v>
      </c>
      <c r="L17" s="296" t="s">
        <v>624</v>
      </c>
      <c r="M17" s="609" t="s">
        <v>624</v>
      </c>
      <c r="N17" s="296" t="s">
        <v>624</v>
      </c>
      <c r="O17" s="296" t="s">
        <v>624</v>
      </c>
      <c r="P17" s="968" t="s">
        <v>113</v>
      </c>
      <c r="Q17" s="969"/>
      <c r="R17" s="105"/>
      <c r="S17" s="105"/>
      <c r="T17" s="296"/>
      <c r="U17" s="297"/>
    </row>
    <row r="18" spans="1:22" ht="14.1" customHeight="1" x14ac:dyDescent="0.15">
      <c r="A18" s="963" t="s">
        <v>215</v>
      </c>
      <c r="B18" s="964"/>
      <c r="C18" s="964"/>
      <c r="D18" s="965"/>
      <c r="E18" s="87">
        <v>4</v>
      </c>
      <c r="F18" s="87">
        <v>5</v>
      </c>
      <c r="G18" s="591">
        <v>5</v>
      </c>
      <c r="H18" s="87">
        <v>53</v>
      </c>
      <c r="I18" s="87">
        <v>73</v>
      </c>
      <c r="J18" s="591">
        <v>91</v>
      </c>
      <c r="K18" s="29">
        <v>20262</v>
      </c>
      <c r="L18" s="29">
        <v>24709</v>
      </c>
      <c r="M18" s="593">
        <v>33987</v>
      </c>
      <c r="N18" s="296">
        <v>152880</v>
      </c>
      <c r="O18" s="296">
        <v>162016</v>
      </c>
      <c r="P18" s="966">
        <v>240009</v>
      </c>
      <c r="Q18" s="967"/>
      <c r="R18" s="105"/>
      <c r="S18" s="105"/>
      <c r="T18" s="296"/>
      <c r="U18" s="297"/>
    </row>
    <row r="19" spans="1:22" ht="14.1" customHeight="1" x14ac:dyDescent="0.15">
      <c r="A19" s="963" t="s">
        <v>216</v>
      </c>
      <c r="B19" s="964"/>
      <c r="C19" s="964"/>
      <c r="D19" s="965"/>
      <c r="E19" s="87">
        <v>1</v>
      </c>
      <c r="F19" s="87">
        <v>1</v>
      </c>
      <c r="G19" s="591">
        <v>1</v>
      </c>
      <c r="H19" s="87">
        <v>166</v>
      </c>
      <c r="I19" s="87">
        <v>187</v>
      </c>
      <c r="J19" s="591">
        <v>191</v>
      </c>
      <c r="K19" s="296" t="s">
        <v>624</v>
      </c>
      <c r="L19" s="296" t="s">
        <v>624</v>
      </c>
      <c r="M19" s="609" t="s">
        <v>624</v>
      </c>
      <c r="N19" s="296" t="s">
        <v>624</v>
      </c>
      <c r="O19" s="296" t="s">
        <v>624</v>
      </c>
      <c r="P19" s="968" t="s">
        <v>113</v>
      </c>
      <c r="Q19" s="969"/>
      <c r="R19" s="105"/>
      <c r="S19" s="105"/>
      <c r="T19" s="296"/>
      <c r="U19" s="297"/>
    </row>
    <row r="20" spans="1:22" ht="14.1" customHeight="1" x14ac:dyDescent="0.15">
      <c r="A20" s="963" t="s">
        <v>449</v>
      </c>
      <c r="B20" s="964"/>
      <c r="C20" s="964"/>
      <c r="D20" s="965"/>
      <c r="E20" s="87" t="s">
        <v>512</v>
      </c>
      <c r="F20" s="87" t="s">
        <v>512</v>
      </c>
      <c r="G20" s="87" t="s">
        <v>512</v>
      </c>
      <c r="H20" s="87" t="s">
        <v>512</v>
      </c>
      <c r="I20" s="87" t="s">
        <v>512</v>
      </c>
      <c r="J20" s="87" t="s">
        <v>512</v>
      </c>
      <c r="K20" s="87" t="s">
        <v>512</v>
      </c>
      <c r="L20" s="87" t="s">
        <v>512</v>
      </c>
      <c r="M20" s="591" t="s">
        <v>512</v>
      </c>
      <c r="N20" s="296" t="s">
        <v>512</v>
      </c>
      <c r="O20" s="296">
        <v>0</v>
      </c>
      <c r="P20" s="968" t="s">
        <v>512</v>
      </c>
      <c r="Q20" s="969"/>
      <c r="R20" s="105"/>
      <c r="S20" s="105"/>
      <c r="T20" s="296"/>
      <c r="U20" s="297"/>
    </row>
    <row r="21" spans="1:22" ht="14.1" customHeight="1" x14ac:dyDescent="0.15">
      <c r="A21" s="963" t="s">
        <v>450</v>
      </c>
      <c r="B21" s="964"/>
      <c r="C21" s="964"/>
      <c r="D21" s="965"/>
      <c r="E21" s="87">
        <v>5</v>
      </c>
      <c r="F21" s="87">
        <v>4</v>
      </c>
      <c r="G21" s="591">
        <v>3</v>
      </c>
      <c r="H21" s="87">
        <v>61</v>
      </c>
      <c r="I21" s="87">
        <v>56</v>
      </c>
      <c r="J21" s="591">
        <v>36</v>
      </c>
      <c r="K21" s="29">
        <v>23142</v>
      </c>
      <c r="L21" s="29">
        <v>17756</v>
      </c>
      <c r="M21" s="593">
        <v>12120</v>
      </c>
      <c r="N21" s="296">
        <v>97730</v>
      </c>
      <c r="O21" s="296">
        <v>76694</v>
      </c>
      <c r="P21" s="966">
        <v>44113</v>
      </c>
      <c r="Q21" s="967"/>
      <c r="R21" s="105"/>
      <c r="S21" s="105"/>
      <c r="T21" s="296"/>
      <c r="U21" s="297"/>
    </row>
    <row r="22" spans="1:22" ht="14.1" customHeight="1" x14ac:dyDescent="0.15">
      <c r="A22" s="963" t="s">
        <v>297</v>
      </c>
      <c r="B22" s="964"/>
      <c r="C22" s="964"/>
      <c r="D22" s="965"/>
      <c r="E22" s="87" t="s">
        <v>512</v>
      </c>
      <c r="F22" s="87" t="s">
        <v>512</v>
      </c>
      <c r="G22" s="87" t="s">
        <v>512</v>
      </c>
      <c r="H22" s="87" t="s">
        <v>512</v>
      </c>
      <c r="I22" s="87" t="s">
        <v>512</v>
      </c>
      <c r="J22" s="87" t="s">
        <v>512</v>
      </c>
      <c r="K22" s="87" t="s">
        <v>512</v>
      </c>
      <c r="L22" s="87" t="s">
        <v>512</v>
      </c>
      <c r="M22" s="591" t="s">
        <v>512</v>
      </c>
      <c r="N22" s="296" t="s">
        <v>512</v>
      </c>
      <c r="O22" s="296">
        <v>0</v>
      </c>
      <c r="P22" s="968" t="s">
        <v>512</v>
      </c>
      <c r="Q22" s="969"/>
      <c r="R22" s="105"/>
      <c r="S22" s="105"/>
      <c r="T22" s="296"/>
      <c r="U22" s="297"/>
    </row>
    <row r="23" spans="1:22" ht="14.1" customHeight="1" x14ac:dyDescent="0.15">
      <c r="A23" s="963" t="s">
        <v>298</v>
      </c>
      <c r="B23" s="964"/>
      <c r="C23" s="964"/>
      <c r="D23" s="965"/>
      <c r="E23" s="87" t="s">
        <v>512</v>
      </c>
      <c r="F23" s="87" t="s">
        <v>512</v>
      </c>
      <c r="G23" s="87" t="s">
        <v>512</v>
      </c>
      <c r="H23" s="87" t="s">
        <v>512</v>
      </c>
      <c r="I23" s="87" t="s">
        <v>512</v>
      </c>
      <c r="J23" s="87" t="s">
        <v>512</v>
      </c>
      <c r="K23" s="296" t="s">
        <v>512</v>
      </c>
      <c r="L23" s="296">
        <v>0</v>
      </c>
      <c r="M23" s="609" t="s">
        <v>512</v>
      </c>
      <c r="N23" s="296" t="s">
        <v>512</v>
      </c>
      <c r="O23" s="296">
        <v>0</v>
      </c>
      <c r="P23" s="968" t="s">
        <v>512</v>
      </c>
      <c r="Q23" s="969"/>
      <c r="R23" s="105"/>
      <c r="S23" s="105"/>
      <c r="T23" s="296"/>
      <c r="U23" s="297"/>
    </row>
    <row r="24" spans="1:22" ht="14.1" customHeight="1" x14ac:dyDescent="0.15">
      <c r="A24" s="963" t="s">
        <v>299</v>
      </c>
      <c r="B24" s="964"/>
      <c r="C24" s="964"/>
      <c r="D24" s="965"/>
      <c r="E24" s="87">
        <v>1</v>
      </c>
      <c r="F24" s="87">
        <v>1</v>
      </c>
      <c r="G24" s="591">
        <v>1</v>
      </c>
      <c r="H24" s="87">
        <v>27</v>
      </c>
      <c r="I24" s="87">
        <v>29</v>
      </c>
      <c r="J24" s="591">
        <v>29</v>
      </c>
      <c r="K24" s="296" t="s">
        <v>624</v>
      </c>
      <c r="L24" s="296" t="s">
        <v>624</v>
      </c>
      <c r="M24" s="609" t="s">
        <v>624</v>
      </c>
      <c r="N24" s="296" t="s">
        <v>624</v>
      </c>
      <c r="O24" s="296" t="s">
        <v>624</v>
      </c>
      <c r="P24" s="968" t="s">
        <v>113</v>
      </c>
      <c r="Q24" s="969"/>
      <c r="R24" s="105"/>
      <c r="S24" s="105"/>
      <c r="T24" s="296"/>
      <c r="U24" s="297"/>
    </row>
    <row r="25" spans="1:22" s="83" customFormat="1" ht="14.1" customHeight="1" x14ac:dyDescent="0.15">
      <c r="A25" s="963" t="s">
        <v>457</v>
      </c>
      <c r="B25" s="964"/>
      <c r="C25" s="964"/>
      <c r="D25" s="965"/>
      <c r="E25" s="87" t="s">
        <v>512</v>
      </c>
      <c r="F25" s="87" t="s">
        <v>512</v>
      </c>
      <c r="G25" s="87" t="s">
        <v>512</v>
      </c>
      <c r="H25" s="87" t="s">
        <v>512</v>
      </c>
      <c r="I25" s="87" t="s">
        <v>512</v>
      </c>
      <c r="J25" s="87" t="s">
        <v>512</v>
      </c>
      <c r="K25" s="87" t="s">
        <v>512</v>
      </c>
      <c r="L25" s="87" t="s">
        <v>512</v>
      </c>
      <c r="M25" s="591" t="s">
        <v>512</v>
      </c>
      <c r="N25" s="296" t="s">
        <v>512</v>
      </c>
      <c r="O25" s="296">
        <v>0</v>
      </c>
      <c r="P25" s="968" t="s">
        <v>512</v>
      </c>
      <c r="Q25" s="969"/>
      <c r="R25" s="105"/>
      <c r="S25" s="105"/>
      <c r="T25" s="296"/>
      <c r="U25" s="297"/>
    </row>
    <row r="26" spans="1:22" ht="14.1" customHeight="1" x14ac:dyDescent="0.15">
      <c r="A26" s="963" t="s">
        <v>218</v>
      </c>
      <c r="B26" s="964"/>
      <c r="C26" s="964"/>
      <c r="D26" s="965"/>
      <c r="E26" s="87" t="s">
        <v>512</v>
      </c>
      <c r="F26" s="87">
        <v>1</v>
      </c>
      <c r="G26" s="591">
        <v>1</v>
      </c>
      <c r="H26" s="87" t="s">
        <v>512</v>
      </c>
      <c r="I26" s="87">
        <v>59</v>
      </c>
      <c r="J26" s="591">
        <v>65</v>
      </c>
      <c r="K26" s="296" t="s">
        <v>512</v>
      </c>
      <c r="L26" s="296" t="s">
        <v>624</v>
      </c>
      <c r="M26" s="609" t="s">
        <v>624</v>
      </c>
      <c r="N26" s="296">
        <v>0</v>
      </c>
      <c r="O26" s="296" t="s">
        <v>624</v>
      </c>
      <c r="P26" s="968" t="s">
        <v>113</v>
      </c>
      <c r="Q26" s="969"/>
      <c r="R26" s="105"/>
      <c r="S26" s="105"/>
      <c r="T26" s="296"/>
      <c r="U26" s="297"/>
    </row>
    <row r="27" spans="1:22" ht="14.1" customHeight="1" x14ac:dyDescent="0.15">
      <c r="A27" s="963" t="s">
        <v>219</v>
      </c>
      <c r="B27" s="964"/>
      <c r="C27" s="964"/>
      <c r="D27" s="965"/>
      <c r="E27" s="87">
        <v>1</v>
      </c>
      <c r="F27" s="87">
        <v>0</v>
      </c>
      <c r="G27" s="87" t="s">
        <v>512</v>
      </c>
      <c r="H27" s="87">
        <v>4</v>
      </c>
      <c r="I27" s="87">
        <v>0</v>
      </c>
      <c r="J27" s="87" t="s">
        <v>512</v>
      </c>
      <c r="K27" s="296" t="s">
        <v>624</v>
      </c>
      <c r="L27" s="87" t="s">
        <v>512</v>
      </c>
      <c r="M27" s="591">
        <v>0</v>
      </c>
      <c r="N27" s="296" t="s">
        <v>624</v>
      </c>
      <c r="O27" s="296">
        <v>0</v>
      </c>
      <c r="P27" s="968">
        <v>0</v>
      </c>
      <c r="Q27" s="969"/>
      <c r="R27" s="105"/>
      <c r="S27" s="105"/>
      <c r="T27" s="296"/>
      <c r="U27" s="297"/>
    </row>
    <row r="28" spans="1:22" s="83" customFormat="1" ht="14.1" customHeight="1" x14ac:dyDescent="0.15">
      <c r="A28" s="963" t="s">
        <v>451</v>
      </c>
      <c r="B28" s="964"/>
      <c r="C28" s="964"/>
      <c r="D28" s="965"/>
      <c r="E28" s="87">
        <v>1</v>
      </c>
      <c r="F28" s="87">
        <v>1</v>
      </c>
      <c r="G28" s="591">
        <v>1</v>
      </c>
      <c r="H28" s="87">
        <v>9</v>
      </c>
      <c r="I28" s="87">
        <v>9</v>
      </c>
      <c r="J28" s="591">
        <v>10</v>
      </c>
      <c r="K28" s="296" t="s">
        <v>624</v>
      </c>
      <c r="L28" s="296" t="s">
        <v>624</v>
      </c>
      <c r="M28" s="609" t="s">
        <v>624</v>
      </c>
      <c r="N28" s="296" t="s">
        <v>624</v>
      </c>
      <c r="O28" s="296" t="s">
        <v>624</v>
      </c>
      <c r="P28" s="968" t="s">
        <v>113</v>
      </c>
      <c r="Q28" s="969"/>
      <c r="R28" s="105"/>
      <c r="S28" s="105"/>
      <c r="T28" s="296"/>
      <c r="U28" s="297"/>
    </row>
    <row r="29" spans="1:22" ht="14.1" customHeight="1" thickBot="1" x14ac:dyDescent="0.2">
      <c r="A29" s="973" t="s">
        <v>452</v>
      </c>
      <c r="B29" s="974"/>
      <c r="C29" s="974"/>
      <c r="D29" s="975"/>
      <c r="E29" s="362">
        <v>4</v>
      </c>
      <c r="F29" s="362">
        <v>3</v>
      </c>
      <c r="G29" s="573">
        <v>5</v>
      </c>
      <c r="H29" s="362">
        <v>71</v>
      </c>
      <c r="I29" s="362">
        <v>36</v>
      </c>
      <c r="J29" s="573">
        <v>99</v>
      </c>
      <c r="K29" s="32">
        <v>13730</v>
      </c>
      <c r="L29" s="32">
        <v>9436</v>
      </c>
      <c r="M29" s="594">
        <v>25702</v>
      </c>
      <c r="N29" s="449">
        <v>84154</v>
      </c>
      <c r="O29" s="449">
        <v>31131</v>
      </c>
      <c r="P29" s="998">
        <v>154769</v>
      </c>
      <c r="Q29" s="999"/>
      <c r="R29" s="389"/>
      <c r="S29" s="105"/>
      <c r="T29" s="296"/>
      <c r="U29" s="297"/>
    </row>
    <row r="30" spans="1:22" ht="15" customHeight="1" x14ac:dyDescent="0.15">
      <c r="A30" s="83"/>
      <c r="B30" s="82" t="s">
        <v>221</v>
      </c>
      <c r="C30" s="82"/>
      <c r="D30" s="82"/>
      <c r="E30" s="82"/>
      <c r="F30" s="82"/>
      <c r="G30" s="82"/>
      <c r="H30" s="82"/>
      <c r="I30" s="82"/>
      <c r="J30" s="82"/>
      <c r="K30" s="82"/>
      <c r="L30" s="82"/>
      <c r="M30" s="82"/>
      <c r="N30" s="82"/>
      <c r="O30" s="82"/>
      <c r="P30" s="563" t="s">
        <v>604</v>
      </c>
      <c r="Q30" s="84"/>
      <c r="R30" s="152"/>
      <c r="S30" s="82"/>
      <c r="T30" s="82"/>
      <c r="U30" s="466"/>
      <c r="V30" s="299"/>
    </row>
    <row r="31" spans="1:22" ht="15" customHeight="1" x14ac:dyDescent="0.15">
      <c r="A31" s="83"/>
      <c r="B31" s="82" t="s">
        <v>475</v>
      </c>
      <c r="C31" s="82"/>
      <c r="D31" s="82"/>
      <c r="E31" s="82"/>
      <c r="F31" s="82"/>
      <c r="G31" s="82"/>
      <c r="H31" s="82"/>
      <c r="I31" s="82"/>
      <c r="J31" s="82"/>
      <c r="K31" s="82"/>
      <c r="L31" s="82"/>
      <c r="M31" s="82"/>
      <c r="N31" s="82"/>
      <c r="O31" s="82"/>
      <c r="P31" s="82"/>
      <c r="Q31" s="84"/>
      <c r="R31" s="84"/>
      <c r="S31" s="82"/>
      <c r="T31" s="82"/>
      <c r="U31" s="83"/>
      <c r="V31" s="3"/>
    </row>
    <row r="32" spans="1:22" ht="12" customHeight="1" x14ac:dyDescent="0.15">
      <c r="A32" s="83"/>
      <c r="B32" s="82" t="s">
        <v>443</v>
      </c>
      <c r="C32" s="82"/>
      <c r="D32" s="82"/>
      <c r="E32" s="82"/>
      <c r="F32" s="82"/>
      <c r="G32" s="82"/>
      <c r="H32" s="82"/>
      <c r="I32" s="82"/>
      <c r="J32" s="82"/>
      <c r="K32" s="82"/>
      <c r="L32" s="82"/>
      <c r="M32" s="82"/>
      <c r="N32" s="82"/>
      <c r="O32" s="82"/>
      <c r="P32" s="82"/>
      <c r="Q32" s="84"/>
      <c r="R32" s="84"/>
      <c r="S32" s="82"/>
      <c r="T32" s="82"/>
      <c r="U32" s="83"/>
      <c r="V32" s="3"/>
    </row>
    <row r="33" spans="1:22" ht="12" customHeight="1" x14ac:dyDescent="0.15">
      <c r="A33" s="83"/>
      <c r="B33" s="82"/>
      <c r="C33" s="82"/>
      <c r="D33" s="82"/>
      <c r="E33" s="82"/>
      <c r="F33" s="82"/>
      <c r="G33" s="82"/>
      <c r="H33" s="82"/>
      <c r="I33" s="82"/>
      <c r="J33" s="82"/>
      <c r="K33" s="82"/>
      <c r="L33" s="82"/>
      <c r="M33" s="82"/>
      <c r="N33" s="82"/>
      <c r="O33" s="82"/>
      <c r="P33" s="82"/>
      <c r="Q33" s="84"/>
      <c r="R33" s="84"/>
      <c r="S33" s="82"/>
      <c r="T33" s="82"/>
      <c r="U33" s="82"/>
      <c r="V33" s="12"/>
    </row>
    <row r="34" spans="1:22" ht="15" customHeight="1" thickBot="1" x14ac:dyDescent="0.2">
      <c r="A34" s="595" t="s">
        <v>622</v>
      </c>
      <c r="B34" s="595"/>
      <c r="C34" s="595"/>
      <c r="D34" s="595"/>
      <c r="E34" s="595"/>
      <c r="F34" s="595"/>
      <c r="G34" s="595"/>
      <c r="H34" s="595"/>
      <c r="I34" s="595"/>
      <c r="J34" s="595"/>
      <c r="K34" s="595"/>
      <c r="L34" s="82"/>
      <c r="M34" s="82"/>
      <c r="N34" s="82"/>
      <c r="O34" s="82"/>
      <c r="P34" s="84"/>
      <c r="Q34" s="152"/>
      <c r="R34" s="85" t="s">
        <v>156</v>
      </c>
      <c r="S34" s="83"/>
      <c r="T34" s="82"/>
      <c r="U34" s="85"/>
    </row>
    <row r="35" spans="1:22" ht="15" customHeight="1" thickBot="1" x14ac:dyDescent="0.2">
      <c r="A35" s="86"/>
      <c r="B35" s="979" t="s">
        <v>580</v>
      </c>
      <c r="C35" s="979"/>
      <c r="D35" s="980"/>
      <c r="E35" s="738" t="s">
        <v>222</v>
      </c>
      <c r="F35" s="738" t="s">
        <v>13</v>
      </c>
      <c r="G35" s="480" t="s">
        <v>223</v>
      </c>
      <c r="H35" s="480" t="s">
        <v>224</v>
      </c>
      <c r="I35" s="990" t="s">
        <v>302</v>
      </c>
      <c r="J35" s="991"/>
      <c r="K35" s="607" t="s">
        <v>301</v>
      </c>
      <c r="L35" s="738" t="s">
        <v>246</v>
      </c>
      <c r="M35" s="738"/>
      <c r="N35" s="738"/>
      <c r="O35" s="737" t="s">
        <v>300</v>
      </c>
      <c r="P35" s="737"/>
      <c r="Q35" s="924" t="s">
        <v>225</v>
      </c>
      <c r="R35" s="924"/>
      <c r="S35" s="597"/>
      <c r="T35" s="598"/>
      <c r="U35" s="598"/>
    </row>
    <row r="36" spans="1:22" ht="15" customHeight="1" x14ac:dyDescent="0.15">
      <c r="A36" s="599"/>
      <c r="B36" s="981"/>
      <c r="C36" s="981"/>
      <c r="D36" s="750"/>
      <c r="E36" s="738"/>
      <c r="F36" s="738"/>
      <c r="G36" s="461" t="s">
        <v>226</v>
      </c>
      <c r="H36" s="461" t="s">
        <v>227</v>
      </c>
      <c r="I36" s="460" t="s">
        <v>228</v>
      </c>
      <c r="J36" s="150" t="s">
        <v>229</v>
      </c>
      <c r="K36" s="606" t="s">
        <v>230</v>
      </c>
      <c r="L36" s="608" t="s">
        <v>228</v>
      </c>
      <c r="M36" s="608" t="s">
        <v>229</v>
      </c>
      <c r="N36" s="608" t="s">
        <v>230</v>
      </c>
      <c r="O36" s="737"/>
      <c r="P36" s="737"/>
      <c r="Q36" s="924"/>
      <c r="R36" s="924"/>
      <c r="S36" s="597"/>
      <c r="T36" s="597"/>
      <c r="U36" s="597"/>
    </row>
    <row r="37" spans="1:22" ht="18" customHeight="1" x14ac:dyDescent="0.15">
      <c r="A37" s="71"/>
      <c r="B37" s="731" t="s">
        <v>48</v>
      </c>
      <c r="C37" s="731"/>
      <c r="D37" s="982"/>
      <c r="E37" s="596">
        <f>SUM(E38:E50)</f>
        <v>56</v>
      </c>
      <c r="F37" s="89">
        <f>SUM(F38:F50)</f>
        <v>2214</v>
      </c>
      <c r="G37" s="592">
        <v>665442</v>
      </c>
      <c r="H37" s="600">
        <v>4289651</v>
      </c>
      <c r="I37" s="19">
        <v>107201</v>
      </c>
      <c r="J37" s="19">
        <v>102858</v>
      </c>
      <c r="K37" s="6">
        <f>J37-I37</f>
        <v>-4343</v>
      </c>
      <c r="L37" s="19">
        <v>3175</v>
      </c>
      <c r="M37" s="19">
        <v>6723</v>
      </c>
      <c r="N37" s="6">
        <f>M37-L37</f>
        <v>3548</v>
      </c>
      <c r="O37" s="976">
        <v>6423552</v>
      </c>
      <c r="P37" s="976"/>
      <c r="Q37" s="977">
        <v>1997853</v>
      </c>
      <c r="R37" s="977"/>
      <c r="S37" s="361"/>
      <c r="T37" s="19"/>
      <c r="U37" s="90"/>
    </row>
    <row r="38" spans="1:22" ht="14.1" customHeight="1" x14ac:dyDescent="0.15">
      <c r="A38" s="71"/>
      <c r="B38" s="914" t="s">
        <v>208</v>
      </c>
      <c r="C38" s="914"/>
      <c r="D38" s="978"/>
      <c r="E38" s="151">
        <v>20</v>
      </c>
      <c r="F38" s="361">
        <v>1163</v>
      </c>
      <c r="G38" s="105">
        <v>294693</v>
      </c>
      <c r="H38" s="296">
        <v>2299758</v>
      </c>
      <c r="I38" s="296">
        <v>19896</v>
      </c>
      <c r="J38" s="296">
        <v>18986</v>
      </c>
      <c r="K38" s="228">
        <v>-910</v>
      </c>
      <c r="L38" s="610">
        <v>949</v>
      </c>
      <c r="M38" s="610">
        <v>1446</v>
      </c>
      <c r="N38" s="601">
        <v>497</v>
      </c>
      <c r="O38" s="970">
        <v>3326538</v>
      </c>
      <c r="P38" s="970"/>
      <c r="Q38" s="983">
        <v>965443</v>
      </c>
      <c r="R38" s="983"/>
      <c r="S38" s="228"/>
      <c r="T38" s="361"/>
      <c r="U38" s="228"/>
    </row>
    <row r="39" spans="1:22" ht="14.1" customHeight="1" x14ac:dyDescent="0.15">
      <c r="A39" s="71"/>
      <c r="B39" s="987" t="s">
        <v>209</v>
      </c>
      <c r="C39" s="987"/>
      <c r="D39" s="988"/>
      <c r="E39" s="151">
        <v>5</v>
      </c>
      <c r="F39" s="361">
        <v>357</v>
      </c>
      <c r="G39" s="105">
        <v>145717</v>
      </c>
      <c r="H39" s="296">
        <v>1194027</v>
      </c>
      <c r="I39" s="296" t="s">
        <v>493</v>
      </c>
      <c r="J39" s="361" t="s">
        <v>493</v>
      </c>
      <c r="K39" s="296" t="s">
        <v>624</v>
      </c>
      <c r="L39" s="228">
        <v>0</v>
      </c>
      <c r="M39" s="228" t="s">
        <v>512</v>
      </c>
      <c r="N39" s="128" t="s">
        <v>512</v>
      </c>
      <c r="O39" s="970">
        <v>1790259</v>
      </c>
      <c r="P39" s="970"/>
      <c r="Q39" s="983">
        <v>557096</v>
      </c>
      <c r="R39" s="989"/>
      <c r="S39" s="228"/>
      <c r="T39" s="361"/>
      <c r="U39" s="228"/>
    </row>
    <row r="40" spans="1:22" ht="14.1" customHeight="1" x14ac:dyDescent="0.15">
      <c r="A40" s="71"/>
      <c r="B40" s="914" t="s">
        <v>210</v>
      </c>
      <c r="C40" s="914"/>
      <c r="D40" s="978"/>
      <c r="E40" s="151">
        <v>2</v>
      </c>
      <c r="F40" s="361">
        <v>18</v>
      </c>
      <c r="G40" s="361" t="s">
        <v>582</v>
      </c>
      <c r="H40" s="361" t="s">
        <v>582</v>
      </c>
      <c r="I40" s="361" t="s">
        <v>583</v>
      </c>
      <c r="J40" s="361" t="s">
        <v>581</v>
      </c>
      <c r="K40" s="228" t="s">
        <v>512</v>
      </c>
      <c r="L40" s="610" t="s">
        <v>512</v>
      </c>
      <c r="M40" s="610" t="s">
        <v>512</v>
      </c>
      <c r="N40" s="128" t="s">
        <v>512</v>
      </c>
      <c r="O40" s="970" t="s">
        <v>493</v>
      </c>
      <c r="P40" s="970"/>
      <c r="Q40" s="970" t="s">
        <v>493</v>
      </c>
      <c r="R40" s="971"/>
      <c r="S40" s="361"/>
      <c r="T40" s="361"/>
      <c r="U40" s="228"/>
    </row>
    <row r="41" spans="1:22" ht="14.1" customHeight="1" x14ac:dyDescent="0.15">
      <c r="A41" s="71"/>
      <c r="B41" s="914" t="s">
        <v>211</v>
      </c>
      <c r="C41" s="914"/>
      <c r="D41" s="978"/>
      <c r="E41" s="151">
        <v>4</v>
      </c>
      <c r="F41" s="361">
        <v>31</v>
      </c>
      <c r="G41" s="361">
        <v>7737</v>
      </c>
      <c r="H41" s="361">
        <v>7529</v>
      </c>
      <c r="I41" s="361" t="s">
        <v>581</v>
      </c>
      <c r="J41" s="361" t="s">
        <v>581</v>
      </c>
      <c r="K41" s="228">
        <v>0</v>
      </c>
      <c r="L41" s="610" t="s">
        <v>512</v>
      </c>
      <c r="M41" s="610" t="s">
        <v>512</v>
      </c>
      <c r="N41" s="128" t="s">
        <v>512</v>
      </c>
      <c r="O41" s="970">
        <v>29327</v>
      </c>
      <c r="P41" s="970"/>
      <c r="Q41" s="970">
        <v>20184</v>
      </c>
      <c r="R41" s="971"/>
      <c r="S41" s="296"/>
      <c r="T41" s="361"/>
      <c r="U41" s="228"/>
    </row>
    <row r="42" spans="1:22" ht="14.1" customHeight="1" x14ac:dyDescent="0.15">
      <c r="A42" s="71"/>
      <c r="B42" s="914" t="s">
        <v>478</v>
      </c>
      <c r="C42" s="914"/>
      <c r="D42" s="978"/>
      <c r="E42" s="151">
        <v>7</v>
      </c>
      <c r="F42" s="361">
        <v>120</v>
      </c>
      <c r="G42" s="105">
        <v>41097</v>
      </c>
      <c r="H42" s="296">
        <v>94306</v>
      </c>
      <c r="I42" s="361" t="s">
        <v>512</v>
      </c>
      <c r="J42" s="296">
        <v>0</v>
      </c>
      <c r="K42" s="228">
        <v>0</v>
      </c>
      <c r="L42" s="610">
        <v>0</v>
      </c>
      <c r="M42" s="610">
        <v>0</v>
      </c>
      <c r="N42" s="128" t="s">
        <v>512</v>
      </c>
      <c r="O42" s="970">
        <v>182584</v>
      </c>
      <c r="P42" s="970"/>
      <c r="Q42" s="871">
        <v>81740</v>
      </c>
      <c r="R42" s="972"/>
      <c r="S42" s="361"/>
      <c r="T42" s="361"/>
      <c r="U42" s="228"/>
    </row>
    <row r="43" spans="1:22" ht="14.1" customHeight="1" x14ac:dyDescent="0.15">
      <c r="A43" s="71"/>
      <c r="B43" s="914" t="s">
        <v>445</v>
      </c>
      <c r="C43" s="914"/>
      <c r="D43" s="978"/>
      <c r="E43" s="151">
        <v>1</v>
      </c>
      <c r="F43" s="361">
        <v>4</v>
      </c>
      <c r="G43" s="361" t="s">
        <v>582</v>
      </c>
      <c r="H43" s="296" t="s">
        <v>584</v>
      </c>
      <c r="I43" s="361" t="s">
        <v>512</v>
      </c>
      <c r="J43" s="296" t="s">
        <v>581</v>
      </c>
      <c r="K43" s="228" t="s">
        <v>512</v>
      </c>
      <c r="L43" s="296" t="s">
        <v>512</v>
      </c>
      <c r="M43" s="296" t="s">
        <v>512</v>
      </c>
      <c r="N43" s="128" t="s">
        <v>512</v>
      </c>
      <c r="O43" s="970" t="s">
        <v>493</v>
      </c>
      <c r="P43" s="970"/>
      <c r="Q43" s="970" t="s">
        <v>493</v>
      </c>
      <c r="R43" s="971"/>
      <c r="S43" s="296"/>
      <c r="T43" s="361"/>
      <c r="U43" s="228"/>
    </row>
    <row r="44" spans="1:22" ht="14.1" customHeight="1" x14ac:dyDescent="0.15">
      <c r="A44" s="71"/>
      <c r="B44" s="914" t="s">
        <v>215</v>
      </c>
      <c r="C44" s="914"/>
      <c r="D44" s="978"/>
      <c r="E44" s="151">
        <v>5</v>
      </c>
      <c r="F44" s="361">
        <v>91</v>
      </c>
      <c r="G44" s="105">
        <v>33987</v>
      </c>
      <c r="H44" s="361">
        <v>131046</v>
      </c>
      <c r="I44" s="361" t="s">
        <v>512</v>
      </c>
      <c r="J44" s="361">
        <v>0</v>
      </c>
      <c r="K44" s="602">
        <v>0</v>
      </c>
      <c r="L44" s="610">
        <v>0</v>
      </c>
      <c r="M44" s="610">
        <v>0</v>
      </c>
      <c r="N44" s="128" t="s">
        <v>512</v>
      </c>
      <c r="O44" s="970">
        <v>240009</v>
      </c>
      <c r="P44" s="970"/>
      <c r="Q44" s="871">
        <v>100892</v>
      </c>
      <c r="R44" s="972"/>
      <c r="S44" s="228"/>
      <c r="T44" s="361"/>
      <c r="U44" s="228"/>
    </row>
    <row r="45" spans="1:22" ht="14.1" customHeight="1" x14ac:dyDescent="0.15">
      <c r="A45" s="71"/>
      <c r="B45" s="914" t="s">
        <v>454</v>
      </c>
      <c r="C45" s="914"/>
      <c r="D45" s="978"/>
      <c r="E45" s="151">
        <v>1</v>
      </c>
      <c r="F45" s="361">
        <v>191</v>
      </c>
      <c r="G45" s="361" t="s">
        <v>582</v>
      </c>
      <c r="H45" s="361" t="s">
        <v>582</v>
      </c>
      <c r="I45" s="361" t="s">
        <v>585</v>
      </c>
      <c r="J45" s="361" t="s">
        <v>582</v>
      </c>
      <c r="K45" s="296" t="s">
        <v>624</v>
      </c>
      <c r="L45" s="610">
        <v>0</v>
      </c>
      <c r="M45" s="610" t="s">
        <v>512</v>
      </c>
      <c r="N45" s="128" t="s">
        <v>512</v>
      </c>
      <c r="O45" s="970" t="s">
        <v>493</v>
      </c>
      <c r="P45" s="970"/>
      <c r="Q45" s="970" t="s">
        <v>493</v>
      </c>
      <c r="R45" s="971"/>
      <c r="S45" s="228"/>
      <c r="T45" s="361"/>
      <c r="U45" s="228"/>
    </row>
    <row r="46" spans="1:22" ht="14.1" customHeight="1" x14ac:dyDescent="0.15">
      <c r="A46" s="71"/>
      <c r="B46" s="914" t="s">
        <v>231</v>
      </c>
      <c r="C46" s="914"/>
      <c r="D46" s="978"/>
      <c r="E46" s="151">
        <v>3</v>
      </c>
      <c r="F46" s="361">
        <v>36</v>
      </c>
      <c r="G46" s="105">
        <v>12120</v>
      </c>
      <c r="H46" s="361">
        <v>27463</v>
      </c>
      <c r="I46" s="296" t="s">
        <v>512</v>
      </c>
      <c r="J46" s="361">
        <v>0</v>
      </c>
      <c r="K46" s="602">
        <v>0</v>
      </c>
      <c r="L46" s="610" t="s">
        <v>512</v>
      </c>
      <c r="M46" s="610">
        <v>0</v>
      </c>
      <c r="N46" s="128" t="s">
        <v>512</v>
      </c>
      <c r="O46" s="970">
        <v>44113</v>
      </c>
      <c r="P46" s="970"/>
      <c r="Q46" s="871">
        <v>15416</v>
      </c>
      <c r="R46" s="972"/>
      <c r="S46" s="361"/>
      <c r="T46" s="361"/>
      <c r="U46" s="228"/>
    </row>
    <row r="47" spans="1:22" ht="14.1" customHeight="1" x14ac:dyDescent="0.15">
      <c r="A47" s="71"/>
      <c r="B47" s="914" t="s">
        <v>217</v>
      </c>
      <c r="C47" s="914"/>
      <c r="D47" s="978"/>
      <c r="E47" s="151">
        <v>1</v>
      </c>
      <c r="F47" s="361">
        <v>29</v>
      </c>
      <c r="G47" s="361" t="s">
        <v>582</v>
      </c>
      <c r="H47" s="361" t="s">
        <v>582</v>
      </c>
      <c r="I47" s="296" t="s">
        <v>581</v>
      </c>
      <c r="J47" s="361" t="s">
        <v>581</v>
      </c>
      <c r="K47" s="610" t="s">
        <v>512</v>
      </c>
      <c r="L47" s="610">
        <v>0</v>
      </c>
      <c r="M47" s="610">
        <v>0</v>
      </c>
      <c r="N47" s="128" t="s">
        <v>512</v>
      </c>
      <c r="O47" s="970" t="s">
        <v>493</v>
      </c>
      <c r="P47" s="970"/>
      <c r="Q47" s="871" t="s">
        <v>493</v>
      </c>
      <c r="R47" s="972"/>
      <c r="S47" s="296"/>
      <c r="T47" s="361"/>
      <c r="U47" s="228"/>
    </row>
    <row r="48" spans="1:22" ht="14.1" customHeight="1" x14ac:dyDescent="0.15">
      <c r="A48" s="71"/>
      <c r="B48" s="914" t="s">
        <v>616</v>
      </c>
      <c r="C48" s="914"/>
      <c r="D48" s="978"/>
      <c r="E48" s="151">
        <v>1</v>
      </c>
      <c r="F48" s="361">
        <v>65</v>
      </c>
      <c r="G48" s="361" t="s">
        <v>582</v>
      </c>
      <c r="H48" s="361" t="s">
        <v>582</v>
      </c>
      <c r="I48" s="361" t="s">
        <v>493</v>
      </c>
      <c r="J48" s="361" t="s">
        <v>493</v>
      </c>
      <c r="K48" s="296" t="s">
        <v>624</v>
      </c>
      <c r="L48" s="296" t="s">
        <v>624</v>
      </c>
      <c r="M48" s="296" t="s">
        <v>624</v>
      </c>
      <c r="N48" s="296" t="s">
        <v>624</v>
      </c>
      <c r="O48" s="970" t="s">
        <v>493</v>
      </c>
      <c r="P48" s="970"/>
      <c r="Q48" s="871" t="s">
        <v>493</v>
      </c>
      <c r="R48" s="871"/>
      <c r="S48" s="361"/>
      <c r="T48" s="361"/>
      <c r="U48" s="228"/>
    </row>
    <row r="49" spans="1:22" ht="14.1" customHeight="1" x14ac:dyDescent="0.15">
      <c r="A49" s="71"/>
      <c r="B49" s="914" t="s">
        <v>220</v>
      </c>
      <c r="C49" s="914"/>
      <c r="D49" s="978"/>
      <c r="E49" s="151">
        <v>1</v>
      </c>
      <c r="F49" s="361">
        <v>10</v>
      </c>
      <c r="G49" s="361" t="s">
        <v>582</v>
      </c>
      <c r="H49" s="361" t="s">
        <v>582</v>
      </c>
      <c r="I49" s="361" t="s">
        <v>581</v>
      </c>
      <c r="J49" s="361" t="s">
        <v>581</v>
      </c>
      <c r="K49" s="610" t="s">
        <v>512</v>
      </c>
      <c r="L49" s="610" t="s">
        <v>512</v>
      </c>
      <c r="M49" s="610" t="s">
        <v>512</v>
      </c>
      <c r="N49" s="128" t="s">
        <v>512</v>
      </c>
      <c r="O49" s="970" t="s">
        <v>493</v>
      </c>
      <c r="P49" s="970"/>
      <c r="Q49" s="871" t="s">
        <v>493</v>
      </c>
      <c r="R49" s="871"/>
      <c r="S49" s="296"/>
      <c r="T49" s="361"/>
      <c r="U49" s="228"/>
    </row>
    <row r="50" spans="1:22" ht="14.1" customHeight="1" thickBot="1" x14ac:dyDescent="0.2">
      <c r="A50" s="72"/>
      <c r="B50" s="984" t="s">
        <v>232</v>
      </c>
      <c r="C50" s="984"/>
      <c r="D50" s="985"/>
      <c r="E50" s="603">
        <v>5</v>
      </c>
      <c r="F50" s="362">
        <v>99</v>
      </c>
      <c r="G50" s="604">
        <v>25702</v>
      </c>
      <c r="H50" s="362">
        <v>85986</v>
      </c>
      <c r="I50" s="119">
        <v>0</v>
      </c>
      <c r="J50" s="605">
        <v>0</v>
      </c>
      <c r="K50" s="605">
        <v>0</v>
      </c>
      <c r="L50" s="611" t="s">
        <v>624</v>
      </c>
      <c r="M50" s="612" t="s">
        <v>624</v>
      </c>
      <c r="N50" s="612" t="s">
        <v>624</v>
      </c>
      <c r="O50" s="986">
        <v>154769</v>
      </c>
      <c r="P50" s="986"/>
      <c r="Q50" s="877">
        <v>63742</v>
      </c>
      <c r="R50" s="877"/>
      <c r="S50" s="302"/>
      <c r="T50" s="361"/>
      <c r="U50" s="228"/>
    </row>
    <row r="51" spans="1:22" ht="15" customHeight="1" x14ac:dyDescent="0.15">
      <c r="A51" s="83"/>
      <c r="B51" s="82" t="s">
        <v>460</v>
      </c>
      <c r="C51" s="82"/>
      <c r="D51" s="82"/>
      <c r="E51" s="82"/>
      <c r="F51" s="82"/>
      <c r="G51" s="82"/>
      <c r="H51" s="82"/>
      <c r="I51" s="82"/>
      <c r="J51" s="82"/>
      <c r="K51" s="82"/>
      <c r="L51" s="361"/>
      <c r="M51" s="361"/>
      <c r="N51" s="755" t="s">
        <v>612</v>
      </c>
      <c r="O51" s="755"/>
      <c r="P51" s="755"/>
      <c r="Q51" s="755"/>
      <c r="R51" s="755"/>
      <c r="S51" s="755"/>
      <c r="T51" s="361"/>
      <c r="U51" s="361"/>
      <c r="V51" s="228"/>
    </row>
    <row r="52" spans="1:22" ht="15" customHeight="1" x14ac:dyDescent="0.15">
      <c r="A52" s="83"/>
      <c r="B52" s="82" t="s">
        <v>459</v>
      </c>
      <c r="C52" s="82"/>
      <c r="D52" s="83"/>
      <c r="E52" s="83"/>
      <c r="F52" s="83"/>
      <c r="G52" s="83"/>
      <c r="H52" s="83"/>
      <c r="I52" s="83"/>
      <c r="J52" s="83"/>
      <c r="K52" s="83"/>
      <c r="L52" s="149"/>
      <c r="M52" s="229"/>
      <c r="N52" s="229"/>
      <c r="O52" s="229"/>
      <c r="P52" s="149"/>
      <c r="Q52" s="149"/>
      <c r="R52" s="229"/>
      <c r="S52" s="229"/>
      <c r="T52" s="228"/>
      <c r="U52" s="361"/>
      <c r="V52" s="228"/>
    </row>
    <row r="53" spans="1:22" ht="15" customHeight="1" x14ac:dyDescent="0.15">
      <c r="B53" s="148" t="s">
        <v>476</v>
      </c>
      <c r="C53" s="81"/>
      <c r="L53" s="12"/>
      <c r="M53" s="12"/>
      <c r="N53" s="12"/>
      <c r="O53" s="12"/>
      <c r="P53" s="12"/>
      <c r="Q53" s="12"/>
      <c r="R53" s="12"/>
    </row>
    <row r="54" spans="1:22" ht="14.45" customHeight="1" x14ac:dyDescent="0.15">
      <c r="B54" s="1" t="s">
        <v>477</v>
      </c>
    </row>
  </sheetData>
  <sheetProtection sheet="1" objects="1" scenarios="1" selectLockedCells="1" selectUnlockedCells="1"/>
  <mergeCells count="108">
    <mergeCell ref="A19:D19"/>
    <mergeCell ref="P20:Q20"/>
    <mergeCell ref="P25:Q25"/>
    <mergeCell ref="P27:Q27"/>
    <mergeCell ref="E3:G3"/>
    <mergeCell ref="H3:J3"/>
    <mergeCell ref="K3:M3"/>
    <mergeCell ref="A16:D16"/>
    <mergeCell ref="A17:D17"/>
    <mergeCell ref="P9:Q9"/>
    <mergeCell ref="P11:Q11"/>
    <mergeCell ref="P13:Q13"/>
    <mergeCell ref="P14:Q14"/>
    <mergeCell ref="P15:Q15"/>
    <mergeCell ref="P16:Q16"/>
    <mergeCell ref="B3:D4"/>
    <mergeCell ref="A5:D5"/>
    <mergeCell ref="A6:D6"/>
    <mergeCell ref="A7:D7"/>
    <mergeCell ref="A8:D8"/>
    <mergeCell ref="A9:D9"/>
    <mergeCell ref="A10:D10"/>
    <mergeCell ref="A11:D11"/>
    <mergeCell ref="A12:D12"/>
    <mergeCell ref="A18:D18"/>
    <mergeCell ref="I35:J35"/>
    <mergeCell ref="E35:E36"/>
    <mergeCell ref="F35:F36"/>
    <mergeCell ref="L35:N35"/>
    <mergeCell ref="O35:P36"/>
    <mergeCell ref="Q42:R42"/>
    <mergeCell ref="O39:P39"/>
    <mergeCell ref="N3:Q3"/>
    <mergeCell ref="R3:U3"/>
    <mergeCell ref="P4:Q4"/>
    <mergeCell ref="R4:S4"/>
    <mergeCell ref="P5:Q5"/>
    <mergeCell ref="Q41:R41"/>
    <mergeCell ref="P18:Q18"/>
    <mergeCell ref="P19:Q19"/>
    <mergeCell ref="P21:Q21"/>
    <mergeCell ref="P24:Q24"/>
    <mergeCell ref="P26:Q26"/>
    <mergeCell ref="P28:Q28"/>
    <mergeCell ref="P29:Q29"/>
    <mergeCell ref="P23:Q23"/>
    <mergeCell ref="Q35:R36"/>
    <mergeCell ref="O41:P41"/>
    <mergeCell ref="B50:D50"/>
    <mergeCell ref="O50:P50"/>
    <mergeCell ref="O45:P45"/>
    <mergeCell ref="Q45:R45"/>
    <mergeCell ref="O38:P38"/>
    <mergeCell ref="B38:D38"/>
    <mergeCell ref="B39:D39"/>
    <mergeCell ref="B40:D40"/>
    <mergeCell ref="B41:D41"/>
    <mergeCell ref="Q39:R39"/>
    <mergeCell ref="O40:P40"/>
    <mergeCell ref="O49:P49"/>
    <mergeCell ref="Q49:R49"/>
    <mergeCell ref="O47:P47"/>
    <mergeCell ref="Q47:R47"/>
    <mergeCell ref="B47:D47"/>
    <mergeCell ref="B48:D48"/>
    <mergeCell ref="B49:D49"/>
    <mergeCell ref="A25:D25"/>
    <mergeCell ref="A26:D26"/>
    <mergeCell ref="A27:D27"/>
    <mergeCell ref="A28:D28"/>
    <mergeCell ref="A29:D29"/>
    <mergeCell ref="Q46:R46"/>
    <mergeCell ref="O46:P46"/>
    <mergeCell ref="O37:P37"/>
    <mergeCell ref="Q37:R37"/>
    <mergeCell ref="Q40:R40"/>
    <mergeCell ref="B43:D43"/>
    <mergeCell ref="B44:D44"/>
    <mergeCell ref="B46:D46"/>
    <mergeCell ref="B42:D42"/>
    <mergeCell ref="B45:D45"/>
    <mergeCell ref="B35:D36"/>
    <mergeCell ref="B37:D37"/>
    <mergeCell ref="Q38:R38"/>
    <mergeCell ref="N51:S51"/>
    <mergeCell ref="A20:D20"/>
    <mergeCell ref="A21:D21"/>
    <mergeCell ref="A22:D22"/>
    <mergeCell ref="A23:D23"/>
    <mergeCell ref="A24:D24"/>
    <mergeCell ref="P6:Q6"/>
    <mergeCell ref="P7:Q7"/>
    <mergeCell ref="P8:Q8"/>
    <mergeCell ref="P10:Q10"/>
    <mergeCell ref="P12:Q12"/>
    <mergeCell ref="P17:Q17"/>
    <mergeCell ref="A13:D13"/>
    <mergeCell ref="A14:D14"/>
    <mergeCell ref="A15:D15"/>
    <mergeCell ref="P22:Q22"/>
    <mergeCell ref="O43:P43"/>
    <mergeCell ref="Q43:R43"/>
    <mergeCell ref="Q44:R44"/>
    <mergeCell ref="O44:P44"/>
    <mergeCell ref="O42:P42"/>
    <mergeCell ref="Q50:R50"/>
    <mergeCell ref="O48:P48"/>
    <mergeCell ref="Q48:R48"/>
  </mergeCells>
  <phoneticPr fontId="16"/>
  <printOptions horizontalCentered="1"/>
  <pageMargins left="0.59055118110236227" right="0.59055118110236227" top="0.59055118110236227" bottom="0.59055118110236227" header="0.39370078740157483" footer="0.39370078740157483"/>
  <pageSetup paperSize="9" scale="98" firstPageNumber="76" orientation="portrait" useFirstPageNumber="1" verticalDpi="300" r:id="rId1"/>
  <headerFooter scaleWithDoc="0" alignWithMargins="0">
    <oddHeader>&amp;L事業所</oddHeader>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V54"/>
  <sheetViews>
    <sheetView view="pageBreakPreview" zoomScaleNormal="100" zoomScaleSheetLayoutView="100" workbookViewId="0">
      <pane xSplit="4" topLeftCell="E1" activePane="topRight" state="frozen"/>
      <selection activeCell="F8" sqref="F8:H8"/>
      <selection pane="topRight" activeCell="W16" sqref="W16"/>
    </sheetView>
  </sheetViews>
  <sheetFormatPr defaultRowHeight="14.45" customHeight="1" x14ac:dyDescent="0.15"/>
  <cols>
    <col min="1" max="1" width="0.85546875" style="16" hidden="1" customWidth="1"/>
    <col min="2" max="2" width="10.28515625" style="16" hidden="1" customWidth="1"/>
    <col min="3" max="3" width="12.28515625" style="16" hidden="1" customWidth="1"/>
    <col min="4" max="4" width="9.42578125" style="16" hidden="1" customWidth="1"/>
    <col min="5" max="5" width="9.5703125" style="16" hidden="1" customWidth="1"/>
    <col min="6" max="6" width="10.42578125" style="16" hidden="1" customWidth="1"/>
    <col min="7" max="7" width="11.42578125" style="16" hidden="1" customWidth="1"/>
    <col min="8" max="8" width="12.85546875" style="16" hidden="1" customWidth="1"/>
    <col min="9" max="9" width="11.140625" style="16" hidden="1" customWidth="1"/>
    <col min="10" max="10" width="12" style="16" hidden="1" customWidth="1"/>
    <col min="11" max="12" width="11.140625" style="16" customWidth="1"/>
    <col min="13" max="13" width="11.28515625" style="16" customWidth="1"/>
    <col min="14" max="14" width="13.28515625" style="16" customWidth="1"/>
    <col min="15" max="15" width="12.42578125" style="16" customWidth="1"/>
    <col min="16" max="16" width="10" style="16" customWidth="1"/>
    <col min="17" max="17" width="2.42578125" style="77" customWidth="1"/>
    <col min="18" max="18" width="12.28515625" style="77" customWidth="1"/>
    <col min="19" max="19" width="4.7109375" style="16" customWidth="1"/>
    <col min="20" max="20" width="7.140625" style="16" customWidth="1"/>
    <col min="21" max="21" width="4.42578125" style="16" customWidth="1"/>
    <col min="22" max="22" width="10.7109375" style="16" customWidth="1"/>
    <col min="23" max="16384" width="9.140625" style="16"/>
  </cols>
  <sheetData>
    <row r="1" spans="1:21" ht="5.0999999999999996" customHeight="1" x14ac:dyDescent="0.15">
      <c r="A1" s="83"/>
      <c r="B1" s="83"/>
      <c r="C1" s="83"/>
      <c r="D1" s="83"/>
      <c r="E1" s="83"/>
      <c r="F1" s="83"/>
      <c r="G1" s="83"/>
      <c r="H1" s="83"/>
      <c r="I1" s="83"/>
      <c r="J1" s="83"/>
      <c r="K1" s="83"/>
      <c r="L1" s="83"/>
      <c r="M1" s="83"/>
      <c r="N1" s="83"/>
      <c r="O1" s="83"/>
      <c r="P1" s="83"/>
      <c r="Q1" s="152"/>
      <c r="R1" s="152"/>
      <c r="S1" s="83"/>
      <c r="T1" s="83"/>
      <c r="U1" s="83"/>
    </row>
    <row r="2" spans="1:21" ht="15" customHeight="1" thickBot="1" x14ac:dyDescent="0.2">
      <c r="A2" s="82" t="s">
        <v>204</v>
      </c>
      <c r="B2" s="83"/>
      <c r="C2" s="83"/>
      <c r="D2" s="82"/>
      <c r="E2" s="82"/>
      <c r="F2" s="82"/>
      <c r="G2" s="82"/>
      <c r="H2" s="82"/>
      <c r="I2" s="82"/>
      <c r="J2" s="82"/>
      <c r="K2" s="82"/>
      <c r="L2" s="82"/>
      <c r="M2" s="82"/>
      <c r="N2" s="82"/>
      <c r="O2" s="82"/>
      <c r="P2" s="82"/>
      <c r="Q2" s="84"/>
      <c r="R2" s="85" t="s">
        <v>156</v>
      </c>
      <c r="S2" s="82"/>
      <c r="T2" s="82"/>
      <c r="U2" s="83"/>
    </row>
    <row r="3" spans="1:21" ht="15" customHeight="1" x14ac:dyDescent="0.15">
      <c r="A3" s="86"/>
      <c r="B3" s="979" t="s">
        <v>511</v>
      </c>
      <c r="C3" s="979"/>
      <c r="D3" s="979"/>
      <c r="E3" s="907" t="s">
        <v>205</v>
      </c>
      <c r="F3" s="1000"/>
      <c r="G3" s="947"/>
      <c r="H3" s="742" t="s">
        <v>206</v>
      </c>
      <c r="I3" s="743"/>
      <c r="J3" s="764"/>
      <c r="K3" s="743" t="s">
        <v>184</v>
      </c>
      <c r="L3" s="743"/>
      <c r="M3" s="764"/>
      <c r="N3" s="876" t="s">
        <v>207</v>
      </c>
      <c r="O3" s="876"/>
      <c r="P3" s="876"/>
      <c r="Q3" s="876"/>
      <c r="R3" s="992"/>
      <c r="S3" s="993"/>
      <c r="T3" s="993"/>
      <c r="U3" s="993"/>
    </row>
    <row r="4" spans="1:21" ht="15" customHeight="1" x14ac:dyDescent="0.15">
      <c r="A4" s="71"/>
      <c r="B4" s="1001"/>
      <c r="C4" s="1001"/>
      <c r="D4" s="1001"/>
      <c r="E4" s="455" t="s">
        <v>597</v>
      </c>
      <c r="F4" s="150" t="s">
        <v>609</v>
      </c>
      <c r="G4" s="589" t="s">
        <v>611</v>
      </c>
      <c r="H4" s="150" t="s">
        <v>598</v>
      </c>
      <c r="I4" s="150" t="s">
        <v>609</v>
      </c>
      <c r="J4" s="589" t="s">
        <v>611</v>
      </c>
      <c r="K4" s="150" t="s">
        <v>598</v>
      </c>
      <c r="L4" s="150" t="s">
        <v>609</v>
      </c>
      <c r="M4" s="589" t="s">
        <v>611</v>
      </c>
      <c r="N4" s="460" t="s">
        <v>598</v>
      </c>
      <c r="O4" s="150" t="s">
        <v>609</v>
      </c>
      <c r="P4" s="994" t="s">
        <v>610</v>
      </c>
      <c r="Q4" s="995"/>
      <c r="R4" s="993"/>
      <c r="S4" s="993"/>
      <c r="T4" s="483"/>
      <c r="U4" s="590"/>
    </row>
    <row r="5" spans="1:21" ht="18" customHeight="1" x14ac:dyDescent="0.15">
      <c r="A5" s="1002" t="s">
        <v>48</v>
      </c>
      <c r="B5" s="1003"/>
      <c r="C5" s="1003"/>
      <c r="D5" s="1004"/>
      <c r="E5" s="87">
        <f>SUM(E6:E29)</f>
        <v>58</v>
      </c>
      <c r="F5" s="87">
        <f>SUM(F6:F29)</f>
        <v>52</v>
      </c>
      <c r="G5" s="591">
        <f>SUM(G6:G29)</f>
        <v>56</v>
      </c>
      <c r="H5" s="454">
        <f>SUM(H6:H29)</f>
        <v>2016</v>
      </c>
      <c r="I5" s="87">
        <f t="shared" ref="I5:J5" si="0">SUM(I6:I29)</f>
        <v>2102</v>
      </c>
      <c r="J5" s="591">
        <f t="shared" si="0"/>
        <v>2214</v>
      </c>
      <c r="K5" s="27">
        <v>638216</v>
      </c>
      <c r="L5" s="27">
        <v>633187</v>
      </c>
      <c r="M5" s="592">
        <v>665442</v>
      </c>
      <c r="N5" s="453">
        <v>5971296</v>
      </c>
      <c r="O5" s="453">
        <v>6250840</v>
      </c>
      <c r="P5" s="996">
        <v>6423552</v>
      </c>
      <c r="Q5" s="997"/>
      <c r="R5" s="134"/>
      <c r="S5" s="134"/>
      <c r="T5" s="300"/>
      <c r="U5" s="300"/>
    </row>
    <row r="6" spans="1:21" ht="14.1" customHeight="1" x14ac:dyDescent="0.15">
      <c r="A6" s="963" t="s">
        <v>208</v>
      </c>
      <c r="B6" s="964"/>
      <c r="C6" s="964"/>
      <c r="D6" s="965"/>
      <c r="E6" s="87">
        <v>22</v>
      </c>
      <c r="F6" s="87">
        <v>20</v>
      </c>
      <c r="G6" s="591">
        <v>20</v>
      </c>
      <c r="H6" s="87">
        <v>1236</v>
      </c>
      <c r="I6" s="87">
        <v>1162</v>
      </c>
      <c r="J6" s="591">
        <v>1163</v>
      </c>
      <c r="K6" s="29">
        <v>326016</v>
      </c>
      <c r="L6" s="29">
        <v>292042</v>
      </c>
      <c r="M6" s="593">
        <v>294693</v>
      </c>
      <c r="N6" s="296">
        <v>3263682</v>
      </c>
      <c r="O6" s="296">
        <v>3537868</v>
      </c>
      <c r="P6" s="966">
        <v>3326538</v>
      </c>
      <c r="Q6" s="967"/>
      <c r="R6" s="29"/>
      <c r="S6" s="29"/>
      <c r="T6" s="296"/>
      <c r="U6" s="297"/>
    </row>
    <row r="7" spans="1:21" ht="14.1" customHeight="1" x14ac:dyDescent="0.15">
      <c r="A7" s="963" t="s">
        <v>209</v>
      </c>
      <c r="B7" s="964"/>
      <c r="C7" s="964"/>
      <c r="D7" s="965"/>
      <c r="E7" s="87">
        <v>6</v>
      </c>
      <c r="F7" s="87">
        <v>4</v>
      </c>
      <c r="G7" s="591">
        <v>5</v>
      </c>
      <c r="H7" s="87">
        <v>255</v>
      </c>
      <c r="I7" s="87">
        <v>333</v>
      </c>
      <c r="J7" s="591">
        <v>357</v>
      </c>
      <c r="K7" s="29">
        <v>144715</v>
      </c>
      <c r="L7" s="29">
        <v>145589</v>
      </c>
      <c r="M7" s="593">
        <v>145717</v>
      </c>
      <c r="N7" s="296">
        <v>1647953</v>
      </c>
      <c r="O7" s="296">
        <v>1759378</v>
      </c>
      <c r="P7" s="966">
        <v>1790259</v>
      </c>
      <c r="Q7" s="967"/>
      <c r="R7" s="105"/>
      <c r="S7" s="105"/>
      <c r="T7" s="296"/>
      <c r="U7" s="297"/>
    </row>
    <row r="8" spans="1:21" ht="14.1" customHeight="1" x14ac:dyDescent="0.15">
      <c r="A8" s="963" t="s">
        <v>296</v>
      </c>
      <c r="B8" s="964"/>
      <c r="C8" s="964"/>
      <c r="D8" s="965"/>
      <c r="E8" s="87">
        <v>3</v>
      </c>
      <c r="F8" s="87">
        <v>2</v>
      </c>
      <c r="G8" s="591">
        <v>2</v>
      </c>
      <c r="H8" s="87">
        <v>14</v>
      </c>
      <c r="I8" s="87">
        <v>19</v>
      </c>
      <c r="J8" s="591">
        <v>18</v>
      </c>
      <c r="K8" s="296" t="s">
        <v>624</v>
      </c>
      <c r="L8" s="296" t="s">
        <v>624</v>
      </c>
      <c r="M8" s="609" t="s">
        <v>624</v>
      </c>
      <c r="N8" s="296" t="s">
        <v>624</v>
      </c>
      <c r="O8" s="296" t="s">
        <v>624</v>
      </c>
      <c r="P8" s="968" t="s">
        <v>113</v>
      </c>
      <c r="Q8" s="969"/>
      <c r="R8" s="105"/>
      <c r="S8" s="105"/>
      <c r="T8" s="296"/>
      <c r="U8" s="297"/>
    </row>
    <row r="9" spans="1:21" ht="14.1" customHeight="1" x14ac:dyDescent="0.15">
      <c r="A9" s="963" t="s">
        <v>458</v>
      </c>
      <c r="B9" s="964"/>
      <c r="C9" s="964"/>
      <c r="D9" s="965"/>
      <c r="E9" s="87" t="s">
        <v>512</v>
      </c>
      <c r="F9" s="87" t="s">
        <v>512</v>
      </c>
      <c r="G9" s="87" t="s">
        <v>512</v>
      </c>
      <c r="H9" s="87" t="s">
        <v>512</v>
      </c>
      <c r="I9" s="87" t="s">
        <v>512</v>
      </c>
      <c r="J9" s="87" t="s">
        <v>512</v>
      </c>
      <c r="K9" s="87" t="s">
        <v>512</v>
      </c>
      <c r="L9" s="87" t="s">
        <v>512</v>
      </c>
      <c r="M9" s="591" t="s">
        <v>512</v>
      </c>
      <c r="N9" s="296" t="s">
        <v>512</v>
      </c>
      <c r="O9" s="296">
        <v>0</v>
      </c>
      <c r="P9" s="968" t="s">
        <v>512</v>
      </c>
      <c r="Q9" s="969"/>
      <c r="R9" s="105"/>
      <c r="S9" s="105"/>
      <c r="T9" s="296"/>
      <c r="U9" s="297"/>
    </row>
    <row r="10" spans="1:21" ht="14.1" customHeight="1" x14ac:dyDescent="0.15">
      <c r="A10" s="963" t="s">
        <v>211</v>
      </c>
      <c r="B10" s="964"/>
      <c r="C10" s="964"/>
      <c r="D10" s="965"/>
      <c r="E10" s="87">
        <v>2</v>
      </c>
      <c r="F10" s="87">
        <v>3</v>
      </c>
      <c r="G10" s="591">
        <v>4</v>
      </c>
      <c r="H10" s="87">
        <v>12</v>
      </c>
      <c r="I10" s="87">
        <v>24</v>
      </c>
      <c r="J10" s="591">
        <v>31</v>
      </c>
      <c r="K10" s="296" t="s">
        <v>624</v>
      </c>
      <c r="L10" s="296">
        <v>4946</v>
      </c>
      <c r="M10" s="609">
        <v>7737</v>
      </c>
      <c r="N10" s="296" t="s">
        <v>624</v>
      </c>
      <c r="O10" s="296">
        <v>17045</v>
      </c>
      <c r="P10" s="968">
        <v>29327</v>
      </c>
      <c r="Q10" s="969"/>
      <c r="R10" s="105"/>
      <c r="S10" s="105"/>
      <c r="T10" s="296"/>
      <c r="U10" s="297"/>
    </row>
    <row r="11" spans="1:21" ht="14.1" customHeight="1" x14ac:dyDescent="0.15">
      <c r="A11" s="963" t="s">
        <v>212</v>
      </c>
      <c r="B11" s="964"/>
      <c r="C11" s="964"/>
      <c r="D11" s="965"/>
      <c r="E11" s="87" t="s">
        <v>512</v>
      </c>
      <c r="F11" s="87" t="s">
        <v>512</v>
      </c>
      <c r="G11" s="87" t="s">
        <v>512</v>
      </c>
      <c r="H11" s="87" t="s">
        <v>512</v>
      </c>
      <c r="I11" s="87" t="s">
        <v>512</v>
      </c>
      <c r="J11" s="87" t="s">
        <v>512</v>
      </c>
      <c r="K11" s="87" t="s">
        <v>512</v>
      </c>
      <c r="L11" s="87" t="s">
        <v>512</v>
      </c>
      <c r="M11" s="591" t="s">
        <v>512</v>
      </c>
      <c r="N11" s="296" t="s">
        <v>512</v>
      </c>
      <c r="O11" s="296">
        <v>0</v>
      </c>
      <c r="P11" s="968" t="s">
        <v>512</v>
      </c>
      <c r="Q11" s="969"/>
      <c r="R11" s="105"/>
      <c r="S11" s="105"/>
      <c r="T11" s="296"/>
      <c r="U11" s="297"/>
    </row>
    <row r="12" spans="1:21" ht="14.1" customHeight="1" x14ac:dyDescent="0.15">
      <c r="A12" s="963" t="s">
        <v>446</v>
      </c>
      <c r="B12" s="964"/>
      <c r="C12" s="964"/>
      <c r="D12" s="965"/>
      <c r="E12" s="87">
        <v>7</v>
      </c>
      <c r="F12" s="87">
        <v>6</v>
      </c>
      <c r="G12" s="591">
        <v>7</v>
      </c>
      <c r="H12" s="87">
        <v>104</v>
      </c>
      <c r="I12" s="87">
        <v>111</v>
      </c>
      <c r="J12" s="591">
        <v>120</v>
      </c>
      <c r="K12" s="29">
        <v>36220</v>
      </c>
      <c r="L12" s="29">
        <v>37403</v>
      </c>
      <c r="M12" s="593">
        <v>41097</v>
      </c>
      <c r="N12" s="296">
        <v>178534</v>
      </c>
      <c r="O12" s="296">
        <v>157570</v>
      </c>
      <c r="P12" s="966">
        <v>182584</v>
      </c>
      <c r="Q12" s="967"/>
      <c r="R12" s="105"/>
      <c r="S12" s="105"/>
      <c r="T12" s="296"/>
      <c r="U12" s="297"/>
    </row>
    <row r="13" spans="1:21" ht="14.1" customHeight="1" x14ac:dyDescent="0.15">
      <c r="A13" s="963" t="s">
        <v>447</v>
      </c>
      <c r="B13" s="964"/>
      <c r="C13" s="964"/>
      <c r="D13" s="965"/>
      <c r="E13" s="87" t="s">
        <v>512</v>
      </c>
      <c r="F13" s="87" t="s">
        <v>512</v>
      </c>
      <c r="G13" s="87" t="s">
        <v>512</v>
      </c>
      <c r="H13" s="87" t="s">
        <v>512</v>
      </c>
      <c r="I13" s="87" t="s">
        <v>512</v>
      </c>
      <c r="J13" s="87" t="s">
        <v>512</v>
      </c>
      <c r="K13" s="87" t="s">
        <v>512</v>
      </c>
      <c r="L13" s="87" t="s">
        <v>512</v>
      </c>
      <c r="M13" s="591" t="s">
        <v>512</v>
      </c>
      <c r="N13" s="296" t="s">
        <v>512</v>
      </c>
      <c r="O13" s="296">
        <v>0</v>
      </c>
      <c r="P13" s="968" t="s">
        <v>512</v>
      </c>
      <c r="Q13" s="969"/>
      <c r="R13" s="105"/>
      <c r="S13" s="105"/>
      <c r="T13" s="296"/>
      <c r="U13" s="297"/>
    </row>
    <row r="14" spans="1:21" ht="14.1" customHeight="1" x14ac:dyDescent="0.15">
      <c r="A14" s="963" t="s">
        <v>213</v>
      </c>
      <c r="B14" s="964"/>
      <c r="C14" s="964"/>
      <c r="D14" s="965"/>
      <c r="E14" s="87" t="s">
        <v>512</v>
      </c>
      <c r="F14" s="87" t="s">
        <v>512</v>
      </c>
      <c r="G14" s="87" t="s">
        <v>512</v>
      </c>
      <c r="H14" s="87" t="s">
        <v>512</v>
      </c>
      <c r="I14" s="87" t="s">
        <v>512</v>
      </c>
      <c r="J14" s="87" t="s">
        <v>512</v>
      </c>
      <c r="K14" s="87" t="s">
        <v>512</v>
      </c>
      <c r="L14" s="87" t="s">
        <v>512</v>
      </c>
      <c r="M14" s="591" t="s">
        <v>512</v>
      </c>
      <c r="N14" s="296" t="s">
        <v>512</v>
      </c>
      <c r="O14" s="296">
        <v>0</v>
      </c>
      <c r="P14" s="968" t="s">
        <v>512</v>
      </c>
      <c r="Q14" s="969"/>
      <c r="R14" s="105"/>
      <c r="S14" s="105"/>
      <c r="T14" s="296"/>
      <c r="U14" s="297"/>
    </row>
    <row r="15" spans="1:21" ht="14.1" customHeight="1" x14ac:dyDescent="0.15">
      <c r="A15" s="963" t="s">
        <v>214</v>
      </c>
      <c r="B15" s="964"/>
      <c r="C15" s="964"/>
      <c r="D15" s="965"/>
      <c r="E15" s="87" t="s">
        <v>512</v>
      </c>
      <c r="F15" s="87" t="s">
        <v>512</v>
      </c>
      <c r="G15" s="87" t="s">
        <v>512</v>
      </c>
      <c r="H15" s="87" t="s">
        <v>512</v>
      </c>
      <c r="I15" s="87" t="s">
        <v>512</v>
      </c>
      <c r="J15" s="87" t="s">
        <v>512</v>
      </c>
      <c r="K15" s="87" t="s">
        <v>512</v>
      </c>
      <c r="L15" s="87" t="s">
        <v>512</v>
      </c>
      <c r="M15" s="591" t="s">
        <v>512</v>
      </c>
      <c r="N15" s="296" t="s">
        <v>512</v>
      </c>
      <c r="O15" s="296">
        <v>0</v>
      </c>
      <c r="P15" s="968" t="s">
        <v>512</v>
      </c>
      <c r="Q15" s="969"/>
      <c r="R15" s="105"/>
      <c r="S15" s="105"/>
      <c r="T15" s="296"/>
      <c r="U15" s="297"/>
    </row>
    <row r="16" spans="1:21" ht="14.1" customHeight="1" x14ac:dyDescent="0.15">
      <c r="A16" s="963" t="s">
        <v>448</v>
      </c>
      <c r="B16" s="964"/>
      <c r="C16" s="964"/>
      <c r="D16" s="965"/>
      <c r="E16" s="87" t="s">
        <v>512</v>
      </c>
      <c r="F16" s="87" t="s">
        <v>512</v>
      </c>
      <c r="G16" s="87" t="s">
        <v>512</v>
      </c>
      <c r="H16" s="87" t="s">
        <v>512</v>
      </c>
      <c r="I16" s="87" t="s">
        <v>512</v>
      </c>
      <c r="J16" s="87" t="s">
        <v>512</v>
      </c>
      <c r="K16" s="87" t="s">
        <v>512</v>
      </c>
      <c r="L16" s="87" t="s">
        <v>512</v>
      </c>
      <c r="M16" s="591" t="s">
        <v>512</v>
      </c>
      <c r="N16" s="296" t="s">
        <v>512</v>
      </c>
      <c r="O16" s="296">
        <v>0</v>
      </c>
      <c r="P16" s="968" t="s">
        <v>512</v>
      </c>
      <c r="Q16" s="969"/>
      <c r="R16" s="105"/>
      <c r="S16" s="105"/>
      <c r="T16" s="296"/>
      <c r="U16" s="297"/>
    </row>
    <row r="17" spans="1:22" ht="14.1" customHeight="1" x14ac:dyDescent="0.15">
      <c r="A17" s="963" t="s">
        <v>456</v>
      </c>
      <c r="B17" s="964"/>
      <c r="C17" s="964"/>
      <c r="D17" s="965"/>
      <c r="E17" s="87">
        <v>1</v>
      </c>
      <c r="F17" s="87">
        <v>1</v>
      </c>
      <c r="G17" s="591">
        <v>1</v>
      </c>
      <c r="H17" s="87">
        <v>4</v>
      </c>
      <c r="I17" s="87">
        <v>4</v>
      </c>
      <c r="J17" s="591">
        <v>4</v>
      </c>
      <c r="K17" s="296" t="s">
        <v>624</v>
      </c>
      <c r="L17" s="296" t="s">
        <v>624</v>
      </c>
      <c r="M17" s="609" t="s">
        <v>624</v>
      </c>
      <c r="N17" s="296" t="s">
        <v>624</v>
      </c>
      <c r="O17" s="296" t="s">
        <v>624</v>
      </c>
      <c r="P17" s="968" t="s">
        <v>113</v>
      </c>
      <c r="Q17" s="969"/>
      <c r="R17" s="105"/>
      <c r="S17" s="105"/>
      <c r="T17" s="296"/>
      <c r="U17" s="297"/>
    </row>
    <row r="18" spans="1:22" ht="14.1" customHeight="1" x14ac:dyDescent="0.15">
      <c r="A18" s="963" t="s">
        <v>215</v>
      </c>
      <c r="B18" s="964"/>
      <c r="C18" s="964"/>
      <c r="D18" s="965"/>
      <c r="E18" s="87">
        <v>4</v>
      </c>
      <c r="F18" s="87">
        <v>5</v>
      </c>
      <c r="G18" s="591">
        <v>5</v>
      </c>
      <c r="H18" s="87">
        <v>53</v>
      </c>
      <c r="I18" s="87">
        <v>73</v>
      </c>
      <c r="J18" s="591">
        <v>91</v>
      </c>
      <c r="K18" s="29">
        <v>20262</v>
      </c>
      <c r="L18" s="29">
        <v>24709</v>
      </c>
      <c r="M18" s="593">
        <v>33987</v>
      </c>
      <c r="N18" s="296">
        <v>152880</v>
      </c>
      <c r="O18" s="296">
        <v>162016</v>
      </c>
      <c r="P18" s="966">
        <v>240009</v>
      </c>
      <c r="Q18" s="967"/>
      <c r="R18" s="105"/>
      <c r="S18" s="105"/>
      <c r="T18" s="296"/>
      <c r="U18" s="297"/>
    </row>
    <row r="19" spans="1:22" ht="14.1" customHeight="1" x14ac:dyDescent="0.15">
      <c r="A19" s="963" t="s">
        <v>216</v>
      </c>
      <c r="B19" s="964"/>
      <c r="C19" s="964"/>
      <c r="D19" s="965"/>
      <c r="E19" s="87">
        <v>1</v>
      </c>
      <c r="F19" s="87">
        <v>1</v>
      </c>
      <c r="G19" s="591">
        <v>1</v>
      </c>
      <c r="H19" s="87">
        <v>166</v>
      </c>
      <c r="I19" s="87">
        <v>187</v>
      </c>
      <c r="J19" s="591">
        <v>191</v>
      </c>
      <c r="K19" s="296" t="s">
        <v>624</v>
      </c>
      <c r="L19" s="296" t="s">
        <v>624</v>
      </c>
      <c r="M19" s="609" t="s">
        <v>624</v>
      </c>
      <c r="N19" s="296" t="s">
        <v>624</v>
      </c>
      <c r="O19" s="296" t="s">
        <v>624</v>
      </c>
      <c r="P19" s="968" t="s">
        <v>113</v>
      </c>
      <c r="Q19" s="969"/>
      <c r="R19" s="105"/>
      <c r="S19" s="105"/>
      <c r="T19" s="296"/>
      <c r="U19" s="297"/>
    </row>
    <row r="20" spans="1:22" ht="14.1" customHeight="1" x14ac:dyDescent="0.15">
      <c r="A20" s="963" t="s">
        <v>449</v>
      </c>
      <c r="B20" s="964"/>
      <c r="C20" s="964"/>
      <c r="D20" s="965"/>
      <c r="E20" s="87" t="s">
        <v>512</v>
      </c>
      <c r="F20" s="87" t="s">
        <v>512</v>
      </c>
      <c r="G20" s="87" t="s">
        <v>512</v>
      </c>
      <c r="H20" s="87" t="s">
        <v>512</v>
      </c>
      <c r="I20" s="87" t="s">
        <v>512</v>
      </c>
      <c r="J20" s="87" t="s">
        <v>512</v>
      </c>
      <c r="K20" s="87" t="s">
        <v>512</v>
      </c>
      <c r="L20" s="87" t="s">
        <v>512</v>
      </c>
      <c r="M20" s="591" t="s">
        <v>512</v>
      </c>
      <c r="N20" s="296" t="s">
        <v>512</v>
      </c>
      <c r="O20" s="296">
        <v>0</v>
      </c>
      <c r="P20" s="968" t="s">
        <v>512</v>
      </c>
      <c r="Q20" s="969"/>
      <c r="R20" s="105"/>
      <c r="S20" s="105"/>
      <c r="T20" s="296"/>
      <c r="U20" s="297"/>
    </row>
    <row r="21" spans="1:22" ht="14.1" customHeight="1" x14ac:dyDescent="0.15">
      <c r="A21" s="963" t="s">
        <v>450</v>
      </c>
      <c r="B21" s="964"/>
      <c r="C21" s="964"/>
      <c r="D21" s="965"/>
      <c r="E21" s="87">
        <v>5</v>
      </c>
      <c r="F21" s="87">
        <v>4</v>
      </c>
      <c r="G21" s="591">
        <v>3</v>
      </c>
      <c r="H21" s="87">
        <v>61</v>
      </c>
      <c r="I21" s="87">
        <v>56</v>
      </c>
      <c r="J21" s="591">
        <v>36</v>
      </c>
      <c r="K21" s="29">
        <v>23142</v>
      </c>
      <c r="L21" s="29">
        <v>17756</v>
      </c>
      <c r="M21" s="593">
        <v>12120</v>
      </c>
      <c r="N21" s="296">
        <v>97730</v>
      </c>
      <c r="O21" s="296">
        <v>76694</v>
      </c>
      <c r="P21" s="966">
        <v>44113</v>
      </c>
      <c r="Q21" s="967"/>
      <c r="R21" s="105"/>
      <c r="S21" s="105"/>
      <c r="T21" s="296"/>
      <c r="U21" s="297"/>
    </row>
    <row r="22" spans="1:22" ht="14.1" customHeight="1" x14ac:dyDescent="0.15">
      <c r="A22" s="963" t="s">
        <v>297</v>
      </c>
      <c r="B22" s="964"/>
      <c r="C22" s="964"/>
      <c r="D22" s="965"/>
      <c r="E22" s="87" t="s">
        <v>512</v>
      </c>
      <c r="F22" s="87" t="s">
        <v>512</v>
      </c>
      <c r="G22" s="87" t="s">
        <v>512</v>
      </c>
      <c r="H22" s="87" t="s">
        <v>512</v>
      </c>
      <c r="I22" s="87" t="s">
        <v>512</v>
      </c>
      <c r="J22" s="87" t="s">
        <v>512</v>
      </c>
      <c r="K22" s="87" t="s">
        <v>512</v>
      </c>
      <c r="L22" s="87" t="s">
        <v>512</v>
      </c>
      <c r="M22" s="591" t="s">
        <v>512</v>
      </c>
      <c r="N22" s="296" t="s">
        <v>512</v>
      </c>
      <c r="O22" s="296">
        <v>0</v>
      </c>
      <c r="P22" s="968" t="s">
        <v>512</v>
      </c>
      <c r="Q22" s="969"/>
      <c r="R22" s="105"/>
      <c r="S22" s="105"/>
      <c r="T22" s="296"/>
      <c r="U22" s="297"/>
    </row>
    <row r="23" spans="1:22" ht="14.1" customHeight="1" x14ac:dyDescent="0.15">
      <c r="A23" s="963" t="s">
        <v>298</v>
      </c>
      <c r="B23" s="964"/>
      <c r="C23" s="964"/>
      <c r="D23" s="965"/>
      <c r="E23" s="87" t="s">
        <v>512</v>
      </c>
      <c r="F23" s="87" t="s">
        <v>512</v>
      </c>
      <c r="G23" s="87" t="s">
        <v>512</v>
      </c>
      <c r="H23" s="87" t="s">
        <v>512</v>
      </c>
      <c r="I23" s="87" t="s">
        <v>512</v>
      </c>
      <c r="J23" s="87" t="s">
        <v>512</v>
      </c>
      <c r="K23" s="296" t="s">
        <v>512</v>
      </c>
      <c r="L23" s="296">
        <v>0</v>
      </c>
      <c r="M23" s="609" t="s">
        <v>512</v>
      </c>
      <c r="N23" s="296" t="s">
        <v>512</v>
      </c>
      <c r="O23" s="296">
        <v>0</v>
      </c>
      <c r="P23" s="968" t="s">
        <v>512</v>
      </c>
      <c r="Q23" s="969"/>
      <c r="R23" s="105"/>
      <c r="S23" s="105"/>
      <c r="T23" s="296"/>
      <c r="U23" s="297"/>
    </row>
    <row r="24" spans="1:22" ht="14.1" customHeight="1" x14ac:dyDescent="0.15">
      <c r="A24" s="963" t="s">
        <v>299</v>
      </c>
      <c r="B24" s="964"/>
      <c r="C24" s="964"/>
      <c r="D24" s="965"/>
      <c r="E24" s="87">
        <v>1</v>
      </c>
      <c r="F24" s="87">
        <v>1</v>
      </c>
      <c r="G24" s="591">
        <v>1</v>
      </c>
      <c r="H24" s="87">
        <v>27</v>
      </c>
      <c r="I24" s="87">
        <v>29</v>
      </c>
      <c r="J24" s="591">
        <v>29</v>
      </c>
      <c r="K24" s="296" t="s">
        <v>624</v>
      </c>
      <c r="L24" s="296" t="s">
        <v>624</v>
      </c>
      <c r="M24" s="609" t="s">
        <v>624</v>
      </c>
      <c r="N24" s="296" t="s">
        <v>624</v>
      </c>
      <c r="O24" s="296" t="s">
        <v>624</v>
      </c>
      <c r="P24" s="968" t="s">
        <v>113</v>
      </c>
      <c r="Q24" s="969"/>
      <c r="R24" s="105"/>
      <c r="S24" s="105"/>
      <c r="T24" s="296"/>
      <c r="U24" s="297"/>
    </row>
    <row r="25" spans="1:22" s="83" customFormat="1" ht="14.1" customHeight="1" x14ac:dyDescent="0.15">
      <c r="A25" s="963" t="s">
        <v>457</v>
      </c>
      <c r="B25" s="964"/>
      <c r="C25" s="964"/>
      <c r="D25" s="965"/>
      <c r="E25" s="87" t="s">
        <v>512</v>
      </c>
      <c r="F25" s="87" t="s">
        <v>512</v>
      </c>
      <c r="G25" s="87" t="s">
        <v>512</v>
      </c>
      <c r="H25" s="87" t="s">
        <v>512</v>
      </c>
      <c r="I25" s="87" t="s">
        <v>512</v>
      </c>
      <c r="J25" s="87" t="s">
        <v>512</v>
      </c>
      <c r="K25" s="87" t="s">
        <v>512</v>
      </c>
      <c r="L25" s="87" t="s">
        <v>512</v>
      </c>
      <c r="M25" s="591" t="s">
        <v>512</v>
      </c>
      <c r="N25" s="296" t="s">
        <v>512</v>
      </c>
      <c r="O25" s="296">
        <v>0</v>
      </c>
      <c r="P25" s="968" t="s">
        <v>512</v>
      </c>
      <c r="Q25" s="969"/>
      <c r="R25" s="105"/>
      <c r="S25" s="105"/>
      <c r="T25" s="296"/>
      <c r="U25" s="297"/>
    </row>
    <row r="26" spans="1:22" ht="14.1" customHeight="1" x14ac:dyDescent="0.15">
      <c r="A26" s="963" t="s">
        <v>218</v>
      </c>
      <c r="B26" s="964"/>
      <c r="C26" s="964"/>
      <c r="D26" s="965"/>
      <c r="E26" s="87" t="s">
        <v>512</v>
      </c>
      <c r="F26" s="87">
        <v>1</v>
      </c>
      <c r="G26" s="591">
        <v>1</v>
      </c>
      <c r="H26" s="87" t="s">
        <v>512</v>
      </c>
      <c r="I26" s="87">
        <v>59</v>
      </c>
      <c r="J26" s="591">
        <v>65</v>
      </c>
      <c r="K26" s="296" t="s">
        <v>512</v>
      </c>
      <c r="L26" s="296" t="s">
        <v>624</v>
      </c>
      <c r="M26" s="609" t="s">
        <v>624</v>
      </c>
      <c r="N26" s="296">
        <v>0</v>
      </c>
      <c r="O26" s="296" t="s">
        <v>624</v>
      </c>
      <c r="P26" s="968" t="s">
        <v>113</v>
      </c>
      <c r="Q26" s="969"/>
      <c r="R26" s="105"/>
      <c r="S26" s="105"/>
      <c r="T26" s="296"/>
      <c r="U26" s="297"/>
    </row>
    <row r="27" spans="1:22" s="83" customFormat="1" ht="14.1" customHeight="1" x14ac:dyDescent="0.15">
      <c r="A27" s="963" t="s">
        <v>219</v>
      </c>
      <c r="B27" s="964"/>
      <c r="C27" s="964"/>
      <c r="D27" s="965"/>
      <c r="E27" s="87">
        <v>1</v>
      </c>
      <c r="F27" s="87">
        <v>0</v>
      </c>
      <c r="G27" s="87" t="s">
        <v>512</v>
      </c>
      <c r="H27" s="87">
        <v>4</v>
      </c>
      <c r="I27" s="87">
        <v>0</v>
      </c>
      <c r="J27" s="87" t="s">
        <v>512</v>
      </c>
      <c r="K27" s="296" t="s">
        <v>624</v>
      </c>
      <c r="L27" s="87" t="s">
        <v>512</v>
      </c>
      <c r="M27" s="591">
        <v>0</v>
      </c>
      <c r="N27" s="296" t="s">
        <v>624</v>
      </c>
      <c r="O27" s="296">
        <v>0</v>
      </c>
      <c r="P27" s="968">
        <v>0</v>
      </c>
      <c r="Q27" s="969"/>
      <c r="R27" s="105"/>
      <c r="S27" s="105"/>
      <c r="T27" s="296"/>
      <c r="U27" s="297"/>
    </row>
    <row r="28" spans="1:22" s="83" customFormat="1" ht="14.1" customHeight="1" x14ac:dyDescent="0.15">
      <c r="A28" s="963" t="s">
        <v>451</v>
      </c>
      <c r="B28" s="964"/>
      <c r="C28" s="964"/>
      <c r="D28" s="965"/>
      <c r="E28" s="87">
        <v>1</v>
      </c>
      <c r="F28" s="87">
        <v>1</v>
      </c>
      <c r="G28" s="591">
        <v>1</v>
      </c>
      <c r="H28" s="87">
        <v>9</v>
      </c>
      <c r="I28" s="87">
        <v>9</v>
      </c>
      <c r="J28" s="591">
        <v>10</v>
      </c>
      <c r="K28" s="296" t="s">
        <v>624</v>
      </c>
      <c r="L28" s="296" t="s">
        <v>624</v>
      </c>
      <c r="M28" s="609" t="s">
        <v>624</v>
      </c>
      <c r="N28" s="296" t="s">
        <v>624</v>
      </c>
      <c r="O28" s="296" t="s">
        <v>624</v>
      </c>
      <c r="P28" s="968" t="s">
        <v>113</v>
      </c>
      <c r="Q28" s="969"/>
      <c r="R28" s="105"/>
      <c r="S28" s="105"/>
      <c r="T28" s="296"/>
      <c r="U28" s="297"/>
    </row>
    <row r="29" spans="1:22" ht="14.1" customHeight="1" thickBot="1" x14ac:dyDescent="0.2">
      <c r="A29" s="973" t="s">
        <v>452</v>
      </c>
      <c r="B29" s="974"/>
      <c r="C29" s="974"/>
      <c r="D29" s="975"/>
      <c r="E29" s="362">
        <v>4</v>
      </c>
      <c r="F29" s="362">
        <v>3</v>
      </c>
      <c r="G29" s="573">
        <v>5</v>
      </c>
      <c r="H29" s="362">
        <v>71</v>
      </c>
      <c r="I29" s="362">
        <v>36</v>
      </c>
      <c r="J29" s="573">
        <v>99</v>
      </c>
      <c r="K29" s="32">
        <v>13730</v>
      </c>
      <c r="L29" s="32">
        <v>9436</v>
      </c>
      <c r="M29" s="594">
        <v>25702</v>
      </c>
      <c r="N29" s="449">
        <v>84154</v>
      </c>
      <c r="O29" s="449">
        <v>31131</v>
      </c>
      <c r="P29" s="998">
        <v>154769</v>
      </c>
      <c r="Q29" s="999"/>
      <c r="R29" s="389"/>
      <c r="S29" s="105"/>
      <c r="T29" s="296"/>
      <c r="U29" s="297"/>
    </row>
    <row r="30" spans="1:22" ht="15" customHeight="1" x14ac:dyDescent="0.15">
      <c r="A30" s="83"/>
      <c r="B30" s="82" t="s">
        <v>221</v>
      </c>
      <c r="C30" s="82"/>
      <c r="D30" s="82"/>
      <c r="E30" s="82"/>
      <c r="F30" s="82"/>
      <c r="G30" s="82"/>
      <c r="H30" s="82"/>
      <c r="I30" s="82"/>
      <c r="J30" s="82"/>
      <c r="K30" s="82"/>
      <c r="L30" s="82"/>
      <c r="M30" s="82"/>
      <c r="N30" s="82"/>
      <c r="O30" s="82"/>
      <c r="P30" s="466" t="s">
        <v>613</v>
      </c>
      <c r="Q30" s="84"/>
      <c r="R30" s="152"/>
      <c r="S30" s="82"/>
      <c r="T30" s="82"/>
      <c r="U30" s="466"/>
    </row>
    <row r="31" spans="1:22" ht="15" customHeight="1" x14ac:dyDescent="0.15">
      <c r="A31" s="83"/>
      <c r="B31" s="82" t="s">
        <v>475</v>
      </c>
      <c r="C31" s="82"/>
      <c r="D31" s="82"/>
      <c r="E31" s="82"/>
      <c r="F31" s="82"/>
      <c r="G31" s="82"/>
      <c r="H31" s="82"/>
      <c r="I31" s="82"/>
      <c r="J31" s="82"/>
      <c r="K31" s="82"/>
      <c r="L31" s="82"/>
      <c r="M31" s="82"/>
      <c r="N31" s="82"/>
      <c r="O31" s="82"/>
      <c r="P31" s="82"/>
      <c r="Q31" s="84"/>
      <c r="R31" s="84"/>
      <c r="S31" s="82"/>
      <c r="T31" s="82"/>
      <c r="U31" s="83"/>
      <c r="V31" s="3"/>
    </row>
    <row r="32" spans="1:22" ht="12" customHeight="1" x14ac:dyDescent="0.15">
      <c r="A32" s="83"/>
      <c r="B32" s="82" t="s">
        <v>443</v>
      </c>
      <c r="C32" s="82"/>
      <c r="D32" s="82"/>
      <c r="E32" s="82"/>
      <c r="F32" s="82"/>
      <c r="G32" s="82"/>
      <c r="H32" s="82"/>
      <c r="I32" s="82"/>
      <c r="J32" s="82"/>
      <c r="K32" s="82"/>
      <c r="L32" s="82"/>
      <c r="M32" s="82"/>
      <c r="N32" s="82"/>
      <c r="O32" s="82"/>
      <c r="P32" s="82"/>
      <c r="Q32" s="84"/>
      <c r="R32" s="84"/>
      <c r="S32" s="82"/>
      <c r="T32" s="82"/>
      <c r="U32" s="83"/>
      <c r="V32" s="3"/>
    </row>
    <row r="33" spans="1:22" ht="12" customHeight="1" x14ac:dyDescent="0.15">
      <c r="A33" s="83"/>
      <c r="B33" s="82"/>
      <c r="C33" s="82"/>
      <c r="D33" s="82"/>
      <c r="E33" s="82"/>
      <c r="F33" s="82"/>
      <c r="G33" s="82"/>
      <c r="H33" s="82"/>
      <c r="I33" s="82"/>
      <c r="J33" s="82"/>
      <c r="K33" s="82"/>
      <c r="L33" s="82"/>
      <c r="M33" s="82"/>
      <c r="N33" s="82"/>
      <c r="O33" s="82"/>
      <c r="P33" s="82"/>
      <c r="Q33" s="84"/>
      <c r="R33" s="84"/>
      <c r="S33" s="82"/>
      <c r="T33" s="82"/>
      <c r="U33" s="82"/>
      <c r="V33" s="12"/>
    </row>
    <row r="34" spans="1:22" ht="15" customHeight="1" thickBot="1" x14ac:dyDescent="0.2">
      <c r="A34" s="595" t="s">
        <v>614</v>
      </c>
      <c r="B34" s="595"/>
      <c r="C34" s="595"/>
      <c r="D34" s="595"/>
      <c r="E34" s="595"/>
      <c r="F34" s="595"/>
      <c r="G34" s="595"/>
      <c r="H34" s="595"/>
      <c r="I34" s="595"/>
      <c r="J34" s="595"/>
      <c r="K34" s="595"/>
      <c r="L34" s="82"/>
      <c r="M34" s="82"/>
      <c r="N34" s="82"/>
      <c r="O34" s="82"/>
      <c r="P34" s="84"/>
      <c r="Q34" s="152"/>
      <c r="R34" s="85" t="s">
        <v>156</v>
      </c>
      <c r="S34" s="83"/>
      <c r="T34" s="82"/>
      <c r="U34" s="85"/>
    </row>
    <row r="35" spans="1:22" ht="15" customHeight="1" thickBot="1" x14ac:dyDescent="0.2">
      <c r="A35" s="86"/>
      <c r="B35" s="979" t="s">
        <v>580</v>
      </c>
      <c r="C35" s="979"/>
      <c r="D35" s="980"/>
      <c r="E35" s="738" t="s">
        <v>222</v>
      </c>
      <c r="F35" s="738" t="s">
        <v>13</v>
      </c>
      <c r="G35" s="480" t="s">
        <v>223</v>
      </c>
      <c r="H35" s="480" t="s">
        <v>224</v>
      </c>
      <c r="I35" s="990" t="s">
        <v>302</v>
      </c>
      <c r="J35" s="991"/>
      <c r="K35" s="463" t="s">
        <v>301</v>
      </c>
      <c r="L35" s="738" t="s">
        <v>246</v>
      </c>
      <c r="M35" s="738"/>
      <c r="N35" s="738"/>
      <c r="O35" s="737" t="s">
        <v>300</v>
      </c>
      <c r="P35" s="737"/>
      <c r="Q35" s="924" t="s">
        <v>225</v>
      </c>
      <c r="R35" s="924"/>
      <c r="S35" s="597"/>
      <c r="T35" s="598"/>
      <c r="U35" s="598"/>
    </row>
    <row r="36" spans="1:22" ht="15" customHeight="1" x14ac:dyDescent="0.15">
      <c r="A36" s="599"/>
      <c r="B36" s="981"/>
      <c r="C36" s="981"/>
      <c r="D36" s="750"/>
      <c r="E36" s="738"/>
      <c r="F36" s="738"/>
      <c r="G36" s="461" t="s">
        <v>226</v>
      </c>
      <c r="H36" s="461" t="s">
        <v>227</v>
      </c>
      <c r="I36" s="460" t="s">
        <v>228</v>
      </c>
      <c r="J36" s="150" t="s">
        <v>229</v>
      </c>
      <c r="K36" s="460" t="s">
        <v>230</v>
      </c>
      <c r="L36" s="458" t="s">
        <v>228</v>
      </c>
      <c r="M36" s="458" t="s">
        <v>229</v>
      </c>
      <c r="N36" s="458" t="s">
        <v>230</v>
      </c>
      <c r="O36" s="737"/>
      <c r="P36" s="737"/>
      <c r="Q36" s="924"/>
      <c r="R36" s="924"/>
      <c r="S36" s="597"/>
      <c r="T36" s="597"/>
      <c r="U36" s="597"/>
    </row>
    <row r="37" spans="1:22" ht="18" customHeight="1" x14ac:dyDescent="0.15">
      <c r="A37" s="71"/>
      <c r="B37" s="731" t="s">
        <v>48</v>
      </c>
      <c r="C37" s="731"/>
      <c r="D37" s="982"/>
      <c r="E37" s="596">
        <f>SUM(E38:E50)</f>
        <v>56</v>
      </c>
      <c r="F37" s="89">
        <f>SUM(F38:F50)</f>
        <v>2214</v>
      </c>
      <c r="G37" s="592">
        <v>665442</v>
      </c>
      <c r="H37" s="600">
        <v>4289651</v>
      </c>
      <c r="I37" s="19">
        <v>107201</v>
      </c>
      <c r="J37" s="19">
        <v>102858</v>
      </c>
      <c r="K37" s="6">
        <f>J37-I37</f>
        <v>-4343</v>
      </c>
      <c r="L37" s="19">
        <v>3175</v>
      </c>
      <c r="M37" s="19">
        <v>6723</v>
      </c>
      <c r="N37" s="6">
        <f>M37-L37</f>
        <v>3548</v>
      </c>
      <c r="O37" s="976">
        <v>6423552</v>
      </c>
      <c r="P37" s="976"/>
      <c r="Q37" s="977">
        <v>1997853</v>
      </c>
      <c r="R37" s="977"/>
      <c r="S37" s="361"/>
      <c r="T37" s="19"/>
      <c r="U37" s="90"/>
    </row>
    <row r="38" spans="1:22" ht="14.1" customHeight="1" x14ac:dyDescent="0.15">
      <c r="A38" s="71"/>
      <c r="B38" s="914" t="s">
        <v>208</v>
      </c>
      <c r="C38" s="914"/>
      <c r="D38" s="978"/>
      <c r="E38" s="151">
        <v>20</v>
      </c>
      <c r="F38" s="361">
        <v>1163</v>
      </c>
      <c r="G38" s="105">
        <v>294693</v>
      </c>
      <c r="H38" s="296">
        <v>2299758</v>
      </c>
      <c r="I38" s="296">
        <v>19896</v>
      </c>
      <c r="J38" s="296">
        <v>18986</v>
      </c>
      <c r="K38" s="228">
        <v>-910</v>
      </c>
      <c r="L38" s="361">
        <v>949</v>
      </c>
      <c r="M38" s="361">
        <v>1446</v>
      </c>
      <c r="N38" s="7">
        <v>497</v>
      </c>
      <c r="O38" s="970">
        <v>3326538</v>
      </c>
      <c r="P38" s="970"/>
      <c r="Q38" s="983">
        <v>965443</v>
      </c>
      <c r="R38" s="983"/>
      <c r="S38" s="228"/>
      <c r="T38" s="361"/>
      <c r="U38" s="228"/>
    </row>
    <row r="39" spans="1:22" ht="14.1" customHeight="1" x14ac:dyDescent="0.15">
      <c r="A39" s="71"/>
      <c r="B39" s="987" t="s">
        <v>209</v>
      </c>
      <c r="C39" s="987"/>
      <c r="D39" s="988"/>
      <c r="E39" s="151">
        <v>5</v>
      </c>
      <c r="F39" s="361">
        <v>357</v>
      </c>
      <c r="G39" s="105">
        <v>145717</v>
      </c>
      <c r="H39" s="296">
        <v>1194027</v>
      </c>
      <c r="I39" s="296" t="s">
        <v>493</v>
      </c>
      <c r="J39" s="361" t="s">
        <v>493</v>
      </c>
      <c r="K39" s="296" t="s">
        <v>624</v>
      </c>
      <c r="L39" s="228">
        <v>0</v>
      </c>
      <c r="M39" s="228" t="s">
        <v>512</v>
      </c>
      <c r="N39" s="128" t="s">
        <v>512</v>
      </c>
      <c r="O39" s="970">
        <v>1790259</v>
      </c>
      <c r="P39" s="970"/>
      <c r="Q39" s="983">
        <v>557096</v>
      </c>
      <c r="R39" s="989"/>
      <c r="S39" s="228"/>
      <c r="T39" s="361"/>
      <c r="U39" s="228"/>
    </row>
    <row r="40" spans="1:22" ht="14.1" customHeight="1" x14ac:dyDescent="0.15">
      <c r="A40" s="71"/>
      <c r="B40" s="914" t="s">
        <v>210</v>
      </c>
      <c r="C40" s="914"/>
      <c r="D40" s="978"/>
      <c r="E40" s="151">
        <v>2</v>
      </c>
      <c r="F40" s="361">
        <v>18</v>
      </c>
      <c r="G40" s="361" t="s">
        <v>493</v>
      </c>
      <c r="H40" s="361" t="s">
        <v>493</v>
      </c>
      <c r="I40" s="361" t="s">
        <v>512</v>
      </c>
      <c r="J40" s="361" t="s">
        <v>512</v>
      </c>
      <c r="K40" s="228" t="s">
        <v>512</v>
      </c>
      <c r="L40" s="361" t="s">
        <v>512</v>
      </c>
      <c r="M40" s="361" t="s">
        <v>512</v>
      </c>
      <c r="N40" s="128" t="s">
        <v>512</v>
      </c>
      <c r="O40" s="970" t="s">
        <v>493</v>
      </c>
      <c r="P40" s="970"/>
      <c r="Q40" s="970" t="s">
        <v>493</v>
      </c>
      <c r="R40" s="971"/>
      <c r="S40" s="361"/>
      <c r="T40" s="361"/>
      <c r="U40" s="228"/>
    </row>
    <row r="41" spans="1:22" ht="14.1" customHeight="1" x14ac:dyDescent="0.15">
      <c r="A41" s="71"/>
      <c r="B41" s="914" t="s">
        <v>211</v>
      </c>
      <c r="C41" s="914"/>
      <c r="D41" s="978"/>
      <c r="E41" s="151">
        <v>4</v>
      </c>
      <c r="F41" s="361">
        <v>31</v>
      </c>
      <c r="G41" s="361">
        <v>7737</v>
      </c>
      <c r="H41" s="361">
        <v>7529</v>
      </c>
      <c r="I41" s="361" t="s">
        <v>512</v>
      </c>
      <c r="J41" s="361" t="s">
        <v>512</v>
      </c>
      <c r="K41" s="228">
        <v>0</v>
      </c>
      <c r="L41" s="361" t="s">
        <v>512</v>
      </c>
      <c r="M41" s="361" t="s">
        <v>512</v>
      </c>
      <c r="N41" s="128" t="s">
        <v>512</v>
      </c>
      <c r="O41" s="970">
        <v>29327</v>
      </c>
      <c r="P41" s="970"/>
      <c r="Q41" s="970">
        <v>20184</v>
      </c>
      <c r="R41" s="971"/>
      <c r="S41" s="296"/>
      <c r="T41" s="361"/>
      <c r="U41" s="228"/>
    </row>
    <row r="42" spans="1:22" ht="14.1" customHeight="1" x14ac:dyDescent="0.15">
      <c r="A42" s="71"/>
      <c r="B42" s="914" t="s">
        <v>478</v>
      </c>
      <c r="C42" s="914"/>
      <c r="D42" s="978"/>
      <c r="E42" s="151">
        <v>7</v>
      </c>
      <c r="F42" s="361">
        <v>120</v>
      </c>
      <c r="G42" s="105">
        <v>41097</v>
      </c>
      <c r="H42" s="296">
        <v>94306</v>
      </c>
      <c r="I42" s="361" t="s">
        <v>512</v>
      </c>
      <c r="J42" s="296">
        <v>0</v>
      </c>
      <c r="K42" s="228">
        <v>0</v>
      </c>
      <c r="L42" s="361">
        <v>0</v>
      </c>
      <c r="M42" s="361">
        <v>0</v>
      </c>
      <c r="N42" s="128" t="s">
        <v>512</v>
      </c>
      <c r="O42" s="970">
        <v>182584</v>
      </c>
      <c r="P42" s="970"/>
      <c r="Q42" s="871">
        <v>81740</v>
      </c>
      <c r="R42" s="972"/>
      <c r="S42" s="361"/>
      <c r="T42" s="361"/>
      <c r="U42" s="228"/>
    </row>
    <row r="43" spans="1:22" ht="14.1" customHeight="1" x14ac:dyDescent="0.15">
      <c r="A43" s="71"/>
      <c r="B43" s="914" t="s">
        <v>445</v>
      </c>
      <c r="C43" s="914"/>
      <c r="D43" s="978"/>
      <c r="E43" s="151">
        <v>1</v>
      </c>
      <c r="F43" s="361">
        <v>4</v>
      </c>
      <c r="G43" s="361" t="s">
        <v>493</v>
      </c>
      <c r="H43" s="296" t="s">
        <v>493</v>
      </c>
      <c r="I43" s="361" t="s">
        <v>512</v>
      </c>
      <c r="J43" s="296" t="s">
        <v>512</v>
      </c>
      <c r="K43" s="228" t="s">
        <v>512</v>
      </c>
      <c r="L43" s="296" t="s">
        <v>512</v>
      </c>
      <c r="M43" s="296" t="s">
        <v>512</v>
      </c>
      <c r="N43" s="128" t="s">
        <v>512</v>
      </c>
      <c r="O43" s="970" t="s">
        <v>493</v>
      </c>
      <c r="P43" s="970"/>
      <c r="Q43" s="970" t="s">
        <v>493</v>
      </c>
      <c r="R43" s="971"/>
      <c r="S43" s="296"/>
      <c r="T43" s="361"/>
      <c r="U43" s="228"/>
    </row>
    <row r="44" spans="1:22" ht="14.1" customHeight="1" x14ac:dyDescent="0.15">
      <c r="A44" s="71"/>
      <c r="B44" s="914" t="s">
        <v>215</v>
      </c>
      <c r="C44" s="914"/>
      <c r="D44" s="978"/>
      <c r="E44" s="151">
        <v>5</v>
      </c>
      <c r="F44" s="361">
        <v>91</v>
      </c>
      <c r="G44" s="105">
        <v>33987</v>
      </c>
      <c r="H44" s="361">
        <v>131046</v>
      </c>
      <c r="I44" s="361" t="s">
        <v>512</v>
      </c>
      <c r="J44" s="361">
        <v>0</v>
      </c>
      <c r="K44" s="602">
        <v>0</v>
      </c>
      <c r="L44" s="361">
        <v>0</v>
      </c>
      <c r="M44" s="361">
        <v>0</v>
      </c>
      <c r="N44" s="128" t="s">
        <v>512</v>
      </c>
      <c r="O44" s="970">
        <v>240009</v>
      </c>
      <c r="P44" s="970"/>
      <c r="Q44" s="871">
        <v>100892</v>
      </c>
      <c r="R44" s="972"/>
      <c r="S44" s="228"/>
      <c r="T44" s="361"/>
      <c r="U44" s="228"/>
    </row>
    <row r="45" spans="1:22" ht="14.1" customHeight="1" x14ac:dyDescent="0.15">
      <c r="A45" s="71"/>
      <c r="B45" s="914" t="s">
        <v>454</v>
      </c>
      <c r="C45" s="914"/>
      <c r="D45" s="978"/>
      <c r="E45" s="151">
        <v>1</v>
      </c>
      <c r="F45" s="361">
        <v>191</v>
      </c>
      <c r="G45" s="361" t="s">
        <v>493</v>
      </c>
      <c r="H45" s="361" t="s">
        <v>493</v>
      </c>
      <c r="I45" s="361" t="s">
        <v>493</v>
      </c>
      <c r="J45" s="361" t="s">
        <v>493</v>
      </c>
      <c r="K45" s="296" t="s">
        <v>624</v>
      </c>
      <c r="L45" s="361">
        <v>0</v>
      </c>
      <c r="M45" s="361" t="s">
        <v>512</v>
      </c>
      <c r="N45" s="128" t="s">
        <v>512</v>
      </c>
      <c r="O45" s="970" t="s">
        <v>493</v>
      </c>
      <c r="P45" s="970"/>
      <c r="Q45" s="970" t="s">
        <v>493</v>
      </c>
      <c r="R45" s="971"/>
      <c r="S45" s="228"/>
      <c r="T45" s="361"/>
      <c r="U45" s="228"/>
    </row>
    <row r="46" spans="1:22" ht="14.1" customHeight="1" x14ac:dyDescent="0.15">
      <c r="A46" s="71"/>
      <c r="B46" s="914" t="s">
        <v>231</v>
      </c>
      <c r="C46" s="914"/>
      <c r="D46" s="978"/>
      <c r="E46" s="151">
        <v>3</v>
      </c>
      <c r="F46" s="361">
        <v>36</v>
      </c>
      <c r="G46" s="105">
        <v>12120</v>
      </c>
      <c r="H46" s="361">
        <v>27463</v>
      </c>
      <c r="I46" s="296" t="s">
        <v>512</v>
      </c>
      <c r="J46" s="361">
        <v>0</v>
      </c>
      <c r="K46" s="602">
        <v>0</v>
      </c>
      <c r="L46" s="361" t="s">
        <v>512</v>
      </c>
      <c r="M46" s="361">
        <v>0</v>
      </c>
      <c r="N46" s="128" t="s">
        <v>512</v>
      </c>
      <c r="O46" s="970">
        <v>44113</v>
      </c>
      <c r="P46" s="970"/>
      <c r="Q46" s="871">
        <v>15416</v>
      </c>
      <c r="R46" s="972"/>
      <c r="S46" s="361"/>
      <c r="T46" s="361"/>
      <c r="U46" s="228"/>
    </row>
    <row r="47" spans="1:22" ht="14.1" customHeight="1" x14ac:dyDescent="0.15">
      <c r="A47" s="71"/>
      <c r="B47" s="914" t="s">
        <v>217</v>
      </c>
      <c r="C47" s="914"/>
      <c r="D47" s="978"/>
      <c r="E47" s="151">
        <v>1</v>
      </c>
      <c r="F47" s="361">
        <v>29</v>
      </c>
      <c r="G47" s="361" t="s">
        <v>493</v>
      </c>
      <c r="H47" s="361" t="s">
        <v>493</v>
      </c>
      <c r="I47" s="296" t="s">
        <v>512</v>
      </c>
      <c r="J47" s="361" t="s">
        <v>512</v>
      </c>
      <c r="K47" s="361" t="s">
        <v>512</v>
      </c>
      <c r="L47" s="361">
        <v>0</v>
      </c>
      <c r="M47" s="361">
        <v>0</v>
      </c>
      <c r="N47" s="128" t="s">
        <v>512</v>
      </c>
      <c r="O47" s="970" t="s">
        <v>493</v>
      </c>
      <c r="P47" s="970"/>
      <c r="Q47" s="871" t="s">
        <v>493</v>
      </c>
      <c r="R47" s="972"/>
      <c r="S47" s="296"/>
      <c r="T47" s="361"/>
      <c r="U47" s="228"/>
    </row>
    <row r="48" spans="1:22" ht="14.1" customHeight="1" x14ac:dyDescent="0.15">
      <c r="A48" s="71"/>
      <c r="B48" s="914" t="s">
        <v>616</v>
      </c>
      <c r="C48" s="914"/>
      <c r="D48" s="978"/>
      <c r="E48" s="151">
        <v>1</v>
      </c>
      <c r="F48" s="361">
        <v>65</v>
      </c>
      <c r="G48" s="361" t="s">
        <v>493</v>
      </c>
      <c r="H48" s="361" t="s">
        <v>493</v>
      </c>
      <c r="I48" s="361" t="s">
        <v>493</v>
      </c>
      <c r="J48" s="361" t="s">
        <v>493</v>
      </c>
      <c r="K48" s="296" t="s">
        <v>624</v>
      </c>
      <c r="L48" s="296" t="s">
        <v>624</v>
      </c>
      <c r="M48" s="296" t="s">
        <v>624</v>
      </c>
      <c r="N48" s="296" t="s">
        <v>624</v>
      </c>
      <c r="O48" s="970" t="s">
        <v>493</v>
      </c>
      <c r="P48" s="970"/>
      <c r="Q48" s="871" t="s">
        <v>493</v>
      </c>
      <c r="R48" s="871"/>
      <c r="S48" s="361"/>
      <c r="T48" s="361"/>
      <c r="U48" s="228"/>
    </row>
    <row r="49" spans="1:22" ht="14.1" customHeight="1" x14ac:dyDescent="0.15">
      <c r="A49" s="71"/>
      <c r="B49" s="914" t="s">
        <v>220</v>
      </c>
      <c r="C49" s="914"/>
      <c r="D49" s="978"/>
      <c r="E49" s="151">
        <v>1</v>
      </c>
      <c r="F49" s="361">
        <v>10</v>
      </c>
      <c r="G49" s="361" t="s">
        <v>493</v>
      </c>
      <c r="H49" s="361" t="s">
        <v>493</v>
      </c>
      <c r="I49" s="361" t="s">
        <v>512</v>
      </c>
      <c r="J49" s="361" t="s">
        <v>512</v>
      </c>
      <c r="K49" s="361" t="s">
        <v>512</v>
      </c>
      <c r="L49" s="361" t="s">
        <v>512</v>
      </c>
      <c r="M49" s="361" t="s">
        <v>512</v>
      </c>
      <c r="N49" s="128" t="s">
        <v>512</v>
      </c>
      <c r="O49" s="970" t="s">
        <v>493</v>
      </c>
      <c r="P49" s="970"/>
      <c r="Q49" s="871" t="s">
        <v>493</v>
      </c>
      <c r="R49" s="871"/>
      <c r="S49" s="296"/>
      <c r="T49" s="361"/>
      <c r="U49" s="228"/>
    </row>
    <row r="50" spans="1:22" ht="14.1" customHeight="1" thickBot="1" x14ac:dyDescent="0.2">
      <c r="A50" s="72"/>
      <c r="B50" s="984" t="s">
        <v>232</v>
      </c>
      <c r="C50" s="984"/>
      <c r="D50" s="985"/>
      <c r="E50" s="603">
        <v>5</v>
      </c>
      <c r="F50" s="362">
        <v>99</v>
      </c>
      <c r="G50" s="604">
        <v>25702</v>
      </c>
      <c r="H50" s="362">
        <v>85986</v>
      </c>
      <c r="I50" s="119">
        <v>0</v>
      </c>
      <c r="J50" s="605">
        <v>0</v>
      </c>
      <c r="K50" s="605">
        <v>0</v>
      </c>
      <c r="L50" s="611" t="s">
        <v>624</v>
      </c>
      <c r="M50" s="612" t="s">
        <v>624</v>
      </c>
      <c r="N50" s="612" t="s">
        <v>624</v>
      </c>
      <c r="O50" s="986">
        <v>154769</v>
      </c>
      <c r="P50" s="986"/>
      <c r="Q50" s="877">
        <v>63742</v>
      </c>
      <c r="R50" s="877"/>
      <c r="S50" s="302"/>
      <c r="T50" s="361"/>
      <c r="U50" s="228"/>
    </row>
    <row r="51" spans="1:22" ht="15" customHeight="1" x14ac:dyDescent="0.15">
      <c r="A51" s="83"/>
      <c r="B51" s="82" t="s">
        <v>460</v>
      </c>
      <c r="C51" s="82"/>
      <c r="D51" s="82"/>
      <c r="E51" s="82"/>
      <c r="F51" s="82"/>
      <c r="G51" s="82"/>
      <c r="H51" s="82"/>
      <c r="I51" s="82"/>
      <c r="J51" s="82"/>
      <c r="K51" s="82"/>
      <c r="L51" s="361"/>
      <c r="M51" s="361"/>
      <c r="N51" s="755" t="s">
        <v>615</v>
      </c>
      <c r="O51" s="755"/>
      <c r="P51" s="755"/>
      <c r="Q51" s="755"/>
      <c r="R51" s="755"/>
      <c r="S51" s="755"/>
      <c r="T51" s="361"/>
      <c r="U51" s="361"/>
      <c r="V51" s="228"/>
    </row>
    <row r="52" spans="1:22" ht="15" customHeight="1" x14ac:dyDescent="0.15">
      <c r="A52" s="83"/>
      <c r="B52" s="82" t="s">
        <v>459</v>
      </c>
      <c r="C52" s="82"/>
      <c r="D52" s="83"/>
      <c r="E52" s="83"/>
      <c r="F52" s="83"/>
      <c r="G52" s="83"/>
      <c r="H52" s="83"/>
      <c r="I52" s="83"/>
      <c r="J52" s="83"/>
      <c r="K52" s="83"/>
      <c r="L52" s="149"/>
      <c r="M52" s="229"/>
      <c r="N52" s="229"/>
      <c r="O52" s="229"/>
      <c r="P52" s="149"/>
      <c r="Q52" s="149"/>
      <c r="R52" s="229"/>
      <c r="S52" s="229"/>
      <c r="T52" s="228"/>
      <c r="U52" s="361"/>
      <c r="V52" s="228"/>
    </row>
    <row r="53" spans="1:22" ht="15" customHeight="1" x14ac:dyDescent="0.15">
      <c r="B53" s="148" t="s">
        <v>476</v>
      </c>
      <c r="C53" s="81"/>
      <c r="L53" s="12"/>
      <c r="M53" s="12"/>
      <c r="N53" s="12"/>
      <c r="O53" s="12"/>
      <c r="P53" s="12"/>
      <c r="Q53" s="12"/>
      <c r="R53" s="12"/>
    </row>
    <row r="54" spans="1:22" ht="14.45" customHeight="1" x14ac:dyDescent="0.15">
      <c r="B54" s="1" t="s">
        <v>477</v>
      </c>
    </row>
  </sheetData>
  <sheetProtection sheet="1" objects="1" scenarios="1" selectLockedCells="1" selectUnlockedCells="1"/>
  <mergeCells count="108">
    <mergeCell ref="B3:D4"/>
    <mergeCell ref="E3:G3"/>
    <mergeCell ref="H3:J3"/>
    <mergeCell ref="K3:M3"/>
    <mergeCell ref="N3:Q3"/>
    <mergeCell ref="R3:U3"/>
    <mergeCell ref="P4:Q4"/>
    <mergeCell ref="R4:S4"/>
    <mergeCell ref="A8:D8"/>
    <mergeCell ref="P8:Q8"/>
    <mergeCell ref="A9:D9"/>
    <mergeCell ref="A10:D10"/>
    <mergeCell ref="P10:Q10"/>
    <mergeCell ref="A11:D11"/>
    <mergeCell ref="A5:D5"/>
    <mergeCell ref="P5:Q5"/>
    <mergeCell ref="A6:D6"/>
    <mergeCell ref="P6:Q6"/>
    <mergeCell ref="A7:D7"/>
    <mergeCell ref="P7:Q7"/>
    <mergeCell ref="P9:Q9"/>
    <mergeCell ref="P11:Q11"/>
    <mergeCell ref="A17:D17"/>
    <mergeCell ref="P17:Q17"/>
    <mergeCell ref="A18:D18"/>
    <mergeCell ref="P18:Q18"/>
    <mergeCell ref="A19:D19"/>
    <mergeCell ref="P19:Q19"/>
    <mergeCell ref="A12:D12"/>
    <mergeCell ref="P12:Q12"/>
    <mergeCell ref="A13:D13"/>
    <mergeCell ref="A14:D14"/>
    <mergeCell ref="A15:D15"/>
    <mergeCell ref="A16:D16"/>
    <mergeCell ref="P13:Q13"/>
    <mergeCell ref="P14:Q14"/>
    <mergeCell ref="P15:Q15"/>
    <mergeCell ref="P16:Q16"/>
    <mergeCell ref="A25:D25"/>
    <mergeCell ref="A26:D26"/>
    <mergeCell ref="P26:Q26"/>
    <mergeCell ref="A27:D27"/>
    <mergeCell ref="A28:D28"/>
    <mergeCell ref="P28:Q28"/>
    <mergeCell ref="A20:D20"/>
    <mergeCell ref="A21:D21"/>
    <mergeCell ref="P21:Q21"/>
    <mergeCell ref="A22:D22"/>
    <mergeCell ref="A23:D23"/>
    <mergeCell ref="A24:D24"/>
    <mergeCell ref="P24:Q24"/>
    <mergeCell ref="P22:Q22"/>
    <mergeCell ref="P25:Q25"/>
    <mergeCell ref="P27:Q27"/>
    <mergeCell ref="A29:D29"/>
    <mergeCell ref="P29:Q29"/>
    <mergeCell ref="B35:D36"/>
    <mergeCell ref="E35:E36"/>
    <mergeCell ref="F35:F36"/>
    <mergeCell ref="I35:J35"/>
    <mergeCell ref="L35:N35"/>
    <mergeCell ref="O35:P36"/>
    <mergeCell ref="Q35:R36"/>
    <mergeCell ref="B39:D39"/>
    <mergeCell ref="O39:P39"/>
    <mergeCell ref="Q39:R39"/>
    <mergeCell ref="B40:D40"/>
    <mergeCell ref="O40:P40"/>
    <mergeCell ref="Q40:R40"/>
    <mergeCell ref="B37:D37"/>
    <mergeCell ref="O37:P37"/>
    <mergeCell ref="Q37:R37"/>
    <mergeCell ref="B38:D38"/>
    <mergeCell ref="O38:P38"/>
    <mergeCell ref="Q38:R38"/>
    <mergeCell ref="B44:D44"/>
    <mergeCell ref="O44:P44"/>
    <mergeCell ref="Q44:R44"/>
    <mergeCell ref="B41:D41"/>
    <mergeCell ref="O41:P41"/>
    <mergeCell ref="Q41:R41"/>
    <mergeCell ref="B42:D42"/>
    <mergeCell ref="O42:P42"/>
    <mergeCell ref="Q42:R42"/>
    <mergeCell ref="N51:S51"/>
    <mergeCell ref="B50:D50"/>
    <mergeCell ref="O50:P50"/>
    <mergeCell ref="Q50:R50"/>
    <mergeCell ref="P20:Q20"/>
    <mergeCell ref="P23:Q23"/>
    <mergeCell ref="B48:D48"/>
    <mergeCell ref="O48:P48"/>
    <mergeCell ref="Q48:R48"/>
    <mergeCell ref="B49:D49"/>
    <mergeCell ref="O49:P49"/>
    <mergeCell ref="Q49:R49"/>
    <mergeCell ref="O47:P47"/>
    <mergeCell ref="Q47:R47"/>
    <mergeCell ref="B47:D47"/>
    <mergeCell ref="B45:D45"/>
    <mergeCell ref="O45:P45"/>
    <mergeCell ref="Q45:R45"/>
    <mergeCell ref="B46:D46"/>
    <mergeCell ref="O46:P46"/>
    <mergeCell ref="Q46:R46"/>
    <mergeCell ref="B43:D43"/>
    <mergeCell ref="O43:P43"/>
    <mergeCell ref="Q43:R43"/>
  </mergeCells>
  <phoneticPr fontId="16"/>
  <printOptions horizontalCentered="1"/>
  <pageMargins left="0.59055118110236227" right="0.59055118110236227" top="0.59055118110236227" bottom="0.59055118110236227" header="0.39370078740157483" footer="0.39370078740157483"/>
  <pageSetup paperSize="9" firstPageNumber="76" orientation="portrait" useFirstPageNumber="1" verticalDpi="300" r:id="rId1"/>
  <headerFooter scaleWithDoc="0" alignWithMargins="0">
    <oddHeader>&amp;R事業所</oddHeader>
    <oddFooter>&amp;C&amp;12&amp;A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Q181"/>
  <sheetViews>
    <sheetView view="pageBreakPreview" zoomScaleNormal="100" zoomScaleSheetLayoutView="100" workbookViewId="0">
      <selection activeCell="J6" sqref="J6"/>
    </sheetView>
  </sheetViews>
  <sheetFormatPr defaultRowHeight="12" x14ac:dyDescent="0.15"/>
  <cols>
    <col min="1" max="6" width="16.5703125" customWidth="1"/>
    <col min="7" max="7" width="1.28515625" customWidth="1"/>
    <col min="8" max="8" width="11.7109375" customWidth="1"/>
    <col min="9" max="9" width="10.140625" customWidth="1"/>
    <col min="10" max="10" width="9.85546875" style="122" customWidth="1"/>
    <col min="11" max="11" width="13.85546875" customWidth="1"/>
    <col min="12" max="12" width="11.85546875" customWidth="1"/>
    <col min="13" max="13" width="13.7109375" customWidth="1"/>
    <col min="14" max="14" width="11.85546875" customWidth="1"/>
    <col min="15" max="15" width="14.85546875" customWidth="1"/>
    <col min="16" max="16" width="11.85546875" customWidth="1"/>
  </cols>
  <sheetData>
    <row r="1" spans="1:17" ht="17.25" x14ac:dyDescent="0.15">
      <c r="A1" s="1005" t="s">
        <v>233</v>
      </c>
      <c r="B1" s="1005"/>
      <c r="C1" s="1005"/>
      <c r="D1" s="1005"/>
      <c r="E1" s="1005"/>
      <c r="F1" s="1005"/>
      <c r="H1" s="614" t="s">
        <v>461</v>
      </c>
      <c r="I1" s="614"/>
      <c r="J1" s="615"/>
      <c r="K1" s="614"/>
      <c r="L1" s="614"/>
    </row>
    <row r="2" spans="1:17" x14ac:dyDescent="0.15">
      <c r="A2" s="1"/>
      <c r="H2" s="652" t="s">
        <v>596</v>
      </c>
      <c r="I2" s="653"/>
      <c r="J2" s="615"/>
      <c r="K2" s="614"/>
      <c r="L2" s="614"/>
    </row>
    <row r="3" spans="1:17" x14ac:dyDescent="0.15">
      <c r="A3" s="1"/>
      <c r="H3" s="654" t="s">
        <v>235</v>
      </c>
      <c r="I3" s="655">
        <f>‐63‐!G13</f>
        <v>17339</v>
      </c>
      <c r="J3" s="616"/>
      <c r="K3" s="614"/>
      <c r="L3" s="614"/>
      <c r="Q3" s="13"/>
    </row>
    <row r="4" spans="1:17" x14ac:dyDescent="0.15">
      <c r="A4" s="1"/>
      <c r="H4" s="654" t="s">
        <v>173</v>
      </c>
      <c r="I4" s="655">
        <f>‐63‐!G14</f>
        <v>3661</v>
      </c>
      <c r="J4" s="616"/>
      <c r="K4" s="617" t="s">
        <v>617</v>
      </c>
      <c r="L4" s="614"/>
      <c r="Q4" s="52"/>
    </row>
    <row r="5" spans="1:17" x14ac:dyDescent="0.15">
      <c r="A5" s="1"/>
      <c r="B5" s="139" t="s">
        <v>314</v>
      </c>
      <c r="D5" s="10"/>
      <c r="E5" s="139" t="s">
        <v>312</v>
      </c>
      <c r="H5" s="654" t="s">
        <v>236</v>
      </c>
      <c r="I5" s="655">
        <f>‐63‐!G15</f>
        <v>3085</v>
      </c>
      <c r="J5" s="616"/>
      <c r="K5" s="614"/>
      <c r="L5" s="614"/>
      <c r="Q5" s="52"/>
    </row>
    <row r="6" spans="1:17" x14ac:dyDescent="0.15">
      <c r="A6" s="1"/>
      <c r="E6" s="139" t="s">
        <v>313</v>
      </c>
      <c r="H6" s="656" t="s">
        <v>237</v>
      </c>
      <c r="I6" s="657">
        <f>‐63‐!G16</f>
        <v>5206</v>
      </c>
      <c r="J6" s="618"/>
      <c r="K6" s="614"/>
      <c r="L6" s="614"/>
    </row>
    <row r="7" spans="1:17" ht="12" customHeight="1" x14ac:dyDescent="0.15">
      <c r="A7" s="1"/>
      <c r="H7" s="654" t="s">
        <v>238</v>
      </c>
      <c r="I7" s="655">
        <f>‐63‐!G17</f>
        <v>2874</v>
      </c>
      <c r="J7" s="616"/>
      <c r="K7" s="614"/>
      <c r="L7" s="614"/>
    </row>
    <row r="8" spans="1:17" x14ac:dyDescent="0.15">
      <c r="A8" s="1"/>
      <c r="H8" s="654" t="s">
        <v>239</v>
      </c>
      <c r="I8" s="655">
        <f>‐63‐!G18</f>
        <v>2398</v>
      </c>
      <c r="J8" s="616"/>
      <c r="K8" s="614"/>
      <c r="L8" s="614"/>
    </row>
    <row r="9" spans="1:17" x14ac:dyDescent="0.15">
      <c r="A9" s="1"/>
      <c r="H9" s="654" t="s">
        <v>240</v>
      </c>
      <c r="I9" s="655">
        <f>‐63‐!G19</f>
        <v>5275</v>
      </c>
      <c r="J9" s="616"/>
      <c r="K9" s="614"/>
      <c r="L9" s="614"/>
    </row>
    <row r="10" spans="1:17" x14ac:dyDescent="0.15">
      <c r="A10" s="1"/>
      <c r="H10" s="654" t="s">
        <v>179</v>
      </c>
      <c r="I10" s="655">
        <f>‐63‐!G20</f>
        <v>2043</v>
      </c>
      <c r="J10" s="616"/>
      <c r="K10" s="614"/>
      <c r="L10" s="614"/>
    </row>
    <row r="11" spans="1:17" x14ac:dyDescent="0.15">
      <c r="A11" s="1"/>
      <c r="H11" s="654" t="s">
        <v>180</v>
      </c>
      <c r="I11" s="655">
        <f>‐63‐!G21</f>
        <v>4368</v>
      </c>
      <c r="J11" s="616"/>
      <c r="K11" s="614"/>
      <c r="L11" s="614"/>
    </row>
    <row r="12" spans="1:17" x14ac:dyDescent="0.15">
      <c r="A12" s="1"/>
      <c r="H12" s="654" t="s">
        <v>181</v>
      </c>
      <c r="I12" s="655">
        <f>‐63‐!G22</f>
        <v>2918</v>
      </c>
      <c r="J12" s="616"/>
      <c r="K12" s="614"/>
      <c r="L12" s="614"/>
    </row>
    <row r="13" spans="1:17" x14ac:dyDescent="0.15">
      <c r="A13" s="1"/>
      <c r="H13" s="654" t="s">
        <v>241</v>
      </c>
      <c r="I13" s="655">
        <f>‐63‐!G23</f>
        <v>1366</v>
      </c>
      <c r="J13" s="616"/>
      <c r="K13" s="614"/>
      <c r="L13" s="614"/>
    </row>
    <row r="14" spans="1:17" x14ac:dyDescent="0.15">
      <c r="A14" s="1"/>
      <c r="H14" s="619"/>
      <c r="I14" s="620"/>
      <c r="J14" s="615"/>
      <c r="K14" s="614"/>
      <c r="L14" s="614"/>
    </row>
    <row r="15" spans="1:17" x14ac:dyDescent="0.15">
      <c r="A15" s="1"/>
      <c r="H15" s="621" t="s">
        <v>234</v>
      </c>
      <c r="I15" s="614" t="s">
        <v>461</v>
      </c>
      <c r="J15" s="617" t="s">
        <v>617</v>
      </c>
      <c r="K15" s="614"/>
      <c r="L15" s="614"/>
      <c r="M15" s="614"/>
    </row>
    <row r="16" spans="1:17" x14ac:dyDescent="0.15">
      <c r="A16" s="1"/>
      <c r="H16" s="658"/>
      <c r="I16" s="659" t="str">
        <f>‐66‐!E3</f>
        <v>平成18年</v>
      </c>
      <c r="J16" s="659" t="str">
        <f>‐66‐!I3</f>
        <v>平成21年</v>
      </c>
      <c r="K16" s="659" t="str">
        <f>‐66‐!M3</f>
        <v>平成24年</v>
      </c>
      <c r="L16" s="659" t="str">
        <f>‐66‐!O3</f>
        <v>平成26年</v>
      </c>
      <c r="M16" s="659" t="str">
        <f>‐66‐!Q3</f>
        <v>平成28年</v>
      </c>
    </row>
    <row r="17" spans="1:13" x14ac:dyDescent="0.15">
      <c r="A17" s="1"/>
      <c r="H17" s="660" t="s">
        <v>46</v>
      </c>
      <c r="I17" s="661">
        <f>+‐66‐!E5</f>
        <v>5486</v>
      </c>
      <c r="J17" s="661">
        <f>‐66‐!I5</f>
        <v>5324</v>
      </c>
      <c r="K17" s="661">
        <f>‐66‐!M5</f>
        <v>4840</v>
      </c>
      <c r="L17" s="661">
        <f>‐67‐!O5</f>
        <v>5254</v>
      </c>
      <c r="M17" s="661">
        <f>+‐67‐!Q5</f>
        <v>5206</v>
      </c>
    </row>
    <row r="18" spans="1:13" x14ac:dyDescent="0.15">
      <c r="A18" s="1"/>
      <c r="H18" s="660" t="s">
        <v>13</v>
      </c>
      <c r="I18" s="661">
        <f>+‐66‐!F5</f>
        <v>52615</v>
      </c>
      <c r="J18" s="661">
        <f>‐66‐!J5</f>
        <v>56570</v>
      </c>
      <c r="K18" s="661">
        <f>‐66‐!N5</f>
        <v>53339</v>
      </c>
      <c r="L18" s="661">
        <f>+‐67‐!P5</f>
        <v>55002</v>
      </c>
      <c r="M18" s="661">
        <f>+‐67‐!R5</f>
        <v>55345</v>
      </c>
    </row>
    <row r="19" spans="1:13" x14ac:dyDescent="0.15">
      <c r="A19" s="1"/>
    </row>
    <row r="20" spans="1:13" x14ac:dyDescent="0.15">
      <c r="A20" s="1"/>
      <c r="J20" s="123"/>
    </row>
    <row r="21" spans="1:13" x14ac:dyDescent="0.15">
      <c r="A21" s="1"/>
    </row>
    <row r="22" spans="1:13" x14ac:dyDescent="0.15">
      <c r="A22" s="1"/>
    </row>
    <row r="23" spans="1:13" x14ac:dyDescent="0.15">
      <c r="A23" s="1"/>
    </row>
    <row r="24" spans="1:13" x14ac:dyDescent="0.15">
      <c r="A24" s="1"/>
    </row>
    <row r="25" spans="1:13" x14ac:dyDescent="0.15">
      <c r="A25" s="1"/>
    </row>
    <row r="26" spans="1:13" x14ac:dyDescent="0.15">
      <c r="A26" s="1"/>
    </row>
    <row r="27" spans="1:13" x14ac:dyDescent="0.15">
      <c r="A27" s="1"/>
    </row>
    <row r="28" spans="1:13" x14ac:dyDescent="0.15">
      <c r="A28" s="1"/>
    </row>
    <row r="29" spans="1:13" x14ac:dyDescent="0.15">
      <c r="A29" s="1"/>
    </row>
    <row r="30" spans="1:13" x14ac:dyDescent="0.15">
      <c r="A30" s="1"/>
      <c r="H30" s="17"/>
    </row>
    <row r="31" spans="1:13" ht="12.75" customHeight="1" x14ac:dyDescent="0.15"/>
    <row r="32" spans="1:13" x14ac:dyDescent="0.15">
      <c r="A32" s="1"/>
      <c r="J32" s="124"/>
    </row>
    <row r="33" spans="1:13" x14ac:dyDescent="0.15">
      <c r="A33" s="1"/>
      <c r="J33" s="124"/>
    </row>
    <row r="34" spans="1:13" x14ac:dyDescent="0.15">
      <c r="A34" s="1"/>
      <c r="J34" s="124"/>
    </row>
    <row r="35" spans="1:13" x14ac:dyDescent="0.15">
      <c r="A35" s="1"/>
      <c r="J35" s="124"/>
    </row>
    <row r="36" spans="1:13" ht="12" customHeight="1" x14ac:dyDescent="0.15">
      <c r="A36" s="1"/>
      <c r="J36" s="124"/>
    </row>
    <row r="37" spans="1:13" ht="12" customHeight="1" x14ac:dyDescent="0.15">
      <c r="A37" s="1"/>
      <c r="J37" s="124"/>
    </row>
    <row r="38" spans="1:13" x14ac:dyDescent="0.15">
      <c r="A38" s="1"/>
      <c r="B38" s="139" t="s">
        <v>318</v>
      </c>
      <c r="E38" s="139" t="s">
        <v>319</v>
      </c>
      <c r="J38" s="124"/>
    </row>
    <row r="39" spans="1:13" x14ac:dyDescent="0.15">
      <c r="A39" s="1"/>
      <c r="J39" s="124"/>
    </row>
    <row r="40" spans="1:13" ht="12.75" customHeight="1" x14ac:dyDescent="0.15">
      <c r="A40" s="1"/>
      <c r="H40" s="622" t="s">
        <v>462</v>
      </c>
      <c r="I40" s="617" t="s">
        <v>617</v>
      </c>
      <c r="J40" s="623"/>
      <c r="K40" s="622" t="s">
        <v>462</v>
      </c>
      <c r="L40" s="617" t="s">
        <v>617</v>
      </c>
      <c r="M40" s="614"/>
    </row>
    <row r="41" spans="1:13" ht="12" customHeight="1" x14ac:dyDescent="0.15">
      <c r="A41" s="1"/>
      <c r="H41" s="624" t="s">
        <v>242</v>
      </c>
      <c r="I41" s="614"/>
      <c r="J41" s="615"/>
      <c r="K41" s="625" t="s">
        <v>294</v>
      </c>
      <c r="L41" s="614"/>
      <c r="M41" s="614"/>
    </row>
    <row r="42" spans="1:13" x14ac:dyDescent="0.15">
      <c r="A42" s="1"/>
      <c r="H42" s="662" t="s">
        <v>366</v>
      </c>
      <c r="I42" s="663" t="s">
        <v>46</v>
      </c>
      <c r="J42" s="615" t="s">
        <v>365</v>
      </c>
      <c r="K42" s="662" t="s">
        <v>366</v>
      </c>
      <c r="L42" s="663" t="s">
        <v>13</v>
      </c>
      <c r="M42" s="614"/>
    </row>
    <row r="43" spans="1:13" x14ac:dyDescent="0.15">
      <c r="A43" s="1"/>
      <c r="H43" s="664" t="s">
        <v>277</v>
      </c>
      <c r="I43" s="665">
        <f>+‐66‐!C31</f>
        <v>1</v>
      </c>
      <c r="J43" s="626">
        <f>+I43/$I$60*100</f>
        <v>1.920860545524395E-2</v>
      </c>
      <c r="K43" s="664" t="s">
        <v>364</v>
      </c>
      <c r="L43" s="674">
        <f>+‐66‐!D31</f>
        <v>1</v>
      </c>
      <c r="M43" s="626">
        <f>+L43/$L$60*100</f>
        <v>1.8068479537446923E-3</v>
      </c>
    </row>
    <row r="44" spans="1:13" ht="12.75" customHeight="1" x14ac:dyDescent="0.15">
      <c r="A44" s="1"/>
      <c r="H44" s="666" t="s">
        <v>351</v>
      </c>
      <c r="I44" s="665">
        <f>+‐66‐!C33</f>
        <v>2</v>
      </c>
      <c r="J44" s="626">
        <f t="shared" ref="J44:J59" si="0">+I44/$I$60*100</f>
        <v>3.8417210910487901E-2</v>
      </c>
      <c r="K44" s="667" t="s">
        <v>351</v>
      </c>
      <c r="L44" s="674">
        <f>+‐66‐!D33</f>
        <v>2</v>
      </c>
      <c r="M44" s="627">
        <f t="shared" ref="M44:M59" si="1">+L44/$L$60*100</f>
        <v>3.6136959074893845E-3</v>
      </c>
    </row>
    <row r="45" spans="1:13" x14ac:dyDescent="0.15">
      <c r="A45" s="1"/>
      <c r="H45" s="667" t="s">
        <v>50</v>
      </c>
      <c r="I45" s="665">
        <f>+‐66‐!C34</f>
        <v>415</v>
      </c>
      <c r="J45" s="626">
        <f t="shared" si="0"/>
        <v>7.971571263926239</v>
      </c>
      <c r="K45" s="667" t="s">
        <v>50</v>
      </c>
      <c r="L45" s="674">
        <f>+‐66‐!D34</f>
        <v>4202</v>
      </c>
      <c r="M45" s="626">
        <f t="shared" si="1"/>
        <v>7.5923751016351977</v>
      </c>
    </row>
    <row r="46" spans="1:13" x14ac:dyDescent="0.15">
      <c r="A46" s="1"/>
      <c r="H46" s="667" t="s">
        <v>51</v>
      </c>
      <c r="I46" s="665">
        <f>+‐66‐!C35</f>
        <v>156</v>
      </c>
      <c r="J46" s="626">
        <f t="shared" si="0"/>
        <v>2.9965424510180561</v>
      </c>
      <c r="K46" s="667" t="s">
        <v>51</v>
      </c>
      <c r="L46" s="674">
        <f>+‐66‐!D35</f>
        <v>2840</v>
      </c>
      <c r="M46" s="626">
        <f t="shared" si="1"/>
        <v>5.131448188634927</v>
      </c>
    </row>
    <row r="47" spans="1:13" x14ac:dyDescent="0.15">
      <c r="A47" s="1"/>
      <c r="H47" s="668" t="s">
        <v>281</v>
      </c>
      <c r="I47" s="665">
        <f>+‐66‐!C37</f>
        <v>4</v>
      </c>
      <c r="J47" s="626">
        <f t="shared" si="0"/>
        <v>7.6834421820975801E-2</v>
      </c>
      <c r="K47" s="668" t="s">
        <v>281</v>
      </c>
      <c r="L47" s="674">
        <f>+‐66‐!D37</f>
        <v>1072</v>
      </c>
      <c r="M47" s="626">
        <f t="shared" si="1"/>
        <v>1.93694100641431</v>
      </c>
    </row>
    <row r="48" spans="1:13" ht="12" customHeight="1" x14ac:dyDescent="0.15">
      <c r="A48" s="1"/>
      <c r="H48" s="669" t="s">
        <v>341</v>
      </c>
      <c r="I48" s="665">
        <f>+‐66‐!C38</f>
        <v>92</v>
      </c>
      <c r="J48" s="626">
        <f t="shared" si="0"/>
        <v>1.7671917018824435</v>
      </c>
      <c r="K48" s="675" t="s">
        <v>341</v>
      </c>
      <c r="L48" s="674">
        <f>+‐66‐!D38</f>
        <v>1545</v>
      </c>
      <c r="M48" s="626">
        <f t="shared" si="1"/>
        <v>2.7915800885355497</v>
      </c>
    </row>
    <row r="49" spans="1:13" ht="12" customHeight="1" x14ac:dyDescent="0.15">
      <c r="A49" s="1"/>
      <c r="H49" s="669" t="s">
        <v>340</v>
      </c>
      <c r="I49" s="665">
        <f>+‐66‐!C39</f>
        <v>122</v>
      </c>
      <c r="J49" s="626">
        <f t="shared" si="0"/>
        <v>2.3434498655397618</v>
      </c>
      <c r="K49" s="675" t="s">
        <v>340</v>
      </c>
      <c r="L49" s="674">
        <f>+‐66‐!D39</f>
        <v>3273</v>
      </c>
      <c r="M49" s="626">
        <f t="shared" si="1"/>
        <v>5.9138133526063781</v>
      </c>
    </row>
    <row r="50" spans="1:13" ht="12" customHeight="1" x14ac:dyDescent="0.15">
      <c r="A50" s="1"/>
      <c r="H50" s="669" t="s">
        <v>352</v>
      </c>
      <c r="I50" s="665">
        <f>+‐66‐!C40</f>
        <v>1228</v>
      </c>
      <c r="J50" s="626">
        <f t="shared" si="0"/>
        <v>23.588167499039571</v>
      </c>
      <c r="K50" s="675" t="s">
        <v>352</v>
      </c>
      <c r="L50" s="674">
        <f>+‐66‐!D40</f>
        <v>15407</v>
      </c>
      <c r="M50" s="626">
        <f t="shared" si="1"/>
        <v>27.838106423344477</v>
      </c>
    </row>
    <row r="51" spans="1:13" ht="12" customHeight="1" x14ac:dyDescent="0.15">
      <c r="A51" s="1"/>
      <c r="H51" s="669" t="s">
        <v>283</v>
      </c>
      <c r="I51" s="665">
        <f>+‐66‐!C41</f>
        <v>85</v>
      </c>
      <c r="J51" s="626">
        <f t="shared" si="0"/>
        <v>1.6327314636957357</v>
      </c>
      <c r="K51" s="675" t="s">
        <v>283</v>
      </c>
      <c r="L51" s="674">
        <f>+‐66‐!D41</f>
        <v>1009</v>
      </c>
      <c r="M51" s="626">
        <f t="shared" si="1"/>
        <v>1.8231095853283947</v>
      </c>
    </row>
    <row r="52" spans="1:13" ht="12" customHeight="1" x14ac:dyDescent="0.15">
      <c r="A52" s="1"/>
      <c r="H52" s="670" t="s">
        <v>347</v>
      </c>
      <c r="I52" s="665">
        <f>+‐66‐!C42</f>
        <v>624</v>
      </c>
      <c r="J52" s="626">
        <f t="shared" si="0"/>
        <v>11.986169804072224</v>
      </c>
      <c r="K52" s="668" t="s">
        <v>347</v>
      </c>
      <c r="L52" s="674">
        <f>+‐66‐!D42</f>
        <v>1602</v>
      </c>
      <c r="M52" s="626">
        <f t="shared" si="1"/>
        <v>2.8945704218989969</v>
      </c>
    </row>
    <row r="53" spans="1:13" ht="12" customHeight="1" x14ac:dyDescent="0.15">
      <c r="A53" s="1"/>
      <c r="H53" s="671" t="s">
        <v>288</v>
      </c>
      <c r="I53" s="665">
        <f>+‐66‐!C43</f>
        <v>286</v>
      </c>
      <c r="J53" s="626">
        <f t="shared" si="0"/>
        <v>5.4936611601997694</v>
      </c>
      <c r="K53" s="676" t="s">
        <v>288</v>
      </c>
      <c r="L53" s="674">
        <f>+‐66‐!D43</f>
        <v>2175</v>
      </c>
      <c r="M53" s="626">
        <f t="shared" si="1"/>
        <v>3.9298942993947059</v>
      </c>
    </row>
    <row r="54" spans="1:13" ht="12" customHeight="1" x14ac:dyDescent="0.15">
      <c r="A54" s="1"/>
      <c r="H54" s="670" t="s">
        <v>289</v>
      </c>
      <c r="I54" s="665">
        <f>+‐66‐!C44</f>
        <v>690</v>
      </c>
      <c r="J54" s="626">
        <f t="shared" si="0"/>
        <v>13.253937764118326</v>
      </c>
      <c r="K54" s="668" t="s">
        <v>289</v>
      </c>
      <c r="L54" s="674">
        <f>+‐66‐!D44</f>
        <v>3866</v>
      </c>
      <c r="M54" s="626">
        <f t="shared" si="1"/>
        <v>6.9852741891769803</v>
      </c>
    </row>
    <row r="55" spans="1:13" ht="12" customHeight="1" x14ac:dyDescent="0.15">
      <c r="A55" s="1"/>
      <c r="H55" s="669" t="s">
        <v>342</v>
      </c>
      <c r="I55" s="665">
        <f>+‐66‐!C45</f>
        <v>414</v>
      </c>
      <c r="J55" s="626">
        <f t="shared" si="0"/>
        <v>7.952362658470995</v>
      </c>
      <c r="K55" s="677" t="s">
        <v>342</v>
      </c>
      <c r="L55" s="674">
        <f>+‐66‐!D45</f>
        <v>1698</v>
      </c>
      <c r="M55" s="626">
        <f t="shared" si="1"/>
        <v>3.0680278254584876</v>
      </c>
    </row>
    <row r="56" spans="1:13" ht="12" customHeight="1" x14ac:dyDescent="0.15">
      <c r="A56" s="1"/>
      <c r="H56" s="670" t="s">
        <v>285</v>
      </c>
      <c r="I56" s="665">
        <f>+‐66‐!C46</f>
        <v>241</v>
      </c>
      <c r="J56" s="626">
        <f t="shared" si="0"/>
        <v>4.6292739147137922</v>
      </c>
      <c r="K56" s="668" t="s">
        <v>285</v>
      </c>
      <c r="L56" s="674">
        <f>+‐66‐!D46</f>
        <v>1226</v>
      </c>
      <c r="M56" s="626">
        <f t="shared" si="1"/>
        <v>2.2151955912909931</v>
      </c>
    </row>
    <row r="57" spans="1:13" ht="12" customHeight="1" x14ac:dyDescent="0.15">
      <c r="A57" s="1"/>
      <c r="H57" s="670" t="s">
        <v>286</v>
      </c>
      <c r="I57" s="665">
        <f>+‐66‐!C47</f>
        <v>467</v>
      </c>
      <c r="J57" s="626">
        <f t="shared" si="0"/>
        <v>8.9704187475989237</v>
      </c>
      <c r="K57" s="668" t="s">
        <v>286</v>
      </c>
      <c r="L57" s="674">
        <f>+‐66‐!D47</f>
        <v>8074</v>
      </c>
      <c r="M57" s="626">
        <f t="shared" si="1"/>
        <v>14.588490378534647</v>
      </c>
    </row>
    <row r="58" spans="1:13" ht="12" customHeight="1" x14ac:dyDescent="0.15">
      <c r="A58" s="1"/>
      <c r="H58" s="670" t="s">
        <v>343</v>
      </c>
      <c r="I58" s="665">
        <f>+‐66‐!C48</f>
        <v>21</v>
      </c>
      <c r="J58" s="626">
        <f t="shared" si="0"/>
        <v>0.40338071456012292</v>
      </c>
      <c r="K58" s="668" t="s">
        <v>343</v>
      </c>
      <c r="L58" s="674">
        <f>+‐66‐!D48</f>
        <v>367</v>
      </c>
      <c r="M58" s="626">
        <f t="shared" si="1"/>
        <v>0.6631131990243021</v>
      </c>
    </row>
    <row r="59" spans="1:13" ht="12" customHeight="1" x14ac:dyDescent="0.15">
      <c r="A59" s="1"/>
      <c r="H59" s="669" t="s">
        <v>368</v>
      </c>
      <c r="I59" s="665">
        <f>+‐66‐!C49</f>
        <v>358</v>
      </c>
      <c r="J59" s="626">
        <f t="shared" si="0"/>
        <v>6.8766807529773333</v>
      </c>
      <c r="K59" s="677" t="s">
        <v>344</v>
      </c>
      <c r="L59" s="674">
        <f>+‐66‐!D49</f>
        <v>6986</v>
      </c>
      <c r="M59" s="626">
        <f t="shared" si="1"/>
        <v>12.622639804860421</v>
      </c>
    </row>
    <row r="60" spans="1:13" ht="12" customHeight="1" x14ac:dyDescent="0.15">
      <c r="A60" s="1"/>
      <c r="H60" s="672" t="s">
        <v>367</v>
      </c>
      <c r="I60" s="673">
        <f>SUM(I43:I59)</f>
        <v>5206</v>
      </c>
      <c r="J60" s="628">
        <f>SUM(J43:J59)</f>
        <v>100</v>
      </c>
      <c r="K60" s="672" t="s">
        <v>367</v>
      </c>
      <c r="L60" s="678">
        <f>SUM(L43:L59)</f>
        <v>55345</v>
      </c>
      <c r="M60" s="626">
        <f>SUM(M43:M59)</f>
        <v>100.00000000000001</v>
      </c>
    </row>
    <row r="61" spans="1:13" ht="12" customHeight="1" x14ac:dyDescent="0.15">
      <c r="A61" s="1"/>
      <c r="H61" s="614"/>
      <c r="I61" s="614"/>
      <c r="J61" s="629"/>
      <c r="K61" s="614"/>
      <c r="L61" s="614"/>
      <c r="M61" s="630"/>
    </row>
    <row r="62" spans="1:13" ht="12" customHeight="1" x14ac:dyDescent="0.15">
      <c r="A62" s="1"/>
      <c r="H62" s="614"/>
      <c r="I62" s="614"/>
      <c r="J62" s="614"/>
      <c r="K62" s="614"/>
      <c r="L62" s="614"/>
      <c r="M62" s="614"/>
    </row>
    <row r="63" spans="1:13" x14ac:dyDescent="0.15">
      <c r="A63" s="1"/>
      <c r="B63" s="139" t="s">
        <v>309</v>
      </c>
      <c r="E63" s="139" t="s">
        <v>311</v>
      </c>
      <c r="H63" s="132"/>
      <c r="I63" s="91"/>
    </row>
    <row r="64" spans="1:13" x14ac:dyDescent="0.15">
      <c r="A64" s="1"/>
      <c r="B64" s="139" t="s">
        <v>310</v>
      </c>
      <c r="H64" s="631"/>
      <c r="I64" s="632"/>
      <c r="J64" s="617" t="s">
        <v>617</v>
      </c>
      <c r="K64" s="614"/>
      <c r="L64" s="614"/>
      <c r="M64" s="614"/>
    </row>
    <row r="65" spans="1:13" x14ac:dyDescent="0.15">
      <c r="A65" s="1"/>
      <c r="H65" s="625" t="s">
        <v>0</v>
      </c>
      <c r="I65" s="614" t="s">
        <v>461</v>
      </c>
      <c r="J65" s="615"/>
      <c r="K65" s="614"/>
      <c r="L65" s="614"/>
      <c r="M65" s="614"/>
    </row>
    <row r="66" spans="1:13" x14ac:dyDescent="0.15">
      <c r="A66" s="1"/>
      <c r="H66" s="679" t="s">
        <v>243</v>
      </c>
      <c r="I66" s="663" t="s">
        <v>549</v>
      </c>
      <c r="J66" s="663" t="s">
        <v>247</v>
      </c>
      <c r="K66" s="663" t="s">
        <v>248</v>
      </c>
      <c r="L66" s="663" t="s">
        <v>249</v>
      </c>
      <c r="M66" s="680" t="s">
        <v>550</v>
      </c>
    </row>
    <row r="67" spans="1:13" x14ac:dyDescent="0.15">
      <c r="A67" s="1"/>
      <c r="H67" s="679" t="s">
        <v>501</v>
      </c>
      <c r="I67" s="681">
        <f>‐69‐!D8</f>
        <v>1562</v>
      </c>
      <c r="J67" s="681">
        <f>‐69‐!E8</f>
        <v>1596</v>
      </c>
      <c r="K67" s="681">
        <f>‐69‐!G8</f>
        <v>1443</v>
      </c>
      <c r="L67" s="681">
        <f>‐69‐!H8</f>
        <v>1231</v>
      </c>
      <c r="M67" s="682">
        <f>‐69‐!I8</f>
        <v>809</v>
      </c>
    </row>
    <row r="68" spans="1:13" x14ac:dyDescent="0.15">
      <c r="A68" s="1"/>
      <c r="H68" s="679" t="s">
        <v>250</v>
      </c>
      <c r="I68" s="681">
        <f>‐69‐!D13</f>
        <v>14687</v>
      </c>
      <c r="J68" s="681">
        <f>‐69‐!E13</f>
        <v>13681</v>
      </c>
      <c r="K68" s="681">
        <f>‐69‐!G13</f>
        <v>14869</v>
      </c>
      <c r="L68" s="681">
        <f>‐69‐!H13</f>
        <v>14132</v>
      </c>
      <c r="M68" s="683">
        <f>‐69‐!I13</f>
        <v>10620</v>
      </c>
    </row>
    <row r="69" spans="1:13" x14ac:dyDescent="0.15">
      <c r="A69" s="1"/>
      <c r="H69" s="679" t="s">
        <v>251</v>
      </c>
      <c r="I69" s="684">
        <f>‐69‐!D18</f>
        <v>59401448</v>
      </c>
      <c r="J69" s="684">
        <f>‐69‐!E18</f>
        <v>59381725</v>
      </c>
      <c r="K69" s="681">
        <f>‐69‐!G18</f>
        <v>63499645</v>
      </c>
      <c r="L69" s="681">
        <f>‐69‐!H18</f>
        <v>58150659</v>
      </c>
      <c r="M69" s="682">
        <f>‐69‐!I18</f>
        <v>50171554</v>
      </c>
    </row>
    <row r="70" spans="1:13" ht="12" customHeight="1" x14ac:dyDescent="0.15">
      <c r="A70" s="1"/>
      <c r="H70" s="653"/>
      <c r="I70" s="653"/>
      <c r="J70" s="653"/>
      <c r="K70" s="653"/>
      <c r="L70" s="653"/>
      <c r="M70" s="653"/>
    </row>
    <row r="71" spans="1:13" x14ac:dyDescent="0.15">
      <c r="A71" s="1"/>
      <c r="H71" s="614"/>
      <c r="I71" s="614"/>
      <c r="J71" s="614"/>
      <c r="K71" s="614"/>
      <c r="L71" s="614"/>
      <c r="M71" s="614"/>
    </row>
    <row r="72" spans="1:13" x14ac:dyDescent="0.15">
      <c r="A72" s="1"/>
      <c r="H72" s="625" t="s">
        <v>252</v>
      </c>
      <c r="I72" s="614" t="s">
        <v>461</v>
      </c>
      <c r="J72" s="617" t="s">
        <v>617</v>
      </c>
      <c r="K72" s="614"/>
      <c r="L72" s="614"/>
      <c r="M72" s="614"/>
    </row>
    <row r="73" spans="1:13" x14ac:dyDescent="0.15">
      <c r="A73" s="1"/>
      <c r="H73" s="664" t="s">
        <v>253</v>
      </c>
      <c r="I73" s="685">
        <f>‐70‐!D17</f>
        <v>3</v>
      </c>
      <c r="J73" s="633">
        <f t="shared" ref="J73:J78" si="2">+I73/$I$79</f>
        <v>5.9760956175298804E-3</v>
      </c>
      <c r="K73" s="614"/>
      <c r="L73" s="614"/>
      <c r="M73" s="614"/>
    </row>
    <row r="74" spans="1:13" x14ac:dyDescent="0.15">
      <c r="A74" s="1"/>
      <c r="H74" s="664" t="s">
        <v>551</v>
      </c>
      <c r="I74" s="685">
        <f>‐70‐!D18</f>
        <v>58</v>
      </c>
      <c r="J74" s="633">
        <f t="shared" si="2"/>
        <v>0.11553784860557768</v>
      </c>
      <c r="K74" s="614"/>
      <c r="L74" s="614"/>
      <c r="M74" s="614"/>
    </row>
    <row r="75" spans="1:13" x14ac:dyDescent="0.15">
      <c r="A75" s="1"/>
      <c r="H75" s="664" t="s">
        <v>255</v>
      </c>
      <c r="I75" s="685">
        <f>‐70‐!D19</f>
        <v>161</v>
      </c>
      <c r="J75" s="633">
        <f t="shared" si="2"/>
        <v>0.32071713147410358</v>
      </c>
      <c r="K75" s="614"/>
      <c r="L75" s="614"/>
      <c r="M75" s="614"/>
    </row>
    <row r="76" spans="1:13" x14ac:dyDescent="0.15">
      <c r="A76" s="1"/>
      <c r="H76" s="664" t="s">
        <v>262</v>
      </c>
      <c r="I76" s="685">
        <f>‐70‐!D20</f>
        <v>75</v>
      </c>
      <c r="J76" s="633">
        <f t="shared" si="2"/>
        <v>0.14940239043824702</v>
      </c>
      <c r="K76" s="614"/>
      <c r="L76" s="614"/>
      <c r="M76" s="614"/>
    </row>
    <row r="77" spans="1:13" ht="13.5" customHeight="1" x14ac:dyDescent="0.15">
      <c r="A77" s="1"/>
      <c r="H77" s="664" t="s">
        <v>256</v>
      </c>
      <c r="I77" s="685">
        <f>‐70‐!D21</f>
        <v>185</v>
      </c>
      <c r="J77" s="633">
        <f t="shared" si="2"/>
        <v>0.36852589641434264</v>
      </c>
      <c r="K77" s="614"/>
      <c r="L77" s="614"/>
      <c r="M77" s="614"/>
    </row>
    <row r="78" spans="1:13" x14ac:dyDescent="0.15">
      <c r="A78" s="1"/>
      <c r="H78" s="664" t="s">
        <v>579</v>
      </c>
      <c r="I78" s="685">
        <f>‐70‐!D22</f>
        <v>20</v>
      </c>
      <c r="J78" s="633">
        <f t="shared" si="2"/>
        <v>3.9840637450199202E-2</v>
      </c>
      <c r="K78" s="614"/>
      <c r="L78" s="614"/>
      <c r="M78" s="614"/>
    </row>
    <row r="79" spans="1:13" ht="13.5" customHeight="1" x14ac:dyDescent="0.15">
      <c r="A79" s="1"/>
      <c r="H79" s="634" t="s">
        <v>370</v>
      </c>
      <c r="I79" s="635">
        <f>SUM(I73:I78)</f>
        <v>502</v>
      </c>
      <c r="J79" s="636">
        <f>SUM(J73:J78)</f>
        <v>1</v>
      </c>
      <c r="K79" s="614"/>
      <c r="L79" s="614"/>
      <c r="M79" s="614"/>
    </row>
    <row r="80" spans="1:13" x14ac:dyDescent="0.15">
      <c r="A80" s="1"/>
      <c r="J80"/>
    </row>
    <row r="81" spans="1:10" x14ac:dyDescent="0.15">
      <c r="A81" s="1"/>
      <c r="J81"/>
    </row>
    <row r="82" spans="1:10" x14ac:dyDescent="0.15">
      <c r="A82" s="1"/>
      <c r="J82"/>
    </row>
    <row r="83" spans="1:10" x14ac:dyDescent="0.15">
      <c r="A83" s="1"/>
      <c r="J83"/>
    </row>
    <row r="84" spans="1:10" x14ac:dyDescent="0.15">
      <c r="A84" s="1"/>
      <c r="J84"/>
    </row>
    <row r="85" spans="1:10" x14ac:dyDescent="0.15">
      <c r="J85"/>
    </row>
    <row r="86" spans="1:10" x14ac:dyDescent="0.15">
      <c r="A86" s="1"/>
      <c r="J86"/>
    </row>
    <row r="87" spans="1:10" ht="13.5" customHeight="1" x14ac:dyDescent="0.15">
      <c r="A87" s="1"/>
      <c r="J87"/>
    </row>
    <row r="88" spans="1:10" x14ac:dyDescent="0.15">
      <c r="J88"/>
    </row>
    <row r="89" spans="1:10" x14ac:dyDescent="0.15">
      <c r="A89" s="1"/>
      <c r="J89"/>
    </row>
    <row r="90" spans="1:10" x14ac:dyDescent="0.15">
      <c r="A90" s="1"/>
      <c r="J90"/>
    </row>
    <row r="91" spans="1:10" x14ac:dyDescent="0.15">
      <c r="A91" s="1"/>
      <c r="J91"/>
    </row>
    <row r="92" spans="1:10" x14ac:dyDescent="0.15">
      <c r="J92"/>
    </row>
    <row r="93" spans="1:10" x14ac:dyDescent="0.15">
      <c r="J93"/>
    </row>
    <row r="94" spans="1:10" x14ac:dyDescent="0.15">
      <c r="J94"/>
    </row>
    <row r="95" spans="1:10" x14ac:dyDescent="0.15">
      <c r="A95" s="1"/>
      <c r="J95"/>
    </row>
    <row r="96" spans="1:10" x14ac:dyDescent="0.15">
      <c r="A96" s="1"/>
      <c r="B96" s="139" t="s">
        <v>316</v>
      </c>
      <c r="E96" s="139" t="s">
        <v>315</v>
      </c>
      <c r="J96"/>
    </row>
    <row r="97" spans="1:11" x14ac:dyDescent="0.15">
      <c r="A97" s="1"/>
      <c r="I97" s="91"/>
      <c r="J97" s="91"/>
    </row>
    <row r="98" spans="1:11" x14ac:dyDescent="0.15">
      <c r="A98" s="1"/>
      <c r="H98" s="614"/>
      <c r="I98" s="620"/>
      <c r="J98" s="617" t="s">
        <v>617</v>
      </c>
      <c r="K98" s="614"/>
    </row>
    <row r="99" spans="1:11" x14ac:dyDescent="0.15">
      <c r="A99" s="1"/>
      <c r="H99" s="625" t="s">
        <v>1</v>
      </c>
      <c r="I99" s="637" t="s">
        <v>462</v>
      </c>
      <c r="J99" s="614"/>
      <c r="K99" s="614"/>
    </row>
    <row r="100" spans="1:11" x14ac:dyDescent="0.15">
      <c r="A100" s="1"/>
      <c r="H100" s="664" t="s">
        <v>253</v>
      </c>
      <c r="I100" s="685">
        <f>‐70‐!D9</f>
        <v>1</v>
      </c>
      <c r="J100" s="633">
        <f t="shared" ref="J100:J105" si="3">+I100/$I$106</f>
        <v>3.2573289902280132E-3</v>
      </c>
      <c r="K100" s="614"/>
    </row>
    <row r="101" spans="1:11" x14ac:dyDescent="0.15">
      <c r="A101" s="1"/>
      <c r="H101" s="664" t="s">
        <v>254</v>
      </c>
      <c r="I101" s="686">
        <f>‐70‐!D10</f>
        <v>6</v>
      </c>
      <c r="J101" s="633">
        <f t="shared" si="3"/>
        <v>1.9543973941368076E-2</v>
      </c>
      <c r="K101" s="614"/>
    </row>
    <row r="102" spans="1:11" x14ac:dyDescent="0.15">
      <c r="A102" s="1"/>
      <c r="H102" s="664" t="s">
        <v>255</v>
      </c>
      <c r="I102" s="686">
        <f>‐70‐!D11</f>
        <v>81</v>
      </c>
      <c r="J102" s="633">
        <f t="shared" si="3"/>
        <v>0.26384364820846906</v>
      </c>
      <c r="K102" s="614"/>
    </row>
    <row r="103" spans="1:11" x14ac:dyDescent="0.15">
      <c r="A103" s="1"/>
      <c r="H103" s="664" t="s">
        <v>260</v>
      </c>
      <c r="I103" s="686">
        <f>‐70‐!D12</f>
        <v>48</v>
      </c>
      <c r="J103" s="638">
        <f t="shared" si="3"/>
        <v>0.15635179153094461</v>
      </c>
      <c r="K103" s="614"/>
    </row>
    <row r="104" spans="1:11" x14ac:dyDescent="0.15">
      <c r="A104" s="1"/>
      <c r="H104" s="664" t="s">
        <v>262</v>
      </c>
      <c r="I104" s="686">
        <f>‐70‐!D13</f>
        <v>102</v>
      </c>
      <c r="J104" s="633">
        <f t="shared" si="3"/>
        <v>0.33224755700325731</v>
      </c>
      <c r="K104" s="614"/>
    </row>
    <row r="105" spans="1:11" x14ac:dyDescent="0.15">
      <c r="A105" s="1"/>
      <c r="H105" s="664" t="s">
        <v>256</v>
      </c>
      <c r="I105" s="686">
        <f>‐70‐!D14</f>
        <v>69</v>
      </c>
      <c r="J105" s="633">
        <f t="shared" si="3"/>
        <v>0.22475570032573289</v>
      </c>
      <c r="K105" s="614"/>
    </row>
    <row r="106" spans="1:11" x14ac:dyDescent="0.15">
      <c r="A106" s="1"/>
      <c r="H106" s="639" t="s">
        <v>370</v>
      </c>
      <c r="I106" s="640">
        <f>SUM(I100:I105)</f>
        <v>307</v>
      </c>
      <c r="J106" s="641">
        <f>SUM(J100:J105)</f>
        <v>0.99999999999999989</v>
      </c>
      <c r="K106" s="614"/>
    </row>
    <row r="107" spans="1:11" x14ac:dyDescent="0.15">
      <c r="A107" s="1"/>
      <c r="H107" s="642"/>
      <c r="I107" s="640"/>
      <c r="J107" s="614"/>
      <c r="K107" s="614"/>
    </row>
    <row r="108" spans="1:11" x14ac:dyDescent="0.15">
      <c r="A108" s="1"/>
      <c r="H108" s="614"/>
      <c r="I108" s="614"/>
      <c r="J108" s="614"/>
      <c r="K108" s="614"/>
    </row>
    <row r="109" spans="1:11" x14ac:dyDescent="0.15">
      <c r="A109" s="1"/>
      <c r="H109" s="614"/>
      <c r="I109" s="614"/>
      <c r="J109" s="617" t="s">
        <v>617</v>
      </c>
      <c r="K109" s="614"/>
    </row>
    <row r="110" spans="1:11" x14ac:dyDescent="0.15">
      <c r="A110" s="1"/>
      <c r="H110" s="625" t="s">
        <v>2</v>
      </c>
      <c r="I110" s="622" t="s">
        <v>462</v>
      </c>
      <c r="J110" s="614"/>
      <c r="K110" s="614"/>
    </row>
    <row r="111" spans="1:11" x14ac:dyDescent="0.15">
      <c r="A111" s="1"/>
      <c r="H111" s="679" t="s">
        <v>257</v>
      </c>
      <c r="I111" s="685">
        <f>‐71‐!M31</f>
        <v>7656</v>
      </c>
      <c r="J111" s="633">
        <f>+I111/$I$115</f>
        <v>0.54174922162468153</v>
      </c>
      <c r="K111" s="614"/>
    </row>
    <row r="112" spans="1:11" x14ac:dyDescent="0.15">
      <c r="A112" s="1"/>
      <c r="H112" s="679" t="s">
        <v>258</v>
      </c>
      <c r="I112" s="685">
        <f>‐71‐!M39</f>
        <v>4528</v>
      </c>
      <c r="J112" s="633">
        <f>+I112/$I$115</f>
        <v>0.32040758562128502</v>
      </c>
      <c r="K112" s="614"/>
    </row>
    <row r="113" spans="1:14" x14ac:dyDescent="0.15">
      <c r="A113" s="1"/>
      <c r="H113" s="679" t="s">
        <v>259</v>
      </c>
      <c r="I113" s="685">
        <f>‐71‐!O31</f>
        <v>257</v>
      </c>
      <c r="J113" s="633">
        <f>+I113/$I$115</f>
        <v>1.8185677894140957E-2</v>
      </c>
      <c r="K113" s="614"/>
    </row>
    <row r="114" spans="1:14" x14ac:dyDescent="0.15">
      <c r="A114" s="1"/>
      <c r="H114" s="679" t="s">
        <v>261</v>
      </c>
      <c r="I114" s="685">
        <f>‐71‐!O39</f>
        <v>1691</v>
      </c>
      <c r="J114" s="633">
        <f>+I114/$I$115</f>
        <v>0.11965751485989244</v>
      </c>
      <c r="K114" s="614"/>
    </row>
    <row r="115" spans="1:14" x14ac:dyDescent="0.15">
      <c r="A115" s="1"/>
      <c r="H115" s="639" t="s">
        <v>370</v>
      </c>
      <c r="I115" s="643">
        <f>SUM(I111:I114)</f>
        <v>14132</v>
      </c>
      <c r="J115" s="633">
        <f>SUM(J111:J114)</f>
        <v>0.99999999999999989</v>
      </c>
      <c r="K115" s="614"/>
    </row>
    <row r="116" spans="1:14" x14ac:dyDescent="0.15">
      <c r="A116" s="1"/>
      <c r="H116" s="186"/>
      <c r="I116" s="184"/>
      <c r="J116" s="154"/>
    </row>
    <row r="117" spans="1:14" x14ac:dyDescent="0.15">
      <c r="J117"/>
    </row>
    <row r="118" spans="1:14" x14ac:dyDescent="0.15">
      <c r="A118" s="1"/>
      <c r="J118"/>
    </row>
    <row r="119" spans="1:14" x14ac:dyDescent="0.15">
      <c r="A119" s="1"/>
      <c r="J119"/>
    </row>
    <row r="120" spans="1:14" x14ac:dyDescent="0.15">
      <c r="A120" s="1"/>
      <c r="J120"/>
    </row>
    <row r="121" spans="1:14" x14ac:dyDescent="0.15">
      <c r="A121" s="1"/>
      <c r="J121"/>
    </row>
    <row r="122" spans="1:14" x14ac:dyDescent="0.15">
      <c r="A122" s="1"/>
      <c r="J122"/>
    </row>
    <row r="123" spans="1:14" x14ac:dyDescent="0.15">
      <c r="A123" s="1"/>
      <c r="J123"/>
    </row>
    <row r="124" spans="1:14" x14ac:dyDescent="0.15">
      <c r="A124" s="10"/>
      <c r="B124" s="95" t="s">
        <v>317</v>
      </c>
      <c r="D124" s="10" t="s">
        <v>308</v>
      </c>
      <c r="J124"/>
    </row>
    <row r="125" spans="1:14" x14ac:dyDescent="0.15">
      <c r="A125" s="1"/>
      <c r="J125"/>
      <c r="M125" s="91"/>
      <c r="N125" s="91"/>
    </row>
    <row r="126" spans="1:14" x14ac:dyDescent="0.15">
      <c r="A126" s="1"/>
      <c r="J126"/>
      <c r="M126" s="91"/>
      <c r="N126" s="91"/>
    </row>
    <row r="127" spans="1:14" x14ac:dyDescent="0.15">
      <c r="J127"/>
      <c r="M127" s="17"/>
      <c r="N127" s="94"/>
    </row>
    <row r="128" spans="1:14" x14ac:dyDescent="0.15">
      <c r="A128" s="1"/>
      <c r="H128" s="230" t="s">
        <v>378</v>
      </c>
      <c r="J128"/>
      <c r="M128" s="17"/>
      <c r="N128" s="94"/>
    </row>
    <row r="129" spans="1:14" x14ac:dyDescent="0.15">
      <c r="A129" s="1"/>
      <c r="H129" s="625" t="s">
        <v>3</v>
      </c>
      <c r="I129" s="614"/>
      <c r="J129" s="615"/>
      <c r="K129" s="614"/>
      <c r="M129" s="17"/>
      <c r="N129" s="94"/>
    </row>
    <row r="130" spans="1:14" x14ac:dyDescent="0.15">
      <c r="H130" s="663" t="s">
        <v>183</v>
      </c>
      <c r="I130" s="663" t="s">
        <v>263</v>
      </c>
      <c r="J130" s="679" t="s">
        <v>264</v>
      </c>
      <c r="K130" s="679" t="s">
        <v>265</v>
      </c>
    </row>
    <row r="131" spans="1:14" x14ac:dyDescent="0.15">
      <c r="H131" s="663" t="str">
        <f>‐74‐!A31</f>
        <v>　　26年</v>
      </c>
      <c r="I131" s="687">
        <f>‐74‐!B31</f>
        <v>56</v>
      </c>
      <c r="J131" s="687">
        <f>‐74‐!C31</f>
        <v>2372</v>
      </c>
      <c r="K131" s="688">
        <f>‐75‐!I31</f>
        <v>5696045</v>
      </c>
    </row>
    <row r="132" spans="1:14" x14ac:dyDescent="0.15">
      <c r="A132" s="1"/>
      <c r="H132" s="663" t="str">
        <f>‐74‐!A32</f>
        <v>　　28年</v>
      </c>
      <c r="I132" s="687">
        <f>‐74‐!B32</f>
        <v>58</v>
      </c>
      <c r="J132" s="687">
        <f>‐74‐!C32</f>
        <v>2016</v>
      </c>
      <c r="K132" s="688">
        <f>‐75‐!I32</f>
        <v>5971296</v>
      </c>
    </row>
    <row r="133" spans="1:14" x14ac:dyDescent="0.15">
      <c r="A133" s="1"/>
      <c r="H133" s="663" t="str">
        <f>‐74‐!A33</f>
        <v>　　29年</v>
      </c>
      <c r="I133" s="687">
        <f>‐74‐!B33</f>
        <v>52</v>
      </c>
      <c r="J133" s="687">
        <f>‐74‐!C33</f>
        <v>2102</v>
      </c>
      <c r="K133" s="688">
        <f>‐75‐!I33</f>
        <v>6250840</v>
      </c>
      <c r="N133" s="93"/>
    </row>
    <row r="134" spans="1:14" x14ac:dyDescent="0.15">
      <c r="A134" s="1"/>
      <c r="H134" s="663" t="str">
        <f>‐74‐!A34</f>
        <v>　　30年</v>
      </c>
      <c r="I134" s="687">
        <f>‐74‐!B34</f>
        <v>56</v>
      </c>
      <c r="J134" s="687">
        <f>‐74‐!C34</f>
        <v>2214</v>
      </c>
      <c r="K134" s="688">
        <f>‐75‐!I34</f>
        <v>6423552</v>
      </c>
      <c r="N134" s="133"/>
    </row>
    <row r="135" spans="1:14" x14ac:dyDescent="0.15">
      <c r="A135" s="1"/>
      <c r="H135" s="614"/>
      <c r="I135" s="614"/>
      <c r="J135" s="615"/>
      <c r="K135" s="614"/>
      <c r="N135" s="133"/>
    </row>
    <row r="136" spans="1:14" x14ac:dyDescent="0.15">
      <c r="A136" s="1"/>
      <c r="H136" s="625" t="s">
        <v>266</v>
      </c>
      <c r="I136" s="614" t="s">
        <v>369</v>
      </c>
      <c r="J136" s="615"/>
      <c r="K136" s="614"/>
      <c r="N136" s="133"/>
    </row>
    <row r="137" spans="1:14" x14ac:dyDescent="0.15">
      <c r="A137" s="1"/>
      <c r="H137" s="653"/>
      <c r="I137" s="663" t="str">
        <f>‐76‐!G4</f>
        <v>平成30年</v>
      </c>
      <c r="J137" s="615"/>
      <c r="K137" s="614"/>
      <c r="N137" s="133"/>
    </row>
    <row r="138" spans="1:14" ht="12" customHeight="1" x14ac:dyDescent="0.15">
      <c r="A138" s="1"/>
      <c r="H138" s="689" t="s">
        <v>267</v>
      </c>
      <c r="I138" s="663">
        <f>‐76‐!E38</f>
        <v>20</v>
      </c>
      <c r="J138" s="644">
        <f>I138/I150</f>
        <v>0.35714285714285715</v>
      </c>
      <c r="K138" s="614"/>
      <c r="N138" s="133"/>
    </row>
    <row r="139" spans="1:14" ht="12" customHeight="1" x14ac:dyDescent="0.15">
      <c r="A139" s="1"/>
      <c r="H139" s="690" t="s">
        <v>271</v>
      </c>
      <c r="I139" s="663">
        <f>‐76‐!E39</f>
        <v>5</v>
      </c>
      <c r="J139" s="644">
        <f>I139/I150</f>
        <v>8.9285714285714288E-2</v>
      </c>
      <c r="K139" s="614"/>
      <c r="N139" s="133"/>
    </row>
    <row r="140" spans="1:14" ht="12" customHeight="1" x14ac:dyDescent="0.15">
      <c r="A140" s="1"/>
      <c r="H140" s="689" t="s">
        <v>268</v>
      </c>
      <c r="I140" s="663">
        <f>‐76‐!E40</f>
        <v>2</v>
      </c>
      <c r="J140" s="644">
        <f>I140/I150</f>
        <v>3.5714285714285712E-2</v>
      </c>
      <c r="K140" s="614"/>
      <c r="N140" s="133"/>
    </row>
    <row r="141" spans="1:14" ht="12" customHeight="1" x14ac:dyDescent="0.15">
      <c r="A141" s="1"/>
      <c r="H141" s="664" t="s">
        <v>272</v>
      </c>
      <c r="I141" s="663">
        <f>‐76‐!E41</f>
        <v>4</v>
      </c>
      <c r="J141" s="644">
        <f>I141/I150</f>
        <v>7.1428571428571425E-2</v>
      </c>
      <c r="K141" s="614"/>
      <c r="N141" s="133"/>
    </row>
    <row r="142" spans="1:14" ht="12" customHeight="1" x14ac:dyDescent="0.15">
      <c r="A142" s="1"/>
      <c r="H142" s="664" t="s">
        <v>305</v>
      </c>
      <c r="I142" s="663">
        <f>‐76‐!E42</f>
        <v>7</v>
      </c>
      <c r="J142" s="644">
        <f>I142/I150</f>
        <v>0.125</v>
      </c>
      <c r="K142" s="614"/>
      <c r="N142" s="133"/>
    </row>
    <row r="143" spans="1:14" ht="12" customHeight="1" x14ac:dyDescent="0.15">
      <c r="A143" s="1"/>
      <c r="H143" s="664" t="s">
        <v>273</v>
      </c>
      <c r="I143" s="663">
        <f>‐76‐!E43</f>
        <v>1</v>
      </c>
      <c r="J143" s="644">
        <f>I143/I150</f>
        <v>1.7857142857142856E-2</v>
      </c>
      <c r="K143" s="614"/>
      <c r="N143" s="133"/>
    </row>
    <row r="144" spans="1:14" ht="12" customHeight="1" x14ac:dyDescent="0.15">
      <c r="A144" s="1"/>
      <c r="H144" s="689" t="s">
        <v>269</v>
      </c>
      <c r="I144" s="663">
        <f>‐76‐!E44</f>
        <v>5</v>
      </c>
      <c r="J144" s="644">
        <f>I144/I150</f>
        <v>8.9285714285714288E-2</v>
      </c>
      <c r="K144" s="614"/>
      <c r="N144" s="133"/>
    </row>
    <row r="145" spans="1:15" ht="12" customHeight="1" x14ac:dyDescent="0.15">
      <c r="A145" s="1"/>
      <c r="H145" s="664" t="s">
        <v>454</v>
      </c>
      <c r="I145" s="663">
        <f>‐76‐!E45</f>
        <v>1</v>
      </c>
      <c r="J145" s="644">
        <f>I145/I150</f>
        <v>1.7857142857142856E-2</v>
      </c>
      <c r="K145" s="614"/>
      <c r="N145" s="133"/>
    </row>
    <row r="146" spans="1:15" ht="12" customHeight="1" x14ac:dyDescent="0.15">
      <c r="A146" s="1"/>
      <c r="H146" s="664" t="s">
        <v>8</v>
      </c>
      <c r="I146" s="663">
        <f>‐76‐!E46</f>
        <v>3</v>
      </c>
      <c r="J146" s="644">
        <f>I146/I150</f>
        <v>5.3571428571428568E-2</v>
      </c>
      <c r="K146" s="614"/>
      <c r="N146" s="133"/>
    </row>
    <row r="147" spans="1:15" ht="12" customHeight="1" x14ac:dyDescent="0.15">
      <c r="A147" s="1"/>
      <c r="H147" s="690" t="s">
        <v>552</v>
      </c>
      <c r="I147" s="663">
        <f>‐76‐!E47+‐76‐!E48+‐76‐!E49</f>
        <v>3</v>
      </c>
      <c r="J147" s="644">
        <f>I147/I150</f>
        <v>5.3571428571428568E-2</v>
      </c>
      <c r="K147" s="625"/>
      <c r="N147" s="133"/>
    </row>
    <row r="148" spans="1:15" ht="12" customHeight="1" x14ac:dyDescent="0.15">
      <c r="A148" s="1"/>
      <c r="H148" s="689" t="s">
        <v>270</v>
      </c>
      <c r="I148" s="663">
        <f>‐76‐!E50</f>
        <v>5</v>
      </c>
      <c r="J148" s="644">
        <f>I148/I150</f>
        <v>8.9285714285714288E-2</v>
      </c>
      <c r="K148" s="625"/>
      <c r="N148" s="91"/>
    </row>
    <row r="149" spans="1:15" ht="12" customHeight="1" x14ac:dyDescent="0.15">
      <c r="A149" s="1"/>
      <c r="H149" s="653"/>
      <c r="I149" s="663"/>
      <c r="J149" s="644">
        <f>I149/I150</f>
        <v>0</v>
      </c>
      <c r="K149" s="625"/>
    </row>
    <row r="150" spans="1:15" ht="12" customHeight="1" x14ac:dyDescent="0.15">
      <c r="A150" s="1"/>
      <c r="H150" s="691" t="s">
        <v>370</v>
      </c>
      <c r="I150" s="692">
        <f>SUM(I138:I149)</f>
        <v>56</v>
      </c>
      <c r="J150" s="644">
        <f>SUM(J138:J149)</f>
        <v>1.0000000000000002</v>
      </c>
      <c r="K150" s="625"/>
      <c r="M150" s="92"/>
    </row>
    <row r="151" spans="1:15" ht="12" customHeight="1" x14ac:dyDescent="0.15">
      <c r="A151" s="1"/>
      <c r="H151" s="185"/>
      <c r="I151" s="184"/>
      <c r="J151" s="154"/>
      <c r="K151" s="125"/>
      <c r="M151" s="92"/>
    </row>
    <row r="152" spans="1:15" x14ac:dyDescent="0.15">
      <c r="A152" s="1"/>
      <c r="J152"/>
      <c r="K152" s="125"/>
      <c r="M152" s="92"/>
    </row>
    <row r="153" spans="1:15" x14ac:dyDescent="0.15">
      <c r="A153" s="1"/>
      <c r="H153" s="625" t="s">
        <v>6</v>
      </c>
      <c r="I153" s="614" t="s">
        <v>463</v>
      </c>
      <c r="J153" s="614"/>
      <c r="M153" s="92"/>
    </row>
    <row r="154" spans="1:15" x14ac:dyDescent="0.15">
      <c r="A154" s="1"/>
      <c r="H154" s="663"/>
      <c r="I154" s="694" t="str">
        <f>‐76‐!J4</f>
        <v>平成30年</v>
      </c>
      <c r="J154" s="614"/>
      <c r="N154" s="117"/>
      <c r="O154" s="126"/>
    </row>
    <row r="155" spans="1:15" x14ac:dyDescent="0.15">
      <c r="A155" s="1" t="s">
        <v>4</v>
      </c>
      <c r="D155" t="s">
        <v>5</v>
      </c>
      <c r="H155" s="664" t="s">
        <v>464</v>
      </c>
      <c r="I155" s="694">
        <f>‐76‐!F38</f>
        <v>1163</v>
      </c>
      <c r="J155" s="645">
        <f t="shared" ref="J155:J165" si="4">+I155/$I$166</f>
        <v>0.52529358626919598</v>
      </c>
      <c r="N155" s="127"/>
      <c r="O155" s="128"/>
    </row>
    <row r="156" spans="1:15" x14ac:dyDescent="0.15">
      <c r="A156" s="1"/>
      <c r="H156" s="664" t="s">
        <v>465</v>
      </c>
      <c r="I156" s="694">
        <f>‐76‐!F39</f>
        <v>357</v>
      </c>
      <c r="J156" s="645">
        <f t="shared" si="4"/>
        <v>0.16124661246612465</v>
      </c>
      <c r="N156" s="121"/>
      <c r="O156" s="128"/>
    </row>
    <row r="157" spans="1:15" x14ac:dyDescent="0.15">
      <c r="H157" s="664" t="s">
        <v>466</v>
      </c>
      <c r="I157" s="694">
        <f>‐76‐!F40</f>
        <v>18</v>
      </c>
      <c r="J157" s="645">
        <f t="shared" si="4"/>
        <v>8.130081300813009E-3</v>
      </c>
      <c r="N157" s="121"/>
      <c r="O157" s="129"/>
    </row>
    <row r="158" spans="1:15" x14ac:dyDescent="0.15">
      <c r="A158" s="1"/>
      <c r="B158" s="91"/>
      <c r="H158" s="664" t="s">
        <v>467</v>
      </c>
      <c r="I158" s="694">
        <f>‐76‐!F41</f>
        <v>31</v>
      </c>
      <c r="J158" s="645">
        <f t="shared" si="4"/>
        <v>1.4001806684733513E-2</v>
      </c>
      <c r="N158" s="130"/>
      <c r="O158" s="128"/>
    </row>
    <row r="159" spans="1:15" x14ac:dyDescent="0.15">
      <c r="A159" s="1"/>
      <c r="H159" s="664" t="s">
        <v>453</v>
      </c>
      <c r="I159" s="694">
        <f>‐76‐!F42</f>
        <v>120</v>
      </c>
      <c r="J159" s="645">
        <f t="shared" si="4"/>
        <v>5.4200542005420058E-2</v>
      </c>
      <c r="M159" s="131"/>
      <c r="N159" s="88"/>
      <c r="O159" s="129"/>
    </row>
    <row r="160" spans="1:15" x14ac:dyDescent="0.15">
      <c r="H160" s="664" t="s">
        <v>468</v>
      </c>
      <c r="I160" s="694">
        <f>‐76‐!F43</f>
        <v>4</v>
      </c>
      <c r="J160" s="645">
        <f t="shared" si="4"/>
        <v>1.8066847335140017E-3</v>
      </c>
      <c r="N160" s="127"/>
      <c r="O160" s="128"/>
    </row>
    <row r="161" spans="7:15" x14ac:dyDescent="0.15">
      <c r="H161" s="664" t="s">
        <v>469</v>
      </c>
      <c r="I161" s="694">
        <f>‐76‐!F44</f>
        <v>91</v>
      </c>
      <c r="J161" s="645">
        <f t="shared" si="4"/>
        <v>4.110207768744354E-2</v>
      </c>
      <c r="M161" s="131"/>
      <c r="N161" s="127"/>
      <c r="O161" s="129"/>
    </row>
    <row r="162" spans="7:15" x14ac:dyDescent="0.15">
      <c r="G162" s="91"/>
      <c r="H162" s="664" t="s">
        <v>470</v>
      </c>
      <c r="I162" s="694">
        <f>‐76‐!F45</f>
        <v>191</v>
      </c>
      <c r="J162" s="645">
        <f t="shared" si="4"/>
        <v>8.6269196025293593E-2</v>
      </c>
      <c r="N162" s="127"/>
      <c r="O162" s="129"/>
    </row>
    <row r="163" spans="7:15" x14ac:dyDescent="0.15">
      <c r="H163" s="664" t="s">
        <v>455</v>
      </c>
      <c r="I163" s="694">
        <f>‐76‐!F46</f>
        <v>36</v>
      </c>
      <c r="J163" s="645">
        <f t="shared" si="4"/>
        <v>1.6260162601626018E-2</v>
      </c>
      <c r="M163" s="131"/>
      <c r="N163" s="127"/>
      <c r="O163" s="129"/>
    </row>
    <row r="164" spans="7:15" x14ac:dyDescent="0.15">
      <c r="H164" s="664" t="s">
        <v>306</v>
      </c>
      <c r="I164" s="694">
        <f>‐76‐!F47+‐76‐!F48+‐76‐!F49</f>
        <v>104</v>
      </c>
      <c r="J164" s="645">
        <f t="shared" si="4"/>
        <v>4.6973803071364048E-2</v>
      </c>
      <c r="N164" s="127"/>
      <c r="O164" s="129"/>
    </row>
    <row r="165" spans="7:15" x14ac:dyDescent="0.15">
      <c r="H165" s="664" t="s">
        <v>274</v>
      </c>
      <c r="I165" s="695">
        <f>‐76‐!F50</f>
        <v>99</v>
      </c>
      <c r="J165" s="645">
        <f t="shared" si="4"/>
        <v>4.4715447154471545E-2</v>
      </c>
      <c r="N165" s="121"/>
      <c r="O165" s="129"/>
    </row>
    <row r="166" spans="7:15" x14ac:dyDescent="0.15">
      <c r="H166" s="690" t="s">
        <v>275</v>
      </c>
      <c r="I166" s="696">
        <f>SUM(I155:I165)</f>
        <v>2214</v>
      </c>
      <c r="J166" s="646">
        <f>SUM(J155:J165)</f>
        <v>0.99999999999999978</v>
      </c>
      <c r="K166" s="131"/>
      <c r="N166" s="127"/>
      <c r="O166" s="129"/>
    </row>
    <row r="167" spans="7:15" x14ac:dyDescent="0.15">
      <c r="H167" s="642"/>
      <c r="I167" s="693"/>
      <c r="J167" s="646"/>
      <c r="N167" s="127"/>
      <c r="O167" s="129"/>
    </row>
    <row r="168" spans="7:15" x14ac:dyDescent="0.15">
      <c r="H168" s="647" t="s">
        <v>7</v>
      </c>
      <c r="I168" s="648" t="s">
        <v>474</v>
      </c>
      <c r="J168" s="646"/>
      <c r="K168" s="649"/>
      <c r="L168" s="650"/>
      <c r="N168" s="127"/>
      <c r="O168" s="129"/>
    </row>
    <row r="169" spans="7:15" x14ac:dyDescent="0.15">
      <c r="H169" s="653"/>
      <c r="I169" s="653" t="s">
        <v>618</v>
      </c>
      <c r="J169" s="646"/>
      <c r="K169" s="614"/>
      <c r="L169" s="650"/>
      <c r="N169" s="127"/>
      <c r="O169" s="129"/>
    </row>
    <row r="170" spans="7:15" x14ac:dyDescent="0.15">
      <c r="H170" s="664" t="s">
        <v>471</v>
      </c>
      <c r="I170" s="697">
        <f>'‐77‐ '!O38</f>
        <v>3326538</v>
      </c>
      <c r="J170" s="646">
        <f t="shared" ref="J170:J177" si="5">I170/$I$178</f>
        <v>0.51786581629603057</v>
      </c>
      <c r="K170" s="642"/>
      <c r="L170" s="650"/>
      <c r="N170" s="127"/>
      <c r="O170" s="129"/>
    </row>
    <row r="171" spans="7:15" x14ac:dyDescent="0.15">
      <c r="H171" s="690" t="s">
        <v>472</v>
      </c>
      <c r="I171" s="697">
        <f>'‐77‐ '!O39</f>
        <v>1790259</v>
      </c>
      <c r="J171" s="646">
        <f t="shared" si="5"/>
        <v>0.27870234412362505</v>
      </c>
      <c r="K171" s="614"/>
      <c r="L171" s="651"/>
      <c r="N171" s="127"/>
      <c r="O171" s="129"/>
    </row>
    <row r="172" spans="7:15" x14ac:dyDescent="0.15">
      <c r="H172" s="664" t="s">
        <v>473</v>
      </c>
      <c r="I172" s="697">
        <f>'‐77‐ '!O41</f>
        <v>29327</v>
      </c>
      <c r="J172" s="646">
        <f t="shared" si="5"/>
        <v>4.5655425534034755E-3</v>
      </c>
      <c r="K172" s="614"/>
      <c r="L172" s="614"/>
      <c r="N172" s="127"/>
      <c r="O172" s="129"/>
    </row>
    <row r="173" spans="7:15" x14ac:dyDescent="0.15">
      <c r="H173" s="664" t="s">
        <v>305</v>
      </c>
      <c r="I173" s="697">
        <f>'‐77‐ '!O42</f>
        <v>182584</v>
      </c>
      <c r="J173" s="646">
        <f t="shared" si="5"/>
        <v>2.8424149131197195E-2</v>
      </c>
      <c r="K173" s="614"/>
      <c r="L173" s="614"/>
      <c r="N173" s="127"/>
      <c r="O173" s="129"/>
    </row>
    <row r="174" spans="7:15" x14ac:dyDescent="0.15">
      <c r="H174" s="664" t="s">
        <v>553</v>
      </c>
      <c r="I174" s="697">
        <f>'‐77‐ '!O44</f>
        <v>240009</v>
      </c>
      <c r="J174" s="646">
        <f t="shared" si="5"/>
        <v>3.7363907071975129E-2</v>
      </c>
      <c r="K174" s="614"/>
      <c r="L174" s="614"/>
      <c r="N174" s="127"/>
      <c r="O174" s="129"/>
    </row>
    <row r="175" spans="7:15" x14ac:dyDescent="0.15">
      <c r="H175" s="664" t="s">
        <v>455</v>
      </c>
      <c r="I175" s="697">
        <f>'‐77‐ '!O46</f>
        <v>44113</v>
      </c>
      <c r="J175" s="646">
        <f t="shared" si="5"/>
        <v>6.8673842758648178E-3</v>
      </c>
      <c r="K175" s="614"/>
      <c r="L175" s="614"/>
      <c r="N175" s="127"/>
      <c r="O175" s="129"/>
    </row>
    <row r="176" spans="7:15" x14ac:dyDescent="0.15">
      <c r="H176" s="664" t="s">
        <v>554</v>
      </c>
      <c r="I176" s="697">
        <f>'‐77‐ '!O50</f>
        <v>154769</v>
      </c>
      <c r="J176" s="646">
        <f t="shared" si="5"/>
        <v>2.4093990365455124E-2</v>
      </c>
      <c r="K176" s="614"/>
      <c r="L176" s="614"/>
      <c r="N176" s="127"/>
      <c r="O176" s="129"/>
    </row>
    <row r="177" spans="8:15" x14ac:dyDescent="0.15">
      <c r="H177" s="664" t="s">
        <v>555</v>
      </c>
      <c r="I177" s="697">
        <f>I178-K180</f>
        <v>655953</v>
      </c>
      <c r="J177" s="646">
        <f t="shared" si="5"/>
        <v>0.10211686618244858</v>
      </c>
      <c r="K177" s="614"/>
      <c r="L177" s="614"/>
      <c r="N177" s="127"/>
      <c r="O177" s="129"/>
    </row>
    <row r="178" spans="8:15" x14ac:dyDescent="0.15">
      <c r="H178" s="690" t="s">
        <v>275</v>
      </c>
      <c r="I178" s="698">
        <f>'‐77‐ '!O37</f>
        <v>6423552</v>
      </c>
      <c r="J178" s="644">
        <f>SUM(J170:J177)</f>
        <v>1</v>
      </c>
      <c r="K178" s="614"/>
      <c r="L178" s="614"/>
      <c r="N178" s="127"/>
      <c r="O178" s="128"/>
    </row>
    <row r="179" spans="8:15" x14ac:dyDescent="0.15">
      <c r="H179" s="614"/>
      <c r="I179" s="614"/>
      <c r="J179" s="615"/>
      <c r="K179" s="660" t="s">
        <v>307</v>
      </c>
      <c r="L179" s="614"/>
      <c r="N179" s="91"/>
      <c r="O179" s="91"/>
    </row>
    <row r="180" spans="8:15" x14ac:dyDescent="0.15">
      <c r="H180" s="614"/>
      <c r="I180" s="614"/>
      <c r="J180" s="615"/>
      <c r="K180" s="699">
        <f>SUM(I170:I176)</f>
        <v>5767599</v>
      </c>
      <c r="L180" s="614"/>
    </row>
    <row r="181" spans="8:15" x14ac:dyDescent="0.15">
      <c r="H181" s="614"/>
      <c r="I181" s="614"/>
      <c r="J181" s="644"/>
      <c r="K181" s="614"/>
      <c r="L181" s="614"/>
    </row>
  </sheetData>
  <sheetProtection sheet="1" objects="1" scenarios="1" selectLockedCells="1" selectUnlockedCells="1"/>
  <mergeCells count="1">
    <mergeCell ref="A1:F1"/>
  </mergeCells>
  <phoneticPr fontId="16"/>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verticalDpi="300" r:id="rId1"/>
  <headerFooter scaleWithDoc="0" alignWithMargins="0">
    <oddFooter>&amp;C&amp;11－&amp;12&amp;P&amp;11－</oddFooter>
  </headerFooter>
  <rowBreaks count="2" manualBreakCount="2">
    <brk id="61" max="6" man="1"/>
    <brk id="121" max="6" man="1"/>
  </rowBreak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 </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 '!Print_Area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11</cp:revision>
  <cp:lastPrinted>2020-03-30T00:09:26Z</cp:lastPrinted>
  <dcterms:created xsi:type="dcterms:W3CDTF">2002-03-19T05:03:05Z</dcterms:created>
  <dcterms:modified xsi:type="dcterms:W3CDTF">2020-04-02T02:46:16Z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