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3.xml" ContentType="application/vnd.openxmlformats-officedocument.drawingml.chartshapes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/>
  <mc:AlternateContent xmlns:mc="http://schemas.openxmlformats.org/markup-compatibility/2006">
    <mc:Choice Requires="x15">
      <x15ac:absPath xmlns:x15ac="http://schemas.microsoft.com/office/spreadsheetml/2010/11/ac" url="\\10.160.129.51\fs\section\企-企画課\統計係\共有\＜統計うらそえ＞\平成３1(令和元年)年版統計うらそえ\□（入力用）H31(R1)\★完成版データ（Excel）\"/>
    </mc:Choice>
  </mc:AlternateContent>
  <xr:revisionPtr revIDLastSave="0" documentId="13_ncr:1_{382A038B-82AA-4346-B69E-24ADCF4CE6BA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‐126‐" sheetId="1" r:id="rId1"/>
    <sheet name="‐127‐" sheetId="2" r:id="rId2"/>
    <sheet name="‐128‐" sheetId="3" r:id="rId3"/>
    <sheet name="‐129‐" sheetId="4" r:id="rId4"/>
    <sheet name="‐130‐" sheetId="5" r:id="rId5"/>
    <sheet name="‐131‐" sheetId="6" r:id="rId6"/>
    <sheet name="グラフ" sheetId="7" r:id="rId7"/>
  </sheets>
  <definedNames>
    <definedName name="_xlnm.Print_Area" localSheetId="0">‐126‐!$A$1:$M$43</definedName>
    <definedName name="_xlnm.Print_Area" localSheetId="1">‐127‐!$A$1:$J$46</definedName>
    <definedName name="_xlnm.Print_Area" localSheetId="2">‐128‐!$A$1:$N$41</definedName>
    <definedName name="_xlnm.Print_Area" localSheetId="4">‐130‐!$A$1:$M$41</definedName>
    <definedName name="_xlnm.Print_Area" localSheetId="5">‐131‐!$A$1:$AI$44</definedName>
    <definedName name="_xlnm.Print_Area" localSheetId="6">グラフ!$A$1:$F$132</definedName>
  </definedNames>
  <calcPr calcId="191029" iterateDelta="1E-4"/>
</workbook>
</file>

<file path=xl/calcChain.xml><?xml version="1.0" encoding="utf-8"?>
<calcChain xmlns="http://schemas.openxmlformats.org/spreadsheetml/2006/main">
  <c r="AF7" i="6" l="1"/>
  <c r="I111" i="7" l="1"/>
  <c r="I73" i="7"/>
  <c r="K73" i="7"/>
  <c r="J73" i="7"/>
  <c r="L73" i="7"/>
  <c r="M73" i="7"/>
  <c r="N73" i="7"/>
  <c r="G75" i="7"/>
  <c r="N72" i="7"/>
  <c r="M72" i="7"/>
  <c r="L22" i="1" l="1"/>
  <c r="B28" i="6" l="1"/>
  <c r="AI7" i="6"/>
  <c r="J18" i="7" l="1"/>
  <c r="I18" i="7"/>
  <c r="J17" i="7"/>
  <c r="J16" i="7"/>
  <c r="J15" i="7"/>
  <c r="J14" i="7"/>
  <c r="I17" i="7"/>
  <c r="I16" i="7"/>
  <c r="I15" i="7"/>
  <c r="I14" i="7"/>
  <c r="K18" i="7" l="1"/>
  <c r="K17" i="7"/>
  <c r="M7" i="6"/>
  <c r="B27" i="6" l="1"/>
  <c r="B25" i="6"/>
  <c r="B24" i="6"/>
  <c r="P7" i="6"/>
  <c r="H7" i="6"/>
  <c r="K7" i="6"/>
  <c r="AD7" i="6"/>
  <c r="AA7" i="6"/>
  <c r="Y7" i="6"/>
  <c r="F16" i="6"/>
  <c r="F14" i="6"/>
  <c r="F12" i="6"/>
  <c r="F10" i="6"/>
  <c r="F8" i="6"/>
  <c r="M33" i="5"/>
  <c r="L33" i="5"/>
  <c r="K33" i="5"/>
  <c r="J33" i="5"/>
  <c r="I33" i="5"/>
  <c r="H33" i="5"/>
  <c r="G33" i="5"/>
  <c r="F33" i="5"/>
  <c r="E33" i="5"/>
  <c r="D33" i="5"/>
  <c r="C33" i="5"/>
  <c r="B40" i="5"/>
  <c r="B39" i="5"/>
  <c r="B38" i="5"/>
  <c r="B37" i="5"/>
  <c r="B36" i="5"/>
  <c r="B35" i="5"/>
  <c r="B34" i="5"/>
  <c r="M15" i="5"/>
  <c r="L15" i="5"/>
  <c r="K15" i="5"/>
  <c r="J15" i="5"/>
  <c r="I15" i="5"/>
  <c r="H15" i="5"/>
  <c r="G15" i="5"/>
  <c r="F15" i="5"/>
  <c r="E15" i="5"/>
  <c r="D15" i="5"/>
  <c r="C15" i="5"/>
  <c r="B26" i="5"/>
  <c r="B27" i="5"/>
  <c r="B23" i="5"/>
  <c r="B22" i="5"/>
  <c r="B21" i="5"/>
  <c r="B20" i="5"/>
  <c r="B19" i="5"/>
  <c r="B18" i="5"/>
  <c r="B17" i="5"/>
  <c r="B16" i="5"/>
  <c r="B9" i="5"/>
  <c r="N4" i="4"/>
  <c r="N29" i="4"/>
  <c r="C50" i="4"/>
  <c r="C29" i="3"/>
  <c r="C18" i="3"/>
  <c r="B8" i="3"/>
  <c r="B33" i="2"/>
  <c r="J33" i="2" s="1"/>
  <c r="C15" i="2"/>
  <c r="B33" i="5" l="1"/>
  <c r="B43" i="6"/>
  <c r="F4" i="4" l="1"/>
  <c r="I72" i="7" l="1"/>
  <c r="H6" i="7"/>
  <c r="I102" i="7" l="1"/>
  <c r="I103" i="7"/>
  <c r="I104" i="7"/>
  <c r="I105" i="7"/>
  <c r="K14" i="7" l="1"/>
  <c r="K15" i="7"/>
  <c r="B5" i="5" l="1"/>
  <c r="B6" i="5"/>
  <c r="B7" i="5"/>
  <c r="B8" i="5"/>
  <c r="L4" i="4"/>
  <c r="J4" i="4"/>
  <c r="H4" i="4"/>
  <c r="C14" i="3"/>
  <c r="C15" i="3"/>
  <c r="C16" i="3"/>
  <c r="C17" i="3"/>
  <c r="C5" i="2" l="1"/>
  <c r="C7" i="2"/>
  <c r="C9" i="2"/>
  <c r="C11" i="2"/>
  <c r="C13" i="2"/>
  <c r="D22" i="1" l="1"/>
  <c r="F22" i="1"/>
  <c r="H22" i="1"/>
  <c r="J22" i="1"/>
  <c r="I6" i="7" l="1"/>
  <c r="H101" i="7" l="1"/>
  <c r="M41" i="7"/>
  <c r="M36" i="7"/>
  <c r="M37" i="7"/>
  <c r="M38" i="7"/>
  <c r="M39" i="7"/>
  <c r="M40" i="7"/>
  <c r="B42" i="6" l="1"/>
  <c r="B41" i="6"/>
  <c r="B40" i="6"/>
  <c r="B39" i="6"/>
  <c r="B26" i="6"/>
  <c r="C49" i="4"/>
  <c r="C48" i="4"/>
  <c r="C47" i="4"/>
  <c r="C46" i="4"/>
  <c r="C28" i="3"/>
  <c r="K104" i="7" s="1"/>
  <c r="J104" i="7" s="1"/>
  <c r="C27" i="3"/>
  <c r="K103" i="7" s="1"/>
  <c r="J103" i="7" s="1"/>
  <c r="C26" i="3"/>
  <c r="K102" i="7" s="1"/>
  <c r="J102" i="7" s="1"/>
  <c r="C25" i="3"/>
  <c r="K101" i="7" s="1"/>
  <c r="B7" i="3"/>
  <c r="B6" i="3"/>
  <c r="B5" i="3"/>
  <c r="B4" i="3"/>
  <c r="B31" i="2"/>
  <c r="J31" i="2" s="1"/>
  <c r="B29" i="2"/>
  <c r="J29" i="2" s="1"/>
  <c r="B27" i="2"/>
  <c r="J27" i="2" s="1"/>
  <c r="B25" i="2"/>
  <c r="J25" i="2" s="1"/>
  <c r="I37" i="7" s="1"/>
  <c r="B23" i="2"/>
  <c r="J23" i="2" s="1"/>
  <c r="I36" i="7" s="1"/>
  <c r="H11" i="7"/>
  <c r="H10" i="7"/>
  <c r="H9" i="7"/>
  <c r="H8" i="7"/>
  <c r="H7" i="7"/>
  <c r="J29" i="4"/>
  <c r="H29" i="4"/>
  <c r="F29" i="4"/>
  <c r="S111" i="7"/>
  <c r="R111" i="7"/>
  <c r="H111" i="7" s="1"/>
  <c r="Q111" i="7"/>
  <c r="P111" i="7"/>
  <c r="O111" i="7"/>
  <c r="U7" i="6"/>
  <c r="N111" i="7" s="1"/>
  <c r="R7" i="6"/>
  <c r="M111" i="7" s="1"/>
  <c r="L111" i="7"/>
  <c r="J111" i="7"/>
  <c r="B25" i="5"/>
  <c r="B24" i="5"/>
  <c r="B15" i="5"/>
  <c r="L29" i="4"/>
  <c r="K105" i="7"/>
  <c r="J105" i="7" s="1"/>
  <c r="I67" i="7"/>
  <c r="H41" i="7"/>
  <c r="H40" i="7"/>
  <c r="H39" i="7"/>
  <c r="H38" i="7"/>
  <c r="H37" i="7"/>
  <c r="H36" i="7"/>
  <c r="J41" i="7"/>
  <c r="J40" i="7"/>
  <c r="J39" i="7"/>
  <c r="J38" i="7"/>
  <c r="J37" i="7"/>
  <c r="J36" i="7"/>
  <c r="L11" i="7"/>
  <c r="L10" i="7"/>
  <c r="L9" i="7"/>
  <c r="L8" i="7"/>
  <c r="L7" i="7"/>
  <c r="L6" i="7"/>
  <c r="K6" i="7"/>
  <c r="I101" i="7"/>
  <c r="L72" i="7"/>
  <c r="K72" i="7"/>
  <c r="J72" i="7"/>
  <c r="K67" i="7"/>
  <c r="L67" i="7"/>
  <c r="M67" i="7"/>
  <c r="N67" i="7"/>
  <c r="O67" i="7"/>
  <c r="P67" i="7"/>
  <c r="Q67" i="7"/>
  <c r="R67" i="7"/>
  <c r="S67" i="7"/>
  <c r="T67" i="7"/>
  <c r="J67" i="7"/>
  <c r="N41" i="7"/>
  <c r="L41" i="7"/>
  <c r="K41" i="7"/>
  <c r="N39" i="7"/>
  <c r="N40" i="7"/>
  <c r="L40" i="7"/>
  <c r="K40" i="7"/>
  <c r="L39" i="7"/>
  <c r="K39" i="7"/>
  <c r="N38" i="7"/>
  <c r="L38" i="7"/>
  <c r="K38" i="7"/>
  <c r="N37" i="7"/>
  <c r="L37" i="7"/>
  <c r="K37" i="7"/>
  <c r="N36" i="7"/>
  <c r="L36" i="7"/>
  <c r="K36" i="7"/>
  <c r="J9" i="7"/>
  <c r="K11" i="7"/>
  <c r="K10" i="7"/>
  <c r="K9" i="7"/>
  <c r="K8" i="7"/>
  <c r="K7" i="7"/>
  <c r="J11" i="7"/>
  <c r="J10" i="7"/>
  <c r="J8" i="7"/>
  <c r="J7" i="7"/>
  <c r="J6" i="7"/>
  <c r="I11" i="7"/>
  <c r="I10" i="7"/>
  <c r="I9" i="7"/>
  <c r="I8" i="7"/>
  <c r="I7" i="7"/>
  <c r="K111" i="7" l="1"/>
  <c r="F7" i="6"/>
  <c r="K33" i="2"/>
  <c r="I40" i="7"/>
  <c r="K31" i="2"/>
  <c r="J101" i="7"/>
  <c r="O41" i="7"/>
  <c r="O44" i="7"/>
  <c r="O38" i="7"/>
  <c r="O42" i="7"/>
  <c r="I38" i="7"/>
  <c r="O39" i="7"/>
  <c r="O43" i="7"/>
  <c r="O40" i="7"/>
  <c r="I39" i="7"/>
  <c r="I41" i="7"/>
  <c r="U69" i="7"/>
  <c r="K16" i="7"/>
  <c r="T111" i="7" l="1"/>
</calcChain>
</file>

<file path=xl/sharedStrings.xml><?xml version="1.0" encoding="utf-8"?>
<sst xmlns="http://schemas.openxmlformats.org/spreadsheetml/2006/main" count="539" uniqueCount="331">
  <si>
    <t>ⅩⅠ　　警察及び消防　</t>
  </si>
  <si>
    <t>（単位：件、人）</t>
  </si>
  <si>
    <t>年　　次</t>
  </si>
  <si>
    <t>発生件数</t>
  </si>
  <si>
    <t>死　者　数</t>
  </si>
  <si>
    <t xml:space="preserve">  　資料：浦添警察署 </t>
  </si>
  <si>
    <t xml:space="preserve">       死者数とは事故発生後24時間以内に死亡した人数である。</t>
  </si>
  <si>
    <t xml:space="preserve">       重傷者数とは全治１ケ月以上の者である。                              </t>
  </si>
  <si>
    <t>（単位：件）</t>
  </si>
  <si>
    <t>交   通   違   反</t>
  </si>
  <si>
    <r>
      <t xml:space="preserve">総　　　　 </t>
    </r>
    <r>
      <rPr>
        <b/>
        <sz val="8"/>
        <rFont val="ＭＳ 明朝"/>
        <family val="1"/>
        <charset val="128"/>
      </rPr>
      <t>　</t>
    </r>
    <r>
      <rPr>
        <b/>
        <sz val="10"/>
        <rFont val="ＭＳ 明朝"/>
        <family val="1"/>
        <charset val="128"/>
      </rPr>
      <t>　　 　数</t>
    </r>
  </si>
  <si>
    <t>無 　免 　許 　運 　転</t>
  </si>
  <si>
    <t>最 　高　速　度　違　反</t>
  </si>
  <si>
    <t>駐 　停 　車 　違 　反</t>
  </si>
  <si>
    <t>免　許　証　不　携　帯</t>
  </si>
  <si>
    <t>そ　　　　の　　　　他</t>
  </si>
  <si>
    <t>（単位：人）</t>
  </si>
  <si>
    <t>年　　　　次</t>
  </si>
  <si>
    <t>犯　罪　少　年　　　（　刑　法　犯　）</t>
  </si>
  <si>
    <t>総　　　数</t>
  </si>
  <si>
    <t>凶悪犯</t>
  </si>
  <si>
    <t>粗暴犯</t>
  </si>
  <si>
    <t>窃盗犯</t>
  </si>
  <si>
    <t>知能犯</t>
  </si>
  <si>
    <t>風俗犯</t>
  </si>
  <si>
    <t>その他</t>
  </si>
  <si>
    <t xml:space="preserve">（注）犯罪少年とは、罪を犯した14歳以上20歳未満の少年をいう。 </t>
  </si>
  <si>
    <t>資料：浦添警察署</t>
  </si>
  <si>
    <t>（単位：件、％）</t>
  </si>
  <si>
    <t>年  　次</t>
  </si>
  <si>
    <t>認知総数</t>
  </si>
  <si>
    <t>そ の 他</t>
  </si>
  <si>
    <t>検挙総数</t>
  </si>
  <si>
    <t>検挙率</t>
  </si>
  <si>
    <t>刑 法 犯</t>
  </si>
  <si>
    <t>（注）検挙件数については、発生地計上方式である。</t>
  </si>
  <si>
    <t>１月</t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</si>
  <si>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</si>
  <si>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</si>
  <si>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</si>
  <si>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</si>
  <si>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</si>
  <si>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</si>
  <si>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</si>
  <si>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</si>
  <si>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10月</t>
  </si>
  <si>
    <t>11月</t>
  </si>
  <si>
    <t>12月</t>
  </si>
  <si>
    <t>資料：消防本部予防課</t>
  </si>
  <si>
    <t>建物火災</t>
  </si>
  <si>
    <t xml:space="preserve"> </t>
  </si>
  <si>
    <t>林野火災</t>
  </si>
  <si>
    <t>車両火災</t>
  </si>
  <si>
    <t>船舶火災</t>
  </si>
  <si>
    <t>その他火災</t>
  </si>
  <si>
    <t>総　　数</t>
  </si>
  <si>
    <t>子供の火遊び</t>
  </si>
  <si>
    <t>タバコ吸殻</t>
  </si>
  <si>
    <t>残火の</t>
  </si>
  <si>
    <t>放火</t>
  </si>
  <si>
    <t>漏電</t>
  </si>
  <si>
    <t>損　害　額</t>
  </si>
  <si>
    <t>不　始　末</t>
  </si>
  <si>
    <t>不始末</t>
  </si>
  <si>
    <t>（千円）</t>
  </si>
  <si>
    <t>（単位：件、台、人、ℓ、日）</t>
  </si>
  <si>
    <t>火災発生件数</t>
  </si>
  <si>
    <t>出動車両</t>
  </si>
  <si>
    <t>出動人員</t>
  </si>
  <si>
    <t>使用水量</t>
  </si>
  <si>
    <t>火災発生件数の</t>
  </si>
  <si>
    <t>平均周期日数</t>
  </si>
  <si>
    <t>総数</t>
  </si>
  <si>
    <t>仲　　　　間</t>
  </si>
  <si>
    <t>安波茶</t>
  </si>
  <si>
    <t>伊祖</t>
  </si>
  <si>
    <t>牧港</t>
  </si>
  <si>
    <t>港川</t>
  </si>
  <si>
    <t>城間</t>
  </si>
  <si>
    <t>屋富祖</t>
  </si>
  <si>
    <t>宮城</t>
  </si>
  <si>
    <t>仲西</t>
  </si>
  <si>
    <t>小湾</t>
  </si>
  <si>
    <t>勢理客</t>
  </si>
  <si>
    <t>内間</t>
  </si>
  <si>
    <t>沢岻</t>
  </si>
  <si>
    <t>経塚</t>
  </si>
  <si>
    <t>前田</t>
  </si>
  <si>
    <t>西原</t>
  </si>
  <si>
    <t>当山</t>
  </si>
  <si>
    <t>大平</t>
  </si>
  <si>
    <t>西洲</t>
  </si>
  <si>
    <t>伊奈武瀬</t>
  </si>
  <si>
    <t>年　次</t>
  </si>
  <si>
    <t>総　 数</t>
  </si>
  <si>
    <t>年　     次</t>
  </si>
  <si>
    <t>総  数</t>
  </si>
  <si>
    <t>火災</t>
  </si>
  <si>
    <t>自然</t>
  </si>
  <si>
    <t>水難</t>
  </si>
  <si>
    <t>交通</t>
  </si>
  <si>
    <t>労働</t>
  </si>
  <si>
    <t>運動</t>
  </si>
  <si>
    <t>一般</t>
  </si>
  <si>
    <t>加害</t>
  </si>
  <si>
    <t>自損</t>
  </si>
  <si>
    <t>急 病</t>
  </si>
  <si>
    <t>災害</t>
  </si>
  <si>
    <t>事故</t>
  </si>
  <si>
    <t>競技</t>
  </si>
  <si>
    <t>負傷</t>
  </si>
  <si>
    <t>行為</t>
  </si>
  <si>
    <t>　資料：消防本部総務課</t>
  </si>
  <si>
    <t>時  間  帯</t>
  </si>
  <si>
    <t>０時～２時未満</t>
  </si>
  <si>
    <t>２  ～  ４</t>
  </si>
  <si>
    <t>４　～  ６</t>
  </si>
  <si>
    <t>６  ～  ８</t>
  </si>
  <si>
    <t>８　～  10</t>
  </si>
  <si>
    <t>10　～　12</t>
  </si>
  <si>
    <t>12  ～  14</t>
  </si>
  <si>
    <t>14  ～  16</t>
  </si>
  <si>
    <t>16  ～  18</t>
  </si>
  <si>
    <t>18  ～  20</t>
  </si>
  <si>
    <t>20  ～  22</t>
  </si>
  <si>
    <t>22  ～  24</t>
  </si>
  <si>
    <t>曜　　　日</t>
  </si>
  <si>
    <t>月</t>
  </si>
  <si>
    <t>火</t>
  </si>
  <si>
    <t>水</t>
  </si>
  <si>
    <t>木</t>
  </si>
  <si>
    <t>金</t>
  </si>
  <si>
    <t>土</t>
  </si>
  <si>
    <t>日</t>
  </si>
  <si>
    <t>年　齢　区　分</t>
  </si>
  <si>
    <t>新　 生 　児</t>
  </si>
  <si>
    <t>（生後 28 日以内）</t>
  </si>
  <si>
    <t>（生後29日～７歳未満）</t>
  </si>
  <si>
    <t>（満７歳～18歳未満）</t>
  </si>
  <si>
    <t>（満18歳～65歳未満）</t>
  </si>
  <si>
    <t>（満 65 歳以上）</t>
  </si>
  <si>
    <t>資料：消防本部総務課</t>
  </si>
  <si>
    <t>消防職員</t>
  </si>
  <si>
    <t>総　数</t>
  </si>
  <si>
    <t>消防監</t>
  </si>
  <si>
    <t>司令長</t>
  </si>
  <si>
    <t>司令</t>
  </si>
  <si>
    <t>司令補</t>
  </si>
  <si>
    <t>士長</t>
  </si>
  <si>
    <t>副士長</t>
  </si>
  <si>
    <t>消防士</t>
  </si>
  <si>
    <t>１人当り</t>
  </si>
  <si>
    <t>人　　口</t>
  </si>
  <si>
    <t>（注）消防職員１人当り人口は、各年末の人口を基に算出した数値である。</t>
  </si>
  <si>
    <t>（単位：台、栓、槽）</t>
  </si>
  <si>
    <t>消防水利</t>
  </si>
  <si>
    <t>ⅩⅠ　　警 察 及 び 消 防　</t>
  </si>
  <si>
    <t>（68）</t>
  </si>
  <si>
    <t>死亡者</t>
  </si>
  <si>
    <t>重傷者</t>
  </si>
  <si>
    <t>軽傷者</t>
  </si>
  <si>
    <t>（69）</t>
  </si>
  <si>
    <t>浦添市</t>
  </si>
  <si>
    <t>西原町</t>
  </si>
  <si>
    <t>（70）</t>
  </si>
  <si>
    <t>（71）</t>
  </si>
  <si>
    <t>（72）</t>
  </si>
  <si>
    <t>原因別火災発生件数の構成</t>
  </si>
  <si>
    <t>タバコ吸殻不始末</t>
  </si>
  <si>
    <t>件数</t>
  </si>
  <si>
    <t>損害額</t>
  </si>
  <si>
    <t>１件当り損害額</t>
  </si>
  <si>
    <t>（74）</t>
  </si>
  <si>
    <t>水難事故</t>
  </si>
  <si>
    <t>交通事故</t>
  </si>
  <si>
    <t>労働災害</t>
  </si>
  <si>
    <t>運動競技</t>
  </si>
  <si>
    <t>一般負傷</t>
  </si>
  <si>
    <t>自損行為</t>
  </si>
  <si>
    <t>急病</t>
  </si>
  <si>
    <t>凶悪犯・風俗犯ほか</t>
    <rPh sb="0" eb="3">
      <t>キョウアクハン</t>
    </rPh>
    <rPh sb="4" eb="6">
      <t>フウゾク</t>
    </rPh>
    <rPh sb="6" eb="7">
      <t>ハン</t>
    </rPh>
    <phoneticPr fontId="21"/>
  </si>
  <si>
    <t>はしご車</t>
    <rPh sb="3" eb="4">
      <t>シャ</t>
    </rPh>
    <phoneticPr fontId="21"/>
  </si>
  <si>
    <t>大型タンク車</t>
    <rPh sb="0" eb="2">
      <t>オオガタ</t>
    </rPh>
    <rPh sb="5" eb="6">
      <t>シャ</t>
    </rPh>
    <phoneticPr fontId="21"/>
  </si>
  <si>
    <t>救助工作車</t>
    <rPh sb="0" eb="2">
      <t>キュウジョ</t>
    </rPh>
    <rPh sb="2" eb="4">
      <t>コウサク</t>
    </rPh>
    <rPh sb="4" eb="5">
      <t>シャ</t>
    </rPh>
    <phoneticPr fontId="21"/>
  </si>
  <si>
    <t>水難救助車</t>
    <rPh sb="0" eb="2">
      <t>スイナン</t>
    </rPh>
    <rPh sb="2" eb="4">
      <t>キュウジョ</t>
    </rPh>
    <rPh sb="4" eb="5">
      <t>シャ</t>
    </rPh>
    <phoneticPr fontId="21"/>
  </si>
  <si>
    <t>水槽付ポンプ車</t>
    <rPh sb="0" eb="2">
      <t>スイソウ</t>
    </rPh>
    <rPh sb="2" eb="3">
      <t>ツキ</t>
    </rPh>
    <rPh sb="6" eb="7">
      <t>シャ</t>
    </rPh>
    <phoneticPr fontId="21"/>
  </si>
  <si>
    <t>予備ボンベ車</t>
    <rPh sb="0" eb="2">
      <t>ヨビ</t>
    </rPh>
    <rPh sb="5" eb="6">
      <t>シャ</t>
    </rPh>
    <phoneticPr fontId="21"/>
  </si>
  <si>
    <t>ポンプ車</t>
    <rPh sb="3" eb="4">
      <t>シャ</t>
    </rPh>
    <phoneticPr fontId="21"/>
  </si>
  <si>
    <t>鑑識車</t>
    <rPh sb="0" eb="2">
      <t>カンシキ</t>
    </rPh>
    <rPh sb="2" eb="3">
      <t>シャ</t>
    </rPh>
    <phoneticPr fontId="21"/>
  </si>
  <si>
    <t>広報車</t>
    <rPh sb="0" eb="2">
      <t>コウホウ</t>
    </rPh>
    <rPh sb="2" eb="3">
      <t>シャ</t>
    </rPh>
    <phoneticPr fontId="21"/>
  </si>
  <si>
    <t>積載車</t>
    <rPh sb="0" eb="2">
      <t>セキサイ</t>
    </rPh>
    <rPh sb="2" eb="3">
      <t>シャ</t>
    </rPh>
    <phoneticPr fontId="21"/>
  </si>
  <si>
    <t>指揮車</t>
    <rPh sb="0" eb="2">
      <t>シキ</t>
    </rPh>
    <rPh sb="2" eb="3">
      <t>シャ</t>
    </rPh>
    <phoneticPr fontId="21"/>
  </si>
  <si>
    <t>指令車</t>
    <rPh sb="0" eb="2">
      <t>シレイ</t>
    </rPh>
    <rPh sb="2" eb="3">
      <t>シャ</t>
    </rPh>
    <phoneticPr fontId="21"/>
  </si>
  <si>
    <t>救急車</t>
    <rPh sb="0" eb="3">
      <t>キュウキュウシャ</t>
    </rPh>
    <phoneticPr fontId="21"/>
  </si>
  <si>
    <t>人員搬送車</t>
    <rPh sb="0" eb="2">
      <t>ジンイン</t>
    </rPh>
    <rPh sb="2" eb="4">
      <t>ハンソウ</t>
    </rPh>
    <rPh sb="4" eb="5">
      <t>シャ</t>
    </rPh>
    <phoneticPr fontId="21"/>
  </si>
  <si>
    <t>事務連絡車</t>
    <rPh sb="0" eb="2">
      <t>ジム</t>
    </rPh>
    <rPh sb="2" eb="4">
      <t>レンラク</t>
    </rPh>
    <rPh sb="4" eb="5">
      <t>シャ</t>
    </rPh>
    <phoneticPr fontId="21"/>
  </si>
  <si>
    <t>消火栓</t>
    <rPh sb="0" eb="3">
      <t>ショウカセン</t>
    </rPh>
    <phoneticPr fontId="21"/>
  </si>
  <si>
    <t>防火水槽</t>
    <rPh sb="0" eb="2">
      <t>ボウカ</t>
    </rPh>
    <rPh sb="2" eb="4">
      <t>スイソウ</t>
    </rPh>
    <phoneticPr fontId="21"/>
  </si>
  <si>
    <t>資機材搬送車</t>
    <rPh sb="2" eb="3">
      <t>ザイ</t>
    </rPh>
    <rPh sb="3" eb="5">
      <t>ハンソウ</t>
    </rPh>
    <rPh sb="5" eb="6">
      <t>シャ</t>
    </rPh>
    <phoneticPr fontId="21"/>
  </si>
  <si>
    <t>（69）浦添署管内の交通事故発生状況</t>
  </si>
  <si>
    <t xml:space="preserve">（158）  交通事故発生状況（浦添警察署管内）                                   　　  </t>
    <phoneticPr fontId="21"/>
  </si>
  <si>
    <t>総　  数</t>
  </si>
  <si>
    <t>字　　　　　名</t>
  </si>
  <si>
    <t>時　間　帯</t>
  </si>
  <si>
    <t>総</t>
  </si>
  <si>
    <t>急</t>
  </si>
  <si>
    <t>働</t>
  </si>
  <si>
    <t>数</t>
  </si>
  <si>
    <t>病</t>
  </si>
  <si>
    <t xml:space="preserve"> 総</t>
  </si>
  <si>
    <t xml:space="preserve"> 数</t>
  </si>
  <si>
    <t>合計</t>
    <rPh sb="0" eb="2">
      <t>ゴウケイ</t>
    </rPh>
    <phoneticPr fontId="21"/>
  </si>
  <si>
    <t>合計件数</t>
    <rPh sb="0" eb="2">
      <t>ゴウケイ</t>
    </rPh>
    <rPh sb="2" eb="4">
      <t>ケンスウ</t>
    </rPh>
    <phoneticPr fontId="21"/>
  </si>
  <si>
    <t>発 生 件 数</t>
    <phoneticPr fontId="21"/>
  </si>
  <si>
    <t>重 傷 者 数</t>
    <phoneticPr fontId="21"/>
  </si>
  <si>
    <t>（160）  少年犯罪の状況（検挙人員）</t>
    <phoneticPr fontId="21"/>
  </si>
  <si>
    <t>（68）交通事故発生状況（Ｐ126参照）</t>
    <phoneticPr fontId="21"/>
  </si>
  <si>
    <t>（Ｐ126参照）</t>
    <phoneticPr fontId="21"/>
  </si>
  <si>
    <t>（70）刑法犯罪認知件数及び検挙率（Ｐ127参照）</t>
    <phoneticPr fontId="21"/>
  </si>
  <si>
    <t>（71）月別火災発生件数（Ｐ128参照）</t>
    <phoneticPr fontId="21"/>
  </si>
  <si>
    <t>（72）原因別火災発生件数の構成（Ｐ128参照）</t>
    <phoneticPr fontId="21"/>
  </si>
  <si>
    <t xml:space="preserve">（73）火災による損害額（Ｐ128参照） </t>
    <phoneticPr fontId="21"/>
  </si>
  <si>
    <t>（74）事故種別救急搬送人数（Ｐ131参照）</t>
    <phoneticPr fontId="21"/>
  </si>
  <si>
    <t>軽 傷 者 数</t>
    <phoneticPr fontId="21"/>
  </si>
  <si>
    <t>１ 日 当 り     発 生 件 数</t>
    <phoneticPr fontId="21"/>
  </si>
  <si>
    <t>１ 日 当 り     死 傷 者 数</t>
    <phoneticPr fontId="21"/>
  </si>
  <si>
    <t>（159）  交通違反別取締状況（浦添警察署管内）</t>
    <phoneticPr fontId="21"/>
  </si>
  <si>
    <t>　　　凶悪犯とは、殺人、強盗、放火、強姦の総称である。</t>
    <phoneticPr fontId="21"/>
  </si>
  <si>
    <t>　　　粗暴犯とは、凶器準備集合、暴行、傷害、脅迫、恐喝の総称である。</t>
    <phoneticPr fontId="21"/>
  </si>
  <si>
    <t>　　　知能犯とは、詐欺、横領、偽造、汚職、背任の総称である。</t>
    <phoneticPr fontId="21"/>
  </si>
  <si>
    <t>　　　風俗犯とは、賭博、わいせつの総称である。　</t>
    <phoneticPr fontId="21"/>
  </si>
  <si>
    <t>　　　その他刑法犯とは、公務執行妨害、住居侵入、盗品、器物損壊等のことである。</t>
    <phoneticPr fontId="21"/>
  </si>
  <si>
    <t>総数</t>
    <phoneticPr fontId="21"/>
  </si>
  <si>
    <t>０時 　 　～　   ２時未満</t>
    <phoneticPr fontId="21"/>
  </si>
  <si>
    <t xml:space="preserve">２        ～     ４　 </t>
    <phoneticPr fontId="21"/>
  </si>
  <si>
    <t xml:space="preserve">４        ～     ６   </t>
    <phoneticPr fontId="21"/>
  </si>
  <si>
    <t xml:space="preserve">６     　 ～     ８   </t>
    <phoneticPr fontId="21"/>
  </si>
  <si>
    <t xml:space="preserve">８        ～     10   </t>
    <phoneticPr fontId="21"/>
  </si>
  <si>
    <t xml:space="preserve">10        ～     12   </t>
    <phoneticPr fontId="21"/>
  </si>
  <si>
    <t xml:space="preserve">12        ～     14   </t>
    <phoneticPr fontId="21"/>
  </si>
  <si>
    <t xml:space="preserve">14        ～     16   </t>
    <phoneticPr fontId="21"/>
  </si>
  <si>
    <t xml:space="preserve">16        ～     18   </t>
    <phoneticPr fontId="21"/>
  </si>
  <si>
    <t xml:space="preserve">18        ～     20   </t>
    <phoneticPr fontId="21"/>
  </si>
  <si>
    <t xml:space="preserve">20        ～     22   </t>
    <phoneticPr fontId="21"/>
  </si>
  <si>
    <t xml:space="preserve">22        ～     24   </t>
    <phoneticPr fontId="21"/>
  </si>
  <si>
    <t>火</t>
    <phoneticPr fontId="21"/>
  </si>
  <si>
    <t>自</t>
    <phoneticPr fontId="21"/>
  </si>
  <si>
    <t>水</t>
    <phoneticPr fontId="21"/>
  </si>
  <si>
    <t>交</t>
    <phoneticPr fontId="21"/>
  </si>
  <si>
    <t>労</t>
    <phoneticPr fontId="21"/>
  </si>
  <si>
    <t>運</t>
    <phoneticPr fontId="21"/>
  </si>
  <si>
    <t>一</t>
    <phoneticPr fontId="21"/>
  </si>
  <si>
    <t>加</t>
    <phoneticPr fontId="21"/>
  </si>
  <si>
    <t>そ
の
他</t>
    <phoneticPr fontId="21"/>
  </si>
  <si>
    <t>然</t>
    <phoneticPr fontId="21"/>
  </si>
  <si>
    <t>難</t>
    <phoneticPr fontId="21"/>
  </si>
  <si>
    <t>通</t>
    <phoneticPr fontId="21"/>
  </si>
  <si>
    <t>動</t>
    <phoneticPr fontId="21"/>
  </si>
  <si>
    <t>般</t>
    <phoneticPr fontId="21"/>
  </si>
  <si>
    <t>損</t>
    <phoneticPr fontId="21"/>
  </si>
  <si>
    <t>災</t>
    <phoneticPr fontId="21"/>
  </si>
  <si>
    <t>事</t>
    <phoneticPr fontId="21"/>
  </si>
  <si>
    <t>競</t>
    <phoneticPr fontId="21"/>
  </si>
  <si>
    <t>負</t>
    <phoneticPr fontId="21"/>
  </si>
  <si>
    <t>行</t>
    <phoneticPr fontId="21"/>
  </si>
  <si>
    <t>害</t>
    <phoneticPr fontId="21"/>
  </si>
  <si>
    <t>故</t>
    <phoneticPr fontId="21"/>
  </si>
  <si>
    <t>技</t>
    <phoneticPr fontId="21"/>
  </si>
  <si>
    <t>傷</t>
    <phoneticPr fontId="21"/>
  </si>
  <si>
    <t>為</t>
    <phoneticPr fontId="21"/>
  </si>
  <si>
    <t>総　　　　数</t>
    <phoneticPr fontId="21"/>
  </si>
  <si>
    <t>乳 ・ 幼児</t>
    <phoneticPr fontId="21"/>
  </si>
  <si>
    <t>少     年</t>
    <phoneticPr fontId="21"/>
  </si>
  <si>
    <t>成     人</t>
    <phoneticPr fontId="21"/>
  </si>
  <si>
    <t>老     人</t>
    <phoneticPr fontId="21"/>
  </si>
  <si>
    <t>消防  団員</t>
    <phoneticPr fontId="21"/>
  </si>
  <si>
    <t>平成26年</t>
    <phoneticPr fontId="21"/>
  </si>
  <si>
    <t>化学車</t>
    <rPh sb="0" eb="2">
      <t>カガク</t>
    </rPh>
    <rPh sb="2" eb="3">
      <t>シャ</t>
    </rPh>
    <phoneticPr fontId="21"/>
  </si>
  <si>
    <t>（注）（    ）は浦添市内の数値である。</t>
    <phoneticPr fontId="21"/>
  </si>
  <si>
    <t>自然災害</t>
    <rPh sb="0" eb="2">
      <t>シゼン</t>
    </rPh>
    <rPh sb="2" eb="4">
      <t>サイガイ</t>
    </rPh>
    <phoneticPr fontId="21"/>
  </si>
  <si>
    <t>平成25年</t>
    <rPh sb="0" eb="2">
      <t>ヘイセイ</t>
    </rPh>
    <rPh sb="4" eb="5">
      <t>ネン</t>
    </rPh>
    <phoneticPr fontId="21"/>
  </si>
  <si>
    <t xml:space="preserve"> 　 29</t>
    <phoneticPr fontId="21"/>
  </si>
  <si>
    <t xml:space="preserve">  27</t>
    <phoneticPr fontId="32"/>
  </si>
  <si>
    <t>（単位：件）</t>
    <rPh sb="4" eb="5">
      <t>ケン</t>
    </rPh>
    <phoneticPr fontId="21"/>
  </si>
  <si>
    <t>泥酔者通報</t>
    <rPh sb="0" eb="2">
      <t>デイスイ</t>
    </rPh>
    <rPh sb="2" eb="3">
      <t>シャ</t>
    </rPh>
    <rPh sb="3" eb="5">
      <t>ツウホウ</t>
    </rPh>
    <phoneticPr fontId="21"/>
  </si>
  <si>
    <t>うち路上寝</t>
    <rPh sb="2" eb="4">
      <t>ロジョウ</t>
    </rPh>
    <rPh sb="4" eb="5">
      <t>ネ</t>
    </rPh>
    <phoneticPr fontId="21"/>
  </si>
  <si>
    <t>（162）　泥酔者・路上寝件数（浦添警察署管内）</t>
    <rPh sb="6" eb="8">
      <t>デイスイ</t>
    </rPh>
    <rPh sb="8" eb="9">
      <t>シャ</t>
    </rPh>
    <rPh sb="10" eb="12">
      <t>ロジョウ</t>
    </rPh>
    <rPh sb="12" eb="13">
      <t>ネ</t>
    </rPh>
    <rPh sb="13" eb="15">
      <t>ケンスウ</t>
    </rPh>
    <rPh sb="16" eb="18">
      <t>ウラソエ</t>
    </rPh>
    <rPh sb="18" eb="21">
      <t>ケイサツショ</t>
    </rPh>
    <rPh sb="21" eb="23">
      <t>カンナイ</t>
    </rPh>
    <phoneticPr fontId="21"/>
  </si>
  <si>
    <t>（161）  刑法犯罪認知・検挙状況（浦添市内における数値）</t>
    <phoneticPr fontId="21"/>
  </si>
  <si>
    <t>（163）    過去５年間の月別火災発生件数</t>
    <phoneticPr fontId="21"/>
  </si>
  <si>
    <t xml:space="preserve">（164）  過去５年間の種類別火災発生件数                               　　　            </t>
    <phoneticPr fontId="21"/>
  </si>
  <si>
    <t>（165）  過去５年間の原因別火災発生件数・損害額                                 　          　　</t>
    <phoneticPr fontId="21"/>
  </si>
  <si>
    <t>（166）  過去５年間の火災発生件数・出動車両・出動人員・使用水量の推移</t>
    <phoneticPr fontId="21"/>
  </si>
  <si>
    <t>（167）  過去５年間の字別火災発生件数</t>
    <phoneticPr fontId="21"/>
  </si>
  <si>
    <t>（168）  過去５年間の出火時間帯別火災発生件数</t>
    <phoneticPr fontId="21"/>
  </si>
  <si>
    <t>（169）  過去５年間の月別火災出動人員</t>
    <rPh sb="18" eb="19">
      <t>ドウ</t>
    </rPh>
    <phoneticPr fontId="21"/>
  </si>
  <si>
    <t>（170）  過去５年間の事故種別救急搬送人員</t>
    <phoneticPr fontId="21"/>
  </si>
  <si>
    <t xml:space="preserve">（174）  消防本部及び消防署職員数の推移 </t>
    <phoneticPr fontId="21"/>
  </si>
  <si>
    <t>（175）  消防車両等の保有状況</t>
    <phoneticPr fontId="21"/>
  </si>
  <si>
    <t>平成26年</t>
  </si>
  <si>
    <t>平成27年</t>
  </si>
  <si>
    <t>平成28年</t>
  </si>
  <si>
    <t>-</t>
  </si>
  <si>
    <t>-</t>
    <phoneticPr fontId="21"/>
  </si>
  <si>
    <t>平成29年</t>
  </si>
  <si>
    <t>平成26年</t>
    <rPh sb="0" eb="2">
      <t>ヘイセイ</t>
    </rPh>
    <rPh sb="4" eb="5">
      <t>ネン</t>
    </rPh>
    <phoneticPr fontId="21"/>
  </si>
  <si>
    <t>平成30年</t>
    <rPh sb="0" eb="2">
      <t>ヘイセイ</t>
    </rPh>
    <rPh sb="4" eb="5">
      <t>ネン</t>
    </rPh>
    <phoneticPr fontId="21"/>
  </si>
  <si>
    <t>平成26年</t>
    <phoneticPr fontId="21"/>
  </si>
  <si>
    <t>平成26年</t>
    <phoneticPr fontId="32"/>
  </si>
  <si>
    <t>平成26年</t>
    <rPh sb="0" eb="2">
      <t>ヘイセイ</t>
    </rPh>
    <rPh sb="4" eb="5">
      <t>ネン</t>
    </rPh>
    <phoneticPr fontId="32"/>
  </si>
  <si>
    <t xml:space="preserve">  28</t>
    <phoneticPr fontId="32"/>
  </si>
  <si>
    <t xml:space="preserve">  29</t>
    <phoneticPr fontId="21"/>
  </si>
  <si>
    <t xml:space="preserve">  30</t>
    <phoneticPr fontId="21"/>
  </si>
  <si>
    <t>平成29年</t>
    <phoneticPr fontId="21"/>
  </si>
  <si>
    <t>-</t>
    <phoneticPr fontId="21"/>
  </si>
  <si>
    <t>-</t>
    <phoneticPr fontId="21"/>
  </si>
  <si>
    <t>平成28年</t>
    <rPh sb="0" eb="2">
      <t>ヘイセイ</t>
    </rPh>
    <rPh sb="4" eb="5">
      <t>ネン</t>
    </rPh>
    <phoneticPr fontId="21"/>
  </si>
  <si>
    <t>令和元年版OK</t>
    <rPh sb="0" eb="2">
      <t>レイワ</t>
    </rPh>
    <rPh sb="2" eb="3">
      <t>ガン</t>
    </rPh>
    <rPh sb="3" eb="5">
      <t>ネンバン</t>
    </rPh>
    <phoneticPr fontId="21"/>
  </si>
  <si>
    <t>その他は</t>
    <rPh sb="2" eb="3">
      <t>タ</t>
    </rPh>
    <phoneticPr fontId="21"/>
  </si>
  <si>
    <t>漏電</t>
    <rPh sb="0" eb="2">
      <t>ロウデン</t>
    </rPh>
    <phoneticPr fontId="21"/>
  </si>
  <si>
    <t>残火の
不始末</t>
    <phoneticPr fontId="21"/>
  </si>
  <si>
    <r>
      <t>酒</t>
    </r>
    <r>
      <rPr>
        <sz val="6"/>
        <rFont val="ＭＳ 明朝"/>
        <family val="1"/>
        <charset val="128"/>
      </rPr>
      <t xml:space="preserve"> </t>
    </r>
    <r>
      <rPr>
        <sz val="10"/>
        <rFont val="ＭＳ 明朝"/>
        <family val="1"/>
        <charset val="128"/>
      </rPr>
      <t>酔</t>
    </r>
    <r>
      <rPr>
        <sz val="6"/>
        <rFont val="ＭＳ 明朝"/>
        <family val="1"/>
        <charset val="128"/>
      </rPr>
      <t xml:space="preserve"> </t>
    </r>
    <r>
      <rPr>
        <sz val="10"/>
        <rFont val="ＭＳ 明朝"/>
        <family val="1"/>
        <charset val="128"/>
      </rPr>
      <t>・</t>
    </r>
    <r>
      <rPr>
        <sz val="6"/>
        <rFont val="ＭＳ 明朝"/>
        <family val="1"/>
        <charset val="128"/>
      </rPr>
      <t xml:space="preserve"> </t>
    </r>
    <r>
      <rPr>
        <sz val="10"/>
        <rFont val="ＭＳ 明朝"/>
        <family val="1"/>
        <charset val="128"/>
      </rPr>
      <t>酒</t>
    </r>
    <r>
      <rPr>
        <sz val="6"/>
        <rFont val="ＭＳ 明朝"/>
        <family val="1"/>
        <charset val="128"/>
      </rPr>
      <t xml:space="preserve"> </t>
    </r>
    <r>
      <rPr>
        <sz val="10"/>
        <rFont val="ＭＳ 明朝"/>
        <family val="1"/>
        <charset val="128"/>
      </rPr>
      <t>気</t>
    </r>
    <r>
      <rPr>
        <sz val="6"/>
        <rFont val="ＭＳ 明朝"/>
        <family val="1"/>
        <charset val="128"/>
      </rPr>
      <t xml:space="preserve"> </t>
    </r>
    <r>
      <rPr>
        <sz val="10"/>
        <rFont val="ＭＳ 明朝"/>
        <family val="1"/>
        <charset val="128"/>
      </rPr>
      <t>帯</t>
    </r>
    <r>
      <rPr>
        <sz val="6"/>
        <rFont val="ＭＳ 明朝"/>
        <family val="1"/>
        <charset val="128"/>
      </rPr>
      <t xml:space="preserve"> </t>
    </r>
    <r>
      <rPr>
        <sz val="10"/>
        <rFont val="ＭＳ 明朝"/>
        <family val="1"/>
        <charset val="128"/>
      </rPr>
      <t>び</t>
    </r>
    <r>
      <rPr>
        <sz val="6"/>
        <rFont val="ＭＳ 明朝"/>
        <family val="1"/>
        <charset val="128"/>
      </rPr>
      <t xml:space="preserve"> </t>
    </r>
    <r>
      <rPr>
        <sz val="10"/>
        <rFont val="ＭＳ 明朝"/>
        <family val="1"/>
        <charset val="128"/>
      </rPr>
      <t>運</t>
    </r>
    <r>
      <rPr>
        <sz val="6"/>
        <rFont val="ＭＳ 明朝"/>
        <family val="1"/>
        <charset val="128"/>
      </rPr>
      <t xml:space="preserve"> </t>
    </r>
    <r>
      <rPr>
        <sz val="10"/>
        <rFont val="ＭＳ 明朝"/>
        <family val="1"/>
        <charset val="128"/>
      </rPr>
      <t>転</t>
    </r>
  </si>
  <si>
    <r>
      <t>信 　</t>
    </r>
    <r>
      <rPr>
        <sz val="9"/>
        <rFont val="ＭＳ 明朝"/>
        <family val="1"/>
        <charset val="128"/>
      </rPr>
      <t>　</t>
    </r>
    <r>
      <rPr>
        <sz val="10"/>
        <rFont val="ＭＳ 明朝"/>
        <family val="1"/>
        <charset val="128"/>
      </rPr>
      <t>号 　</t>
    </r>
    <r>
      <rPr>
        <sz val="9"/>
        <rFont val="ＭＳ 明朝"/>
        <family val="1"/>
        <charset val="128"/>
      </rPr>
      <t>　</t>
    </r>
    <r>
      <rPr>
        <sz val="10"/>
        <rFont val="ＭＳ 明朝"/>
        <family val="1"/>
        <charset val="128"/>
      </rPr>
      <t>無 　</t>
    </r>
    <r>
      <rPr>
        <sz val="9"/>
        <rFont val="ＭＳ 明朝"/>
        <family val="1"/>
        <charset val="128"/>
      </rPr>
      <t>　</t>
    </r>
    <r>
      <rPr>
        <sz val="10"/>
        <rFont val="ＭＳ 明朝"/>
        <family val="1"/>
        <charset val="128"/>
      </rPr>
      <t>視</t>
    </r>
  </si>
  <si>
    <r>
      <t>通</t>
    </r>
    <r>
      <rPr>
        <sz val="11"/>
        <rFont val="ＭＳ 明朝"/>
        <family val="1"/>
        <charset val="128"/>
      </rPr>
      <t>　</t>
    </r>
    <r>
      <rPr>
        <sz val="10"/>
        <rFont val="ＭＳ 明朝"/>
        <family val="1"/>
        <charset val="128"/>
      </rPr>
      <t>行</t>
    </r>
    <r>
      <rPr>
        <sz val="11"/>
        <rFont val="ＭＳ 明朝"/>
        <family val="1"/>
        <charset val="128"/>
      </rPr>
      <t>　</t>
    </r>
    <r>
      <rPr>
        <sz val="10"/>
        <rFont val="ＭＳ 明朝"/>
        <family val="1"/>
        <charset val="128"/>
      </rPr>
      <t>禁</t>
    </r>
    <r>
      <rPr>
        <sz val="11"/>
        <rFont val="ＭＳ 明朝"/>
        <family val="1"/>
        <charset val="128"/>
      </rPr>
      <t>　</t>
    </r>
    <r>
      <rPr>
        <sz val="10"/>
        <rFont val="ＭＳ 明朝"/>
        <family val="1"/>
        <charset val="128"/>
      </rPr>
      <t>止</t>
    </r>
    <r>
      <rPr>
        <sz val="11"/>
        <rFont val="ＭＳ 明朝"/>
        <family val="1"/>
        <charset val="128"/>
      </rPr>
      <t>　</t>
    </r>
    <r>
      <rPr>
        <sz val="10"/>
        <rFont val="ＭＳ 明朝"/>
        <family val="1"/>
        <charset val="128"/>
      </rPr>
      <t>違</t>
    </r>
    <r>
      <rPr>
        <sz val="11"/>
        <rFont val="ＭＳ 明朝"/>
        <family val="1"/>
        <charset val="128"/>
      </rPr>
      <t>　</t>
    </r>
    <r>
      <rPr>
        <sz val="10"/>
        <rFont val="ＭＳ 明朝"/>
        <family val="1"/>
        <charset val="128"/>
      </rPr>
      <t>反</t>
    </r>
  </si>
  <si>
    <r>
      <t>整</t>
    </r>
    <r>
      <rPr>
        <sz val="7"/>
        <rFont val="ＭＳ 明朝"/>
        <family val="1"/>
        <charset val="128"/>
      </rPr>
      <t>　</t>
    </r>
    <r>
      <rPr>
        <sz val="10"/>
        <rFont val="ＭＳ 明朝"/>
        <family val="1"/>
        <charset val="128"/>
      </rPr>
      <t>備</t>
    </r>
    <r>
      <rPr>
        <sz val="7"/>
        <rFont val="ＭＳ 明朝"/>
        <family val="1"/>
        <charset val="128"/>
      </rPr>
      <t>　</t>
    </r>
    <r>
      <rPr>
        <sz val="10"/>
        <rFont val="ＭＳ 明朝"/>
        <family val="1"/>
        <charset val="128"/>
      </rPr>
      <t>不</t>
    </r>
    <r>
      <rPr>
        <sz val="7"/>
        <rFont val="ＭＳ 明朝"/>
        <family val="1"/>
        <charset val="128"/>
      </rPr>
      <t>　</t>
    </r>
    <r>
      <rPr>
        <sz val="10"/>
        <rFont val="ＭＳ 明朝"/>
        <family val="1"/>
        <charset val="128"/>
      </rPr>
      <t>良</t>
    </r>
    <r>
      <rPr>
        <sz val="7"/>
        <rFont val="ＭＳ 明朝"/>
        <family val="1"/>
        <charset val="128"/>
      </rPr>
      <t>　</t>
    </r>
    <r>
      <rPr>
        <sz val="10"/>
        <rFont val="ＭＳ 明朝"/>
        <family val="1"/>
        <charset val="128"/>
      </rPr>
      <t>車</t>
    </r>
    <r>
      <rPr>
        <sz val="7"/>
        <rFont val="ＭＳ 明朝"/>
        <family val="1"/>
        <charset val="128"/>
      </rPr>
      <t>　</t>
    </r>
    <r>
      <rPr>
        <sz val="10"/>
        <rFont val="ＭＳ 明朝"/>
        <family val="1"/>
        <charset val="128"/>
      </rPr>
      <t>両</t>
    </r>
    <r>
      <rPr>
        <sz val="7"/>
        <rFont val="ＭＳ 明朝"/>
        <family val="1"/>
        <charset val="128"/>
      </rPr>
      <t>　</t>
    </r>
    <r>
      <rPr>
        <sz val="10"/>
        <rFont val="ＭＳ 明朝"/>
        <family val="1"/>
        <charset val="128"/>
      </rPr>
      <t>等</t>
    </r>
  </si>
  <si>
    <r>
      <t>定</t>
    </r>
    <r>
      <rPr>
        <sz val="9.5"/>
        <rFont val="ＭＳ 明朝"/>
        <family val="1"/>
        <charset val="128"/>
      </rPr>
      <t xml:space="preserve">　 </t>
    </r>
    <r>
      <rPr>
        <sz val="10"/>
        <rFont val="ＭＳ 明朝"/>
        <family val="1"/>
        <charset val="128"/>
      </rPr>
      <t>員 　外 　乗 　車</t>
    </r>
  </si>
  <si>
    <r>
      <t>（171）  時間帯別・事故種別・救急搬送人員（</t>
    </r>
    <r>
      <rPr>
        <sz val="10"/>
        <rFont val="ＭＳ 明朝"/>
        <family val="1"/>
        <charset val="128"/>
      </rPr>
      <t>平成30年12月末現在）</t>
    </r>
    <rPh sb="31" eb="32">
      <t>ガツ</t>
    </rPh>
    <rPh sb="32" eb="33">
      <t>マツ</t>
    </rPh>
    <rPh sb="33" eb="35">
      <t>ゲンザイ</t>
    </rPh>
    <phoneticPr fontId="21"/>
  </si>
  <si>
    <r>
      <t>（172）  曜日別・事故種別・救急搬送人員（</t>
    </r>
    <r>
      <rPr>
        <sz val="10"/>
        <rFont val="ＭＳ 明朝"/>
        <family val="1"/>
        <charset val="128"/>
      </rPr>
      <t>平成30年12月末現在）</t>
    </r>
    <rPh sb="30" eb="31">
      <t>ガツ</t>
    </rPh>
    <rPh sb="31" eb="32">
      <t>マツ</t>
    </rPh>
    <rPh sb="32" eb="34">
      <t>ゲンザイ</t>
    </rPh>
    <phoneticPr fontId="21"/>
  </si>
  <si>
    <r>
      <t>（173)   事故種別・年齢別救急搬送人員（平成</t>
    </r>
    <r>
      <rPr>
        <sz val="10"/>
        <rFont val="ＭＳ 明朝"/>
        <family val="1"/>
        <charset val="128"/>
      </rPr>
      <t>30年12月末現在）</t>
    </r>
    <rPh sb="24" eb="25">
      <t>セイ</t>
    </rPh>
    <rPh sb="27" eb="28">
      <t>ネン</t>
    </rPh>
    <rPh sb="30" eb="31">
      <t>ガツ</t>
    </rPh>
    <rPh sb="31" eb="32">
      <t>マツ</t>
    </rPh>
    <rPh sb="32" eb="34">
      <t>ゲンザイ</t>
    </rPh>
    <phoneticPr fontId="21"/>
  </si>
  <si>
    <t xml:space="preserve">    28</t>
    <phoneticPr fontId="21"/>
  </si>
  <si>
    <t xml:space="preserve">    27</t>
    <phoneticPr fontId="21"/>
  </si>
  <si>
    <t xml:space="preserve">   30</t>
    <phoneticPr fontId="2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</si>
</sst>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6">
    <numFmt numFmtId="41" formatCode="_ * #,##0_ ;_ * \-#,##0_ ;_ * &quot;-&quot;_ ;_ @_ "/>
    <numFmt numFmtId="176" formatCode="\(#,###\)"/>
    <numFmt numFmtId="177" formatCode="0.0"/>
    <numFmt numFmtId="178" formatCode="0_);\(0\)"/>
    <numFmt numFmtId="179" formatCode="#,##0_);\(#,##0\)"/>
    <numFmt numFmtId="180" formatCode="#,##0;[Red]#,##0"/>
    <numFmt numFmtId="181" formatCode="#,##0_);[Red]\(#,##0\)"/>
    <numFmt numFmtId="182" formatCode="#,##0_ "/>
    <numFmt numFmtId="183" formatCode="#,##0.0_ "/>
    <numFmt numFmtId="184" formatCode="&quot;　&quot;0"/>
    <numFmt numFmtId="185" formatCode="_ * #,##0_ ;_ * \-#,##0_ ;_ * \-_ ;_ @_ "/>
    <numFmt numFmtId="186" formatCode="0&quot;件&quot;"/>
    <numFmt numFmtId="187" formatCode="0_ "/>
    <numFmt numFmtId="188" formatCode="0.0;[Red]0.0"/>
    <numFmt numFmtId="189" formatCode="0_);[Red]\(0\)"/>
    <numFmt numFmtId="190" formatCode="0.0_);[Red]\(0.0\)"/>
    <numFmt numFmtId="191" formatCode="\(#,###.0\)"/>
    <numFmt numFmtId="192" formatCode="&quot;平成&quot;##&quot;年&quot;"/>
    <numFmt numFmtId="193" formatCode="##&quot;年&quot;"/>
    <numFmt numFmtId="194" formatCode="0.0%"/>
    <numFmt numFmtId="195" formatCode="_ * #,##0.0_ ;_ * \-#,##0.0_ ;_ * \-_ ;_ @_ "/>
    <numFmt numFmtId="196" formatCode="&quot; &quot;0"/>
    <numFmt numFmtId="197" formatCode="&quot;  &quot;0"/>
    <numFmt numFmtId="198" formatCode="&quot; &quot;#"/>
    <numFmt numFmtId="199" formatCode="&quot;平&quot;&quot;成&quot;##&quot;年&quot;"/>
    <numFmt numFmtId="200" formatCode="#0&quot;　 &quot;"/>
  </numFmts>
  <fonts count="38" x14ac:knownFonts="1"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6"/>
      <name val="ＭＳ 明朝"/>
      <family val="1"/>
      <charset val="128"/>
    </font>
    <font>
      <b/>
      <sz val="10"/>
      <name val="ＭＳ 明朝"/>
      <family val="1"/>
      <charset val="128"/>
    </font>
    <font>
      <b/>
      <sz val="8"/>
      <name val="ＭＳ 明朝"/>
      <family val="1"/>
      <charset val="128"/>
    </font>
    <font>
      <sz val="6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9.5"/>
      <name val="ＭＳ 明朝"/>
      <family val="1"/>
      <charset val="128"/>
    </font>
    <font>
      <sz val="10"/>
      <color indexed="9"/>
      <name val="ＭＳ 明朝"/>
      <family val="1"/>
      <charset val="128"/>
    </font>
    <font>
      <b/>
      <sz val="10"/>
      <color indexed="9"/>
      <name val="ＭＳ 明朝"/>
      <family val="1"/>
      <charset val="128"/>
    </font>
    <font>
      <sz val="16"/>
      <name val="ＭＳ 明朝"/>
      <family val="1"/>
      <charset val="128"/>
    </font>
    <font>
      <b/>
      <sz val="14"/>
      <name val="ＭＳ 明朝"/>
      <family val="1"/>
      <charset val="128"/>
    </font>
    <font>
      <sz val="10"/>
      <color indexed="10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0"/>
      <color rgb="FF0070C0"/>
      <name val="ＭＳ 明朝"/>
      <family val="1"/>
      <charset val="128"/>
    </font>
    <font>
      <sz val="11"/>
      <name val="ＭＳ Ｐゴシック"/>
      <family val="3"/>
      <charset val="128"/>
    </font>
    <font>
      <sz val="10"/>
      <color theme="0" tint="-0.34998626667073579"/>
      <name val="ＭＳ 明朝"/>
      <family val="1"/>
      <charset val="128"/>
    </font>
    <font>
      <sz val="9"/>
      <color theme="0" tint="-0.34998626667073579"/>
      <name val="ＭＳ 明朝"/>
      <family val="1"/>
      <charset val="128"/>
    </font>
    <font>
      <b/>
      <sz val="10"/>
      <color theme="0" tint="-0.34998626667073579"/>
      <name val="ＭＳ 明朝"/>
      <family val="1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rgb="FFFFFF00"/>
        <bgColor indexed="64"/>
      </patternFill>
    </fill>
  </fills>
  <borders count="12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medium">
        <color indexed="64"/>
      </right>
      <top style="thin">
        <color indexed="8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indexed="8"/>
      </right>
      <top/>
      <bottom style="medium">
        <color auto="1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/>
      <right style="medium">
        <color auto="1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64"/>
      </left>
      <right/>
      <top style="medium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 style="thin">
        <color indexed="8"/>
      </bottom>
      <diagonal/>
    </border>
    <border>
      <left/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8"/>
      </top>
      <bottom style="thin">
        <color indexed="8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47">
    <xf numFmtId="0" fontId="0" fillId="0" borderId="0">
      <alignment vertical="center"/>
    </xf>
    <xf numFmtId="0" fontId="1" fillId="2" borderId="0" applyNumberFormat="0" applyBorder="0" applyProtection="0">
      <alignment vertical="center"/>
    </xf>
    <xf numFmtId="0" fontId="1" fillId="3" borderId="0" applyNumberFormat="0" applyBorder="0" applyProtection="0">
      <alignment vertical="center"/>
    </xf>
    <xf numFmtId="0" fontId="1" fillId="4" borderId="0" applyNumberFormat="0" applyBorder="0" applyProtection="0">
      <alignment vertical="center"/>
    </xf>
    <xf numFmtId="0" fontId="1" fillId="5" borderId="0" applyNumberFormat="0" applyBorder="0" applyProtection="0">
      <alignment vertical="center"/>
    </xf>
    <xf numFmtId="0" fontId="1" fillId="6" borderId="0" applyNumberFormat="0" applyBorder="0" applyProtection="0">
      <alignment vertical="center"/>
    </xf>
    <xf numFmtId="0" fontId="1" fillId="7" borderId="0" applyNumberFormat="0" applyBorder="0" applyProtection="0">
      <alignment vertical="center"/>
    </xf>
    <xf numFmtId="0" fontId="1" fillId="8" borderId="0" applyNumberFormat="0" applyBorder="0" applyProtection="0">
      <alignment vertical="center"/>
    </xf>
    <xf numFmtId="0" fontId="1" fillId="9" borderId="0" applyNumberFormat="0" applyBorder="0" applyProtection="0">
      <alignment vertical="center"/>
    </xf>
    <xf numFmtId="0" fontId="1" fillId="10" borderId="0" applyNumberFormat="0" applyBorder="0" applyProtection="0">
      <alignment vertical="center"/>
    </xf>
    <xf numFmtId="0" fontId="1" fillId="5" borderId="0" applyNumberFormat="0" applyBorder="0" applyProtection="0">
      <alignment vertical="center"/>
    </xf>
    <xf numFmtId="0" fontId="1" fillId="8" borderId="0" applyNumberFormat="0" applyBorder="0" applyProtection="0">
      <alignment vertical="center"/>
    </xf>
    <xf numFmtId="0" fontId="1" fillId="11" borderId="0" applyNumberFormat="0" applyBorder="0" applyProtection="0">
      <alignment vertical="center"/>
    </xf>
    <xf numFmtId="0" fontId="2" fillId="12" borderId="0" applyNumberFormat="0" applyBorder="0" applyProtection="0">
      <alignment vertical="center"/>
    </xf>
    <xf numFmtId="0" fontId="2" fillId="9" borderId="0" applyNumberFormat="0" applyBorder="0" applyProtection="0">
      <alignment vertical="center"/>
    </xf>
    <xf numFmtId="0" fontId="2" fillId="10" borderId="0" applyNumberFormat="0" applyBorder="0" applyProtection="0">
      <alignment vertical="center"/>
    </xf>
    <xf numFmtId="0" fontId="2" fillId="13" borderId="0" applyNumberFormat="0" applyBorder="0" applyProtection="0">
      <alignment vertical="center"/>
    </xf>
    <xf numFmtId="0" fontId="2" fillId="14" borderId="0" applyNumberFormat="0" applyBorder="0" applyProtection="0">
      <alignment vertical="center"/>
    </xf>
    <xf numFmtId="0" fontId="2" fillId="15" borderId="0" applyNumberFormat="0" applyBorder="0" applyProtection="0">
      <alignment vertical="center"/>
    </xf>
    <xf numFmtId="0" fontId="2" fillId="16" borderId="0" applyNumberFormat="0" applyBorder="0" applyProtection="0">
      <alignment vertical="center"/>
    </xf>
    <xf numFmtId="0" fontId="2" fillId="17" borderId="0" applyNumberFormat="0" applyBorder="0" applyProtection="0">
      <alignment vertical="center"/>
    </xf>
    <xf numFmtId="0" fontId="2" fillId="18" borderId="0" applyNumberFormat="0" applyBorder="0" applyProtection="0">
      <alignment vertical="center"/>
    </xf>
    <xf numFmtId="0" fontId="2" fillId="13" borderId="0" applyNumberFormat="0" applyBorder="0" applyProtection="0">
      <alignment vertical="center"/>
    </xf>
    <xf numFmtId="0" fontId="2" fillId="14" borderId="0" applyNumberFormat="0" applyBorder="0" applyProtection="0">
      <alignment vertical="center"/>
    </xf>
    <xf numFmtId="0" fontId="2" fillId="19" borderId="0" applyNumberFormat="0" applyBorder="0" applyProtection="0">
      <alignment vertical="center"/>
    </xf>
    <xf numFmtId="0" fontId="4" fillId="0" borderId="0" applyNumberFormat="0" applyFill="0" applyBorder="0" applyProtection="0">
      <alignment vertical="center"/>
    </xf>
    <xf numFmtId="0" fontId="5" fillId="20" borderId="1" applyNumberFormat="0" applyProtection="0">
      <alignment vertical="center"/>
    </xf>
    <xf numFmtId="0" fontId="3" fillId="21" borderId="0" applyNumberFormat="0" applyBorder="0" applyProtection="0">
      <alignment vertical="center"/>
    </xf>
    <xf numFmtId="0" fontId="31" fillId="22" borderId="2" applyNumberFormat="0" applyProtection="0">
      <alignment vertical="center"/>
    </xf>
    <xf numFmtId="0" fontId="6" fillId="0" borderId="3" applyNumberFormat="0" applyFill="0" applyProtection="0">
      <alignment vertical="center"/>
    </xf>
    <xf numFmtId="0" fontId="9" fillId="3" borderId="0" applyNumberFormat="0" applyBorder="0" applyProtection="0">
      <alignment vertical="center"/>
    </xf>
    <xf numFmtId="0" fontId="14" fillId="23" borderId="4" applyNumberFormat="0" applyProtection="0">
      <alignment vertical="center"/>
    </xf>
    <xf numFmtId="0" fontId="16" fillId="0" borderId="0" applyNumberFormat="0" applyFill="0" applyBorder="0" applyProtection="0">
      <alignment vertical="center"/>
    </xf>
    <xf numFmtId="0" fontId="11" fillId="0" borderId="5" applyNumberFormat="0" applyFill="0" applyProtection="0">
      <alignment vertical="center"/>
    </xf>
    <xf numFmtId="0" fontId="12" fillId="0" borderId="6" applyNumberFormat="0" applyFill="0" applyProtection="0">
      <alignment vertical="center"/>
    </xf>
    <xf numFmtId="0" fontId="13" fillId="0" borderId="7" applyNumberFormat="0" applyFill="0" applyProtection="0">
      <alignment vertical="center"/>
    </xf>
    <xf numFmtId="0" fontId="13" fillId="0" borderId="0" applyNumberFormat="0" applyFill="0" applyBorder="0" applyProtection="0">
      <alignment vertical="center"/>
    </xf>
    <xf numFmtId="0" fontId="17" fillId="0" borderId="8" applyNumberFormat="0" applyFill="0" applyProtection="0">
      <alignment vertical="center"/>
    </xf>
    <xf numFmtId="0" fontId="8" fillId="23" borderId="9" applyNumberFormat="0" applyProtection="0">
      <alignment vertical="center"/>
    </xf>
    <xf numFmtId="0" fontId="15" fillId="0" borderId="0" applyNumberFormat="0" applyFill="0" applyBorder="0" applyProtection="0">
      <alignment vertical="center"/>
    </xf>
    <xf numFmtId="0" fontId="7" fillId="7" borderId="4" applyNumberFormat="0" applyProtection="0">
      <alignment vertical="center"/>
    </xf>
    <xf numFmtId="0" fontId="10" fillId="4" borderId="0" applyNumberFormat="0" applyBorder="0" applyProtection="0">
      <alignment vertical="center"/>
    </xf>
    <xf numFmtId="38" fontId="31" fillId="0" borderId="0" applyFont="0" applyFill="0" applyBorder="0" applyAlignment="0" applyProtection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9" fontId="31" fillId="0" borderId="0" applyFont="0" applyFill="0" applyBorder="0" applyAlignment="0" applyProtection="0">
      <alignment vertical="center"/>
    </xf>
    <xf numFmtId="0" fontId="34" fillId="0" borderId="0"/>
  </cellStyleXfs>
  <cellXfs count="555">
    <xf numFmtId="0" fontId="0" fillId="0" borderId="0" xfId="0">
      <alignment vertical="center"/>
    </xf>
    <xf numFmtId="0" fontId="0" fillId="0" borderId="0" xfId="0" applyFont="1" applyBorder="1" applyAlignment="1">
      <alignment vertical="center"/>
    </xf>
    <xf numFmtId="0" fontId="0" fillId="0" borderId="0" xfId="0" applyFont="1" applyBorder="1" applyAlignment="1">
      <alignment horizontal="center" vertical="center"/>
    </xf>
    <xf numFmtId="182" fontId="0" fillId="0" borderId="0" xfId="0" applyNumberFormat="1" applyFont="1" applyBorder="1" applyAlignment="1">
      <alignment vertical="top"/>
    </xf>
    <xf numFmtId="182" fontId="0" fillId="0" borderId="0" xfId="0" applyNumberFormat="1" applyFont="1" applyBorder="1" applyAlignment="1">
      <alignment vertical="center"/>
    </xf>
    <xf numFmtId="182" fontId="0" fillId="0" borderId="0" xfId="0" applyNumberFormat="1" applyFont="1" applyFill="1" applyBorder="1" applyAlignment="1">
      <alignment vertical="top"/>
    </xf>
    <xf numFmtId="0" fontId="0" fillId="0" borderId="0" xfId="0" applyFont="1">
      <alignment vertical="center"/>
    </xf>
    <xf numFmtId="185" fontId="0" fillId="0" borderId="0" xfId="0" applyNumberFormat="1" applyFont="1" applyFill="1" applyBorder="1" applyAlignment="1">
      <alignment horizontal="right" vertical="center"/>
    </xf>
    <xf numFmtId="0" fontId="0" fillId="0" borderId="0" xfId="0" applyFont="1" applyBorder="1">
      <alignment vertical="center"/>
    </xf>
    <xf numFmtId="0" fontId="0" fillId="0" borderId="0" xfId="0" applyFont="1" applyFill="1" applyAlignment="1">
      <alignment horizontal="right" vertical="center"/>
    </xf>
    <xf numFmtId="0" fontId="0" fillId="0" borderId="0" xfId="0" applyFont="1" applyFill="1" applyAlignment="1">
      <alignment vertical="center"/>
    </xf>
    <xf numFmtId="49" fontId="0" fillId="0" borderId="0" xfId="0" applyNumberFormat="1" applyFont="1" applyAlignment="1">
      <alignment vertical="center"/>
    </xf>
    <xf numFmtId="0" fontId="28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49" fontId="19" fillId="0" borderId="0" xfId="0" applyNumberFormat="1" applyFont="1" applyAlignment="1">
      <alignment vertical="center"/>
    </xf>
    <xf numFmtId="0" fontId="26" fillId="0" borderId="0" xfId="0" applyFont="1" applyBorder="1" applyAlignment="1">
      <alignment horizontal="center" vertical="top"/>
    </xf>
    <xf numFmtId="183" fontId="0" fillId="0" borderId="0" xfId="0" applyNumberFormat="1" applyFont="1" applyBorder="1" applyAlignment="1">
      <alignment vertical="center"/>
    </xf>
    <xf numFmtId="183" fontId="0" fillId="0" borderId="0" xfId="0" applyNumberFormat="1" applyFont="1" applyBorder="1" applyAlignment="1">
      <alignment vertical="top"/>
    </xf>
    <xf numFmtId="0" fontId="0" fillId="0" borderId="0" xfId="0" applyFont="1" applyFill="1">
      <alignment vertical="center"/>
    </xf>
    <xf numFmtId="0" fontId="0" fillId="0" borderId="0" xfId="0" applyFont="1" applyBorder="1" applyAlignment="1">
      <alignment horizontal="center" vertical="top"/>
    </xf>
    <xf numFmtId="0" fontId="27" fillId="0" borderId="0" xfId="0" applyFont="1" applyBorder="1" applyAlignment="1">
      <alignment horizontal="center" vertical="top"/>
    </xf>
    <xf numFmtId="182" fontId="19" fillId="0" borderId="0" xfId="0" applyNumberFormat="1" applyFont="1" applyFill="1" applyBorder="1" applyAlignment="1">
      <alignment vertical="top"/>
    </xf>
    <xf numFmtId="182" fontId="19" fillId="0" borderId="0" xfId="0" applyNumberFormat="1" applyFont="1" applyBorder="1" applyAlignment="1">
      <alignment vertical="top"/>
    </xf>
    <xf numFmtId="183" fontId="19" fillId="0" borderId="0" xfId="0" applyNumberFormat="1" applyFont="1" applyBorder="1" applyAlignment="1">
      <alignment vertical="top"/>
    </xf>
    <xf numFmtId="180" fontId="19" fillId="0" borderId="0" xfId="0" applyNumberFormat="1" applyFont="1" applyBorder="1" applyAlignment="1">
      <alignment horizontal="right" vertical="center" indent="1"/>
    </xf>
    <xf numFmtId="0" fontId="30" fillId="0" borderId="0" xfId="0" applyFont="1">
      <alignment vertical="center"/>
    </xf>
    <xf numFmtId="180" fontId="19" fillId="0" borderId="0" xfId="0" applyNumberFormat="1" applyFont="1" applyFill="1" applyBorder="1" applyAlignment="1">
      <alignment horizontal="right" vertical="center"/>
    </xf>
    <xf numFmtId="182" fontId="0" fillId="0" borderId="12" xfId="0" applyNumberFormat="1" applyFont="1" applyFill="1" applyBorder="1" applyAlignment="1">
      <alignment vertical="center"/>
    </xf>
    <xf numFmtId="182" fontId="0" fillId="0" borderId="0" xfId="0" applyNumberFormat="1" applyFont="1" applyFill="1" applyBorder="1" applyAlignment="1">
      <alignment vertical="center"/>
    </xf>
    <xf numFmtId="183" fontId="0" fillId="0" borderId="11" xfId="0" applyNumberFormat="1" applyFont="1" applyFill="1" applyBorder="1" applyAlignment="1">
      <alignment vertical="center"/>
    </xf>
    <xf numFmtId="0" fontId="0" fillId="0" borderId="12" xfId="0" applyFont="1" applyFill="1" applyBorder="1" applyAlignment="1">
      <alignment horizontal="right" vertical="center"/>
    </xf>
    <xf numFmtId="176" fontId="0" fillId="0" borderId="0" xfId="0" applyNumberFormat="1" applyFont="1" applyFill="1" applyBorder="1" applyAlignment="1">
      <alignment horizontal="right" vertical="center"/>
    </xf>
    <xf numFmtId="178" fontId="0" fillId="0" borderId="0" xfId="0" applyNumberFormat="1" applyFont="1" applyFill="1" applyBorder="1" applyAlignment="1">
      <alignment horizontal="right" vertical="center"/>
    </xf>
    <xf numFmtId="177" fontId="0" fillId="0" borderId="0" xfId="0" applyNumberFormat="1" applyFont="1" applyFill="1" applyBorder="1" applyAlignment="1">
      <alignment horizontal="right" vertical="center"/>
    </xf>
    <xf numFmtId="0" fontId="0" fillId="0" borderId="0" xfId="0" applyFont="1" applyFill="1" applyBorder="1" applyAlignment="1">
      <alignment vertical="center"/>
    </xf>
    <xf numFmtId="179" fontId="0" fillId="0" borderId="0" xfId="0" applyNumberFormat="1" applyFont="1" applyFill="1" applyBorder="1" applyAlignment="1">
      <alignment horizontal="right" vertical="center"/>
    </xf>
    <xf numFmtId="49" fontId="0" fillId="0" borderId="0" xfId="0" applyNumberFormat="1" applyFont="1" applyFill="1" applyBorder="1" applyAlignment="1">
      <alignment horizontal="right" vertical="center"/>
    </xf>
    <xf numFmtId="0" fontId="0" fillId="0" borderId="27" xfId="0" applyFont="1" applyFill="1" applyBorder="1" applyAlignment="1">
      <alignment horizontal="center" vertical="center"/>
    </xf>
    <xf numFmtId="0" fontId="0" fillId="0" borderId="28" xfId="0" applyFont="1" applyFill="1" applyBorder="1" applyAlignment="1">
      <alignment horizontal="center" vertical="center"/>
    </xf>
    <xf numFmtId="0" fontId="0" fillId="0" borderId="0" xfId="0" applyFont="1" applyFill="1" applyAlignment="1">
      <alignment vertical="top"/>
    </xf>
    <xf numFmtId="0" fontId="0" fillId="0" borderId="12" xfId="0" applyFont="1" applyFill="1" applyBorder="1" applyAlignment="1">
      <alignment horizontal="center" vertical="center"/>
    </xf>
    <xf numFmtId="0" fontId="0" fillId="0" borderId="13" xfId="0" applyFont="1" applyFill="1" applyBorder="1" applyAlignment="1">
      <alignment horizontal="center" vertical="center"/>
    </xf>
    <xf numFmtId="0" fontId="0" fillId="0" borderId="33" xfId="0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vertical="center"/>
    </xf>
    <xf numFmtId="0" fontId="0" fillId="0" borderId="0" xfId="0" applyFont="1" applyFill="1" applyBorder="1" applyAlignment="1">
      <alignment vertical="top"/>
    </xf>
    <xf numFmtId="0" fontId="0" fillId="0" borderId="12" xfId="0" applyFont="1" applyFill="1" applyBorder="1" applyAlignment="1">
      <alignment vertical="center"/>
    </xf>
    <xf numFmtId="0" fontId="0" fillId="0" borderId="0" xfId="0" applyFont="1" applyFill="1" applyBorder="1">
      <alignment vertical="center"/>
    </xf>
    <xf numFmtId="0" fontId="19" fillId="0" borderId="0" xfId="0" applyFont="1" applyFill="1" applyAlignment="1">
      <alignment vertical="center"/>
    </xf>
    <xf numFmtId="0" fontId="19" fillId="0" borderId="0" xfId="0" applyFont="1" applyFill="1">
      <alignment vertical="center"/>
    </xf>
    <xf numFmtId="0" fontId="28" fillId="0" borderId="0" xfId="0" applyFont="1" applyFill="1" applyAlignment="1">
      <alignment vertical="center"/>
    </xf>
    <xf numFmtId="49" fontId="0" fillId="0" borderId="0" xfId="0" applyNumberFormat="1" applyFont="1" applyFill="1" applyAlignment="1">
      <alignment vertical="center"/>
    </xf>
    <xf numFmtId="191" fontId="0" fillId="0" borderId="0" xfId="0" applyNumberFormat="1" applyFont="1" applyFill="1" applyBorder="1" applyAlignment="1">
      <alignment horizontal="right" vertical="center"/>
    </xf>
    <xf numFmtId="191" fontId="0" fillId="0" borderId="11" xfId="0" applyNumberFormat="1" applyFont="1" applyFill="1" applyBorder="1" applyAlignment="1">
      <alignment horizontal="right" vertical="center"/>
    </xf>
    <xf numFmtId="187" fontId="0" fillId="0" borderId="37" xfId="0" applyNumberFormat="1" applyFont="1" applyFill="1" applyBorder="1" applyAlignment="1">
      <alignment horizontal="center" vertical="center"/>
    </xf>
    <xf numFmtId="187" fontId="0" fillId="0" borderId="22" xfId="0" applyNumberFormat="1" applyFont="1" applyFill="1" applyBorder="1" applyAlignment="1">
      <alignment vertical="center"/>
    </xf>
    <xf numFmtId="187" fontId="0" fillId="0" borderId="22" xfId="0" applyNumberFormat="1" applyFont="1" applyFill="1" applyBorder="1" applyAlignment="1">
      <alignment horizontal="center" vertical="center"/>
    </xf>
    <xf numFmtId="38" fontId="0" fillId="0" borderId="0" xfId="42" applyFont="1" applyFill="1" applyAlignment="1">
      <alignment horizontal="right" vertical="center"/>
    </xf>
    <xf numFmtId="188" fontId="0" fillId="0" borderId="0" xfId="0" applyNumberFormat="1" applyFont="1" applyFill="1" applyBorder="1" applyAlignment="1">
      <alignment horizontal="right" vertical="center"/>
    </xf>
    <xf numFmtId="0" fontId="0" fillId="0" borderId="0" xfId="0" applyFont="1" applyFill="1" applyAlignment="1"/>
    <xf numFmtId="0" fontId="0" fillId="0" borderId="22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29" xfId="0" applyFont="1" applyFill="1" applyBorder="1" applyAlignment="1">
      <alignment vertical="center"/>
    </xf>
    <xf numFmtId="0" fontId="0" fillId="0" borderId="30" xfId="0" applyFont="1" applyFill="1" applyBorder="1" applyAlignment="1">
      <alignment vertical="center"/>
    </xf>
    <xf numFmtId="0" fontId="0" fillId="0" borderId="31" xfId="0" applyFont="1" applyFill="1" applyBorder="1" applyAlignment="1">
      <alignment vertical="center"/>
    </xf>
    <xf numFmtId="0" fontId="0" fillId="0" borderId="32" xfId="0" applyFont="1" applyFill="1" applyBorder="1" applyAlignment="1">
      <alignment vertical="center"/>
    </xf>
    <xf numFmtId="0" fontId="0" fillId="0" borderId="34" xfId="0" applyFont="1" applyFill="1" applyBorder="1" applyAlignment="1">
      <alignment vertical="center"/>
    </xf>
    <xf numFmtId="0" fontId="0" fillId="0" borderId="35" xfId="0" applyFont="1" applyFill="1" applyBorder="1" applyAlignment="1">
      <alignment horizontal="center" vertical="center"/>
    </xf>
    <xf numFmtId="0" fontId="0" fillId="0" borderId="36" xfId="0" applyFont="1" applyFill="1" applyBorder="1" applyAlignment="1">
      <alignment horizontal="center" vertical="center"/>
    </xf>
    <xf numFmtId="182" fontId="0" fillId="0" borderId="0" xfId="0" applyNumberFormat="1" applyFont="1" applyFill="1" applyAlignment="1">
      <alignment vertical="center"/>
    </xf>
    <xf numFmtId="0" fontId="0" fillId="0" borderId="0" xfId="43" applyFont="1" applyFill="1" applyAlignment="1">
      <alignment horizontal="right" vertical="center"/>
    </xf>
    <xf numFmtId="0" fontId="0" fillId="0" borderId="0" xfId="0" applyFont="1" applyAlignment="1">
      <alignment vertical="center"/>
    </xf>
    <xf numFmtId="182" fontId="0" fillId="0" borderId="0" xfId="0" applyNumberFormat="1" applyFont="1" applyBorder="1" applyAlignment="1">
      <alignment horizontal="center" vertical="center"/>
    </xf>
    <xf numFmtId="0" fontId="0" fillId="0" borderId="21" xfId="0" applyFont="1" applyFill="1" applyBorder="1" applyAlignment="1">
      <alignment horizontal="center" vertical="center"/>
    </xf>
    <xf numFmtId="0" fontId="0" fillId="0" borderId="39" xfId="43" applyFont="1" applyFill="1" applyBorder="1" applyAlignment="1">
      <alignment horizontal="center" vertical="center"/>
    </xf>
    <xf numFmtId="0" fontId="0" fillId="0" borderId="30" xfId="43" applyFont="1" applyFill="1" applyBorder="1" applyAlignment="1">
      <alignment horizontal="center" vertical="center"/>
    </xf>
    <xf numFmtId="0" fontId="0" fillId="0" borderId="35" xfId="43" applyFont="1" applyFill="1" applyBorder="1" applyAlignment="1">
      <alignment horizontal="center" vertical="center"/>
    </xf>
    <xf numFmtId="49" fontId="0" fillId="0" borderId="37" xfId="43" applyNumberFormat="1" applyFont="1" applyFill="1" applyBorder="1" applyAlignment="1">
      <alignment horizontal="center" vertical="center"/>
    </xf>
    <xf numFmtId="0" fontId="0" fillId="0" borderId="42" xfId="44" applyFont="1" applyFill="1" applyBorder="1" applyAlignment="1">
      <alignment vertical="center"/>
    </xf>
    <xf numFmtId="0" fontId="0" fillId="0" borderId="43" xfId="44" applyFont="1" applyFill="1" applyBorder="1">
      <alignment vertical="center"/>
    </xf>
    <xf numFmtId="0" fontId="0" fillId="0" borderId="44" xfId="44" applyFont="1" applyFill="1" applyBorder="1" applyAlignment="1">
      <alignment vertical="center"/>
    </xf>
    <xf numFmtId="0" fontId="0" fillId="0" borderId="0" xfId="44" applyFont="1" applyFill="1" applyBorder="1">
      <alignment vertical="center"/>
    </xf>
    <xf numFmtId="0" fontId="0" fillId="0" borderId="45" xfId="44" applyFont="1" applyFill="1" applyBorder="1" applyAlignment="1">
      <alignment vertical="center"/>
    </xf>
    <xf numFmtId="0" fontId="0" fillId="0" borderId="46" xfId="44" applyFont="1" applyFill="1" applyBorder="1" applyAlignment="1">
      <alignment vertical="center"/>
    </xf>
    <xf numFmtId="0" fontId="0" fillId="0" borderId="43" xfId="44" applyFont="1" applyFill="1" applyBorder="1" applyAlignment="1">
      <alignment vertical="center"/>
    </xf>
    <xf numFmtId="0" fontId="0" fillId="0" borderId="47" xfId="44" applyFont="1" applyFill="1" applyBorder="1">
      <alignment vertical="center"/>
    </xf>
    <xf numFmtId="0" fontId="0" fillId="0" borderId="44" xfId="44" applyFont="1" applyFill="1" applyBorder="1" applyAlignment="1">
      <alignment horizontal="center" vertical="center"/>
    </xf>
    <xf numFmtId="49" fontId="0" fillId="0" borderId="48" xfId="44" applyNumberFormat="1" applyFont="1" applyFill="1" applyBorder="1" applyAlignment="1">
      <alignment horizontal="left" vertical="center"/>
    </xf>
    <xf numFmtId="0" fontId="0" fillId="0" borderId="0" xfId="44" applyFont="1" applyFill="1" applyAlignment="1" applyProtection="1">
      <alignment vertical="center"/>
      <protection locked="0"/>
    </xf>
    <xf numFmtId="0" fontId="0" fillId="0" borderId="0" xfId="44" applyFont="1" applyFill="1" applyProtection="1">
      <alignment vertical="center"/>
      <protection locked="0"/>
    </xf>
    <xf numFmtId="0" fontId="0" fillId="0" borderId="0" xfId="44" applyFont="1" applyFill="1">
      <alignment vertical="center"/>
    </xf>
    <xf numFmtId="0" fontId="0" fillId="0" borderId="0" xfId="44" applyFont="1" applyFill="1" applyAlignment="1">
      <alignment horizontal="right" vertical="center"/>
    </xf>
    <xf numFmtId="0" fontId="0" fillId="0" borderId="12" xfId="44" applyFont="1" applyFill="1" applyBorder="1" applyAlignment="1">
      <alignment vertical="center"/>
    </xf>
    <xf numFmtId="0" fontId="0" fillId="0" borderId="35" xfId="44" applyFont="1" applyFill="1" applyBorder="1" applyAlignment="1">
      <alignment vertical="center"/>
    </xf>
    <xf numFmtId="49" fontId="0" fillId="0" borderId="48" xfId="44" applyNumberFormat="1" applyFont="1" applyFill="1" applyBorder="1" applyAlignment="1">
      <alignment horizontal="center" vertical="center"/>
    </xf>
    <xf numFmtId="0" fontId="0" fillId="0" borderId="51" xfId="0" applyFont="1" applyFill="1" applyBorder="1" applyAlignment="1">
      <alignment horizontal="center" vertical="center"/>
    </xf>
    <xf numFmtId="0" fontId="19" fillId="0" borderId="22" xfId="43" applyFont="1" applyFill="1" applyBorder="1" applyAlignment="1">
      <alignment horizontal="center" vertical="center"/>
    </xf>
    <xf numFmtId="0" fontId="0" fillId="0" borderId="22" xfId="43" applyFont="1" applyFill="1" applyBorder="1" applyAlignment="1">
      <alignment horizontal="center" vertical="center" shrinkToFit="1"/>
    </xf>
    <xf numFmtId="0" fontId="0" fillId="0" borderId="22" xfId="43" applyFont="1" applyFill="1" applyBorder="1" applyAlignment="1">
      <alignment horizontal="center" vertical="center"/>
    </xf>
    <xf numFmtId="0" fontId="0" fillId="0" borderId="38" xfId="43" applyFont="1" applyFill="1" applyBorder="1" applyAlignment="1">
      <alignment horizontal="center" vertical="center"/>
    </xf>
    <xf numFmtId="49" fontId="0" fillId="0" borderId="0" xfId="43" applyNumberFormat="1" applyFont="1" applyFill="1" applyAlignment="1">
      <alignment vertical="center"/>
    </xf>
    <xf numFmtId="0" fontId="0" fillId="0" borderId="0" xfId="43" applyFont="1" applyFill="1" applyAlignment="1">
      <alignment vertical="center"/>
    </xf>
    <xf numFmtId="0" fontId="0" fillId="0" borderId="79" xfId="43" applyFont="1" applyFill="1" applyBorder="1" applyAlignment="1">
      <alignment vertical="center"/>
    </xf>
    <xf numFmtId="0" fontId="0" fillId="0" borderId="35" xfId="43" applyFont="1" applyFill="1" applyBorder="1" applyAlignment="1">
      <alignment vertical="center"/>
    </xf>
    <xf numFmtId="0" fontId="0" fillId="0" borderId="22" xfId="44" applyFont="1" applyFill="1" applyBorder="1">
      <alignment vertical="center"/>
    </xf>
    <xf numFmtId="0" fontId="0" fillId="0" borderId="38" xfId="44" applyFont="1" applyFill="1" applyBorder="1">
      <alignment vertical="center"/>
    </xf>
    <xf numFmtId="0" fontId="0" fillId="0" borderId="0" xfId="44" applyFont="1" applyFill="1" applyAlignment="1">
      <alignment vertical="center"/>
    </xf>
    <xf numFmtId="0" fontId="0" fillId="0" borderId="26" xfId="44" applyFont="1" applyFill="1" applyBorder="1" applyAlignment="1">
      <alignment horizontal="center" vertical="center"/>
    </xf>
    <xf numFmtId="3" fontId="0" fillId="0" borderId="12" xfId="44" applyNumberFormat="1" applyFont="1" applyFill="1" applyBorder="1" applyAlignment="1" applyProtection="1">
      <alignment horizontal="center" vertical="center"/>
      <protection locked="0"/>
    </xf>
    <xf numFmtId="3" fontId="0" fillId="0" borderId="12" xfId="44" applyNumberFormat="1" applyFont="1" applyFill="1" applyBorder="1" applyAlignment="1">
      <alignment horizontal="center" vertical="center"/>
    </xf>
    <xf numFmtId="180" fontId="0" fillId="0" borderId="12" xfId="44" applyNumberFormat="1" applyFont="1" applyFill="1" applyBorder="1" applyAlignment="1">
      <alignment horizontal="center" vertical="center"/>
    </xf>
    <xf numFmtId="0" fontId="33" fillId="0" borderId="0" xfId="0" applyFont="1" applyAlignment="1">
      <alignment horizontal="right" vertical="center"/>
    </xf>
    <xf numFmtId="181" fontId="0" fillId="0" borderId="11" xfId="0" applyNumberFormat="1" applyFont="1" applyFill="1" applyBorder="1" applyAlignment="1">
      <alignment horizontal="right" vertical="center"/>
    </xf>
    <xf numFmtId="0" fontId="31" fillId="0" borderId="0" xfId="0" applyFont="1" applyFill="1">
      <alignment vertical="center"/>
    </xf>
    <xf numFmtId="185" fontId="19" fillId="0" borderId="13" xfId="43" applyNumberFormat="1" applyFont="1" applyFill="1" applyBorder="1" applyAlignment="1">
      <alignment horizontal="right" vertical="center" shrinkToFit="1"/>
    </xf>
    <xf numFmtId="185" fontId="19" fillId="0" borderId="14" xfId="43" applyNumberFormat="1" applyFont="1" applyFill="1" applyBorder="1" applyAlignment="1">
      <alignment horizontal="right" vertical="center" shrinkToFit="1"/>
    </xf>
    <xf numFmtId="181" fontId="0" fillId="0" borderId="12" xfId="0" applyNumberFormat="1" applyFont="1" applyFill="1" applyBorder="1" applyAlignment="1">
      <alignment vertical="center"/>
    </xf>
    <xf numFmtId="0" fontId="0" fillId="0" borderId="21" xfId="43" applyFont="1" applyFill="1" applyBorder="1" applyAlignment="1">
      <alignment horizontal="center" vertical="center"/>
    </xf>
    <xf numFmtId="0" fontId="0" fillId="0" borderId="25" xfId="43" applyFont="1" applyFill="1" applyBorder="1" applyAlignment="1">
      <alignment horizontal="center" vertical="center"/>
    </xf>
    <xf numFmtId="184" fontId="0" fillId="0" borderId="22" xfId="43" applyNumberFormat="1" applyFont="1" applyFill="1" applyBorder="1" applyAlignment="1">
      <alignment horizontal="center" vertical="center" shrinkToFit="1"/>
    </xf>
    <xf numFmtId="184" fontId="0" fillId="0" borderId="37" xfId="43" applyNumberFormat="1" applyFont="1" applyFill="1" applyBorder="1" applyAlignment="1">
      <alignment horizontal="center" vertical="center" shrinkToFit="1"/>
    </xf>
    <xf numFmtId="0" fontId="0" fillId="0" borderId="46" xfId="43" applyFont="1" applyFill="1" applyBorder="1" applyAlignment="1">
      <alignment horizontal="center" vertical="center"/>
    </xf>
    <xf numFmtId="0" fontId="19" fillId="0" borderId="44" xfId="43" applyFont="1" applyFill="1" applyBorder="1" applyAlignment="1">
      <alignment horizontal="center" vertical="center"/>
    </xf>
    <xf numFmtId="185" fontId="19" fillId="0" borderId="17" xfId="43" applyNumberFormat="1" applyFont="1" applyFill="1" applyBorder="1" applyAlignment="1">
      <alignment horizontal="right" vertical="center" shrinkToFit="1"/>
    </xf>
    <xf numFmtId="0" fontId="0" fillId="0" borderId="44" xfId="43" applyFont="1" applyFill="1" applyBorder="1" applyAlignment="1">
      <alignment horizontal="center" vertical="center"/>
    </xf>
    <xf numFmtId="0" fontId="0" fillId="0" borderId="118" xfId="43" applyFont="1" applyFill="1" applyBorder="1" applyAlignment="1">
      <alignment horizontal="center" vertical="center"/>
    </xf>
    <xf numFmtId="185" fontId="0" fillId="0" borderId="0" xfId="44" applyNumberFormat="1" applyFont="1" applyFill="1" applyAlignment="1">
      <alignment vertical="center"/>
    </xf>
    <xf numFmtId="181" fontId="0" fillId="0" borderId="0" xfId="0" applyNumberFormat="1" applyFont="1" applyFill="1" applyBorder="1" applyAlignment="1">
      <alignment horizontal="center" vertical="center"/>
    </xf>
    <xf numFmtId="181" fontId="0" fillId="0" borderId="113" xfId="0" applyNumberFormat="1" applyFont="1" applyFill="1" applyBorder="1" applyAlignment="1">
      <alignment horizontal="center" vertical="center"/>
    </xf>
    <xf numFmtId="182" fontId="19" fillId="0" borderId="0" xfId="0" applyNumberFormat="1" applyFont="1" applyFill="1" applyBorder="1" applyAlignment="1">
      <alignment horizontal="right" vertical="center"/>
    </xf>
    <xf numFmtId="0" fontId="0" fillId="0" borderId="43" xfId="0" applyFont="1" applyFill="1" applyBorder="1" applyAlignment="1">
      <alignment vertical="center"/>
    </xf>
    <xf numFmtId="0" fontId="0" fillId="0" borderId="43" xfId="0" applyFont="1" applyFill="1" applyBorder="1" applyAlignment="1">
      <alignment horizontal="right" vertical="center"/>
    </xf>
    <xf numFmtId="197" fontId="0" fillId="0" borderId="37" xfId="43" applyNumberFormat="1" applyFont="1" applyFill="1" applyBorder="1" applyAlignment="1">
      <alignment horizontal="center" vertical="center"/>
    </xf>
    <xf numFmtId="185" fontId="0" fillId="0" borderId="0" xfId="0" applyNumberFormat="1" applyFont="1" applyFill="1" applyBorder="1" applyAlignment="1">
      <alignment horizontal="right" vertical="center"/>
    </xf>
    <xf numFmtId="181" fontId="0" fillId="0" borderId="0" xfId="0" applyNumberFormat="1" applyFont="1" applyFill="1" applyBorder="1" applyAlignment="1">
      <alignment horizontal="right" vertical="center"/>
    </xf>
    <xf numFmtId="41" fontId="0" fillId="0" borderId="0" xfId="0" applyNumberFormat="1" applyFont="1" applyFill="1" applyBorder="1" applyAlignment="1">
      <alignment horizontal="right" vertical="center"/>
    </xf>
    <xf numFmtId="181" fontId="0" fillId="0" borderId="12" xfId="0" applyNumberFormat="1" applyFont="1" applyFill="1" applyBorder="1" applyAlignment="1">
      <alignment horizontal="right" vertical="center"/>
    </xf>
    <xf numFmtId="181" fontId="0" fillId="0" borderId="12" xfId="43" applyNumberFormat="1" applyFont="1" applyFill="1" applyBorder="1" applyAlignment="1">
      <alignment horizontal="right" vertical="center"/>
    </xf>
    <xf numFmtId="0" fontId="0" fillId="0" borderId="40" xfId="43" applyFont="1" applyFill="1" applyBorder="1" applyAlignment="1">
      <alignment horizontal="center" vertical="center"/>
    </xf>
    <xf numFmtId="0" fontId="0" fillId="0" borderId="26" xfId="43" applyFont="1" applyFill="1" applyBorder="1" applyAlignment="1">
      <alignment horizontal="center" vertical="center"/>
    </xf>
    <xf numFmtId="0" fontId="0" fillId="0" borderId="25" xfId="44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right" vertical="center"/>
    </xf>
    <xf numFmtId="187" fontId="19" fillId="0" borderId="38" xfId="0" applyNumberFormat="1" applyFont="1" applyFill="1" applyBorder="1" applyAlignment="1">
      <alignment horizontal="center" vertical="center"/>
    </xf>
    <xf numFmtId="181" fontId="19" fillId="0" borderId="0" xfId="0" applyNumberFormat="1" applyFont="1" applyFill="1" applyBorder="1" applyAlignment="1">
      <alignment horizontal="right" vertical="center"/>
    </xf>
    <xf numFmtId="181" fontId="19" fillId="0" borderId="11" xfId="0" applyNumberFormat="1" applyFont="1" applyFill="1" applyBorder="1" applyAlignment="1">
      <alignment horizontal="right" vertical="center"/>
    </xf>
    <xf numFmtId="0" fontId="19" fillId="0" borderId="16" xfId="0" applyFont="1" applyFill="1" applyBorder="1" applyAlignment="1">
      <alignment horizontal="right" vertical="center"/>
    </xf>
    <xf numFmtId="176" fontId="19" fillId="0" borderId="23" xfId="0" applyNumberFormat="1" applyFont="1" applyFill="1" applyBorder="1" applyAlignment="1">
      <alignment horizontal="right" vertical="center"/>
    </xf>
    <xf numFmtId="0" fontId="19" fillId="0" borderId="23" xfId="0" applyFont="1" applyFill="1" applyBorder="1" applyAlignment="1">
      <alignment horizontal="right" vertical="center"/>
    </xf>
    <xf numFmtId="177" fontId="19" fillId="0" borderId="23" xfId="0" applyNumberFormat="1" applyFont="1" applyFill="1" applyBorder="1" applyAlignment="1">
      <alignment horizontal="right" vertical="center"/>
    </xf>
    <xf numFmtId="191" fontId="19" fillId="0" borderId="23" xfId="0" applyNumberFormat="1" applyFont="1" applyFill="1" applyBorder="1" applyAlignment="1">
      <alignment horizontal="right" vertical="center"/>
    </xf>
    <xf numFmtId="188" fontId="19" fillId="0" borderId="23" xfId="0" applyNumberFormat="1" applyFont="1" applyFill="1" applyBorder="1" applyAlignment="1">
      <alignment horizontal="right" vertical="center"/>
    </xf>
    <xf numFmtId="191" fontId="19" fillId="0" borderId="24" xfId="0" applyNumberFormat="1" applyFont="1" applyFill="1" applyBorder="1" applyAlignment="1">
      <alignment horizontal="right" vertical="center"/>
    </xf>
    <xf numFmtId="0" fontId="0" fillId="0" borderId="22" xfId="0" applyFont="1" applyFill="1" applyBorder="1" applyAlignment="1">
      <alignment vertical="center"/>
    </xf>
    <xf numFmtId="0" fontId="0" fillId="0" borderId="51" xfId="0" applyFont="1" applyFill="1" applyBorder="1" applyAlignment="1">
      <alignment horizontal="left" vertical="center"/>
    </xf>
    <xf numFmtId="0" fontId="19" fillId="0" borderId="38" xfId="0" applyFont="1" applyFill="1" applyBorder="1" applyAlignment="1">
      <alignment horizontal="center" vertical="center"/>
    </xf>
    <xf numFmtId="182" fontId="19" fillId="0" borderId="16" xfId="0" applyNumberFormat="1" applyFont="1" applyFill="1" applyBorder="1" applyAlignment="1">
      <alignment vertical="center"/>
    </xf>
    <xf numFmtId="183" fontId="19" fillId="0" borderId="107" xfId="0" applyNumberFormat="1" applyFont="1" applyFill="1" applyBorder="1" applyAlignment="1">
      <alignment vertical="center"/>
    </xf>
    <xf numFmtId="41" fontId="19" fillId="0" borderId="23" xfId="0" applyNumberFormat="1" applyFont="1" applyFill="1" applyBorder="1" applyAlignment="1">
      <alignment horizontal="right" vertical="center"/>
    </xf>
    <xf numFmtId="181" fontId="19" fillId="0" borderId="23" xfId="0" applyNumberFormat="1" applyFont="1" applyFill="1" applyBorder="1" applyAlignment="1">
      <alignment horizontal="right" vertical="center"/>
    </xf>
    <xf numFmtId="185" fontId="19" fillId="0" borderId="23" xfId="0" applyNumberFormat="1" applyFont="1" applyFill="1" applyBorder="1" applyAlignment="1">
      <alignment horizontal="right" vertical="center"/>
    </xf>
    <xf numFmtId="181" fontId="19" fillId="0" borderId="24" xfId="0" applyNumberFormat="1" applyFont="1" applyFill="1" applyBorder="1" applyAlignment="1">
      <alignment horizontal="right" vertical="center"/>
    </xf>
    <xf numFmtId="185" fontId="19" fillId="0" borderId="23" xfId="0" applyNumberFormat="1" applyFont="1" applyFill="1" applyBorder="1" applyAlignment="1">
      <alignment vertical="center"/>
    </xf>
    <xf numFmtId="182" fontId="19" fillId="0" borderId="23" xfId="0" applyNumberFormat="1" applyFont="1" applyFill="1" applyBorder="1" applyAlignment="1">
      <alignment vertical="center"/>
    </xf>
    <xf numFmtId="181" fontId="19" fillId="0" borderId="20" xfId="0" applyNumberFormat="1" applyFont="1" applyFill="1" applyBorder="1" applyAlignment="1">
      <alignment vertical="center"/>
    </xf>
    <xf numFmtId="181" fontId="19" fillId="0" borderId="108" xfId="0" applyNumberFormat="1" applyFont="1" applyFill="1" applyBorder="1" applyAlignment="1">
      <alignment horizontal="center" vertical="center"/>
    </xf>
    <xf numFmtId="181" fontId="19" fillId="0" borderId="108" xfId="0" applyNumberFormat="1" applyFont="1" applyFill="1" applyBorder="1" applyAlignment="1">
      <alignment horizontal="right" vertical="center"/>
    </xf>
    <xf numFmtId="181" fontId="19" fillId="0" borderId="50" xfId="0" applyNumberFormat="1" applyFont="1" applyFill="1" applyBorder="1" applyAlignment="1">
      <alignment horizontal="center" vertical="center"/>
    </xf>
    <xf numFmtId="181" fontId="0" fillId="0" borderId="13" xfId="43" applyNumberFormat="1" applyFont="1" applyFill="1" applyBorder="1" applyAlignment="1" applyProtection="1">
      <alignment horizontal="right" vertical="center"/>
      <protection locked="0"/>
    </xf>
    <xf numFmtId="185" fontId="0" fillId="0" borderId="0" xfId="43" applyNumberFormat="1" applyFont="1" applyFill="1" applyBorder="1" applyAlignment="1" applyProtection="1">
      <alignment horizontal="right" vertical="center"/>
      <protection locked="0"/>
    </xf>
    <xf numFmtId="185" fontId="0" fillId="0" borderId="11" xfId="43" applyNumberFormat="1" applyFont="1" applyFill="1" applyBorder="1" applyAlignment="1" applyProtection="1">
      <alignment horizontal="right" vertical="center"/>
      <protection locked="0"/>
    </xf>
    <xf numFmtId="182" fontId="0" fillId="0" borderId="0" xfId="43" applyNumberFormat="1" applyFont="1" applyFill="1" applyBorder="1" applyAlignment="1" applyProtection="1">
      <alignment horizontal="right" vertical="center"/>
      <protection locked="0"/>
    </xf>
    <xf numFmtId="182" fontId="0" fillId="0" borderId="11" xfId="43" applyNumberFormat="1" applyFont="1" applyFill="1" applyBorder="1" applyAlignment="1" applyProtection="1">
      <alignment horizontal="right" vertical="center"/>
      <protection locked="0"/>
    </xf>
    <xf numFmtId="184" fontId="0" fillId="0" borderId="37" xfId="43" applyNumberFormat="1" applyFont="1" applyFill="1" applyBorder="1" applyAlignment="1">
      <alignment horizontal="center" vertical="center"/>
    </xf>
    <xf numFmtId="182" fontId="0" fillId="0" borderId="12" xfId="43" applyNumberFormat="1" applyFont="1" applyFill="1" applyBorder="1" applyAlignment="1">
      <alignment horizontal="right" vertical="center"/>
    </xf>
    <xf numFmtId="184" fontId="19" fillId="0" borderId="114" xfId="43" applyNumberFormat="1" applyFont="1" applyFill="1" applyBorder="1" applyAlignment="1">
      <alignment horizontal="center" vertical="center"/>
    </xf>
    <xf numFmtId="181" fontId="19" fillId="0" borderId="115" xfId="43" applyNumberFormat="1" applyFont="1" applyFill="1" applyBorder="1" applyAlignment="1">
      <alignment horizontal="right" vertical="center"/>
    </xf>
    <xf numFmtId="181" fontId="0" fillId="0" borderId="0" xfId="43" applyNumberFormat="1" applyFont="1" applyFill="1" applyBorder="1" applyAlignment="1" applyProtection="1">
      <alignment horizontal="right" vertical="center"/>
      <protection locked="0"/>
    </xf>
    <xf numFmtId="181" fontId="0" fillId="0" borderId="0" xfId="43" applyNumberFormat="1" applyFont="1" applyFill="1" applyBorder="1" applyAlignment="1" applyProtection="1">
      <alignment vertical="center"/>
      <protection locked="0"/>
    </xf>
    <xf numFmtId="41" fontId="0" fillId="0" borderId="0" xfId="43" applyNumberFormat="1" applyFont="1" applyFill="1" applyBorder="1" applyAlignment="1" applyProtection="1">
      <alignment horizontal="right" vertical="center"/>
      <protection locked="0"/>
    </xf>
    <xf numFmtId="41" fontId="0" fillId="0" borderId="0" xfId="43" applyNumberFormat="1" applyFont="1" applyFill="1" applyBorder="1" applyAlignment="1" applyProtection="1">
      <alignment vertical="center"/>
      <protection locked="0"/>
    </xf>
    <xf numFmtId="185" fontId="19" fillId="0" borderId="106" xfId="43" applyNumberFormat="1" applyFont="1" applyFill="1" applyBorder="1" applyAlignment="1" applyProtection="1">
      <alignment horizontal="right" vertical="center"/>
      <protection locked="0"/>
    </xf>
    <xf numFmtId="185" fontId="19" fillId="0" borderId="107" xfId="43" applyNumberFormat="1" applyFont="1" applyFill="1" applyBorder="1" applyAlignment="1" applyProtection="1">
      <alignment horizontal="right" vertical="center"/>
      <protection locked="0"/>
    </xf>
    <xf numFmtId="185" fontId="19" fillId="0" borderId="108" xfId="43" applyNumberFormat="1" applyFont="1" applyFill="1" applyBorder="1" applyAlignment="1" applyProtection="1">
      <alignment vertical="center"/>
      <protection locked="0"/>
    </xf>
    <xf numFmtId="181" fontId="19" fillId="0" borderId="108" xfId="43" applyNumberFormat="1" applyFont="1" applyFill="1" applyBorder="1" applyAlignment="1" applyProtection="1">
      <alignment vertical="center"/>
      <protection locked="0"/>
    </xf>
    <xf numFmtId="41" fontId="19" fillId="0" borderId="108" xfId="43" applyNumberFormat="1" applyFont="1" applyFill="1" applyBorder="1" applyAlignment="1" applyProtection="1">
      <alignment vertical="center"/>
      <protection locked="0"/>
    </xf>
    <xf numFmtId="181" fontId="0" fillId="0" borderId="13" xfId="44" applyNumberFormat="1" applyFont="1" applyFill="1" applyBorder="1" applyAlignment="1">
      <alignment horizontal="right" vertical="center"/>
    </xf>
    <xf numFmtId="185" fontId="0" fillId="0" borderId="0" xfId="44" applyNumberFormat="1" applyFont="1" applyFill="1" applyBorder="1" applyAlignment="1" applyProtection="1">
      <alignment horizontal="right" vertical="center"/>
      <protection locked="0"/>
    </xf>
    <xf numFmtId="185" fontId="0" fillId="0" borderId="11" xfId="44" applyNumberFormat="1" applyFont="1" applyFill="1" applyBorder="1" applyAlignment="1" applyProtection="1">
      <alignment horizontal="right" vertical="center"/>
      <protection locked="0"/>
    </xf>
    <xf numFmtId="181" fontId="0" fillId="0" borderId="12" xfId="44" applyNumberFormat="1" applyFont="1" applyFill="1" applyBorder="1" applyAlignment="1">
      <alignment horizontal="right" vertical="center"/>
    </xf>
    <xf numFmtId="41" fontId="0" fillId="0" borderId="0" xfId="44" applyNumberFormat="1" applyFont="1" applyFill="1" applyBorder="1" applyAlignment="1" applyProtection="1">
      <alignment horizontal="right" vertical="center"/>
      <protection locked="0"/>
    </xf>
    <xf numFmtId="41" fontId="0" fillId="0" borderId="11" xfId="44" applyNumberFormat="1" applyFont="1" applyFill="1" applyBorder="1" applyAlignment="1" applyProtection="1">
      <alignment horizontal="right" vertical="center"/>
      <protection locked="0"/>
    </xf>
    <xf numFmtId="41" fontId="0" fillId="0" borderId="12" xfId="44" applyNumberFormat="1" applyFont="1" applyFill="1" applyBorder="1" applyAlignment="1">
      <alignment horizontal="right" vertical="center"/>
    </xf>
    <xf numFmtId="181" fontId="19" fillId="0" borderId="106" xfId="44" applyNumberFormat="1" applyFont="1" applyFill="1" applyBorder="1" applyAlignment="1">
      <alignment horizontal="right" vertical="center"/>
    </xf>
    <xf numFmtId="185" fontId="19" fillId="0" borderId="106" xfId="44" applyNumberFormat="1" applyFont="1" applyFill="1" applyBorder="1" applyAlignment="1" applyProtection="1">
      <alignment horizontal="right" vertical="center"/>
      <protection locked="0"/>
    </xf>
    <xf numFmtId="185" fontId="19" fillId="0" borderId="107" xfId="44" applyNumberFormat="1" applyFont="1" applyFill="1" applyBorder="1" applyAlignment="1" applyProtection="1">
      <alignment horizontal="right" vertical="center"/>
      <protection locked="0"/>
    </xf>
    <xf numFmtId="185" fontId="0" fillId="0" borderId="13" xfId="43" applyNumberFormat="1" applyFont="1" applyFill="1" applyBorder="1" applyAlignment="1">
      <alignment horizontal="right" vertical="center" shrinkToFit="1"/>
    </xf>
    <xf numFmtId="185" fontId="0" fillId="0" borderId="0" xfId="43" applyNumberFormat="1" applyFont="1" applyFill="1" applyBorder="1" applyAlignment="1" applyProtection="1">
      <alignment horizontal="right" vertical="center" shrinkToFit="1"/>
      <protection locked="0"/>
    </xf>
    <xf numFmtId="185" fontId="0" fillId="0" borderId="11" xfId="43" applyNumberFormat="1" applyFont="1" applyFill="1" applyBorder="1" applyAlignment="1" applyProtection="1">
      <alignment horizontal="right" vertical="center" shrinkToFit="1"/>
      <protection locked="0"/>
    </xf>
    <xf numFmtId="185" fontId="0" fillId="0" borderId="12" xfId="43" applyNumberFormat="1" applyFont="1" applyFill="1" applyBorder="1" applyAlignment="1">
      <alignment horizontal="right" vertical="center" shrinkToFit="1"/>
    </xf>
    <xf numFmtId="196" fontId="19" fillId="0" borderId="85" xfId="43" applyNumberFormat="1" applyFont="1" applyFill="1" applyBorder="1" applyAlignment="1">
      <alignment horizontal="center" vertical="center"/>
    </xf>
    <xf numFmtId="185" fontId="19" fillId="0" borderId="16" xfId="43" applyNumberFormat="1" applyFont="1" applyFill="1" applyBorder="1" applyAlignment="1">
      <alignment horizontal="right" vertical="center" shrinkToFit="1"/>
    </xf>
    <xf numFmtId="185" fontId="19" fillId="0" borderId="15" xfId="43" applyNumberFormat="1" applyFont="1" applyFill="1" applyBorder="1" applyAlignment="1">
      <alignment horizontal="right" vertical="center" shrinkToFit="1"/>
    </xf>
    <xf numFmtId="185" fontId="0" fillId="0" borderId="16" xfId="43" applyNumberFormat="1" applyFont="1" applyFill="1" applyBorder="1" applyAlignment="1">
      <alignment horizontal="right" vertical="center" shrinkToFit="1"/>
    </xf>
    <xf numFmtId="185" fontId="0" fillId="0" borderId="12" xfId="43" applyNumberFormat="1" applyFont="1" applyFill="1" applyBorder="1" applyAlignment="1">
      <alignment horizontal="right" vertical="center"/>
    </xf>
    <xf numFmtId="185" fontId="0" fillId="0" borderId="20" xfId="43" applyNumberFormat="1" applyFont="1" applyFill="1" applyBorder="1" applyAlignment="1">
      <alignment horizontal="right" vertical="center"/>
    </xf>
    <xf numFmtId="185" fontId="0" fillId="0" borderId="108" xfId="43" applyNumberFormat="1" applyFont="1" applyFill="1" applyBorder="1" applyAlignment="1" applyProtection="1">
      <alignment horizontal="right" vertical="center" shrinkToFit="1"/>
      <protection locked="0"/>
    </xf>
    <xf numFmtId="185" fontId="19" fillId="0" borderId="23" xfId="43" applyNumberFormat="1" applyFont="1" applyFill="1" applyBorder="1" applyAlignment="1" applyProtection="1">
      <alignment horizontal="right" vertical="center" shrinkToFit="1"/>
      <protection locked="0"/>
    </xf>
    <xf numFmtId="185" fontId="19" fillId="0" borderId="24" xfId="43" applyNumberFormat="1" applyFont="1" applyFill="1" applyBorder="1" applyAlignment="1" applyProtection="1">
      <alignment horizontal="right" vertical="center" shrinkToFit="1"/>
      <protection locked="0"/>
    </xf>
    <xf numFmtId="41" fontId="0" fillId="0" borderId="0" xfId="43" applyNumberFormat="1" applyFont="1" applyFill="1" applyBorder="1" applyAlignment="1" applyProtection="1">
      <alignment horizontal="right" vertical="center" shrinkToFit="1"/>
      <protection locked="0"/>
    </xf>
    <xf numFmtId="41" fontId="0" fillId="0" borderId="11" xfId="43" applyNumberFormat="1" applyFont="1" applyFill="1" applyBorder="1" applyAlignment="1" applyProtection="1">
      <alignment horizontal="right" vertical="center" shrinkToFit="1"/>
      <protection locked="0"/>
    </xf>
    <xf numFmtId="41" fontId="0" fillId="0" borderId="101" xfId="43" applyNumberFormat="1" applyFont="1" applyFill="1" applyBorder="1" applyAlignment="1" applyProtection="1">
      <alignment horizontal="right" vertical="center" shrinkToFit="1"/>
      <protection locked="0"/>
    </xf>
    <xf numFmtId="41" fontId="0" fillId="0" borderId="106" xfId="43" applyNumberFormat="1" applyFont="1" applyFill="1" applyBorder="1" applyAlignment="1" applyProtection="1">
      <alignment horizontal="right" vertical="center" shrinkToFit="1"/>
      <protection locked="0"/>
    </xf>
    <xf numFmtId="41" fontId="0" fillId="0" borderId="107" xfId="43" applyNumberFormat="1" applyFont="1" applyFill="1" applyBorder="1" applyAlignment="1" applyProtection="1">
      <alignment horizontal="right" vertical="center" shrinkToFit="1"/>
      <protection locked="0"/>
    </xf>
    <xf numFmtId="41" fontId="23" fillId="0" borderId="0" xfId="46" applyNumberFormat="1" applyFont="1" applyFill="1" applyBorder="1" applyAlignment="1" applyProtection="1">
      <alignment vertical="center"/>
      <protection locked="0"/>
    </xf>
    <xf numFmtId="41" fontId="23" fillId="0" borderId="113" xfId="46" applyNumberFormat="1" applyFont="1" applyFill="1" applyBorder="1" applyAlignment="1" applyProtection="1">
      <alignment vertical="center"/>
      <protection locked="0"/>
    </xf>
    <xf numFmtId="41" fontId="23" fillId="0" borderId="101" xfId="46" applyNumberFormat="1" applyFont="1" applyFill="1" applyBorder="1" applyAlignment="1" applyProtection="1">
      <alignment vertical="center"/>
      <protection locked="0"/>
    </xf>
    <xf numFmtId="41" fontId="23" fillId="0" borderId="108" xfId="46" applyNumberFormat="1" applyFont="1" applyFill="1" applyBorder="1" applyAlignment="1" applyProtection="1">
      <alignment vertical="center"/>
      <protection locked="0"/>
    </xf>
    <xf numFmtId="41" fontId="23" fillId="0" borderId="50" xfId="46" applyNumberFormat="1" applyFont="1" applyFill="1" applyBorder="1" applyAlignment="1" applyProtection="1">
      <alignment vertical="center"/>
      <protection locked="0"/>
    </xf>
    <xf numFmtId="49" fontId="19" fillId="0" borderId="49" xfId="44" applyNumberFormat="1" applyFont="1" applyFill="1" applyBorder="1" applyAlignment="1">
      <alignment vertical="center"/>
    </xf>
    <xf numFmtId="180" fontId="0" fillId="0" borderId="0" xfId="44" applyNumberFormat="1" applyFont="1" applyFill="1" applyBorder="1" applyAlignment="1" applyProtection="1">
      <alignment horizontal="center" vertical="center"/>
      <protection locked="0"/>
    </xf>
    <xf numFmtId="185" fontId="0" fillId="0" borderId="0" xfId="44" applyNumberFormat="1" applyFont="1" applyFill="1" applyBorder="1" applyAlignment="1" applyProtection="1">
      <alignment horizontal="center" vertical="center"/>
      <protection locked="0"/>
    </xf>
    <xf numFmtId="180" fontId="0" fillId="0" borderId="18" xfId="44" applyNumberFormat="1" applyFont="1" applyFill="1" applyBorder="1" applyAlignment="1" applyProtection="1">
      <alignment horizontal="center" vertical="center" shrinkToFit="1"/>
      <protection locked="0"/>
    </xf>
    <xf numFmtId="180" fontId="0" fillId="0" borderId="113" xfId="44" applyNumberFormat="1" applyFont="1" applyFill="1" applyBorder="1" applyAlignment="1" applyProtection="1">
      <alignment horizontal="center" vertical="center" shrinkToFit="1"/>
      <protection locked="0"/>
    </xf>
    <xf numFmtId="49" fontId="19" fillId="0" borderId="49" xfId="44" applyNumberFormat="1" applyFont="1" applyFill="1" applyBorder="1" applyAlignment="1">
      <alignment horizontal="center" vertical="center"/>
    </xf>
    <xf numFmtId="180" fontId="19" fillId="0" borderId="20" xfId="44" applyNumberFormat="1" applyFont="1" applyFill="1" applyBorder="1" applyAlignment="1">
      <alignment horizontal="center" vertical="center"/>
    </xf>
    <xf numFmtId="180" fontId="19" fillId="0" borderId="101" xfId="44" applyNumberFormat="1" applyFont="1" applyFill="1" applyBorder="1" applyAlignment="1" applyProtection="1">
      <alignment horizontal="center" vertical="center"/>
      <protection locked="0"/>
    </xf>
    <xf numFmtId="185" fontId="0" fillId="0" borderId="101" xfId="44" applyNumberFormat="1" applyFont="1" applyFill="1" applyBorder="1" applyAlignment="1" applyProtection="1">
      <alignment horizontal="center" vertical="center"/>
      <protection locked="0"/>
    </xf>
    <xf numFmtId="180" fontId="19" fillId="0" borderId="50" xfId="44" applyNumberFormat="1" applyFont="1" applyFill="1" applyBorder="1" applyAlignment="1" applyProtection="1">
      <alignment horizontal="center" vertical="center" shrinkToFit="1"/>
      <protection locked="0"/>
    </xf>
    <xf numFmtId="49" fontId="0" fillId="0" borderId="43" xfId="0" applyNumberFormat="1" applyFont="1" applyFill="1" applyBorder="1" applyAlignment="1">
      <alignment vertical="center"/>
    </xf>
    <xf numFmtId="41" fontId="20" fillId="0" borderId="17" xfId="44" applyNumberFormat="1" applyFont="1" applyFill="1" applyBorder="1" applyAlignment="1" applyProtection="1">
      <alignment horizontal="center" vertical="center" shrinkToFit="1"/>
    </xf>
    <xf numFmtId="0" fontId="35" fillId="0" borderId="0" xfId="0" applyFont="1">
      <alignment vertical="center"/>
    </xf>
    <xf numFmtId="0" fontId="35" fillId="0" borderId="0" xfId="0" applyFont="1" applyAlignment="1">
      <alignment horizontal="right" vertical="center"/>
    </xf>
    <xf numFmtId="49" fontId="35" fillId="0" borderId="0" xfId="0" applyNumberFormat="1" applyFont="1">
      <alignment vertical="center"/>
    </xf>
    <xf numFmtId="0" fontId="35" fillId="24" borderId="0" xfId="0" applyFont="1" applyFill="1">
      <alignment vertical="center"/>
    </xf>
    <xf numFmtId="0" fontId="35" fillId="0" borderId="0" xfId="0" applyFont="1" applyBorder="1" applyAlignment="1">
      <alignment vertical="center"/>
    </xf>
    <xf numFmtId="0" fontId="35" fillId="0" borderId="0" xfId="0" applyFont="1" applyBorder="1">
      <alignment vertical="center"/>
    </xf>
    <xf numFmtId="0" fontId="35" fillId="0" borderId="0" xfId="0" applyFont="1" applyBorder="1" applyAlignment="1">
      <alignment horizontal="center" vertical="center"/>
    </xf>
    <xf numFmtId="0" fontId="35" fillId="0" borderId="0" xfId="0" applyFont="1" applyFill="1">
      <alignment vertical="center"/>
    </xf>
    <xf numFmtId="192" fontId="35" fillId="0" borderId="0" xfId="0" applyNumberFormat="1" applyFont="1" applyAlignment="1">
      <alignment horizontal="center" vertical="center"/>
    </xf>
    <xf numFmtId="185" fontId="35" fillId="0" borderId="0" xfId="0" applyNumberFormat="1" applyFont="1">
      <alignment vertical="center"/>
    </xf>
    <xf numFmtId="0" fontId="35" fillId="0" borderId="0" xfId="0" applyFont="1" applyAlignment="1">
      <alignment horizontal="center" vertical="center"/>
    </xf>
    <xf numFmtId="186" fontId="35" fillId="0" borderId="0" xfId="0" applyNumberFormat="1" applyFont="1" applyAlignment="1">
      <alignment horizontal="center" vertical="center"/>
    </xf>
    <xf numFmtId="9" fontId="35" fillId="0" borderId="0" xfId="45" applyFont="1">
      <alignment vertical="center"/>
    </xf>
    <xf numFmtId="194" fontId="35" fillId="0" borderId="0" xfId="45" applyNumberFormat="1" applyFont="1">
      <alignment vertical="center"/>
    </xf>
    <xf numFmtId="180" fontId="35" fillId="0" borderId="0" xfId="0" applyNumberFormat="1" applyFont="1">
      <alignment vertical="center"/>
    </xf>
    <xf numFmtId="0" fontId="0" fillId="0" borderId="128" xfId="0" applyFont="1" applyBorder="1">
      <alignment vertical="center"/>
    </xf>
    <xf numFmtId="0" fontId="35" fillId="0" borderId="128" xfId="0" applyFont="1" applyBorder="1">
      <alignment vertical="center"/>
    </xf>
    <xf numFmtId="49" fontId="35" fillId="0" borderId="128" xfId="0" applyNumberFormat="1" applyFont="1" applyFill="1" applyBorder="1" applyAlignment="1">
      <alignment vertical="center" shrinkToFit="1"/>
    </xf>
    <xf numFmtId="0" fontId="35" fillId="0" borderId="128" xfId="0" applyNumberFormat="1" applyFont="1" applyFill="1" applyBorder="1" applyAlignment="1">
      <alignment vertical="center"/>
    </xf>
    <xf numFmtId="0" fontId="35" fillId="0" borderId="128" xfId="0" applyNumberFormat="1" applyFont="1" applyFill="1" applyBorder="1">
      <alignment vertical="center"/>
    </xf>
    <xf numFmtId="0" fontId="35" fillId="0" borderId="128" xfId="0" applyNumberFormat="1" applyFont="1" applyFill="1" applyBorder="1" applyAlignment="1">
      <alignment horizontal="right" vertical="center"/>
    </xf>
    <xf numFmtId="199" fontId="36" fillId="0" borderId="128" xfId="0" applyNumberFormat="1" applyFont="1" applyFill="1" applyBorder="1">
      <alignment vertical="center"/>
    </xf>
    <xf numFmtId="0" fontId="35" fillId="0" borderId="128" xfId="0" applyFont="1" applyFill="1" applyBorder="1">
      <alignment vertical="center"/>
    </xf>
    <xf numFmtId="0" fontId="35" fillId="0" borderId="128" xfId="0" applyFont="1" applyFill="1" applyBorder="1" applyAlignment="1">
      <alignment horizontal="center" vertical="center"/>
    </xf>
    <xf numFmtId="1" fontId="36" fillId="0" borderId="128" xfId="0" applyNumberFormat="1" applyFont="1" applyFill="1" applyBorder="1">
      <alignment vertical="center"/>
    </xf>
    <xf numFmtId="0" fontId="35" fillId="0" borderId="128" xfId="0" applyFont="1" applyBorder="1" applyAlignment="1">
      <alignment horizontal="center" vertical="center"/>
    </xf>
    <xf numFmtId="199" fontId="35" fillId="0" borderId="128" xfId="0" applyNumberFormat="1" applyFont="1" applyFill="1" applyBorder="1">
      <alignment vertical="center"/>
    </xf>
    <xf numFmtId="183" fontId="35" fillId="0" borderId="128" xfId="0" applyNumberFormat="1" applyFont="1" applyFill="1" applyBorder="1" applyAlignment="1">
      <alignment vertical="center"/>
    </xf>
    <xf numFmtId="0" fontId="35" fillId="0" borderId="128" xfId="0" applyFont="1" applyFill="1" applyBorder="1" applyAlignment="1">
      <alignment vertical="center"/>
    </xf>
    <xf numFmtId="1" fontId="35" fillId="0" borderId="128" xfId="0" applyNumberFormat="1" applyFont="1" applyFill="1" applyBorder="1">
      <alignment vertical="center"/>
    </xf>
    <xf numFmtId="185" fontId="35" fillId="0" borderId="128" xfId="0" applyNumberFormat="1" applyFont="1" applyBorder="1" applyAlignment="1">
      <alignment vertical="center"/>
    </xf>
    <xf numFmtId="0" fontId="35" fillId="0" borderId="128" xfId="0" applyFont="1" applyBorder="1" applyAlignment="1">
      <alignment vertical="center" shrinkToFit="1"/>
    </xf>
    <xf numFmtId="0" fontId="35" fillId="0" borderId="128" xfId="0" applyFont="1" applyBorder="1" applyAlignment="1">
      <alignment horizontal="center" vertical="center" wrapText="1" shrinkToFit="1"/>
    </xf>
    <xf numFmtId="0" fontId="35" fillId="0" borderId="128" xfId="0" applyFont="1" applyBorder="1" applyAlignment="1">
      <alignment horizontal="center" vertical="center" shrinkToFit="1"/>
    </xf>
    <xf numFmtId="186" fontId="35" fillId="0" borderId="128" xfId="0" applyNumberFormat="1" applyFont="1" applyBorder="1" applyAlignment="1">
      <alignment horizontal="center" vertical="center" shrinkToFit="1"/>
    </xf>
    <xf numFmtId="186" fontId="35" fillId="0" borderId="128" xfId="0" applyNumberFormat="1" applyFont="1" applyBorder="1" applyAlignment="1">
      <alignment horizontal="right" vertical="center" indent="1" shrinkToFit="1"/>
    </xf>
    <xf numFmtId="182" fontId="19" fillId="0" borderId="0" xfId="0" applyNumberFormat="1" applyFont="1" applyBorder="1" applyAlignment="1">
      <alignment horizontal="center" vertical="center"/>
    </xf>
    <xf numFmtId="192" fontId="35" fillId="0" borderId="128" xfId="0" applyNumberFormat="1" applyFont="1" applyFill="1" applyBorder="1" applyAlignment="1">
      <alignment vertical="center" shrinkToFit="1"/>
    </xf>
    <xf numFmtId="182" fontId="35" fillId="0" borderId="128" xfId="0" applyNumberFormat="1" applyFont="1" applyBorder="1" applyAlignment="1">
      <alignment horizontal="center" vertical="center" shrinkToFit="1"/>
    </xf>
    <xf numFmtId="193" fontId="35" fillId="0" borderId="128" xfId="0" applyNumberFormat="1" applyFont="1" applyFill="1" applyBorder="1" applyAlignment="1">
      <alignment vertical="center" shrinkToFit="1"/>
    </xf>
    <xf numFmtId="0" fontId="37" fillId="0" borderId="128" xfId="0" applyFont="1" applyBorder="1">
      <alignment vertical="center"/>
    </xf>
    <xf numFmtId="38" fontId="37" fillId="0" borderId="128" xfId="42" applyFont="1" applyBorder="1">
      <alignment vertical="center"/>
    </xf>
    <xf numFmtId="0" fontId="35" fillId="0" borderId="128" xfId="0" applyNumberFormat="1" applyFont="1" applyBorder="1" applyAlignment="1">
      <alignment vertical="center"/>
    </xf>
    <xf numFmtId="0" fontId="0" fillId="0" borderId="58" xfId="0" applyFont="1" applyFill="1" applyBorder="1" applyAlignment="1">
      <alignment horizontal="center" vertical="center"/>
    </xf>
    <xf numFmtId="0" fontId="0" fillId="0" borderId="37" xfId="0" applyFont="1" applyFill="1" applyBorder="1" applyAlignment="1">
      <alignment horizontal="center" vertical="center"/>
    </xf>
    <xf numFmtId="185" fontId="0" fillId="0" borderId="0" xfId="0" applyNumberFormat="1" applyFont="1" applyFill="1" applyBorder="1" applyAlignment="1">
      <alignment horizontal="right" vertical="center"/>
    </xf>
    <xf numFmtId="181" fontId="0" fillId="0" borderId="0" xfId="0" applyNumberFormat="1" applyFont="1" applyFill="1" applyBorder="1" applyAlignment="1">
      <alignment horizontal="right" vertical="center"/>
    </xf>
    <xf numFmtId="0" fontId="0" fillId="0" borderId="104" xfId="0" applyFont="1" applyFill="1" applyBorder="1" applyAlignment="1">
      <alignment horizontal="center" vertical="top"/>
    </xf>
    <xf numFmtId="0" fontId="0" fillId="0" borderId="105" xfId="0" applyFont="1" applyFill="1" applyBorder="1" applyAlignment="1">
      <alignment horizontal="center" vertical="top"/>
    </xf>
    <xf numFmtId="181" fontId="0" fillId="0" borderId="108" xfId="0" applyNumberFormat="1" applyFont="1" applyFill="1" applyBorder="1" applyAlignment="1">
      <alignment horizontal="right" vertical="center"/>
    </xf>
    <xf numFmtId="181" fontId="19" fillId="0" borderId="0" xfId="0" applyNumberFormat="1" applyFont="1" applyFill="1" applyBorder="1" applyAlignment="1">
      <alignment horizontal="right" vertical="center"/>
    </xf>
    <xf numFmtId="181" fontId="19" fillId="0" borderId="11" xfId="0" applyNumberFormat="1" applyFont="1" applyFill="1" applyBorder="1" applyAlignment="1">
      <alignment horizontal="right" vertical="center"/>
    </xf>
    <xf numFmtId="181" fontId="19" fillId="0" borderId="101" xfId="0" applyNumberFormat="1" applyFont="1" applyFill="1" applyBorder="1" applyAlignment="1">
      <alignment horizontal="right" vertical="center"/>
    </xf>
    <xf numFmtId="181" fontId="19" fillId="0" borderId="102" xfId="0" applyNumberFormat="1" applyFont="1" applyFill="1" applyBorder="1" applyAlignment="1">
      <alignment horizontal="right" vertical="center"/>
    </xf>
    <xf numFmtId="41" fontId="19" fillId="0" borderId="0" xfId="0" applyNumberFormat="1" applyFont="1" applyFill="1" applyBorder="1" applyAlignment="1">
      <alignment horizontal="right" vertical="center"/>
    </xf>
    <xf numFmtId="41" fontId="19" fillId="0" borderId="11" xfId="0" applyNumberFormat="1" applyFont="1" applyFill="1" applyBorder="1" applyAlignment="1">
      <alignment horizontal="right" vertical="center"/>
    </xf>
    <xf numFmtId="181" fontId="0" fillId="0" borderId="101" xfId="0" applyNumberFormat="1" applyFont="1" applyFill="1" applyBorder="1" applyAlignment="1">
      <alignment horizontal="right" vertical="center"/>
    </xf>
    <xf numFmtId="41" fontId="0" fillId="0" borderId="0" xfId="0" applyNumberFormat="1" applyFont="1" applyFill="1" applyBorder="1" applyAlignment="1">
      <alignment horizontal="right" vertical="center"/>
    </xf>
    <xf numFmtId="181" fontId="19" fillId="0" borderId="14" xfId="0" applyNumberFormat="1" applyFont="1" applyFill="1" applyBorder="1" applyAlignment="1">
      <alignment vertical="center"/>
    </xf>
    <xf numFmtId="181" fontId="19" fillId="0" borderId="15" xfId="0" applyNumberFormat="1" applyFont="1" applyFill="1" applyBorder="1" applyAlignment="1">
      <alignment vertical="center"/>
    </xf>
    <xf numFmtId="0" fontId="0" fillId="0" borderId="57" xfId="0" applyFont="1" applyFill="1" applyBorder="1" applyAlignment="1">
      <alignment horizontal="center" vertical="center"/>
    </xf>
    <xf numFmtId="0" fontId="0" fillId="0" borderId="53" xfId="0" applyFont="1" applyFill="1" applyBorder="1" applyAlignment="1">
      <alignment horizontal="center" vertical="center"/>
    </xf>
    <xf numFmtId="0" fontId="0" fillId="0" borderId="25" xfId="0" applyFont="1" applyFill="1" applyBorder="1" applyAlignment="1">
      <alignment horizontal="center" vertical="center"/>
    </xf>
    <xf numFmtId="0" fontId="0" fillId="0" borderId="55" xfId="0" applyFont="1" applyFill="1" applyBorder="1" applyAlignment="1">
      <alignment horizontal="center" vertical="center"/>
    </xf>
    <xf numFmtId="0" fontId="19" fillId="0" borderId="56" xfId="0" applyFont="1" applyFill="1" applyBorder="1" applyAlignment="1">
      <alignment horizontal="center" vertical="center"/>
    </xf>
    <xf numFmtId="0" fontId="19" fillId="0" borderId="14" xfId="0" applyFont="1" applyFill="1" applyBorder="1" applyAlignment="1">
      <alignment horizontal="center" vertical="center"/>
    </xf>
    <xf numFmtId="0" fontId="19" fillId="0" borderId="59" xfId="0" applyFont="1" applyFill="1" applyBorder="1" applyAlignment="1">
      <alignment horizontal="center" vertical="center"/>
    </xf>
    <xf numFmtId="181" fontId="19" fillId="0" borderId="14" xfId="0" applyNumberFormat="1" applyFont="1" applyFill="1" applyBorder="1" applyAlignment="1">
      <alignment horizontal="right" vertical="center"/>
    </xf>
    <xf numFmtId="0" fontId="19" fillId="0" borderId="100" xfId="0" applyFont="1" applyFill="1" applyBorder="1" applyAlignment="1">
      <alignment horizontal="center" vertical="center"/>
    </xf>
    <xf numFmtId="0" fontId="19" fillId="0" borderId="52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0" fillId="0" borderId="54" xfId="0" applyFont="1" applyFill="1" applyBorder="1" applyAlignment="1">
      <alignment horizontal="center" vertical="center"/>
    </xf>
    <xf numFmtId="0" fontId="0" fillId="0" borderId="25" xfId="0" applyFont="1" applyFill="1" applyBorder="1" applyAlignment="1">
      <alignment horizontal="center" vertical="center" wrapText="1"/>
    </xf>
    <xf numFmtId="0" fontId="0" fillId="0" borderId="55" xfId="0" applyFont="1" applyFill="1" applyBorder="1" applyAlignment="1">
      <alignment horizontal="center" vertical="center" wrapText="1"/>
    </xf>
    <xf numFmtId="0" fontId="0" fillId="0" borderId="52" xfId="0" applyFont="1" applyFill="1" applyBorder="1" applyAlignment="1">
      <alignment horizontal="center" vertical="center" wrapText="1"/>
    </xf>
    <xf numFmtId="0" fontId="0" fillId="0" borderId="26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  <xf numFmtId="0" fontId="19" fillId="0" borderId="19" xfId="0" applyFont="1" applyFill="1" applyBorder="1" applyAlignment="1">
      <alignment horizontal="center" vertical="center"/>
    </xf>
    <xf numFmtId="181" fontId="19" fillId="0" borderId="16" xfId="0" applyNumberFormat="1" applyFont="1" applyFill="1" applyBorder="1" applyAlignment="1">
      <alignment horizontal="right" vertical="center"/>
    </xf>
    <xf numFmtId="0" fontId="0" fillId="0" borderId="22" xfId="0" applyFont="1" applyFill="1" applyBorder="1" applyAlignment="1">
      <alignment horizontal="center" vertical="center"/>
    </xf>
    <xf numFmtId="0" fontId="0" fillId="0" borderId="51" xfId="0" applyFont="1" applyFill="1" applyBorder="1" applyAlignment="1">
      <alignment horizontal="center" vertical="center"/>
    </xf>
    <xf numFmtId="181" fontId="0" fillId="0" borderId="12" xfId="0" applyNumberFormat="1" applyFont="1" applyFill="1" applyBorder="1" applyAlignment="1">
      <alignment horizontal="right" vertical="center"/>
    </xf>
    <xf numFmtId="0" fontId="0" fillId="0" borderId="120" xfId="0" applyFont="1" applyFill="1" applyBorder="1" applyAlignment="1">
      <alignment horizontal="right" vertical="center"/>
    </xf>
    <xf numFmtId="0" fontId="0" fillId="0" borderId="121" xfId="0" applyFont="1" applyFill="1" applyBorder="1" applyAlignment="1">
      <alignment horizontal="right" vertical="center"/>
    </xf>
    <xf numFmtId="198" fontId="19" fillId="0" borderId="118" xfId="0" applyNumberFormat="1" applyFont="1" applyFill="1" applyBorder="1" applyAlignment="1">
      <alignment horizontal="center" vertical="center"/>
    </xf>
    <xf numFmtId="198" fontId="19" fillId="0" borderId="119" xfId="0" applyNumberFormat="1" applyFont="1" applyFill="1" applyBorder="1" applyAlignment="1">
      <alignment horizontal="center" vertical="center"/>
    </xf>
    <xf numFmtId="0" fontId="0" fillId="0" borderId="93" xfId="0" applyFont="1" applyFill="1" applyBorder="1" applyAlignment="1">
      <alignment horizontal="center" vertical="center"/>
    </xf>
    <xf numFmtId="0" fontId="0" fillId="0" borderId="122" xfId="0" applyFont="1" applyFill="1" applyBorder="1" applyAlignment="1">
      <alignment horizontal="center" vertical="center"/>
    </xf>
    <xf numFmtId="0" fontId="0" fillId="0" borderId="117" xfId="0" applyFont="1" applyFill="1" applyBorder="1" applyAlignment="1">
      <alignment horizontal="center" vertical="center"/>
    </xf>
    <xf numFmtId="0" fontId="0" fillId="0" borderId="59" xfId="0" applyFont="1" applyFill="1" applyBorder="1" applyAlignment="1">
      <alignment horizontal="center" vertical="center"/>
    </xf>
    <xf numFmtId="0" fontId="0" fillId="0" borderId="123" xfId="0" applyFont="1" applyFill="1" applyBorder="1" applyAlignment="1">
      <alignment horizontal="right" vertical="center"/>
    </xf>
    <xf numFmtId="0" fontId="0" fillId="0" borderId="124" xfId="0" applyFont="1" applyFill="1" applyBorder="1" applyAlignment="1">
      <alignment horizontal="right" vertical="center"/>
    </xf>
    <xf numFmtId="0" fontId="0" fillId="0" borderId="0" xfId="0" applyFont="1" applyFill="1" applyAlignment="1">
      <alignment horizontal="left" vertical="center"/>
    </xf>
    <xf numFmtId="198" fontId="0" fillId="0" borderId="44" xfId="0" applyNumberFormat="1" applyFont="1" applyFill="1" applyBorder="1" applyAlignment="1">
      <alignment horizontal="center" vertical="center"/>
    </xf>
    <xf numFmtId="198" fontId="0" fillId="0" borderId="51" xfId="0" applyNumberFormat="1" applyFont="1" applyFill="1" applyBorder="1" applyAlignment="1">
      <alignment horizontal="center" vertical="center"/>
    </xf>
    <xf numFmtId="196" fontId="0" fillId="0" borderId="37" xfId="43" applyNumberFormat="1" applyFont="1" applyFill="1" applyBorder="1" applyAlignment="1">
      <alignment horizontal="center" vertical="center"/>
    </xf>
    <xf numFmtId="182" fontId="0" fillId="0" borderId="12" xfId="43" applyNumberFormat="1" applyFont="1" applyFill="1" applyBorder="1" applyAlignment="1">
      <alignment horizontal="right" vertical="center"/>
    </xf>
    <xf numFmtId="182" fontId="0" fillId="0" borderId="0" xfId="43" applyNumberFormat="1" applyFont="1" applyFill="1" applyBorder="1" applyAlignment="1">
      <alignment horizontal="right" vertical="center"/>
    </xf>
    <xf numFmtId="182" fontId="19" fillId="0" borderId="106" xfId="43" applyNumberFormat="1" applyFont="1" applyFill="1" applyBorder="1" applyAlignment="1">
      <alignment horizontal="right" vertical="center"/>
    </xf>
    <xf numFmtId="190" fontId="19" fillId="0" borderId="107" xfId="43" applyNumberFormat="1" applyFont="1" applyFill="1" applyBorder="1" applyAlignment="1">
      <alignment horizontal="right" vertical="center"/>
    </xf>
    <xf numFmtId="196" fontId="19" fillId="0" borderId="105" xfId="43" applyNumberFormat="1" applyFont="1" applyFill="1" applyBorder="1" applyAlignment="1">
      <alignment horizontal="center" vertical="center"/>
    </xf>
    <xf numFmtId="182" fontId="19" fillId="0" borderId="115" xfId="43" applyNumberFormat="1" applyFont="1" applyFill="1" applyBorder="1" applyAlignment="1">
      <alignment horizontal="right" vertical="center"/>
    </xf>
    <xf numFmtId="190" fontId="0" fillId="0" borderId="11" xfId="43" applyNumberFormat="1" applyFont="1" applyFill="1" applyBorder="1" applyAlignment="1">
      <alignment horizontal="right" vertical="center"/>
    </xf>
    <xf numFmtId="190" fontId="0" fillId="0" borderId="0" xfId="43" applyNumberFormat="1" applyFont="1" applyFill="1" applyBorder="1" applyAlignment="1">
      <alignment horizontal="right" vertical="center"/>
    </xf>
    <xf numFmtId="185" fontId="0" fillId="0" borderId="0" xfId="43" applyNumberFormat="1" applyFont="1" applyFill="1" applyBorder="1" applyAlignment="1" applyProtection="1">
      <alignment horizontal="center" vertical="center"/>
      <protection locked="0"/>
    </xf>
    <xf numFmtId="195" fontId="0" fillId="0" borderId="0" xfId="43" applyNumberFormat="1" applyFont="1" applyFill="1" applyBorder="1" applyAlignment="1">
      <alignment horizontal="right" vertical="center"/>
    </xf>
    <xf numFmtId="195" fontId="0" fillId="0" borderId="11" xfId="43" applyNumberFormat="1" applyFont="1" applyFill="1" applyBorder="1" applyAlignment="1">
      <alignment horizontal="right" vertical="center"/>
    </xf>
    <xf numFmtId="0" fontId="0" fillId="0" borderId="56" xfId="43" applyFont="1" applyFill="1" applyBorder="1" applyAlignment="1">
      <alignment horizontal="center" vertical="center"/>
    </xf>
    <xf numFmtId="0" fontId="0" fillId="0" borderId="59" xfId="43" applyFont="1" applyFill="1" applyBorder="1" applyAlignment="1">
      <alignment horizontal="center" vertical="center"/>
    </xf>
    <xf numFmtId="196" fontId="0" fillId="0" borderId="22" xfId="43" applyNumberFormat="1" applyFont="1" applyFill="1" applyBorder="1" applyAlignment="1">
      <alignment horizontal="center" vertical="center"/>
    </xf>
    <xf numFmtId="196" fontId="0" fillId="0" borderId="51" xfId="43" applyNumberFormat="1" applyFont="1" applyFill="1" applyBorder="1" applyAlignment="1">
      <alignment horizontal="center" vertical="center"/>
    </xf>
    <xf numFmtId="185" fontId="0" fillId="0" borderId="12" xfId="43" applyNumberFormat="1" applyFont="1" applyFill="1" applyBorder="1" applyAlignment="1">
      <alignment horizontal="center" vertical="center"/>
    </xf>
    <xf numFmtId="185" fontId="0" fillId="0" borderId="0" xfId="43" applyNumberFormat="1" applyFont="1" applyFill="1" applyBorder="1" applyAlignment="1">
      <alignment horizontal="center" vertical="center"/>
    </xf>
    <xf numFmtId="0" fontId="0" fillId="0" borderId="53" xfId="43" applyFont="1" applyFill="1" applyBorder="1" applyAlignment="1">
      <alignment horizontal="center" vertical="center"/>
    </xf>
    <xf numFmtId="0" fontId="0" fillId="0" borderId="54" xfId="43" applyFont="1" applyFill="1" applyBorder="1" applyAlignment="1">
      <alignment horizontal="center" vertical="center"/>
    </xf>
    <xf numFmtId="181" fontId="0" fillId="0" borderId="11" xfId="43" applyNumberFormat="1" applyFont="1" applyFill="1" applyBorder="1" applyAlignment="1" applyProtection="1">
      <alignment vertical="center"/>
      <protection locked="0"/>
    </xf>
    <xf numFmtId="181" fontId="0" fillId="0" borderId="18" xfId="43" applyNumberFormat="1" applyFont="1" applyFill="1" applyBorder="1" applyAlignment="1" applyProtection="1">
      <alignment vertical="center"/>
      <protection locked="0"/>
    </xf>
    <xf numFmtId="181" fontId="19" fillId="0" borderId="112" xfId="43" applyNumberFormat="1" applyFont="1" applyFill="1" applyBorder="1" applyAlignment="1" applyProtection="1">
      <alignment vertical="center"/>
      <protection locked="0"/>
    </xf>
    <xf numFmtId="181" fontId="19" fillId="0" borderId="50" xfId="43" applyNumberFormat="1" applyFont="1" applyFill="1" applyBorder="1" applyAlignment="1" applyProtection="1">
      <alignment vertical="center"/>
      <protection locked="0"/>
    </xf>
    <xf numFmtId="0" fontId="0" fillId="0" borderId="32" xfId="43" applyFont="1" applyFill="1" applyBorder="1" applyAlignment="1">
      <alignment horizontal="center" vertical="center" wrapText="1"/>
    </xf>
    <xf numFmtId="0" fontId="0" fillId="0" borderId="36" xfId="43" applyFont="1" applyFill="1" applyBorder="1" applyAlignment="1">
      <alignment horizontal="center" vertical="center"/>
    </xf>
    <xf numFmtId="41" fontId="0" fillId="0" borderId="0" xfId="43" applyNumberFormat="1" applyFont="1" applyFill="1" applyBorder="1" applyAlignment="1" applyProtection="1">
      <alignment horizontal="right" vertical="center"/>
      <protection locked="0"/>
    </xf>
    <xf numFmtId="181" fontId="19" fillId="0" borderId="20" xfId="43" applyNumberFormat="1" applyFont="1" applyFill="1" applyBorder="1" applyAlignment="1">
      <alignment vertical="center"/>
    </xf>
    <xf numFmtId="41" fontId="19" fillId="0" borderId="108" xfId="43" applyNumberFormat="1" applyFont="1" applyFill="1" applyBorder="1" applyAlignment="1" applyProtection="1">
      <alignment horizontal="right" vertical="center"/>
      <protection locked="0"/>
    </xf>
    <xf numFmtId="181" fontId="0" fillId="0" borderId="0" xfId="43" applyNumberFormat="1" applyFont="1" applyFill="1" applyBorder="1" applyAlignment="1" applyProtection="1">
      <alignment horizontal="right" vertical="center"/>
      <protection locked="0"/>
    </xf>
    <xf numFmtId="181" fontId="0" fillId="0" borderId="18" xfId="43" applyNumberFormat="1" applyFont="1" applyFill="1" applyBorder="1" applyAlignment="1" applyProtection="1">
      <alignment horizontal="right" vertical="center"/>
      <protection locked="0"/>
    </xf>
    <xf numFmtId="181" fontId="0" fillId="0" borderId="12" xfId="43" applyNumberFormat="1" applyFont="1" applyFill="1" applyBorder="1" applyAlignment="1">
      <alignment horizontal="right" vertical="center"/>
    </xf>
    <xf numFmtId="182" fontId="0" fillId="0" borderId="0" xfId="43" applyNumberFormat="1" applyFont="1" applyFill="1" applyBorder="1" applyAlignment="1" applyProtection="1">
      <alignment horizontal="right" vertical="center"/>
      <protection locked="0"/>
    </xf>
    <xf numFmtId="182" fontId="0" fillId="0" borderId="113" xfId="43" applyNumberFormat="1" applyFont="1" applyFill="1" applyBorder="1" applyAlignment="1" applyProtection="1">
      <alignment horizontal="right" vertical="center"/>
      <protection locked="0"/>
    </xf>
    <xf numFmtId="41" fontId="0" fillId="0" borderId="0" xfId="43" applyNumberFormat="1" applyFont="1" applyFill="1" applyBorder="1" applyAlignment="1" applyProtection="1">
      <alignment horizontal="center" vertical="center"/>
      <protection locked="0"/>
    </xf>
    <xf numFmtId="0" fontId="0" fillId="0" borderId="93" xfId="43" applyFont="1" applyFill="1" applyBorder="1" applyAlignment="1">
      <alignment horizontal="center" vertical="center"/>
    </xf>
    <xf numFmtId="0" fontId="0" fillId="0" borderId="94" xfId="43" applyFont="1" applyFill="1" applyBorder="1" applyAlignment="1">
      <alignment horizontal="center" vertical="center"/>
    </xf>
    <xf numFmtId="0" fontId="0" fillId="0" borderId="98" xfId="43" applyFont="1" applyFill="1" applyBorder="1" applyAlignment="1">
      <alignment horizontal="center" vertical="center"/>
    </xf>
    <xf numFmtId="0" fontId="0" fillId="0" borderId="95" xfId="43" applyFont="1" applyFill="1" applyBorder="1" applyAlignment="1">
      <alignment horizontal="center" vertical="center"/>
    </xf>
    <xf numFmtId="0" fontId="0" fillId="0" borderId="79" xfId="43" applyFont="1" applyFill="1" applyBorder="1" applyAlignment="1">
      <alignment horizontal="center" vertical="center"/>
    </xf>
    <xf numFmtId="189" fontId="19" fillId="0" borderId="107" xfId="43" applyNumberFormat="1" applyFont="1" applyFill="1" applyBorder="1" applyAlignment="1" applyProtection="1">
      <alignment vertical="center"/>
      <protection locked="0"/>
    </xf>
    <xf numFmtId="0" fontId="0" fillId="0" borderId="96" xfId="43" applyFont="1" applyFill="1" applyBorder="1" applyAlignment="1">
      <alignment horizontal="center" vertical="center"/>
    </xf>
    <xf numFmtId="0" fontId="0" fillId="0" borderId="97" xfId="43" applyFont="1" applyFill="1" applyBorder="1" applyAlignment="1">
      <alignment horizontal="center" vertical="center"/>
    </xf>
    <xf numFmtId="41" fontId="19" fillId="0" borderId="106" xfId="43" applyNumberFormat="1" applyFont="1" applyFill="1" applyBorder="1" applyAlignment="1" applyProtection="1">
      <alignment horizontal="right" vertical="center"/>
      <protection locked="0"/>
    </xf>
    <xf numFmtId="0" fontId="0" fillId="0" borderId="99" xfId="43" applyFont="1" applyFill="1" applyBorder="1" applyAlignment="1">
      <alignment horizontal="center" vertical="center"/>
    </xf>
    <xf numFmtId="0" fontId="0" fillId="0" borderId="40" xfId="43" applyFont="1" applyFill="1" applyBorder="1" applyAlignment="1">
      <alignment horizontal="center" vertical="center"/>
    </xf>
    <xf numFmtId="189" fontId="19" fillId="0" borderId="115" xfId="43" applyNumberFormat="1" applyFont="1" applyFill="1" applyBorder="1" applyAlignment="1">
      <alignment horizontal="right" vertical="center"/>
    </xf>
    <xf numFmtId="189" fontId="19" fillId="0" borderId="106" xfId="43" applyNumberFormat="1" applyFont="1" applyFill="1" applyBorder="1" applyAlignment="1">
      <alignment horizontal="right" vertical="center"/>
    </xf>
    <xf numFmtId="189" fontId="19" fillId="0" borderId="106" xfId="43" applyNumberFormat="1" applyFont="1" applyFill="1" applyBorder="1" applyAlignment="1" applyProtection="1">
      <alignment horizontal="right" vertical="center"/>
      <protection locked="0"/>
    </xf>
    <xf numFmtId="41" fontId="0" fillId="0" borderId="106" xfId="43" applyNumberFormat="1" applyFont="1" applyFill="1" applyBorder="1" applyAlignment="1" applyProtection="1">
      <alignment horizontal="right" vertical="center"/>
      <protection locked="0"/>
    </xf>
    <xf numFmtId="189" fontId="0" fillId="0" borderId="0" xfId="43" applyNumberFormat="1" applyFont="1" applyFill="1" applyBorder="1" applyAlignment="1" applyProtection="1">
      <alignment horizontal="right" vertical="center"/>
      <protection locked="0"/>
    </xf>
    <xf numFmtId="189" fontId="0" fillId="0" borderId="11" xfId="43" applyNumberFormat="1" applyFont="1" applyFill="1" applyBorder="1" applyAlignment="1" applyProtection="1">
      <alignment vertical="center"/>
      <protection locked="0"/>
    </xf>
    <xf numFmtId="189" fontId="0" fillId="0" borderId="12" xfId="43" applyNumberFormat="1" applyFont="1" applyFill="1" applyBorder="1" applyAlignment="1">
      <alignment horizontal="right" vertical="center"/>
    </xf>
    <xf numFmtId="189" fontId="0" fillId="0" borderId="0" xfId="43" applyNumberFormat="1" applyFont="1" applyFill="1" applyBorder="1" applyAlignment="1">
      <alignment horizontal="right" vertical="center"/>
    </xf>
    <xf numFmtId="189" fontId="0" fillId="0" borderId="13" xfId="43" applyNumberFormat="1" applyFont="1" applyFill="1" applyBorder="1" applyAlignment="1" applyProtection="1">
      <alignment horizontal="right" vertical="center"/>
      <protection locked="0"/>
    </xf>
    <xf numFmtId="189" fontId="0" fillId="0" borderId="14" xfId="43" applyNumberFormat="1" applyFont="1" applyFill="1" applyBorder="1" applyAlignment="1" applyProtection="1">
      <alignment horizontal="right" vertical="center"/>
      <protection locked="0"/>
    </xf>
    <xf numFmtId="189" fontId="0" fillId="0" borderId="11" xfId="43" applyNumberFormat="1" applyFont="1" applyFill="1" applyBorder="1" applyAlignment="1" applyProtection="1">
      <alignment horizontal="right" vertical="center"/>
      <protection locked="0"/>
    </xf>
    <xf numFmtId="182" fontId="0" fillId="0" borderId="11" xfId="43" applyNumberFormat="1" applyFont="1" applyFill="1" applyBorder="1" applyAlignment="1" applyProtection="1">
      <alignment horizontal="right" vertical="center"/>
      <protection locked="0"/>
    </xf>
    <xf numFmtId="49" fontId="0" fillId="0" borderId="53" xfId="43" applyNumberFormat="1" applyFont="1" applyFill="1" applyBorder="1" applyAlignment="1">
      <alignment horizontal="center" vertical="center"/>
    </xf>
    <xf numFmtId="0" fontId="0" fillId="0" borderId="26" xfId="43" applyFont="1" applyFill="1" applyBorder="1" applyAlignment="1">
      <alignment horizontal="center" vertical="center"/>
    </xf>
    <xf numFmtId="0" fontId="0" fillId="0" borderId="0" xfId="44" applyFont="1" applyFill="1" applyBorder="1" applyAlignment="1">
      <alignment horizontal="distributed" vertical="center"/>
    </xf>
    <xf numFmtId="0" fontId="0" fillId="0" borderId="51" xfId="44" applyFont="1" applyFill="1" applyBorder="1" applyAlignment="1">
      <alignment horizontal="distributed" vertical="center"/>
    </xf>
    <xf numFmtId="0" fontId="0" fillId="0" borderId="23" xfId="44" applyFont="1" applyFill="1" applyBorder="1" applyAlignment="1">
      <alignment horizontal="left" vertical="center"/>
    </xf>
    <xf numFmtId="0" fontId="0" fillId="0" borderId="60" xfId="44" applyFont="1" applyFill="1" applyBorder="1" applyAlignment="1">
      <alignment horizontal="left" vertical="center"/>
    </xf>
    <xf numFmtId="0" fontId="0" fillId="0" borderId="0" xfId="44" applyFont="1" applyFill="1" applyBorder="1" applyAlignment="1">
      <alignment horizontal="left" vertical="center"/>
    </xf>
    <xf numFmtId="0" fontId="0" fillId="0" borderId="51" xfId="44" applyFont="1" applyFill="1" applyBorder="1" applyAlignment="1">
      <alignment horizontal="left" vertical="center"/>
    </xf>
    <xf numFmtId="49" fontId="0" fillId="0" borderId="0" xfId="44" applyNumberFormat="1" applyFont="1" applyFill="1" applyBorder="1" applyAlignment="1">
      <alignment horizontal="distributed" vertical="center"/>
    </xf>
    <xf numFmtId="49" fontId="0" fillId="0" borderId="51" xfId="44" applyNumberFormat="1" applyFont="1" applyFill="1" applyBorder="1" applyAlignment="1">
      <alignment horizontal="distributed" vertical="center"/>
    </xf>
    <xf numFmtId="0" fontId="19" fillId="0" borderId="56" xfId="44" applyFont="1" applyFill="1" applyBorder="1" applyAlignment="1">
      <alignment horizontal="distributed" vertical="center"/>
    </xf>
    <xf numFmtId="0" fontId="19" fillId="0" borderId="14" xfId="44" applyFont="1" applyFill="1" applyBorder="1" applyAlignment="1">
      <alignment horizontal="distributed" vertical="center"/>
    </xf>
    <xf numFmtId="0" fontId="19" fillId="0" borderId="59" xfId="44" applyFont="1" applyFill="1" applyBorder="1" applyAlignment="1">
      <alignment horizontal="distributed" vertical="center"/>
    </xf>
    <xf numFmtId="0" fontId="0" fillId="0" borderId="23" xfId="44" applyFont="1" applyFill="1" applyBorder="1" applyAlignment="1">
      <alignment horizontal="distributed" vertical="center"/>
    </xf>
    <xf numFmtId="0" fontId="0" fillId="0" borderId="60" xfId="44" applyFont="1" applyFill="1" applyBorder="1" applyAlignment="1">
      <alignment horizontal="distributed" vertical="center"/>
    </xf>
    <xf numFmtId="0" fontId="0" fillId="0" borderId="21" xfId="44" applyFont="1" applyFill="1" applyBorder="1" applyAlignment="1">
      <alignment horizontal="center" vertical="center"/>
    </xf>
    <xf numFmtId="0" fontId="0" fillId="0" borderId="100" xfId="44" applyFont="1" applyFill="1" applyBorder="1" applyAlignment="1">
      <alignment horizontal="center" vertical="center"/>
    </xf>
    <xf numFmtId="0" fontId="0" fillId="0" borderId="55" xfId="44" applyFont="1" applyFill="1" applyBorder="1" applyAlignment="1">
      <alignment horizontal="center" vertical="center"/>
    </xf>
    <xf numFmtId="41" fontId="0" fillId="0" borderId="0" xfId="44" applyNumberFormat="1" applyFont="1" applyFill="1" applyBorder="1" applyAlignment="1" applyProtection="1">
      <alignment horizontal="right" vertical="center"/>
      <protection locked="0"/>
    </xf>
    <xf numFmtId="189" fontId="0" fillId="0" borderId="0" xfId="44" applyNumberFormat="1" applyFont="1" applyFill="1" applyBorder="1" applyAlignment="1" applyProtection="1">
      <alignment horizontal="right" vertical="center"/>
      <protection locked="0"/>
    </xf>
    <xf numFmtId="189" fontId="19" fillId="0" borderId="0" xfId="44" applyNumberFormat="1" applyFont="1" applyFill="1" applyBorder="1" applyAlignment="1" applyProtection="1">
      <alignment horizontal="right" vertical="center"/>
      <protection locked="0"/>
    </xf>
    <xf numFmtId="189" fontId="19" fillId="0" borderId="11" xfId="44" applyNumberFormat="1" applyFont="1" applyFill="1" applyBorder="1" applyAlignment="1" applyProtection="1">
      <alignment horizontal="right" vertical="center"/>
      <protection locked="0"/>
    </xf>
    <xf numFmtId="0" fontId="0" fillId="0" borderId="127" xfId="44" applyFont="1" applyFill="1" applyBorder="1" applyAlignment="1">
      <alignment horizontal="center" vertical="center"/>
    </xf>
    <xf numFmtId="200" fontId="19" fillId="0" borderId="118" xfId="44" applyNumberFormat="1" applyFont="1" applyFill="1" applyBorder="1" applyAlignment="1">
      <alignment horizontal="right" vertical="center"/>
    </xf>
    <xf numFmtId="200" fontId="19" fillId="0" borderId="119" xfId="44" applyNumberFormat="1" applyFont="1" applyFill="1" applyBorder="1" applyAlignment="1">
      <alignment horizontal="right" vertical="center"/>
    </xf>
    <xf numFmtId="200" fontId="0" fillId="0" borderId="44" xfId="44" applyNumberFormat="1" applyFont="1" applyFill="1" applyBorder="1" applyAlignment="1">
      <alignment horizontal="right" vertical="center"/>
    </xf>
    <xf numFmtId="200" fontId="0" fillId="0" borderId="51" xfId="44" applyNumberFormat="1" applyFont="1" applyFill="1" applyBorder="1" applyAlignment="1">
      <alignment horizontal="right" vertical="center"/>
    </xf>
    <xf numFmtId="49" fontId="0" fillId="0" borderId="117" xfId="44" applyNumberFormat="1" applyFont="1" applyFill="1" applyBorder="1" applyAlignment="1">
      <alignment horizontal="center" vertical="center"/>
    </xf>
    <xf numFmtId="49" fontId="0" fillId="0" borderId="59" xfId="44" applyNumberFormat="1" applyFont="1" applyFill="1" applyBorder="1" applyAlignment="1">
      <alignment horizontal="center" vertical="center"/>
    </xf>
    <xf numFmtId="185" fontId="19" fillId="0" borderId="108" xfId="44" applyNumberFormat="1" applyFont="1" applyFill="1" applyBorder="1" applyAlignment="1" applyProtection="1">
      <alignment horizontal="right" vertical="center"/>
      <protection locked="0"/>
    </xf>
    <xf numFmtId="185" fontId="19" fillId="0" borderId="112" xfId="44" applyNumberFormat="1" applyFont="1" applyFill="1" applyBorder="1" applyAlignment="1" applyProtection="1">
      <alignment horizontal="right" vertical="center"/>
      <protection locked="0"/>
    </xf>
    <xf numFmtId="41" fontId="0" fillId="0" borderId="106" xfId="44" applyNumberFormat="1" applyFont="1" applyFill="1" applyBorder="1" applyAlignment="1" applyProtection="1">
      <alignment horizontal="right" vertical="center"/>
      <protection locked="0"/>
    </xf>
    <xf numFmtId="185" fontId="0" fillId="0" borderId="108" xfId="44" applyNumberFormat="1" applyFont="1" applyFill="1" applyBorder="1" applyAlignment="1" applyProtection="1">
      <alignment horizontal="right" vertical="center"/>
      <protection locked="0"/>
    </xf>
    <xf numFmtId="185" fontId="19" fillId="0" borderId="0" xfId="44" applyNumberFormat="1" applyFont="1" applyFill="1" applyBorder="1" applyAlignment="1" applyProtection="1">
      <alignment horizontal="right" vertical="center"/>
      <protection locked="0"/>
    </xf>
    <xf numFmtId="185" fontId="19" fillId="0" borderId="11" xfId="44" applyNumberFormat="1" applyFont="1" applyFill="1" applyBorder="1" applyAlignment="1" applyProtection="1">
      <alignment horizontal="right" vertical="center"/>
      <protection locked="0"/>
    </xf>
    <xf numFmtId="41" fontId="0" fillId="0" borderId="0" xfId="44" applyNumberFormat="1" applyFont="1" applyFill="1" applyBorder="1" applyAlignment="1" applyProtection="1">
      <alignment horizontal="center" vertical="center"/>
      <protection locked="0"/>
    </xf>
    <xf numFmtId="185" fontId="0" fillId="0" borderId="0" xfId="44" applyNumberFormat="1" applyFont="1" applyFill="1" applyBorder="1" applyAlignment="1" applyProtection="1">
      <alignment horizontal="right" vertical="center"/>
      <protection locked="0"/>
    </xf>
    <xf numFmtId="189" fontId="19" fillId="0" borderId="14" xfId="44" applyNumberFormat="1" applyFont="1" applyFill="1" applyBorder="1" applyAlignment="1">
      <alignment horizontal="right" vertical="center"/>
    </xf>
    <xf numFmtId="189" fontId="19" fillId="0" borderId="14" xfId="44" applyNumberFormat="1" applyFont="1" applyFill="1" applyBorder="1" applyAlignment="1" applyProtection="1">
      <alignment horizontal="right" vertical="center"/>
      <protection locked="0"/>
    </xf>
    <xf numFmtId="41" fontId="19" fillId="0" borderId="14" xfId="44" applyNumberFormat="1" applyFont="1" applyFill="1" applyBorder="1" applyAlignment="1">
      <alignment horizontal="right" vertical="center"/>
    </xf>
    <xf numFmtId="189" fontId="19" fillId="0" borderId="15" xfId="44" applyNumberFormat="1" applyFont="1" applyFill="1" applyBorder="1" applyAlignment="1">
      <alignment horizontal="right" vertical="center"/>
    </xf>
    <xf numFmtId="41" fontId="0" fillId="0" borderId="108" xfId="44" applyNumberFormat="1" applyFont="1" applyFill="1" applyBorder="1" applyAlignment="1" applyProtection="1">
      <alignment horizontal="center" vertical="center"/>
      <protection locked="0"/>
    </xf>
    <xf numFmtId="41" fontId="0" fillId="0" borderId="106" xfId="44" applyNumberFormat="1" applyFont="1" applyFill="1" applyBorder="1" applyAlignment="1" applyProtection="1">
      <alignment horizontal="center" vertical="center"/>
      <protection locked="0"/>
    </xf>
    <xf numFmtId="185" fontId="0" fillId="0" borderId="106" xfId="44" applyNumberFormat="1" applyFont="1" applyFill="1" applyBorder="1" applyAlignment="1" applyProtection="1">
      <alignment horizontal="right" vertical="center"/>
      <protection locked="0"/>
    </xf>
    <xf numFmtId="185" fontId="19" fillId="0" borderId="106" xfId="44" applyNumberFormat="1" applyFont="1" applyFill="1" applyBorder="1" applyAlignment="1" applyProtection="1">
      <alignment horizontal="right" vertical="center"/>
      <protection locked="0"/>
    </xf>
    <xf numFmtId="185" fontId="19" fillId="0" borderId="107" xfId="44" applyNumberFormat="1" applyFont="1" applyFill="1" applyBorder="1" applyAlignment="1" applyProtection="1">
      <alignment horizontal="right" vertical="center"/>
      <protection locked="0"/>
    </xf>
    <xf numFmtId="0" fontId="19" fillId="0" borderId="55" xfId="44" applyFont="1" applyFill="1" applyBorder="1" applyAlignment="1">
      <alignment horizontal="center" vertical="center"/>
    </xf>
    <xf numFmtId="0" fontId="19" fillId="0" borderId="26" xfId="44" applyFont="1" applyFill="1" applyBorder="1" applyAlignment="1">
      <alignment horizontal="center" vertical="center"/>
    </xf>
    <xf numFmtId="0" fontId="0" fillId="0" borderId="116" xfId="44" applyFont="1" applyFill="1" applyBorder="1" applyAlignment="1">
      <alignment horizontal="center" vertical="center"/>
    </xf>
    <xf numFmtId="0" fontId="0" fillId="0" borderId="109" xfId="44" applyFont="1" applyFill="1" applyBorder="1" applyAlignment="1">
      <alignment horizontal="center" vertical="center"/>
    </xf>
    <xf numFmtId="0" fontId="0" fillId="0" borderId="25" xfId="44" applyFont="1" applyFill="1" applyBorder="1" applyAlignment="1">
      <alignment horizontal="center" vertical="center"/>
    </xf>
    <xf numFmtId="0" fontId="0" fillId="0" borderId="110" xfId="44" applyFont="1" applyFill="1" applyBorder="1" applyAlignment="1">
      <alignment horizontal="center" vertical="center"/>
    </xf>
    <xf numFmtId="0" fontId="0" fillId="0" borderId="111" xfId="44" applyFont="1" applyFill="1" applyBorder="1" applyAlignment="1">
      <alignment horizontal="center" vertical="center"/>
    </xf>
    <xf numFmtId="185" fontId="0" fillId="0" borderId="0" xfId="44" applyNumberFormat="1" applyFont="1" applyFill="1" applyBorder="1" applyAlignment="1" applyProtection="1">
      <alignment horizontal="center" vertical="center"/>
      <protection locked="0"/>
    </xf>
    <xf numFmtId="181" fontId="0" fillId="0" borderId="0" xfId="44" applyNumberFormat="1" applyFont="1" applyFill="1" applyBorder="1" applyAlignment="1" applyProtection="1">
      <alignment horizontal="right" vertical="center"/>
      <protection locked="0"/>
    </xf>
    <xf numFmtId="181" fontId="0" fillId="0" borderId="12" xfId="44" applyNumberFormat="1" applyFont="1" applyFill="1" applyBorder="1" applyAlignment="1" applyProtection="1">
      <alignment horizontal="right" vertical="center"/>
      <protection locked="0"/>
    </xf>
    <xf numFmtId="41" fontId="0" fillId="0" borderId="12" xfId="44" applyNumberFormat="1" applyFont="1" applyFill="1" applyBorder="1" applyAlignment="1" applyProtection="1">
      <alignment horizontal="center" vertical="center"/>
      <protection locked="0"/>
    </xf>
    <xf numFmtId="189" fontId="19" fillId="0" borderId="13" xfId="44" applyNumberFormat="1" applyFont="1" applyFill="1" applyBorder="1" applyAlignment="1" applyProtection="1">
      <alignment horizontal="right" vertical="center"/>
      <protection locked="0"/>
    </xf>
    <xf numFmtId="181" fontId="19" fillId="0" borderId="14" xfId="44" applyNumberFormat="1" applyFont="1" applyFill="1" applyBorder="1" applyAlignment="1">
      <alignment horizontal="right" vertical="center"/>
    </xf>
    <xf numFmtId="185" fontId="19" fillId="0" borderId="14" xfId="44" applyNumberFormat="1" applyFont="1" applyFill="1" applyBorder="1" applyAlignment="1">
      <alignment horizontal="right" vertical="center"/>
    </xf>
    <xf numFmtId="185" fontId="19" fillId="0" borderId="15" xfId="44" applyNumberFormat="1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right" vertical="center"/>
    </xf>
    <xf numFmtId="0" fontId="0" fillId="0" borderId="125" xfId="43" applyFont="1" applyFill="1" applyBorder="1" applyAlignment="1">
      <alignment horizontal="center" vertical="center"/>
    </xf>
    <xf numFmtId="0" fontId="0" fillId="0" borderId="126" xfId="43" applyFont="1" applyFill="1" applyBorder="1" applyAlignment="1">
      <alignment horizontal="center" vertical="center"/>
    </xf>
    <xf numFmtId="0" fontId="0" fillId="0" borderId="31" xfId="0" applyFont="1" applyFill="1" applyBorder="1" applyAlignment="1">
      <alignment horizontal="right" vertical="center"/>
    </xf>
    <xf numFmtId="0" fontId="0" fillId="0" borderId="0" xfId="44" applyFont="1" applyFill="1" applyBorder="1" applyAlignment="1">
      <alignment horizontal="center" vertical="center"/>
    </xf>
    <xf numFmtId="0" fontId="0" fillId="0" borderId="18" xfId="44" applyFont="1" applyFill="1" applyBorder="1" applyAlignment="1">
      <alignment horizontal="center" vertical="center"/>
    </xf>
    <xf numFmtId="0" fontId="0" fillId="0" borderId="80" xfId="44" applyFont="1" applyFill="1" applyBorder="1" applyAlignment="1">
      <alignment horizontal="center" vertical="distributed" textRotation="255"/>
    </xf>
    <xf numFmtId="0" fontId="0" fillId="0" borderId="67" xfId="44" applyFont="1" applyFill="1" applyBorder="1" applyAlignment="1">
      <alignment horizontal="center" vertical="distributed" textRotation="255"/>
    </xf>
    <xf numFmtId="0" fontId="0" fillId="0" borderId="81" xfId="44" applyFont="1" applyFill="1" applyBorder="1" applyAlignment="1">
      <alignment horizontal="center" vertical="distributed" textRotation="255"/>
    </xf>
    <xf numFmtId="0" fontId="0" fillId="0" borderId="61" xfId="44" applyFont="1" applyFill="1" applyBorder="1" applyAlignment="1">
      <alignment horizontal="center" vertical="distributed" textRotation="255"/>
    </xf>
    <xf numFmtId="0" fontId="0" fillId="0" borderId="0" xfId="44" applyFont="1" applyFill="1" applyBorder="1" applyAlignment="1">
      <alignment horizontal="center" vertical="distributed" textRotation="255"/>
    </xf>
    <xf numFmtId="0" fontId="0" fillId="0" borderId="62" xfId="44" applyFont="1" applyFill="1" applyBorder="1" applyAlignment="1">
      <alignment horizontal="center" vertical="distributed" textRotation="255"/>
    </xf>
    <xf numFmtId="0" fontId="0" fillId="0" borderId="82" xfId="44" applyFont="1" applyFill="1" applyBorder="1" applyAlignment="1">
      <alignment horizontal="center" vertical="distributed" textRotation="255"/>
    </xf>
    <xf numFmtId="0" fontId="0" fillId="0" borderId="83" xfId="44" applyFont="1" applyFill="1" applyBorder="1" applyAlignment="1">
      <alignment horizontal="center" vertical="distributed" textRotation="255"/>
    </xf>
    <xf numFmtId="0" fontId="0" fillId="0" borderId="84" xfId="44" applyFont="1" applyFill="1" applyBorder="1" applyAlignment="1">
      <alignment horizontal="center" vertical="distributed" textRotation="255"/>
    </xf>
    <xf numFmtId="0" fontId="0" fillId="0" borderId="46" xfId="44" applyFont="1" applyFill="1" applyBorder="1" applyAlignment="1">
      <alignment horizontal="center" vertical="distributed" textRotation="255"/>
    </xf>
    <xf numFmtId="0" fontId="0" fillId="0" borderId="72" xfId="44" applyFont="1" applyFill="1" applyBorder="1" applyAlignment="1">
      <alignment horizontal="center" vertical="distributed" textRotation="255"/>
    </xf>
    <xf numFmtId="0" fontId="0" fillId="0" borderId="12" xfId="44" applyFont="1" applyFill="1" applyBorder="1" applyAlignment="1">
      <alignment horizontal="center" vertical="distributed" textRotation="255"/>
    </xf>
    <xf numFmtId="0" fontId="0" fillId="0" borderId="51" xfId="44" applyFont="1" applyFill="1" applyBorder="1" applyAlignment="1">
      <alignment horizontal="center" vertical="distributed" textRotation="255"/>
    </xf>
    <xf numFmtId="0" fontId="0" fillId="0" borderId="35" xfId="44" applyFont="1" applyFill="1" applyBorder="1" applyAlignment="1">
      <alignment horizontal="center" vertical="distributed" textRotation="255"/>
    </xf>
    <xf numFmtId="0" fontId="0" fillId="0" borderId="65" xfId="44" applyFont="1" applyFill="1" applyBorder="1" applyAlignment="1">
      <alignment horizontal="center" vertical="distributed" textRotation="255"/>
    </xf>
    <xf numFmtId="0" fontId="0" fillId="0" borderId="43" xfId="44" applyFont="1" applyFill="1" applyBorder="1" applyAlignment="1">
      <alignment horizontal="center" vertical="center"/>
    </xf>
    <xf numFmtId="0" fontId="0" fillId="0" borderId="75" xfId="44" applyFont="1" applyFill="1" applyBorder="1" applyAlignment="1">
      <alignment horizontal="center" vertical="center"/>
    </xf>
    <xf numFmtId="180" fontId="0" fillId="0" borderId="0" xfId="44" applyNumberFormat="1" applyFont="1" applyFill="1" applyBorder="1" applyAlignment="1" applyProtection="1">
      <alignment horizontal="center" vertical="center"/>
      <protection locked="0"/>
    </xf>
    <xf numFmtId="180" fontId="19" fillId="0" borderId="101" xfId="44" applyNumberFormat="1" applyFont="1" applyFill="1" applyBorder="1" applyAlignment="1" applyProtection="1">
      <alignment horizontal="center" vertical="center" shrinkToFit="1"/>
      <protection locked="0"/>
    </xf>
    <xf numFmtId="180" fontId="0" fillId="0" borderId="0" xfId="44" applyNumberFormat="1" applyFont="1" applyFill="1" applyBorder="1" applyAlignment="1" applyProtection="1">
      <alignment horizontal="center" vertical="center" shrinkToFit="1"/>
      <protection locked="0"/>
    </xf>
    <xf numFmtId="180" fontId="19" fillId="0" borderId="101" xfId="44" applyNumberFormat="1" applyFont="1" applyFill="1" applyBorder="1" applyAlignment="1" applyProtection="1">
      <alignment horizontal="center" vertical="center"/>
      <protection locked="0"/>
    </xf>
    <xf numFmtId="185" fontId="19" fillId="0" borderId="101" xfId="44" applyNumberFormat="1" applyFont="1" applyFill="1" applyBorder="1" applyAlignment="1" applyProtection="1">
      <alignment horizontal="center" vertical="center"/>
      <protection locked="0"/>
    </xf>
    <xf numFmtId="0" fontId="0" fillId="0" borderId="47" xfId="44" applyFont="1" applyFill="1" applyBorder="1" applyAlignment="1">
      <alignment horizontal="center" vertical="distributed" textRotation="255"/>
    </xf>
    <xf numFmtId="0" fontId="0" fillId="0" borderId="66" xfId="44" applyFont="1" applyFill="1" applyBorder="1" applyAlignment="1">
      <alignment horizontal="center" vertical="distributed" textRotation="255"/>
    </xf>
    <xf numFmtId="0" fontId="0" fillId="0" borderId="43" xfId="44" applyFont="1" applyFill="1" applyBorder="1" applyAlignment="1">
      <alignment horizontal="center" vertical="distributed" textRotation="255"/>
    </xf>
    <xf numFmtId="0" fontId="0" fillId="0" borderId="92" xfId="44" applyFont="1" applyFill="1" applyBorder="1" applyAlignment="1">
      <alignment horizontal="center" vertical="distributed" textRotation="255"/>
    </xf>
    <xf numFmtId="0" fontId="0" fillId="0" borderId="103" xfId="44" applyFont="1" applyFill="1" applyBorder="1" applyAlignment="1">
      <alignment horizontal="center" vertical="distributed" textRotation="255"/>
    </xf>
    <xf numFmtId="0" fontId="0" fillId="0" borderId="68" xfId="44" applyFont="1" applyFill="1" applyBorder="1" applyAlignment="1">
      <alignment horizontal="center" vertical="center"/>
    </xf>
    <xf numFmtId="0" fontId="0" fillId="0" borderId="47" xfId="44" applyFont="1" applyFill="1" applyBorder="1" applyAlignment="1">
      <alignment horizontal="center" vertical="center"/>
    </xf>
    <xf numFmtId="0" fontId="0" fillId="0" borderId="64" xfId="44" applyFont="1" applyFill="1" applyBorder="1" applyAlignment="1">
      <alignment horizontal="center" vertical="center"/>
    </xf>
    <xf numFmtId="0" fontId="0" fillId="0" borderId="66" xfId="44" applyFont="1" applyFill="1" applyBorder="1" applyAlignment="1">
      <alignment horizontal="center" vertical="center"/>
    </xf>
    <xf numFmtId="0" fontId="0" fillId="0" borderId="62" xfId="44" applyFont="1" applyFill="1" applyBorder="1" applyAlignment="1">
      <alignment horizontal="center" vertical="center"/>
    </xf>
    <xf numFmtId="0" fontId="0" fillId="0" borderId="61" xfId="44" applyFont="1" applyFill="1" applyBorder="1" applyAlignment="1">
      <alignment horizontal="center" vertical="center"/>
    </xf>
    <xf numFmtId="0" fontId="0" fillId="0" borderId="63" xfId="44" applyFont="1" applyFill="1" applyBorder="1" applyAlignment="1">
      <alignment horizontal="center" vertical="center"/>
    </xf>
    <xf numFmtId="180" fontId="19" fillId="0" borderId="101" xfId="44" applyNumberFormat="1" applyFont="1" applyFill="1" applyBorder="1" applyAlignment="1" applyProtection="1">
      <alignment horizontal="right" vertical="center"/>
      <protection locked="0"/>
    </xf>
    <xf numFmtId="180" fontId="0" fillId="0" borderId="0" xfId="44" applyNumberFormat="1" applyFont="1" applyFill="1" applyBorder="1" applyAlignment="1" applyProtection="1">
      <alignment horizontal="right" vertical="center"/>
      <protection locked="0"/>
    </xf>
    <xf numFmtId="38" fontId="0" fillId="0" borderId="0" xfId="42" applyFont="1" applyFill="1" applyBorder="1" applyAlignment="1" applyProtection="1">
      <alignment horizontal="right" vertical="center"/>
      <protection locked="0"/>
    </xf>
    <xf numFmtId="0" fontId="0" fillId="0" borderId="65" xfId="44" applyFont="1" applyFill="1" applyBorder="1" applyAlignment="1">
      <alignment horizontal="center" vertical="center"/>
    </xf>
    <xf numFmtId="0" fontId="0" fillId="0" borderId="72" xfId="44" applyFont="1" applyFill="1" applyBorder="1" applyAlignment="1">
      <alignment horizontal="center" vertical="center"/>
    </xf>
    <xf numFmtId="180" fontId="0" fillId="0" borderId="101" xfId="44" applyNumberFormat="1" applyFont="1" applyFill="1" applyBorder="1" applyAlignment="1" applyProtection="1">
      <alignment horizontal="center" vertical="center"/>
      <protection locked="0"/>
    </xf>
    <xf numFmtId="38" fontId="0" fillId="0" borderId="18" xfId="42" applyFont="1" applyFill="1" applyBorder="1" applyAlignment="1" applyProtection="1">
      <alignment horizontal="right" vertical="center"/>
      <protection locked="0"/>
    </xf>
    <xf numFmtId="41" fontId="19" fillId="0" borderId="14" xfId="44" applyNumberFormat="1" applyFont="1" applyFill="1" applyBorder="1" applyAlignment="1" applyProtection="1">
      <alignment horizontal="center" vertical="center"/>
    </xf>
    <xf numFmtId="41" fontId="19" fillId="0" borderId="67" xfId="44" applyNumberFormat="1" applyFont="1" applyFill="1" applyBorder="1" applyAlignment="1" applyProtection="1">
      <alignment horizontal="center" vertical="center" shrinkToFit="1"/>
    </xf>
    <xf numFmtId="0" fontId="0" fillId="0" borderId="46" xfId="44" applyFont="1" applyFill="1" applyBorder="1" applyAlignment="1">
      <alignment horizontal="center" vertical="center" wrapText="1"/>
    </xf>
    <xf numFmtId="0" fontId="0" fillId="0" borderId="75" xfId="44" applyFont="1" applyFill="1" applyBorder="1" applyAlignment="1">
      <alignment horizontal="center" vertical="center" wrapText="1"/>
    </xf>
    <xf numFmtId="0" fontId="0" fillId="0" borderId="12" xfId="44" applyFont="1" applyFill="1" applyBorder="1" applyAlignment="1">
      <alignment horizontal="center" vertical="center" wrapText="1"/>
    </xf>
    <xf numFmtId="0" fontId="0" fillId="0" borderId="18" xfId="44" applyFont="1" applyFill="1" applyBorder="1" applyAlignment="1">
      <alignment horizontal="center" vertical="center" wrapText="1"/>
    </xf>
    <xf numFmtId="0" fontId="0" fillId="0" borderId="35" xfId="44" applyFont="1" applyFill="1" applyBorder="1" applyAlignment="1">
      <alignment horizontal="center" vertical="center" wrapText="1"/>
    </xf>
    <xf numFmtId="0" fontId="0" fillId="0" borderId="76" xfId="44" applyFont="1" applyFill="1" applyBorder="1" applyAlignment="1">
      <alignment horizontal="center" vertical="center" wrapText="1"/>
    </xf>
    <xf numFmtId="0" fontId="0" fillId="0" borderId="12" xfId="44" applyFont="1" applyFill="1" applyBorder="1" applyAlignment="1">
      <alignment horizontal="center" vertical="center"/>
    </xf>
    <xf numFmtId="41" fontId="19" fillId="0" borderId="14" xfId="44" applyNumberFormat="1" applyFont="1" applyFill="1" applyBorder="1" applyAlignment="1" applyProtection="1">
      <alignment horizontal="center" vertical="center" shrinkToFit="1"/>
    </xf>
    <xf numFmtId="0" fontId="0" fillId="0" borderId="50" xfId="44" applyFont="1" applyFill="1" applyBorder="1" applyAlignment="1" applyProtection="1">
      <alignment horizontal="right" vertical="center"/>
      <protection locked="0"/>
    </xf>
    <xf numFmtId="0" fontId="0" fillId="0" borderId="113" xfId="44" applyFont="1" applyFill="1" applyBorder="1" applyAlignment="1" applyProtection="1">
      <alignment horizontal="right" vertical="center"/>
      <protection locked="0"/>
    </xf>
    <xf numFmtId="180" fontId="0" fillId="0" borderId="18" xfId="44" applyNumberFormat="1" applyFont="1" applyFill="1" applyBorder="1" applyAlignment="1" applyProtection="1">
      <alignment horizontal="center" vertical="center"/>
      <protection locked="0"/>
    </xf>
    <xf numFmtId="0" fontId="0" fillId="0" borderId="51" xfId="44" applyFont="1" applyFill="1" applyBorder="1" applyAlignment="1">
      <alignment horizontal="center" vertical="center"/>
    </xf>
    <xf numFmtId="0" fontId="0" fillId="0" borderId="35" xfId="44" applyFont="1" applyFill="1" applyBorder="1" applyAlignment="1">
      <alignment horizontal="center" vertical="center"/>
    </xf>
    <xf numFmtId="0" fontId="0" fillId="0" borderId="40" xfId="44" applyFont="1" applyFill="1" applyBorder="1" applyAlignment="1">
      <alignment horizontal="center" vertical="center"/>
    </xf>
    <xf numFmtId="185" fontId="0" fillId="0" borderId="101" xfId="44" applyNumberFormat="1" applyFont="1" applyFill="1" applyBorder="1" applyAlignment="1" applyProtection="1">
      <alignment horizontal="center" vertical="center"/>
      <protection locked="0"/>
    </xf>
    <xf numFmtId="0" fontId="0" fillId="0" borderId="79" xfId="44" applyFont="1" applyFill="1" applyBorder="1" applyAlignment="1">
      <alignment horizontal="center" vertical="distributed" textRotation="255"/>
    </xf>
    <xf numFmtId="0" fontId="0" fillId="0" borderId="73" xfId="44" applyFont="1" applyFill="1" applyBorder="1" applyAlignment="1">
      <alignment horizontal="center" vertical="distributed" textRotation="255"/>
    </xf>
    <xf numFmtId="0" fontId="0" fillId="0" borderId="40" xfId="44" applyFont="1" applyFill="1" applyBorder="1" applyAlignment="1">
      <alignment horizontal="center" vertical="distributed" textRotation="255"/>
    </xf>
    <xf numFmtId="0" fontId="0" fillId="0" borderId="64" xfId="44" applyFont="1" applyFill="1" applyBorder="1" applyAlignment="1">
      <alignment horizontal="center" vertical="distributed" textRotation="255"/>
    </xf>
    <xf numFmtId="185" fontId="19" fillId="0" borderId="12" xfId="44" applyNumberFormat="1" applyFont="1" applyFill="1" applyBorder="1" applyAlignment="1" applyProtection="1">
      <alignment horizontal="center" vertical="center"/>
    </xf>
    <xf numFmtId="185" fontId="19" fillId="0" borderId="0" xfId="44" applyNumberFormat="1" applyFont="1" applyFill="1" applyBorder="1" applyAlignment="1" applyProtection="1">
      <alignment horizontal="center" vertical="center"/>
    </xf>
    <xf numFmtId="185" fontId="19" fillId="0" borderId="13" xfId="44" applyNumberFormat="1" applyFont="1" applyFill="1" applyBorder="1" applyAlignment="1" applyProtection="1">
      <alignment horizontal="center" vertical="center"/>
    </xf>
    <xf numFmtId="185" fontId="19" fillId="0" borderId="14" xfId="44" applyNumberFormat="1" applyFont="1" applyFill="1" applyBorder="1" applyAlignment="1" applyProtection="1">
      <alignment horizontal="center" vertical="center"/>
    </xf>
    <xf numFmtId="0" fontId="0" fillId="0" borderId="73" xfId="44" applyFont="1" applyFill="1" applyBorder="1" applyAlignment="1">
      <alignment horizontal="center" vertical="center"/>
    </xf>
    <xf numFmtId="0" fontId="0" fillId="0" borderId="74" xfId="44" applyFont="1" applyFill="1" applyBorder="1" applyAlignment="1">
      <alignment horizontal="center" vertical="center"/>
    </xf>
    <xf numFmtId="189" fontId="19" fillId="0" borderId="101" xfId="44" applyNumberFormat="1" applyFont="1" applyFill="1" applyBorder="1" applyAlignment="1" applyProtection="1">
      <alignment horizontal="right" vertical="center"/>
      <protection locked="0"/>
    </xf>
    <xf numFmtId="0" fontId="0" fillId="0" borderId="77" xfId="44" applyFont="1" applyFill="1" applyBorder="1" applyAlignment="1">
      <alignment horizontal="center" vertical="distributed" textRotation="255"/>
    </xf>
    <xf numFmtId="0" fontId="0" fillId="0" borderId="18" xfId="44" applyFont="1" applyFill="1" applyBorder="1" applyAlignment="1">
      <alignment horizontal="center" vertical="distributed" textRotation="255"/>
    </xf>
    <xf numFmtId="0" fontId="0" fillId="0" borderId="78" xfId="44" applyFont="1" applyFill="1" applyBorder="1" applyAlignment="1">
      <alignment horizontal="center" vertical="distributed" textRotation="255"/>
    </xf>
    <xf numFmtId="180" fontId="19" fillId="0" borderId="20" xfId="44" applyNumberFormat="1" applyFont="1" applyFill="1" applyBorder="1" applyAlignment="1">
      <alignment horizontal="right" vertical="center"/>
    </xf>
    <xf numFmtId="180" fontId="0" fillId="0" borderId="12" xfId="44" applyNumberFormat="1" applyFont="1" applyFill="1" applyBorder="1" applyAlignment="1">
      <alignment horizontal="right" vertical="center"/>
    </xf>
    <xf numFmtId="185" fontId="19" fillId="0" borderId="20" xfId="44" applyNumberFormat="1" applyFont="1" applyFill="1" applyBorder="1" applyAlignment="1" applyProtection="1">
      <alignment horizontal="center" vertical="center"/>
    </xf>
    <xf numFmtId="185" fontId="19" fillId="0" borderId="101" xfId="44" applyNumberFormat="1" applyFont="1" applyFill="1" applyBorder="1" applyAlignment="1" applyProtection="1">
      <alignment horizontal="center" vertical="center"/>
    </xf>
    <xf numFmtId="49" fontId="0" fillId="0" borderId="86" xfId="44" applyNumberFormat="1" applyFont="1" applyFill="1" applyBorder="1" applyAlignment="1">
      <alignment horizontal="center" vertical="center"/>
    </xf>
    <xf numFmtId="49" fontId="0" fillId="0" borderId="41" xfId="44" applyNumberFormat="1" applyFont="1" applyFill="1" applyBorder="1" applyAlignment="1">
      <alignment horizontal="center" vertical="center"/>
    </xf>
    <xf numFmtId="49" fontId="0" fillId="0" borderId="87" xfId="44" applyNumberFormat="1" applyFont="1" applyFill="1" applyBorder="1" applyAlignment="1">
      <alignment horizontal="center" vertical="center"/>
    </xf>
    <xf numFmtId="49" fontId="0" fillId="0" borderId="88" xfId="44" applyNumberFormat="1" applyFont="1" applyFill="1" applyBorder="1" applyAlignment="1">
      <alignment horizontal="center" vertical="center"/>
    </xf>
    <xf numFmtId="0" fontId="0" fillId="0" borderId="49" xfId="44" applyFont="1" applyFill="1" applyBorder="1" applyAlignment="1">
      <alignment horizontal="center" vertical="center"/>
    </xf>
    <xf numFmtId="0" fontId="0" fillId="0" borderId="85" xfId="44" applyFont="1" applyFill="1" applyBorder="1" applyAlignment="1">
      <alignment horizontal="center" vertical="center"/>
    </xf>
    <xf numFmtId="49" fontId="22" fillId="0" borderId="87" xfId="44" applyNumberFormat="1" applyFont="1" applyFill="1" applyBorder="1" applyAlignment="1">
      <alignment horizontal="center" vertical="center"/>
    </xf>
    <xf numFmtId="49" fontId="22" fillId="0" borderId="88" xfId="44" applyNumberFormat="1" applyFont="1" applyFill="1" applyBorder="1" applyAlignment="1">
      <alignment horizontal="center" vertical="center"/>
    </xf>
    <xf numFmtId="0" fontId="0" fillId="0" borderId="48" xfId="44" applyFont="1" applyFill="1" applyBorder="1" applyAlignment="1">
      <alignment horizontal="center" vertical="center"/>
    </xf>
    <xf numFmtId="0" fontId="0" fillId="0" borderId="37" xfId="44" applyFont="1" applyFill="1" applyBorder="1" applyAlignment="1">
      <alignment horizontal="center" vertical="center"/>
    </xf>
    <xf numFmtId="0" fontId="19" fillId="0" borderId="89" xfId="44" applyFont="1" applyFill="1" applyBorder="1" applyAlignment="1">
      <alignment horizontal="center" vertical="center"/>
    </xf>
    <xf numFmtId="0" fontId="19" fillId="0" borderId="90" xfId="44" applyFont="1" applyFill="1" applyBorder="1" applyAlignment="1">
      <alignment horizontal="center" vertical="center"/>
    </xf>
    <xf numFmtId="0" fontId="19" fillId="0" borderId="91" xfId="44" applyFont="1" applyFill="1" applyBorder="1" applyAlignment="1">
      <alignment horizontal="center" vertical="center"/>
    </xf>
    <xf numFmtId="0" fontId="19" fillId="0" borderId="46" xfId="44" applyFont="1" applyFill="1" applyBorder="1" applyAlignment="1">
      <alignment horizontal="center" vertical="top" wrapText="1"/>
    </xf>
    <xf numFmtId="0" fontId="19" fillId="0" borderId="47" xfId="44" applyFont="1" applyFill="1" applyBorder="1" applyAlignment="1">
      <alignment horizontal="center" vertical="top" wrapText="1"/>
    </xf>
    <xf numFmtId="0" fontId="0" fillId="0" borderId="46" xfId="44" applyFont="1" applyFill="1" applyBorder="1" applyAlignment="1">
      <alignment horizontal="center" vertical="center"/>
    </xf>
    <xf numFmtId="0" fontId="0" fillId="0" borderId="12" xfId="44" applyFont="1" applyFill="1" applyBorder="1" applyAlignment="1">
      <alignment horizontal="center" vertical="top" wrapText="1"/>
    </xf>
    <xf numFmtId="0" fontId="0" fillId="0" borderId="62" xfId="44" applyFont="1" applyFill="1" applyBorder="1" applyAlignment="1">
      <alignment horizontal="center" vertical="top" wrapText="1"/>
    </xf>
    <xf numFmtId="0" fontId="0" fillId="0" borderId="51" xfId="44" applyFont="1" applyFill="1" applyBorder="1" applyAlignment="1">
      <alignment horizontal="center" vertical="top" wrapText="1"/>
    </xf>
    <xf numFmtId="0" fontId="0" fillId="0" borderId="69" xfId="44" applyFont="1" applyFill="1" applyBorder="1" applyAlignment="1">
      <alignment horizontal="center" vertical="center" wrapText="1"/>
    </xf>
    <xf numFmtId="0" fontId="0" fillId="0" borderId="70" xfId="44" applyFont="1" applyFill="1" applyBorder="1" applyAlignment="1">
      <alignment horizontal="center" vertical="center" wrapText="1"/>
    </xf>
    <xf numFmtId="0" fontId="0" fillId="0" borderId="71" xfId="44" applyFont="1" applyFill="1" applyBorder="1" applyAlignment="1">
      <alignment horizontal="center" vertical="center" wrapText="1"/>
    </xf>
    <xf numFmtId="180" fontId="0" fillId="0" borderId="50" xfId="44" applyNumberFormat="1" applyFont="1" applyFill="1" applyBorder="1" applyAlignment="1" applyProtection="1">
      <alignment horizontal="center" vertical="center"/>
      <protection locked="0"/>
    </xf>
    <xf numFmtId="0" fontId="19" fillId="0" borderId="35" xfId="44" applyFont="1" applyFill="1" applyBorder="1" applyAlignment="1">
      <alignment horizontal="center" vertical="top" wrapText="1"/>
    </xf>
    <xf numFmtId="0" fontId="19" fillId="0" borderId="66" xfId="44" applyFont="1" applyFill="1" applyBorder="1" applyAlignment="1">
      <alignment horizontal="center" vertical="top" wrapText="1"/>
    </xf>
    <xf numFmtId="0" fontId="0" fillId="0" borderId="92" xfId="44" applyFont="1" applyFill="1" applyBorder="1" applyAlignment="1">
      <alignment horizontal="center" vertical="center"/>
    </xf>
    <xf numFmtId="0" fontId="0" fillId="0" borderId="84" xfId="44" applyFont="1" applyFill="1" applyBorder="1" applyAlignment="1">
      <alignment horizontal="center" vertical="center"/>
    </xf>
    <xf numFmtId="0" fontId="29" fillId="0" borderId="0" xfId="0" applyFont="1" applyBorder="1" applyAlignment="1">
      <alignment horizontal="center" vertical="center"/>
    </xf>
    <xf numFmtId="182" fontId="19" fillId="0" borderId="0" xfId="0" applyNumberFormat="1" applyFont="1" applyFill="1" applyBorder="1" applyAlignment="1">
      <alignment vertical="center"/>
    </xf>
    <xf numFmtId="0" fontId="0" fillId="0" borderId="0" xfId="0" applyFont="1" applyAlignment="1">
      <alignment horizontal="center" vertical="center"/>
    </xf>
  </cellXfs>
  <cellStyles count="47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パーセント" xfId="45" builtinId="5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42" builtinId="6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_Book1" xfId="46" xr:uid="{00000000-0005-0000-0000-00002B000000}"/>
    <cellStyle name="標準_Sheet1" xfId="43" xr:uid="{00000000-0005-0000-0000-00002C000000}"/>
    <cellStyle name="標準_Sheet2" xfId="44" xr:uid="{00000000-0005-0000-0000-00002D000000}"/>
    <cellStyle name="良い" xfId="41" builtinId="26" customBuiltin="1"/>
  </cellStyles>
  <dxfs count="0"/>
  <tableStyles count="0" defaultTableStyle="TableStyleMedium9" defaultPivotStyle="PivotStyleLight16"/>
  <colors>
    <mruColors>
      <color rgb="FFFFFF66"/>
      <color rgb="FF5F5F5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675039246467818"/>
          <c:y val="7.236842105263333E-2"/>
          <c:w val="0.8069073783359495"/>
          <c:h val="0.7171052631579000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グラフ!$J$35</c:f>
              <c:strCache>
                <c:ptCount val="1"/>
                <c:pt idx="0">
                  <c:v>粗暴犯</c:v>
                </c:pt>
              </c:strCache>
            </c:strRef>
          </c:tx>
          <c:spPr>
            <a:pattFill prst="pct50">
              <a:fgClr>
                <a:schemeClr val="tx1"/>
              </a:fgClr>
              <a:bgClr>
                <a:schemeClr val="bg1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2.8018475712705829E-6"/>
                  <c:y val="-1.16051940875811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67F-48D4-BE53-4231973A5B31}"/>
                </c:ext>
              </c:extLst>
            </c:dLbl>
            <c:dLbl>
              <c:idx val="1"/>
              <c:layout>
                <c:manualLayout>
                  <c:x val="4.1862899005756151E-3"/>
                  <c:y val="-1.16051940875811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67F-48D4-BE53-4231973A5B31}"/>
                </c:ext>
              </c:extLst>
            </c:dLbl>
            <c:dLbl>
              <c:idx val="2"/>
              <c:layout>
                <c:manualLayout>
                  <c:x val="-2.0931449502878076E-3"/>
                  <c:y val="-8.771929824561510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67F-48D4-BE53-4231973A5B31}"/>
                </c:ext>
              </c:extLst>
            </c:dLbl>
            <c:dLbl>
              <c:idx val="3"/>
              <c:layout>
                <c:manualLayout>
                  <c:x val="0"/>
                  <c:y val="-8.711378182990284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67F-48D4-BE53-4231973A5B31}"/>
                </c:ext>
              </c:extLst>
            </c:dLbl>
            <c:dLbl>
              <c:idx val="4"/>
              <c:layout>
                <c:manualLayout>
                  <c:x val="2.0931449502878076E-3"/>
                  <c:y val="-1.15750333839850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67F-48D4-BE53-4231973A5B31}"/>
                </c:ext>
              </c:extLst>
            </c:dLbl>
            <c:dLbl>
              <c:idx val="5"/>
              <c:layout>
                <c:manualLayout>
                  <c:x val="2.093144950287654E-3"/>
                  <c:y val="-1.15750333839848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67F-48D4-BE53-4231973A5B31}"/>
                </c:ext>
              </c:extLst>
            </c:dLbl>
            <c:dLbl>
              <c:idx val="6"/>
              <c:layout>
                <c:manualLayout>
                  <c:x val="2.0959467978590588E-3"/>
                  <c:y val="-1.15446424460101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67F-48D4-BE53-4231973A5B31}"/>
                </c:ext>
              </c:extLst>
            </c:dLbl>
            <c:spPr>
              <a:solidFill>
                <a:schemeClr val="bg1"/>
              </a:solidFill>
              <a:ln w="6350">
                <a:solidFill>
                  <a:schemeClr val="tx1"/>
                </a:solidFill>
              </a:ln>
            </c:spPr>
            <c:txPr>
              <a:bodyPr/>
              <a:lstStyle/>
              <a:p>
                <a:pPr>
                  <a:defRPr sz="76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グラフ!$H$36:$H$41</c:f>
              <c:numCache>
                <c:formatCode>0</c:formatCode>
                <c:ptCount val="6"/>
                <c:pt idx="0" formatCode="&quot;平&quot;&quot;成&quot;##&quot;年&quot;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</c:numCache>
            </c:numRef>
          </c:cat>
          <c:val>
            <c:numRef>
              <c:f>グラフ!$J$36:$J$41</c:f>
              <c:numCache>
                <c:formatCode>General</c:formatCode>
                <c:ptCount val="6"/>
                <c:pt idx="0">
                  <c:v>57</c:v>
                </c:pt>
                <c:pt idx="1">
                  <c:v>57</c:v>
                </c:pt>
                <c:pt idx="2">
                  <c:v>63</c:v>
                </c:pt>
                <c:pt idx="3">
                  <c:v>71</c:v>
                </c:pt>
                <c:pt idx="4">
                  <c:v>52</c:v>
                </c:pt>
                <c:pt idx="5">
                  <c:v>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67F-48D4-BE53-4231973A5B31}"/>
            </c:ext>
          </c:extLst>
        </c:ser>
        <c:ser>
          <c:idx val="1"/>
          <c:order val="1"/>
          <c:tx>
            <c:strRef>
              <c:f>グラフ!$K$35</c:f>
              <c:strCache>
                <c:ptCount val="1"/>
                <c:pt idx="0">
                  <c:v>窃盗犯</c:v>
                </c:pt>
              </c:strCache>
            </c:strRef>
          </c:tx>
          <c:spPr>
            <a:pattFill prst="pct5">
              <a:fgClr>
                <a:schemeClr val="tx1"/>
              </a:fgClr>
              <a:bgClr>
                <a:schemeClr val="bg1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1.5136569467278493E-3"/>
                  <c:y val="2.538886586545108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67F-48D4-BE53-4231973A5B31}"/>
                </c:ext>
              </c:extLst>
            </c:dLbl>
            <c:dLbl>
              <c:idx val="1"/>
              <c:layout>
                <c:manualLayout>
                  <c:x val="1.3457109070157693E-3"/>
                  <c:y val="-2.046023852281644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67F-48D4-BE53-4231973A5B31}"/>
                </c:ext>
              </c:extLst>
            </c:dLbl>
            <c:dLbl>
              <c:idx val="2"/>
              <c:layout>
                <c:manualLayout>
                  <c:x val="2.24263175894222E-3"/>
                  <c:y val="-7.2859971450938126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F67F-48D4-BE53-4231973A5B31}"/>
                </c:ext>
              </c:extLst>
            </c:dLbl>
            <c:dLbl>
              <c:idx val="3"/>
              <c:layout>
                <c:manualLayout>
                  <c:x val="5.8870113763253955E-3"/>
                  <c:y val="-3.954183358659149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67F-48D4-BE53-4231973A5B31}"/>
                </c:ext>
              </c:extLst>
            </c:dLbl>
            <c:dLbl>
              <c:idx val="4"/>
              <c:layout>
                <c:manualLayout>
                  <c:x val="3.5135168543492501E-3"/>
                  <c:y val="-1.21731822995810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F67F-48D4-BE53-4231973A5B31}"/>
                </c:ext>
              </c:extLst>
            </c:dLbl>
            <c:dLbl>
              <c:idx val="5"/>
              <c:layout>
                <c:manualLayout>
                  <c:x val="1.2708850954068767E-3"/>
                  <c:y val="-1.190541971727218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67F-48D4-BE53-4231973A5B31}"/>
                </c:ext>
              </c:extLst>
            </c:dLbl>
            <c:dLbl>
              <c:idx val="6"/>
              <c:layout>
                <c:manualLayout>
                  <c:x val="5.8309744249001923E-3"/>
                  <c:y val="-2.055233227425521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F67F-48D4-BE53-4231973A5B31}"/>
                </c:ext>
              </c:extLst>
            </c:dLbl>
            <c:numFmt formatCode="#,##0_ " sourceLinked="0"/>
            <c:spPr>
              <a:solidFill>
                <a:schemeClr val="bg1"/>
              </a:solidFill>
              <a:ln w="6350">
                <a:solidFill>
                  <a:schemeClr val="tx1"/>
                </a:solidFill>
              </a:ln>
            </c:spPr>
            <c:txPr>
              <a:bodyPr/>
              <a:lstStyle/>
              <a:p>
                <a:pPr>
                  <a:defRPr sz="76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グラフ!$H$36:$H$41</c:f>
              <c:numCache>
                <c:formatCode>0</c:formatCode>
                <c:ptCount val="6"/>
                <c:pt idx="0" formatCode="&quot;平&quot;&quot;成&quot;##&quot;年&quot;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</c:numCache>
            </c:numRef>
          </c:cat>
          <c:val>
            <c:numRef>
              <c:f>グラフ!$K$36:$K$41</c:f>
              <c:numCache>
                <c:formatCode>General</c:formatCode>
                <c:ptCount val="6"/>
                <c:pt idx="0">
                  <c:v>544</c:v>
                </c:pt>
                <c:pt idx="1">
                  <c:v>550</c:v>
                </c:pt>
                <c:pt idx="2">
                  <c:v>496</c:v>
                </c:pt>
                <c:pt idx="3">
                  <c:v>459</c:v>
                </c:pt>
                <c:pt idx="4">
                  <c:v>346</c:v>
                </c:pt>
                <c:pt idx="5">
                  <c:v>306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F67F-48D4-BE53-4231973A5B31}"/>
            </c:ext>
          </c:extLst>
        </c:ser>
        <c:ser>
          <c:idx val="2"/>
          <c:order val="2"/>
          <c:tx>
            <c:strRef>
              <c:f>グラフ!$L$35</c:f>
              <c:strCache>
                <c:ptCount val="1"/>
                <c:pt idx="0">
                  <c:v>知能犯</c:v>
                </c:pt>
              </c:strCache>
            </c:strRef>
          </c:tx>
          <c:spPr>
            <a:pattFill prst="pct75">
              <a:fgClr>
                <a:schemeClr val="tx1"/>
              </a:fgClr>
              <a:bgClr>
                <a:schemeClr val="bg1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9758994936136878E-6"/>
                  <c:y val="4.3967111773989334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3.2657013023477101E-2"/>
                      <c:h val="3.7682081009308151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4-DDAA-4B53-8597-B8B6D623D2DB}"/>
                </c:ext>
              </c:extLst>
            </c:dLbl>
            <c:dLbl>
              <c:idx val="1"/>
              <c:layout>
                <c:manualLayout>
                  <c:x val="7.3289505824405601E-3"/>
                  <c:y val="1.756509964909986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3.4752092687644072E-2"/>
                      <c:h val="4.355125192977867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DDAA-4B53-8597-B8B6D623D2DB}"/>
                </c:ext>
              </c:extLst>
            </c:dLbl>
            <c:dLbl>
              <c:idx val="2"/>
              <c:layout>
                <c:manualLayout>
                  <c:x val="3.5585440054386304E-2"/>
                  <c:y val="1.464118203548786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3.2657013023477101E-2"/>
                      <c:h val="3.7703416702554685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DDAA-4B53-8597-B8B6D623D2DB}"/>
                </c:ext>
              </c:extLst>
            </c:dLbl>
            <c:dLbl>
              <c:idx val="3"/>
              <c:layout>
                <c:manualLayout>
                  <c:x val="8.3745557006448049E-3"/>
                  <c:y val="1.609264710743504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3.2657013023477101E-2"/>
                      <c:h val="3.475816339569617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0-F67F-48D4-BE53-4231973A5B31}"/>
                </c:ext>
              </c:extLst>
            </c:dLbl>
            <c:dLbl>
              <c:idx val="4"/>
              <c:layout>
                <c:manualLayout>
                  <c:x val="2.0951208497813059E-3"/>
                  <c:y val="1.19486290297726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3.2657013023477101E-2"/>
                      <c:h val="3.7682081009308151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F67F-48D4-BE53-4231973A5B31}"/>
                </c:ext>
              </c:extLst>
            </c:dLbl>
            <c:dLbl>
              <c:idx val="5"/>
              <c:layout>
                <c:manualLayout>
                  <c:x val="-1.0436292187106701E-3"/>
                  <c:y val="1.339086474522705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3.4752092687644072E-2"/>
                      <c:h val="4.0627334316166677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2-F67F-48D4-BE53-4231973A5B31}"/>
                </c:ext>
              </c:extLst>
            </c:dLbl>
            <c:dLbl>
              <c:idx val="6"/>
              <c:layout>
                <c:manualLayout>
                  <c:x val="1.6745159602302304E-2"/>
                  <c:y val="3.0752405949255272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F67F-48D4-BE53-4231973A5B31}"/>
                </c:ext>
              </c:extLst>
            </c:dLbl>
            <c:spPr>
              <a:solidFill>
                <a:schemeClr val="bg1"/>
              </a:solidFill>
              <a:ln w="6350">
                <a:solidFill>
                  <a:schemeClr val="tx1"/>
                </a:solidFill>
              </a:ln>
            </c:spPr>
            <c:txPr>
              <a:bodyPr/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グラフ!$H$36:$H$41</c:f>
              <c:numCache>
                <c:formatCode>0</c:formatCode>
                <c:ptCount val="6"/>
                <c:pt idx="0" formatCode="&quot;平&quot;&quot;成&quot;##&quot;年&quot;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</c:numCache>
            </c:numRef>
          </c:cat>
          <c:val>
            <c:numRef>
              <c:f>グラフ!$L$36:$L$41</c:f>
              <c:numCache>
                <c:formatCode>General</c:formatCode>
                <c:ptCount val="6"/>
                <c:pt idx="0">
                  <c:v>24</c:v>
                </c:pt>
                <c:pt idx="1">
                  <c:v>29</c:v>
                </c:pt>
                <c:pt idx="2">
                  <c:v>39</c:v>
                </c:pt>
                <c:pt idx="3">
                  <c:v>31</c:v>
                </c:pt>
                <c:pt idx="4">
                  <c:v>52</c:v>
                </c:pt>
                <c:pt idx="5">
                  <c:v>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F67F-48D4-BE53-4231973A5B31}"/>
            </c:ext>
          </c:extLst>
        </c:ser>
        <c:ser>
          <c:idx val="3"/>
          <c:order val="3"/>
          <c:tx>
            <c:strRef>
              <c:f>グラフ!$M$35</c:f>
              <c:strCache>
                <c:ptCount val="1"/>
                <c:pt idx="0">
                  <c:v>そ の 他</c:v>
                </c:pt>
              </c:strCache>
            </c:strRef>
          </c:tx>
          <c:spPr>
            <a:pattFill prst="pct25">
              <a:fgClr>
                <a:schemeClr val="tx1"/>
              </a:fgClr>
              <a:bgClr>
                <a:schemeClr val="bg1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0"/>
                  <c:y val="-8.7719298245614568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DAA-4B53-8597-B8B6D623D2DB}"/>
                </c:ext>
              </c:extLst>
            </c:dLbl>
            <c:dLbl>
              <c:idx val="1"/>
              <c:layout>
                <c:manualLayout>
                  <c:x val="2.0931449502878457E-3"/>
                  <c:y val="-1.169590643274853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DAA-4B53-8597-B8B6D623D2DB}"/>
                </c:ext>
              </c:extLst>
            </c:dLbl>
            <c:dLbl>
              <c:idx val="2"/>
              <c:layout>
                <c:manualLayout>
                  <c:x val="3.3490319204604845E-2"/>
                  <c:y val="-1.461988304093567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DAA-4B53-8597-B8B6D623D2DB}"/>
                </c:ext>
              </c:extLst>
            </c:dLbl>
            <c:dLbl>
              <c:idx val="3"/>
              <c:layout>
                <c:manualLayout>
                  <c:x val="2.0931449502878076E-3"/>
                  <c:y val="-1.461988304093567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F67F-48D4-BE53-4231973A5B31}"/>
                </c:ext>
              </c:extLst>
            </c:dLbl>
            <c:dLbl>
              <c:idx val="4"/>
              <c:layout>
                <c:manualLayout>
                  <c:x val="-7.6747761580528687E-17"/>
                  <c:y val="-1.754385964912280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F67F-48D4-BE53-4231973A5B31}"/>
                </c:ext>
              </c:extLst>
            </c:dLbl>
            <c:dLbl>
              <c:idx val="5"/>
              <c:layout>
                <c:manualLayout>
                  <c:x val="-2.0931449502878076E-3"/>
                  <c:y val="-1.461988304093567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F67F-48D4-BE53-4231973A5B31}"/>
                </c:ext>
              </c:extLst>
            </c:dLbl>
            <c:dLbl>
              <c:idx val="6"/>
              <c:layout>
                <c:manualLayout>
                  <c:x val="0"/>
                  <c:y val="-8.7719298245614568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F67F-48D4-BE53-4231973A5B31}"/>
                </c:ext>
              </c:extLst>
            </c:dLbl>
            <c:spPr>
              <a:solidFill>
                <a:srgbClr val="FFFFFF"/>
              </a:solidFill>
              <a:ln w="6350">
                <a:solidFill>
                  <a:schemeClr val="tx1"/>
                </a:solidFill>
              </a:ln>
            </c:spPr>
            <c:txPr>
              <a:bodyPr/>
              <a:lstStyle/>
              <a:p>
                <a:pPr>
                  <a:defRPr sz="76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グラフ!$H$36:$H$41</c:f>
              <c:numCache>
                <c:formatCode>0</c:formatCode>
                <c:ptCount val="6"/>
                <c:pt idx="0" formatCode="&quot;平&quot;&quot;成&quot;##&quot;年&quot;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</c:numCache>
            </c:numRef>
          </c:cat>
          <c:val>
            <c:numRef>
              <c:f>グラフ!$M$36:$M$41</c:f>
              <c:numCache>
                <c:formatCode>General</c:formatCode>
                <c:ptCount val="6"/>
                <c:pt idx="0">
                  <c:v>111</c:v>
                </c:pt>
                <c:pt idx="1">
                  <c:v>80</c:v>
                </c:pt>
                <c:pt idx="2">
                  <c:v>93</c:v>
                </c:pt>
                <c:pt idx="3">
                  <c:v>70</c:v>
                </c:pt>
                <c:pt idx="4">
                  <c:v>76</c:v>
                </c:pt>
                <c:pt idx="5">
                  <c:v>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F67F-48D4-BE53-4231973A5B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343367280"/>
        <c:axId val="343371200"/>
      </c:barChart>
      <c:lineChart>
        <c:grouping val="standard"/>
        <c:varyColors val="0"/>
        <c:ser>
          <c:idx val="0"/>
          <c:order val="4"/>
          <c:tx>
            <c:strRef>
              <c:f>グラフ!$I$35</c:f>
              <c:strCache>
                <c:ptCount val="1"/>
                <c:pt idx="0">
                  <c:v>検挙率</c:v>
                </c:pt>
              </c:strCache>
            </c:strRef>
          </c:tx>
          <c:spPr>
            <a:ln w="25400">
              <a:solidFill>
                <a:schemeClr val="tx1">
                  <a:lumMod val="50000"/>
                  <a:lumOff val="50000"/>
                </a:schemeClr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chemeClr val="tx1">
                    <a:lumMod val="50000"/>
                    <a:lumOff val="50000"/>
                  </a:schemeClr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5.4496594519091709E-2"/>
                  <c:y val="-3.5350877192982459E-2"/>
                </c:manualLayout>
              </c:layout>
              <c:spPr>
                <a:solidFill>
                  <a:schemeClr val="bg1"/>
                </a:solidFill>
                <a:ln w="12700">
                  <a:noFill/>
                  <a:prstDash val="solid"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ysClr val="windowText" lastClr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F67F-48D4-BE53-4231973A5B31}"/>
                </c:ext>
              </c:extLst>
            </c:dLbl>
            <c:dLbl>
              <c:idx val="1"/>
              <c:layout>
                <c:manualLayout>
                  <c:x val="-8.2380251919059566E-2"/>
                  <c:y val="1.03838007091218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F67F-48D4-BE53-4231973A5B31}"/>
                </c:ext>
              </c:extLst>
            </c:dLbl>
            <c:dLbl>
              <c:idx val="2"/>
              <c:layout>
                <c:manualLayout>
                  <c:x val="-4.53764158601054E-2"/>
                  <c:y val="-6.86805267762582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F67F-48D4-BE53-4231973A5B31}"/>
                </c:ext>
              </c:extLst>
            </c:dLbl>
            <c:dLbl>
              <c:idx val="3"/>
              <c:layout>
                <c:manualLayout>
                  <c:x val="-2.564102564102564E-2"/>
                  <c:y val="7.145093705392088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F67F-48D4-BE53-4231973A5B31}"/>
                </c:ext>
              </c:extLst>
            </c:dLbl>
            <c:dLbl>
              <c:idx val="4"/>
              <c:layout>
                <c:manualLayout>
                  <c:x val="-1.2185070272809382E-2"/>
                  <c:y val="3.29824561403508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F67F-48D4-BE53-4231973A5B31}"/>
                </c:ext>
              </c:extLst>
            </c:dLbl>
            <c:dLbl>
              <c:idx val="5"/>
              <c:layout>
                <c:manualLayout>
                  <c:x val="-1.9137278169899092E-2"/>
                  <c:y val="3.782152230971128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F67F-48D4-BE53-4231973A5B31}"/>
                </c:ext>
              </c:extLst>
            </c:dLbl>
            <c:dLbl>
              <c:idx val="6"/>
              <c:layout>
                <c:manualLayout>
                  <c:x val="-1.5100475077978223E-2"/>
                  <c:y val="3.734286503660724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F67F-48D4-BE53-4231973A5B31}"/>
                </c:ext>
              </c:extLst>
            </c:dLbl>
            <c:spPr>
              <a:noFill/>
              <a:ln w="12700">
                <a:noFill/>
                <a:prstDash val="solid"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ysClr val="windowText" lastClr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グラフ!$H$36:$H$41</c:f>
              <c:numCache>
                <c:formatCode>0</c:formatCode>
                <c:ptCount val="6"/>
                <c:pt idx="0" formatCode="&quot;平&quot;&quot;成&quot;##&quot;年&quot;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</c:numCache>
            </c:numRef>
          </c:cat>
          <c:val>
            <c:numRef>
              <c:f>グラフ!$I$36:$I$41</c:f>
              <c:numCache>
                <c:formatCode>#,##0.0_ </c:formatCode>
                <c:ptCount val="6"/>
                <c:pt idx="0">
                  <c:v>38.9</c:v>
                </c:pt>
                <c:pt idx="1">
                  <c:v>54.2</c:v>
                </c:pt>
                <c:pt idx="2">
                  <c:v>45.4</c:v>
                </c:pt>
                <c:pt idx="3">
                  <c:v>67.5</c:v>
                </c:pt>
                <c:pt idx="4">
                  <c:v>56.999999999999993</c:v>
                </c:pt>
                <c:pt idx="5">
                  <c:v>62.6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1-F67F-48D4-BE53-4231973A5B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3371592"/>
        <c:axId val="343371984"/>
      </c:lineChart>
      <c:catAx>
        <c:axId val="343367280"/>
        <c:scaling>
          <c:orientation val="minMax"/>
        </c:scaling>
        <c:delete val="0"/>
        <c:axPos val="b"/>
        <c:numFmt formatCode="&quot;平&quot;&quot;成&quot;##&quot;年&quot;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3371200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343371200"/>
        <c:scaling>
          <c:orientation val="minMax"/>
          <c:max val="1600"/>
          <c:min val="0"/>
        </c:scaling>
        <c:delete val="0"/>
        <c:axPos val="l"/>
        <c:numFmt formatCode="#,##0;[Red]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3367280"/>
        <c:crosses val="autoZero"/>
        <c:crossBetween val="between"/>
      </c:valAx>
      <c:catAx>
        <c:axId val="343371592"/>
        <c:scaling>
          <c:orientation val="minMax"/>
        </c:scaling>
        <c:delete val="1"/>
        <c:axPos val="t"/>
        <c:numFmt formatCode="&quot;平&quot;&quot;成&quot;##&quot;年&quot;" sourceLinked="1"/>
        <c:majorTickMark val="out"/>
        <c:minorTickMark val="none"/>
        <c:tickLblPos val="nextTo"/>
        <c:crossAx val="343371984"/>
        <c:crosses val="max"/>
        <c:auto val="1"/>
        <c:lblAlgn val="ctr"/>
        <c:lblOffset val="100"/>
        <c:noMultiLvlLbl val="0"/>
      </c:catAx>
      <c:valAx>
        <c:axId val="343371984"/>
        <c:scaling>
          <c:orientation val="minMax"/>
          <c:max val="70"/>
          <c:min val="30"/>
        </c:scaling>
        <c:delete val="0"/>
        <c:axPos val="r"/>
        <c:majorGridlines>
          <c:spPr>
            <a:ln>
              <a:solidFill>
                <a:schemeClr val="bg2">
                  <a:lumMod val="90000"/>
                </a:schemeClr>
              </a:solidFill>
            </a:ln>
          </c:spPr>
        </c:majorGridlines>
        <c:minorGridlines>
          <c:spPr>
            <a:ln>
              <a:noFill/>
            </a:ln>
          </c:spPr>
        </c:min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％</a:t>
                </a:r>
              </a:p>
            </c:rich>
          </c:tx>
          <c:layout>
            <c:manualLayout>
              <c:xMode val="edge"/>
              <c:yMode val="edge"/>
              <c:x val="0.87912087912089198"/>
              <c:y val="1.973684210526316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;[Red]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3371592"/>
        <c:crosses val="max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0047095761381475"/>
          <c:y val="0.87061403508771962"/>
          <c:w val="0.81475667189952905"/>
          <c:h val="6.5789473684210523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180555555555562" footer="0.51180555555555562"/>
    <c:pageSetup paperSize="9" firstPageNumber="0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3918407257917401E-2"/>
          <c:y val="9.4890766391428974E-2"/>
          <c:w val="0.85216318548416747"/>
          <c:h val="0.681266739467785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グラフ!$I$5</c:f>
              <c:strCache>
                <c:ptCount val="1"/>
                <c:pt idx="0">
                  <c:v>発生件数</c:v>
                </c:pt>
              </c:strCache>
            </c:strRef>
          </c:tx>
          <c:spPr>
            <a:pattFill prst="ltUpDiag">
              <a:fgClr>
                <a:schemeClr val="bg1">
                  <a:lumMod val="75000"/>
                </a:schemeClr>
              </a:fgClr>
              <a:bgClr>
                <a:schemeClr val="bg1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0"/>
                  <c:y val="1.297648012976480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59C-45EB-B381-5CAD6592C644}"/>
                </c:ext>
              </c:extLst>
            </c:dLbl>
            <c:dLbl>
              <c:idx val="1"/>
              <c:layout>
                <c:manualLayout>
                  <c:x val="3.6630036630036296E-3"/>
                  <c:y val="6.488240064882400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362-4872-B6B8-F5B0D71612B3}"/>
                </c:ext>
              </c:extLst>
            </c:dLbl>
            <c:dLbl>
              <c:idx val="4"/>
              <c:layout>
                <c:manualLayout>
                  <c:x val="-3.6630036630037974E-3"/>
                  <c:y val="1.622060016220598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362-4872-B6B8-F5B0D71612B3}"/>
                </c:ext>
              </c:extLst>
            </c:dLbl>
            <c:dLbl>
              <c:idx val="5"/>
              <c:layout>
                <c:manualLayout>
                  <c:x val="-3.6716493164371949E-3"/>
                  <c:y val="1.321533874191016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362-4872-B6B8-F5B0D71612B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aseline="0">
                    <a:latin typeface="ＭＳ Ｐゴシック" panose="020B0600070205080204" pitchFamily="50" charset="-128"/>
                    <a:ea typeface="ＭＳ Ｐゴシック" panose="020B0600070205080204" pitchFamily="50" charset="-128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グラフ!$H$6:$H$11</c:f>
              <c:strCache>
                <c:ptCount val="6"/>
                <c:pt idx="0">
                  <c:v>平成25年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</c:strCache>
            </c:strRef>
          </c:cat>
          <c:val>
            <c:numRef>
              <c:f>グラフ!$I$6:$I$11</c:f>
              <c:numCache>
                <c:formatCode>General</c:formatCode>
                <c:ptCount val="6"/>
                <c:pt idx="0">
                  <c:v>750</c:v>
                </c:pt>
                <c:pt idx="1">
                  <c:v>598</c:v>
                </c:pt>
                <c:pt idx="2">
                  <c:v>556</c:v>
                </c:pt>
                <c:pt idx="3">
                  <c:v>490</c:v>
                </c:pt>
                <c:pt idx="4">
                  <c:v>476</c:v>
                </c:pt>
                <c:pt idx="5">
                  <c:v>422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362-4872-B6B8-F5B0D71612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343368064"/>
        <c:axId val="343368456"/>
      </c:barChart>
      <c:lineChart>
        <c:grouping val="standard"/>
        <c:varyColors val="0"/>
        <c:ser>
          <c:idx val="0"/>
          <c:order val="1"/>
          <c:tx>
            <c:strRef>
              <c:f>グラフ!$J$5</c:f>
              <c:strCache>
                <c:ptCount val="1"/>
                <c:pt idx="0">
                  <c:v>死亡者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1.6576966340745885E-2"/>
                  <c:y val="-1.71767215229484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362-4872-B6B8-F5B0D71612B3}"/>
                </c:ext>
              </c:extLst>
            </c:dLbl>
            <c:dLbl>
              <c:idx val="1"/>
              <c:layout>
                <c:manualLayout>
                  <c:x val="-2.0212064795522566E-2"/>
                  <c:y val="-2.38128307732025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362-4872-B6B8-F5B0D71612B3}"/>
                </c:ext>
              </c:extLst>
            </c:dLbl>
            <c:dLbl>
              <c:idx val="2"/>
              <c:layout>
                <c:manualLayout>
                  <c:x val="-2.7548148101080836E-2"/>
                  <c:y val="-2.055918420033560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362-4872-B6B8-F5B0D71612B3}"/>
                </c:ext>
              </c:extLst>
            </c:dLbl>
            <c:dLbl>
              <c:idx val="3"/>
              <c:layout>
                <c:manualLayout>
                  <c:x val="-1.6544023142743437E-2"/>
                  <c:y val="-2.055918420033560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362-4872-B6B8-F5B0D71612B3}"/>
                </c:ext>
              </c:extLst>
            </c:dLbl>
            <c:dLbl>
              <c:idx val="4"/>
              <c:layout>
                <c:manualLayout>
                  <c:x val="-2.7548148101080836E-2"/>
                  <c:y val="-1.72554537240222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362-4872-B6B8-F5B0D71612B3}"/>
                </c:ext>
              </c:extLst>
            </c:dLbl>
            <c:dLbl>
              <c:idx val="5"/>
              <c:layout>
                <c:manualLayout>
                  <c:x val="-2.0227279282397526E-2"/>
                  <c:y val="-1.73246227433250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362-4872-B6B8-F5B0D71612B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aseline="0">
                    <a:latin typeface="ＭＳ Ｐゴシック" panose="020B0600070205080204" pitchFamily="50" charset="-128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グラフ!$H$6:$H$11</c:f>
              <c:strCache>
                <c:ptCount val="6"/>
                <c:pt idx="0">
                  <c:v>平成25年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</c:strCache>
            </c:strRef>
          </c:cat>
          <c:val>
            <c:numRef>
              <c:f>グラフ!$J$6:$J$11</c:f>
              <c:numCache>
                <c:formatCode>General</c:formatCode>
                <c:ptCount val="6"/>
                <c:pt idx="0">
                  <c:v>4</c:v>
                </c:pt>
                <c:pt idx="1">
                  <c:v>3</c:v>
                </c:pt>
                <c:pt idx="2">
                  <c:v>5</c:v>
                </c:pt>
                <c:pt idx="3">
                  <c:v>1</c:v>
                </c:pt>
                <c:pt idx="4">
                  <c:v>2</c:v>
                </c:pt>
                <c:pt idx="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A362-4872-B6B8-F5B0D71612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3368064"/>
        <c:axId val="343368456"/>
      </c:lineChart>
      <c:lineChart>
        <c:grouping val="standard"/>
        <c:varyColors val="0"/>
        <c:ser>
          <c:idx val="0"/>
          <c:order val="2"/>
          <c:tx>
            <c:strRef>
              <c:f>グラフ!$K$5</c:f>
              <c:strCache>
                <c:ptCount val="1"/>
                <c:pt idx="0">
                  <c:v>重傷者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aseline="0">
                    <a:latin typeface="ＭＳ Ｐゴシック" panose="020B0600070205080204" pitchFamily="50" charset="-128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グラフ!$H$6:$H$11</c:f>
              <c:strCache>
                <c:ptCount val="6"/>
                <c:pt idx="0">
                  <c:v>平成25年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</c:strCache>
            </c:strRef>
          </c:cat>
          <c:val>
            <c:numRef>
              <c:f>グラフ!$K$6:$K$11</c:f>
              <c:numCache>
                <c:formatCode>General</c:formatCode>
                <c:ptCount val="6"/>
                <c:pt idx="0">
                  <c:v>86</c:v>
                </c:pt>
                <c:pt idx="1">
                  <c:v>49</c:v>
                </c:pt>
                <c:pt idx="2">
                  <c:v>59</c:v>
                </c:pt>
                <c:pt idx="3">
                  <c:v>62</c:v>
                </c:pt>
                <c:pt idx="4">
                  <c:v>43</c:v>
                </c:pt>
                <c:pt idx="5">
                  <c:v>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A362-4872-B6B8-F5B0D71612B3}"/>
            </c:ext>
          </c:extLst>
        </c:ser>
        <c:ser>
          <c:idx val="1"/>
          <c:order val="3"/>
          <c:tx>
            <c:strRef>
              <c:f>グラフ!$L$5</c:f>
              <c:strCache>
                <c:ptCount val="1"/>
                <c:pt idx="0">
                  <c:v>軽傷者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4"/>
              <c:layout>
                <c:manualLayout>
                  <c:x val="-6.3186813186813323E-2"/>
                  <c:y val="4.49310624493106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A362-4872-B6B8-F5B0D71612B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aseline="0">
                    <a:latin typeface="ＭＳ Ｐゴシック" panose="020B0600070205080204" pitchFamily="50" charset="-128"/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グラフ!$H$6:$H$11</c:f>
              <c:strCache>
                <c:ptCount val="6"/>
                <c:pt idx="0">
                  <c:v>平成25年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</c:strCache>
            </c:strRef>
          </c:cat>
          <c:val>
            <c:numRef>
              <c:f>グラフ!$L$6:$L$11</c:f>
              <c:numCache>
                <c:formatCode>General</c:formatCode>
                <c:ptCount val="6"/>
                <c:pt idx="0">
                  <c:v>782</c:v>
                </c:pt>
                <c:pt idx="1">
                  <c:v>546</c:v>
                </c:pt>
                <c:pt idx="2">
                  <c:v>576</c:v>
                </c:pt>
                <c:pt idx="3">
                  <c:v>431</c:v>
                </c:pt>
                <c:pt idx="4">
                  <c:v>503</c:v>
                </c:pt>
                <c:pt idx="5">
                  <c:v>429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A362-4872-B6B8-F5B0D71612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3368848"/>
        <c:axId val="343369240"/>
      </c:lineChart>
      <c:catAx>
        <c:axId val="3433680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件</a:t>
                </a:r>
              </a:p>
            </c:rich>
          </c:tx>
          <c:layout>
            <c:manualLayout>
              <c:xMode val="edge"/>
              <c:yMode val="edge"/>
              <c:x val="8.3977738076858044E-2"/>
              <c:y val="4.8661800486617855E-2"/>
            </c:manualLayout>
          </c:layout>
          <c:overlay val="0"/>
          <c:spPr>
            <a:noFill/>
            <a:ln w="25400">
              <a:noFill/>
            </a:ln>
          </c:spPr>
        </c:title>
        <c:numFmt formatCode="##&quot;年度&quot;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3368456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343368456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3368064"/>
        <c:crosses val="autoZero"/>
        <c:crossBetween val="between"/>
      </c:valAx>
      <c:catAx>
        <c:axId val="343368848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人</a:t>
                </a:r>
              </a:p>
            </c:rich>
          </c:tx>
          <c:layout>
            <c:manualLayout>
              <c:xMode val="edge"/>
              <c:yMode val="edge"/>
              <c:x val="0.85361368290502149"/>
              <c:y val="4.7850770478507706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one"/>
        <c:crossAx val="343369240"/>
        <c:crossesAt val="0"/>
        <c:auto val="1"/>
        <c:lblAlgn val="ctr"/>
        <c:lblOffset val="100"/>
        <c:noMultiLvlLbl val="0"/>
      </c:catAx>
      <c:valAx>
        <c:axId val="343369240"/>
        <c:scaling>
          <c:orientation val="minMax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3368848"/>
        <c:crosses val="max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6571428571428767"/>
          <c:y val="0.86861313868613665"/>
          <c:w val="0.65428571428572246"/>
          <c:h val="0.1070559610705600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0.98399999999999999" l="0.78700000000000003" r="0.78700000000000003" t="0.98399999999999999" header="0.5" footer="0.5"/>
    <c:pageSetup paperSize="9" orientation="landscape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233830845771144"/>
          <c:y val="0.10148514851485149"/>
          <c:w val="0.85373134328359657"/>
          <c:h val="0.7004950495049504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グラフ!$I$13</c:f>
              <c:strCache>
                <c:ptCount val="1"/>
                <c:pt idx="0">
                  <c:v>浦添市</c:v>
                </c:pt>
              </c:strCache>
            </c:strRef>
          </c:tx>
          <c:spPr>
            <a:pattFill prst="divot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rgbClr val="FFFFFF"/>
              </a:solidFill>
              <a:ln w="9525">
                <a:solidFill>
                  <a:srgbClr val="000000"/>
                </a:solidFill>
                <a:prstDash val="solid"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グラフ!$H$14:$H$18</c:f>
              <c:numCache>
                <c:formatCode>0</c:formatCode>
                <c:ptCount val="5"/>
                <c:pt idx="0" formatCode="&quot;平&quot;&quot;成&quot;##&quot;年&quot;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</c:numCache>
            </c:numRef>
          </c:cat>
          <c:val>
            <c:numRef>
              <c:f>グラフ!$I$14:$I$18</c:f>
              <c:numCache>
                <c:formatCode>General</c:formatCode>
                <c:ptCount val="5"/>
                <c:pt idx="0">
                  <c:v>598</c:v>
                </c:pt>
                <c:pt idx="1">
                  <c:v>556</c:v>
                </c:pt>
                <c:pt idx="2">
                  <c:v>490</c:v>
                </c:pt>
                <c:pt idx="3">
                  <c:v>476</c:v>
                </c:pt>
                <c:pt idx="4">
                  <c:v>422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19-41A9-9EA3-6E03316EF41C}"/>
            </c:ext>
          </c:extLst>
        </c:ser>
        <c:ser>
          <c:idx val="1"/>
          <c:order val="1"/>
          <c:tx>
            <c:strRef>
              <c:f>グラフ!$J$13</c:f>
              <c:strCache>
                <c:ptCount val="1"/>
                <c:pt idx="0">
                  <c:v>西原町</c:v>
                </c:pt>
              </c:strCache>
            </c:strRef>
          </c:tx>
          <c:spPr>
            <a:pattFill prst="ltUpDiag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rgbClr val="FFFFFF"/>
              </a:solidFill>
              <a:ln w="9525">
                <a:solidFill>
                  <a:srgbClr val="000000"/>
                </a:solidFill>
                <a:prstDash val="solid"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グラフ!$H$14:$H$18</c:f>
              <c:numCache>
                <c:formatCode>0</c:formatCode>
                <c:ptCount val="5"/>
                <c:pt idx="0" formatCode="&quot;平&quot;&quot;成&quot;##&quot;年&quot;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</c:numCache>
            </c:numRef>
          </c:cat>
          <c:val>
            <c:numRef>
              <c:f>グラフ!$J$14:$J$18</c:f>
              <c:numCache>
                <c:formatCode>General</c:formatCode>
                <c:ptCount val="5"/>
                <c:pt idx="0">
                  <c:v>173</c:v>
                </c:pt>
                <c:pt idx="1">
                  <c:v>147</c:v>
                </c:pt>
                <c:pt idx="2">
                  <c:v>136</c:v>
                </c:pt>
                <c:pt idx="3">
                  <c:v>135</c:v>
                </c:pt>
                <c:pt idx="4">
                  <c:v>123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C19-41A9-9EA3-6E03316EF4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343370024"/>
        <c:axId val="414951320"/>
      </c:barChart>
      <c:catAx>
        <c:axId val="343370024"/>
        <c:scaling>
          <c:orientation val="minMax"/>
        </c:scaling>
        <c:delete val="0"/>
        <c:axPos val="b"/>
        <c:numFmt formatCode="&quot;平&quot;&quot;成&quot;##&quot;年&quot;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4951320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414951320"/>
        <c:scaling>
          <c:orientation val="minMax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件</a:t>
                </a:r>
              </a:p>
            </c:rich>
          </c:tx>
          <c:layout>
            <c:manualLayout>
              <c:xMode val="edge"/>
              <c:yMode val="edge"/>
              <c:x val="0.16119402985074627"/>
              <c:y val="3.9603960396039611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3370024"/>
        <c:crosses val="autoZero"/>
        <c:crossBetween val="between"/>
        <c:majorUnit val="200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2238805970149753"/>
          <c:y val="0.89603960396039661"/>
          <c:w val="0.4925373134328358"/>
          <c:h val="7.1782178217821804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180555555555562" footer="0.51180555555555562"/>
    <c:pageSetup paperSize="9" firstPageNumber="0" orientation="landscape" verticalDpi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04833960972262"/>
          <c:y val="0.14180946025159091"/>
          <c:w val="0.83961565673856786"/>
          <c:h val="0.7098624774592662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グラフ!$H$67</c:f>
              <c:strCache>
                <c:ptCount val="1"/>
                <c:pt idx="0">
                  <c:v>発生件数</c:v>
                </c:pt>
              </c:strCache>
            </c:strRef>
          </c:tx>
          <c:spPr>
            <a:pattFill prst="ltUpDiag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General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グラフ!$I$66:$T$66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グラフ!$I$67:$T$67</c:f>
              <c:numCache>
                <c:formatCode>_ * #,##0_ ;_ * \-#,##0_ ;_ * \-_ ;_ @_ </c:formatCode>
                <c:ptCount val="12"/>
                <c:pt idx="0">
                  <c:v>2</c:v>
                </c:pt>
                <c:pt idx="1">
                  <c:v>1</c:v>
                </c:pt>
                <c:pt idx="2">
                  <c:v>3</c:v>
                </c:pt>
                <c:pt idx="3">
                  <c:v>5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4</c:v>
                </c:pt>
                <c:pt idx="9">
                  <c:v>1</c:v>
                </c:pt>
                <c:pt idx="10">
                  <c:v>1</c:v>
                </c:pt>
                <c:pt idx="1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56-4EBD-A5CA-DCF1F9BE39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414952496"/>
        <c:axId val="414950928"/>
      </c:barChart>
      <c:catAx>
        <c:axId val="414952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4950928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414950928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件</a:t>
                </a:r>
              </a:p>
            </c:rich>
          </c:tx>
          <c:layout>
            <c:manualLayout>
              <c:xMode val="edge"/>
              <c:yMode val="edge"/>
              <c:x val="9.6618357487922704E-2"/>
              <c:y val="5.623471882640587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4952496"/>
        <c:crosses val="autoZero"/>
        <c:crossBetween val="between"/>
        <c:majorUnit val="2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180555555555562" footer="0.51180555555555562"/>
    <c:pageSetup firstPageNumber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929597999557109"/>
          <c:y val="9.9119049334743026E-2"/>
          <c:w val="0.72112775243144511"/>
          <c:h val="0.7268730284547918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グラフ!$I$100</c:f>
              <c:strCache>
                <c:ptCount val="1"/>
                <c:pt idx="0">
                  <c:v>損害額</c:v>
                </c:pt>
              </c:strCache>
            </c:strRef>
          </c:tx>
          <c:spPr>
            <a:pattFill prst="ltUpDiag">
              <a:fgClr>
                <a:schemeClr val="bg1">
                  <a:lumMod val="65000"/>
                </a:schemeClr>
              </a:fgClr>
              <a:bgClr>
                <a:schemeClr val="bg1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0"/>
                  <c:y val="1.235954536519939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6A5-479E-AF80-336476947F3D}"/>
                </c:ext>
              </c:extLst>
            </c:dLbl>
            <c:dLbl>
              <c:idx val="1"/>
              <c:layout>
                <c:manualLayout>
                  <c:x val="-3.4428397272392094E-17"/>
                  <c:y val="1.292217327459607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6A5-479E-AF80-336476947F3D}"/>
                </c:ext>
              </c:extLst>
            </c:dLbl>
            <c:dLbl>
              <c:idx val="2"/>
              <c:layout>
                <c:manualLayout>
                  <c:x val="3.7558685446008699E-3"/>
                  <c:y val="-1.425879033843344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6A5-479E-AF80-336476947F3D}"/>
                </c:ext>
              </c:extLst>
            </c:dLbl>
            <c:dLbl>
              <c:idx val="3"/>
              <c:layout>
                <c:manualLayout>
                  <c:x val="-4.1314553990610257E-2"/>
                  <c:y val="6.958271185264837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6A5-479E-AF80-336476947F3D}"/>
                </c:ext>
              </c:extLst>
            </c:dLbl>
            <c:dLbl>
              <c:idx val="4"/>
              <c:layout>
                <c:manualLayout>
                  <c:x val="0"/>
                  <c:y val="0.3095447870778267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6A5-479E-AF80-336476947F3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latin typeface="ＭＳ Ｐゴシック" panose="020B0600070205080204" pitchFamily="50" charset="-128"/>
                    <a:ea typeface="ＭＳ Ｐゴシック" panose="020B0600070205080204" pitchFamily="50" charset="-128"/>
                  </a:defRPr>
                </a:pPr>
                <a:endParaRPr lang="ja-JP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グラフ!$H$101:$H$105</c:f>
              <c:strCache>
                <c:ptCount val="5"/>
                <c:pt idx="0">
                  <c:v>平成26年</c:v>
                </c:pt>
                <c:pt idx="1">
                  <c:v>27年</c:v>
                </c:pt>
                <c:pt idx="2">
                  <c:v>28年</c:v>
                </c:pt>
                <c:pt idx="3">
                  <c:v>29年</c:v>
                </c:pt>
                <c:pt idx="4">
                  <c:v>30年</c:v>
                </c:pt>
              </c:strCache>
            </c:strRef>
          </c:cat>
          <c:val>
            <c:numRef>
              <c:f>グラフ!$I$101:$I$105</c:f>
              <c:numCache>
                <c:formatCode>#,##0_ </c:formatCode>
                <c:ptCount val="5"/>
                <c:pt idx="0">
                  <c:v>7463</c:v>
                </c:pt>
                <c:pt idx="1">
                  <c:v>12012</c:v>
                </c:pt>
                <c:pt idx="2">
                  <c:v>3947</c:v>
                </c:pt>
                <c:pt idx="3">
                  <c:v>6497</c:v>
                </c:pt>
                <c:pt idx="4">
                  <c:v>115497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49-4B8C-B189-A37C893423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414949752"/>
        <c:axId val="414955240"/>
      </c:barChart>
      <c:lineChart>
        <c:grouping val="standard"/>
        <c:varyColors val="0"/>
        <c:ser>
          <c:idx val="0"/>
          <c:order val="1"/>
          <c:tx>
            <c:strRef>
              <c:f>グラフ!$J$100</c:f>
              <c:strCache>
                <c:ptCount val="1"/>
                <c:pt idx="0">
                  <c:v>１件当り損害額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5.3312040220324604E-2"/>
                  <c:y val="-8.51274758056124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E49-4B8C-B189-A37C893423EE}"/>
                </c:ext>
              </c:extLst>
            </c:dLbl>
            <c:dLbl>
              <c:idx val="1"/>
              <c:layout>
                <c:manualLayout>
                  <c:x val="-4.2291967025248602E-2"/>
                  <c:y val="-7.337287684854371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E49-4B8C-B189-A37C893423EE}"/>
                </c:ext>
              </c:extLst>
            </c:dLbl>
            <c:dLbl>
              <c:idx val="2"/>
              <c:layout>
                <c:manualLayout>
                  <c:x val="-5.7331411038408997E-2"/>
                  <c:y val="-7.6309734410952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E49-4B8C-B189-A37C893423EE}"/>
                </c:ext>
              </c:extLst>
            </c:dLbl>
            <c:dLbl>
              <c:idx val="3"/>
              <c:layout>
                <c:manualLayout>
                  <c:x val="-7.611075376141363E-2"/>
                  <c:y val="-7.337287684854382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E49-4B8C-B189-A37C893423EE}"/>
                </c:ext>
              </c:extLst>
            </c:dLbl>
            <c:dLbl>
              <c:idx val="4"/>
              <c:layout>
                <c:manualLayout>
                  <c:x val="-6.6721673875272627E-2"/>
                  <c:y val="-7.58243435429602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E49-4B8C-B189-A37C893423EE}"/>
                </c:ext>
              </c:extLst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グラフ!$H$101:$H$105</c:f>
              <c:strCache>
                <c:ptCount val="5"/>
                <c:pt idx="0">
                  <c:v>平成26年</c:v>
                </c:pt>
                <c:pt idx="1">
                  <c:v>27年</c:v>
                </c:pt>
                <c:pt idx="2">
                  <c:v>28年</c:v>
                </c:pt>
                <c:pt idx="3">
                  <c:v>29年</c:v>
                </c:pt>
                <c:pt idx="4">
                  <c:v>30年</c:v>
                </c:pt>
              </c:strCache>
            </c:strRef>
          </c:cat>
          <c:val>
            <c:numRef>
              <c:f>グラフ!$J$101:$J$105</c:f>
              <c:numCache>
                <c:formatCode>#,##0_ </c:formatCode>
                <c:ptCount val="5"/>
                <c:pt idx="0">
                  <c:v>233.21875</c:v>
                </c:pt>
                <c:pt idx="1">
                  <c:v>462</c:v>
                </c:pt>
                <c:pt idx="2">
                  <c:v>207.73684210526315</c:v>
                </c:pt>
                <c:pt idx="3">
                  <c:v>232.03571428571428</c:v>
                </c:pt>
                <c:pt idx="4">
                  <c:v>5774.85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E49-4B8C-B189-A37C893423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07072224"/>
        <c:axId val="1608692720"/>
      </c:lineChart>
      <c:catAx>
        <c:axId val="4149497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en-US" altLang="ja-JP"/>
                  <a:t>(</a:t>
                </a:r>
                <a:r>
                  <a:rPr lang="ja-JP" altLang="en-US"/>
                  <a:t>損害額</a:t>
                </a:r>
                <a:r>
                  <a:rPr lang="en-US" altLang="ja-JP"/>
                  <a:t>)</a:t>
                </a:r>
              </a:p>
            </c:rich>
          </c:tx>
          <c:layout>
            <c:manualLayout>
              <c:xMode val="edge"/>
              <c:yMode val="edge"/>
              <c:x val="9.0140845070424275E-2"/>
              <c:y val="1.2738793113415888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4955240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414955240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千円</a:t>
                </a:r>
              </a:p>
            </c:rich>
          </c:tx>
          <c:layout>
            <c:manualLayout>
              <c:xMode val="edge"/>
              <c:yMode val="edge"/>
              <c:x val="0.12112692716622028"/>
              <c:y val="5.0660847437757485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4949752"/>
        <c:crosses val="autoZero"/>
        <c:crossBetween val="between"/>
        <c:majorUnit val="10000"/>
      </c:valAx>
      <c:valAx>
        <c:axId val="1608692720"/>
        <c:scaling>
          <c:orientation val="minMax"/>
        </c:scaling>
        <c:delete val="0"/>
        <c:axPos val="r"/>
        <c:numFmt formatCode="#,##0_ " sourceLinked="1"/>
        <c:majorTickMark val="out"/>
        <c:minorTickMark val="none"/>
        <c:tickLblPos val="nextTo"/>
        <c:spPr>
          <a:ln>
            <a:solidFill>
              <a:sysClr val="windowText" lastClr="000000"/>
            </a:solidFill>
          </a:ln>
        </c:spPr>
        <c:crossAx val="1607072224"/>
        <c:crosses val="max"/>
        <c:crossBetween val="between"/>
      </c:valAx>
      <c:catAx>
        <c:axId val="16070722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608692720"/>
        <c:crosses val="autoZero"/>
        <c:auto val="1"/>
        <c:lblAlgn val="ctr"/>
        <c:lblOffset val="100"/>
        <c:noMultiLvlLbl val="0"/>
      </c:catAx>
      <c:spPr>
        <a:noFill/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4084526414676746"/>
          <c:y val="0.90748996279809113"/>
          <c:w val="0.68450798375327859"/>
          <c:h val="6.6079366223161976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180555555555562" footer="0.51180555555555562"/>
    <c:pageSetup firstPageNumber="0" orientation="portrait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平成</a:t>
            </a:r>
            <a:r>
              <a:rPr lang="en-US" altLang="ja-JP"/>
              <a:t>30</a:t>
            </a:r>
            <a:r>
              <a:rPr lang="ja-JP" altLang="en-US"/>
              <a:t>年
（年間）</a:t>
            </a:r>
            <a:r>
              <a:rPr lang="en-US" altLang="ja-JP" sz="1000" b="0" i="0" u="none" strike="noStrike" baseline="0">
                <a:effectLst/>
              </a:rPr>
              <a:t>4,588</a:t>
            </a:r>
            <a:r>
              <a:rPr lang="ja-JP" altLang="en-US" sz="1000" b="0" i="0" u="none" strike="noStrike" baseline="0"/>
              <a:t> </a:t>
            </a:r>
            <a:r>
              <a:rPr lang="ja-JP" altLang="en-US"/>
              <a:t>人</a:t>
            </a:r>
          </a:p>
        </c:rich>
      </c:tx>
      <c:layout>
        <c:manualLayout>
          <c:xMode val="edge"/>
          <c:yMode val="edge"/>
          <c:x val="0.39655283695009075"/>
          <c:y val="3.5398230088495596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0.15473828702447057"/>
          <c:y val="0.13808468631686541"/>
          <c:w val="0.74617069418048043"/>
          <c:h val="0.69042316258352165"/>
        </c:manualLayout>
      </c:layout>
      <c:barChart>
        <c:barDir val="col"/>
        <c:grouping val="clustered"/>
        <c:varyColors val="0"/>
        <c:ser>
          <c:idx val="0"/>
          <c:order val="0"/>
          <c:spPr>
            <a:pattFill prst="ltUpDiag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0"/>
                  <c:y val="1.47492625368731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3CF-44C4-82FC-1DF5B76D65BF}"/>
                </c:ext>
              </c:extLst>
            </c:dLbl>
            <c:dLbl>
              <c:idx val="1"/>
              <c:layout>
                <c:manualLayout>
                  <c:x val="0"/>
                  <c:y val="1.47492625368731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3CF-44C4-82FC-1DF5B76D65BF}"/>
                </c:ext>
              </c:extLst>
            </c:dLbl>
            <c:dLbl>
              <c:idx val="9"/>
              <c:layout>
                <c:manualLayout>
                  <c:x val="-1.0899179443403793E-2"/>
                  <c:y val="1.77383592017738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3CF-44C4-82FC-1DF5B76D65BF}"/>
                </c:ext>
              </c:extLst>
            </c:dLbl>
            <c:numFmt formatCode="#,##0_);\(#,##0\)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グラフ!$I$110:$S$110</c:f>
              <c:strCache>
                <c:ptCount val="11"/>
                <c:pt idx="0">
                  <c:v>火災</c:v>
                </c:pt>
                <c:pt idx="1">
                  <c:v>自然災害</c:v>
                </c:pt>
                <c:pt idx="2">
                  <c:v>水難事故</c:v>
                </c:pt>
                <c:pt idx="3">
                  <c:v>交通事故</c:v>
                </c:pt>
                <c:pt idx="4">
                  <c:v>労働災害</c:v>
                </c:pt>
                <c:pt idx="5">
                  <c:v>運動競技</c:v>
                </c:pt>
                <c:pt idx="6">
                  <c:v>一般負傷</c:v>
                </c:pt>
                <c:pt idx="7">
                  <c:v>加害</c:v>
                </c:pt>
                <c:pt idx="8">
                  <c:v>自損行為</c:v>
                </c:pt>
                <c:pt idx="9">
                  <c:v>急病</c:v>
                </c:pt>
                <c:pt idx="10">
                  <c:v>その他</c:v>
                </c:pt>
              </c:strCache>
            </c:strRef>
          </c:cat>
          <c:val>
            <c:numRef>
              <c:f>グラフ!$I$111:$S$111</c:f>
              <c:numCache>
                <c:formatCode>General</c:formatCode>
                <c:ptCount val="11"/>
                <c:pt idx="0">
                  <c:v>1</c:v>
                </c:pt>
                <c:pt idx="1">
                  <c:v>7</c:v>
                </c:pt>
                <c:pt idx="2">
                  <c:v>1</c:v>
                </c:pt>
                <c:pt idx="3">
                  <c:v>336</c:v>
                </c:pt>
                <c:pt idx="4">
                  <c:v>27</c:v>
                </c:pt>
                <c:pt idx="5">
                  <c:v>38</c:v>
                </c:pt>
                <c:pt idx="6">
                  <c:v>616</c:v>
                </c:pt>
                <c:pt idx="7">
                  <c:v>28</c:v>
                </c:pt>
                <c:pt idx="8">
                  <c:v>25</c:v>
                </c:pt>
                <c:pt idx="9">
                  <c:v>3007</c:v>
                </c:pt>
                <c:pt idx="10">
                  <c:v>502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3CF-44C4-82FC-1DF5B76D65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414951712"/>
        <c:axId val="414954456"/>
      </c:barChart>
      <c:catAx>
        <c:axId val="4149517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4954456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414954456"/>
        <c:scaling>
          <c:orientation val="minMax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人</a:t>
                </a:r>
              </a:p>
            </c:rich>
          </c:tx>
          <c:layout>
            <c:manualLayout>
              <c:xMode val="edge"/>
              <c:yMode val="edge"/>
              <c:x val="0.1551728492413379"/>
              <c:y val="9.0707964601770025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4951712"/>
        <c:crosses val="autoZero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180555555555562" footer="0.51180555555555562"/>
    <c:pageSetup firstPageNumber="0"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634651062281847"/>
          <c:y val="0.23475065616797897"/>
          <c:w val="0.78730697875436306"/>
          <c:h val="0.63306304260044421"/>
        </c:manualLayout>
      </c:layout>
      <c:doughnutChart>
        <c:varyColors val="1"/>
        <c:ser>
          <c:idx val="0"/>
          <c:order val="0"/>
          <c:tx>
            <c:strRef>
              <c:f>グラフ!$H$72</c:f>
              <c:strCache>
                <c:ptCount val="1"/>
                <c:pt idx="0">
                  <c:v>件数</c:v>
                </c:pt>
              </c:strCache>
            </c:strRef>
          </c:tx>
          <c:spPr>
            <a:ln w="12700"/>
          </c:spPr>
          <c:dPt>
            <c:idx val="0"/>
            <c:bubble3D val="0"/>
            <c:spPr>
              <a:pattFill prst="pct5">
                <a:fgClr>
                  <a:schemeClr val="tx1"/>
                </a:fgClr>
                <a:bgClr>
                  <a:schemeClr val="bg1"/>
                </a:bgClr>
              </a:pattFill>
              <a:ln w="1270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EEF-4B0C-AA36-747EFBBF5E22}"/>
              </c:ext>
            </c:extLst>
          </c:dPt>
          <c:dPt>
            <c:idx val="1"/>
            <c:bubble3D val="0"/>
            <c:spPr>
              <a:pattFill prst="ltUpDiag">
                <a:fgClr>
                  <a:schemeClr val="tx1"/>
                </a:fgClr>
                <a:bgClr>
                  <a:schemeClr val="bg1"/>
                </a:bgClr>
              </a:pattFill>
              <a:ln w="1270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EEF-4B0C-AA36-747EFBBF5E22}"/>
              </c:ext>
            </c:extLst>
          </c:dPt>
          <c:dPt>
            <c:idx val="2"/>
            <c:bubble3D val="0"/>
            <c:spPr>
              <a:pattFill prst="divot">
                <a:fgClr>
                  <a:schemeClr val="tx1"/>
                </a:fgClr>
                <a:bgClr>
                  <a:schemeClr val="bg1"/>
                </a:bgClr>
              </a:pattFill>
              <a:ln w="1270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EEF-4B0C-AA36-747EFBBF5E22}"/>
              </c:ext>
            </c:extLst>
          </c:dPt>
          <c:dPt>
            <c:idx val="3"/>
            <c:bubble3D val="0"/>
            <c:spPr>
              <a:pattFill prst="pct50">
                <a:fgClr>
                  <a:schemeClr val="tx1"/>
                </a:fgClr>
                <a:bgClr>
                  <a:schemeClr val="bg1"/>
                </a:bgClr>
              </a:pattFill>
              <a:ln w="1270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EEF-4B0C-AA36-747EFBBF5E22}"/>
              </c:ext>
            </c:extLst>
          </c:dPt>
          <c:dPt>
            <c:idx val="4"/>
            <c:bubble3D val="0"/>
            <c:spPr>
              <a:pattFill prst="pct5">
                <a:fgClr>
                  <a:schemeClr val="tx1"/>
                </a:fgClr>
                <a:bgClr>
                  <a:schemeClr val="bg1"/>
                </a:bgClr>
              </a:pattFill>
              <a:ln w="1270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0EEF-4B0C-AA36-747EFBBF5E22}"/>
              </c:ext>
            </c:extLst>
          </c:dPt>
          <c:dPt>
            <c:idx val="5"/>
            <c:bubble3D val="0"/>
            <c:spPr>
              <a:pattFill prst="pct70">
                <a:fgClr>
                  <a:schemeClr val="tx1"/>
                </a:fgClr>
                <a:bgClr>
                  <a:schemeClr val="bg1"/>
                </a:bgClr>
              </a:pattFill>
              <a:ln w="1270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0EEF-4B0C-AA36-747EFBBF5E22}"/>
              </c:ext>
            </c:extLst>
          </c:dPt>
          <c:dLbls>
            <c:dLbl>
              <c:idx val="0"/>
              <c:layout>
                <c:manualLayout>
                  <c:x val="2.7902337424943812E-2"/>
                  <c:y val="-0.19871794871794871"/>
                </c:manualLayout>
              </c:layout>
              <c:tx>
                <c:rich>
                  <a:bodyPr/>
                  <a:lstStyle/>
                  <a:p>
                    <a:fld id="{1915AD94-D3EE-458C-BC10-F5F4044355FB}" type="CATEGORYNAME">
                      <a:rPr lang="ja-JP" altLang="en-US"/>
                      <a:pPr/>
                      <a:t>[分類名]</a:t>
                    </a:fld>
                    <a:r>
                      <a:rPr lang="ja-JP" altLang="en-US" baseline="0"/>
                      <a:t>
</a:t>
                    </a:r>
                    <a:r>
                      <a:rPr lang="en-US" altLang="ja-JP" baseline="0"/>
                      <a:t>3.6%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0EEF-4B0C-AA36-747EFBBF5E22}"/>
                </c:ext>
              </c:extLst>
            </c:dLbl>
            <c:dLbl>
              <c:idx val="1"/>
              <c:tx>
                <c:rich>
                  <a:bodyPr rot="0" spcFirstLastPara="1" vertOverflow="clip" horzOverflow="clip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tx1"/>
                        </a:solidFill>
                        <a:latin typeface="ＭＳ Ｐゴシック" panose="020B0600070205080204" pitchFamily="50" charset="-128"/>
                        <a:ea typeface="+mn-ea"/>
                        <a:cs typeface="+mn-cs"/>
                      </a:defRPr>
                    </a:pPr>
                    <a:fld id="{DA4439D3-BFDA-406A-A40F-23C0214E232D}" type="CATEGORYNAME">
                      <a:rPr lang="ja-JP" altLang="en-US"/>
                      <a:pPr>
                        <a:defRPr>
                          <a:solidFill>
                            <a:schemeClr val="tx1"/>
                          </a:solidFill>
                          <a:latin typeface="ＭＳ Ｐゴシック" panose="020B0600070205080204" pitchFamily="50" charset="-128"/>
                        </a:defRPr>
                      </a:pPr>
                      <a:t>[分類名]</a:t>
                    </a:fld>
                    <a:r>
                      <a:rPr lang="ja-JP" altLang="en-US" baseline="0"/>
                      <a:t>
</a:t>
                    </a:r>
                    <a:r>
                      <a:rPr lang="en-US" altLang="ja-JP" baseline="0"/>
                      <a:t>7.1%</a:t>
                    </a:r>
                  </a:p>
                </c:rich>
              </c:tx>
              <c:numFmt formatCode="0.0%" sourceLinked="0"/>
              <c:spPr>
                <a:pattFill prst="pct5">
                  <a:fgClr>
                    <a:sysClr val="window" lastClr="FFFFFF"/>
                  </a:fgClr>
                  <a:bgClr>
                    <a:sysClr val="window" lastClr="FFFFFF"/>
                  </a:bgClr>
                </a:pattFill>
                <a:ln w="12700">
                  <a:solidFill>
                    <a:sysClr val="windowText" lastClr="000000"/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/>
                      </a:solidFill>
                      <a:latin typeface="ＭＳ Ｐゴシック" panose="020B0600070205080204" pitchFamily="50" charset="-128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  <a:noFill/>
                    <a:ln>
                      <a:noFill/>
                    </a:ln>
                  </c15:spPr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0EEF-4B0C-AA36-747EFBBF5E22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EEF-4B0C-AA36-747EFBBF5E22}"/>
                </c:ext>
              </c:extLst>
            </c:dLbl>
            <c:dLbl>
              <c:idx val="3"/>
              <c:layout>
                <c:manualLayout>
                  <c:x val="5.3400805307281946E-2"/>
                  <c:y val="1.282051282051270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EEF-4B0C-AA36-747EFBBF5E22}"/>
                </c:ext>
              </c:extLst>
            </c:dLbl>
            <c:dLbl>
              <c:idx val="4"/>
              <c:layout>
                <c:manualLayout>
                  <c:x val="3.9860482035634012E-2"/>
                  <c:y val="9.615384615384498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EEF-4B0C-AA36-747EFBBF5E22}"/>
                </c:ext>
              </c:extLst>
            </c:dLbl>
            <c:dLbl>
              <c:idx val="5"/>
              <c:layout>
                <c:manualLayout>
                  <c:x val="0"/>
                  <c:y val="-2.56410256410256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EEF-4B0C-AA36-747EFBBF5E22}"/>
                </c:ext>
              </c:extLst>
            </c:dLbl>
            <c:numFmt formatCode="0.0%" sourceLinked="0"/>
            <c:spPr>
              <a:solidFill>
                <a:sysClr val="window" lastClr="FFFFFF"/>
              </a:solidFill>
              <a:ln w="12700">
                <a:solidFill>
                  <a:sysClr val="windowText" lastClr="000000"/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ＭＳ Ｐゴシック" panose="020B0600070205080204" pitchFamily="50" charset="-128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グラフ!$I$73:$M$74</c:f>
              <c:strCache>
                <c:ptCount val="5"/>
                <c:pt idx="0">
                  <c:v>0.0%</c:v>
                </c:pt>
                <c:pt idx="1">
                  <c:v>10.0%</c:v>
                </c:pt>
                <c:pt idx="2">
                  <c:v>5.0%</c:v>
                </c:pt>
                <c:pt idx="3">
                  <c:v>5.0%</c:v>
                </c:pt>
                <c:pt idx="4">
                  <c:v>65.0%</c:v>
                </c:pt>
              </c:strCache>
            </c:strRef>
          </c:cat>
          <c:val>
            <c:numRef>
              <c:f>グラフ!$I$75:$M$75</c:f>
              <c:numCache>
                <c:formatCode>General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C-0EEF-4B0C-AA36-747EFBBF5E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35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spPr>
            <a:ln w="12700"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chemeClr val="accent1"/>
              </a:solidFill>
              <a:ln w="1270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621D-428B-BD42-89F49A25B1F8}"/>
              </c:ext>
            </c:extLst>
          </c:dPt>
          <c:dPt>
            <c:idx val="1"/>
            <c:bubble3D val="0"/>
            <c:spPr>
              <a:pattFill prst="pct40">
                <a:fgClr>
                  <a:srgbClr val="000000"/>
                </a:fgClr>
                <a:bgClr>
                  <a:schemeClr val="bg1"/>
                </a:bgClr>
              </a:pattFill>
              <a:ln w="1270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21D-428B-BD42-89F49A25B1F8}"/>
              </c:ext>
            </c:extLst>
          </c:dPt>
          <c:dPt>
            <c:idx val="2"/>
            <c:bubble3D val="0"/>
            <c:spPr>
              <a:pattFill prst="ltUpDiag">
                <a:fgClr>
                  <a:srgbClr val="000000"/>
                </a:fgClr>
                <a:bgClr>
                  <a:schemeClr val="bg1"/>
                </a:bgClr>
              </a:pattFill>
              <a:ln w="1270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621D-428B-BD42-89F49A25B1F8}"/>
              </c:ext>
            </c:extLst>
          </c:dPt>
          <c:dPt>
            <c:idx val="3"/>
            <c:bubble3D val="0"/>
            <c:spPr>
              <a:pattFill prst="pct60">
                <a:fgClr>
                  <a:srgbClr val="000000"/>
                </a:fgClr>
                <a:bgClr>
                  <a:schemeClr val="bg1"/>
                </a:bgClr>
              </a:pattFill>
              <a:ln w="1270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21D-428B-BD42-89F49A25B1F8}"/>
              </c:ext>
            </c:extLst>
          </c:dPt>
          <c:dPt>
            <c:idx val="4"/>
            <c:bubble3D val="0"/>
            <c:spPr>
              <a:pattFill prst="pct5">
                <a:fgClr>
                  <a:srgbClr val="000000"/>
                </a:fgClr>
                <a:bgClr>
                  <a:schemeClr val="bg1"/>
                </a:bgClr>
              </a:pattFill>
              <a:ln w="1270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21D-428B-BD42-89F49A25B1F8}"/>
              </c:ext>
            </c:extLst>
          </c:dPt>
          <c:dPt>
            <c:idx val="5"/>
            <c:bubble3D val="0"/>
            <c:spPr>
              <a:pattFill prst="wdUpDiag">
                <a:fgClr>
                  <a:schemeClr val="tx1"/>
                </a:fgClr>
                <a:bgClr>
                  <a:schemeClr val="bg1"/>
                </a:bgClr>
              </a:pattFill>
              <a:ln w="1270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621D-428B-BD42-89F49A25B1F8}"/>
              </c:ext>
            </c:extLst>
          </c:dPt>
          <c:dLbls>
            <c:dLbl>
              <c:idx val="0"/>
              <c:layout>
                <c:manualLayout>
                  <c:x val="-0.3500264476509814"/>
                  <c:y val="-0.11052235277361641"/>
                </c:manualLayout>
              </c:layout>
              <c:numFmt formatCode="0.0%" sourceLinked="0"/>
              <c:spPr>
                <a:solidFill>
                  <a:schemeClr val="bg1"/>
                </a:solidFill>
                <a:ln w="9525">
                  <a:solidFill>
                    <a:schemeClr val="tx1"/>
                  </a:solidFill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15693779904306221"/>
                      <c:h val="0.1765088128736392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4-621D-428B-BD42-89F49A25B1F8}"/>
                </c:ext>
              </c:extLst>
            </c:dLbl>
            <c:dLbl>
              <c:idx val="1"/>
              <c:layout>
                <c:manualLayout>
                  <c:x val="5.6166974343518063E-2"/>
                  <c:y val="-0.13686855384673385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21D-428B-BD42-89F49A25B1F8}"/>
                </c:ext>
              </c:extLst>
            </c:dLbl>
            <c:dLbl>
              <c:idx val="2"/>
              <c:layout>
                <c:manualLayout>
                  <c:x val="0.13142357683758429"/>
                  <c:y val="-0.16149438438172695"/>
                </c:manualLayout>
              </c:layout>
              <c:numFmt formatCode="0.0%" sourceLinked="0"/>
              <c:spPr>
                <a:solidFill>
                  <a:schemeClr val="bg1"/>
                </a:solidFill>
                <a:ln w="9525">
                  <a:solidFill>
                    <a:schemeClr val="tx1"/>
                  </a:solidFill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16842105263157894"/>
                      <c:h val="0.1831588526953344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621D-428B-BD42-89F49A25B1F8}"/>
                </c:ext>
              </c:extLst>
            </c:dLbl>
            <c:dLbl>
              <c:idx val="3"/>
              <c:layout>
                <c:manualLayout>
                  <c:x val="0.15619364804279834"/>
                  <c:y val="-6.0069757346854033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21D-428B-BD42-89F49A25B1F8}"/>
                </c:ext>
              </c:extLst>
            </c:dLbl>
            <c:dLbl>
              <c:idx val="4"/>
              <c:numFmt formatCode="0.0%" sourceLinked="0"/>
              <c:spPr>
                <a:solidFill>
                  <a:schemeClr val="bg1"/>
                </a:solidFill>
                <a:ln w="9525">
                  <a:solidFill>
                    <a:schemeClr val="tx1"/>
                  </a:solidFill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5-621D-428B-BD42-89F49A25B1F8}"/>
                </c:ext>
              </c:extLst>
            </c:dLbl>
            <c:numFmt formatCode="0.0%" sourceLinked="0"/>
            <c:spPr>
              <a:solidFill>
                <a:schemeClr val="bg1"/>
              </a:solidFill>
              <a:ln w="9525">
                <a:solidFill>
                  <a:schemeClr val="tx1"/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グラフ!$I$71:$N$71</c:f>
              <c:strCache>
                <c:ptCount val="6"/>
                <c:pt idx="0">
                  <c:v>子供の火遊び</c:v>
                </c:pt>
                <c:pt idx="1">
                  <c:v>タバコ吸殻不始末</c:v>
                </c:pt>
                <c:pt idx="2">
                  <c:v>残火の
不始末</c:v>
                </c:pt>
                <c:pt idx="3">
                  <c:v>放火</c:v>
                </c:pt>
                <c:pt idx="4">
                  <c:v>その他</c:v>
                </c:pt>
                <c:pt idx="5">
                  <c:v>漏電</c:v>
                </c:pt>
              </c:strCache>
            </c:strRef>
          </c:cat>
          <c:val>
            <c:numRef>
              <c:f>グラフ!$I$72:$N$72</c:f>
              <c:numCache>
                <c:formatCode>0"件"</c:formatCode>
                <c:ptCount val="6"/>
                <c:pt idx="0">
                  <c:v>0</c:v>
                </c:pt>
                <c:pt idx="1">
                  <c:v>2</c:v>
                </c:pt>
                <c:pt idx="2">
                  <c:v>1</c:v>
                </c:pt>
                <c:pt idx="3">
                  <c:v>1</c:v>
                </c:pt>
                <c:pt idx="4">
                  <c:v>13</c:v>
                </c:pt>
                <c:pt idx="5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1D-428B-BD42-89F49A25B1F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0"/>
        <c:holeSize val="39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163" name="Line 1">
          <a:extLst>
            <a:ext uri="{FF2B5EF4-FFF2-40B4-BE49-F238E27FC236}">
              <a16:creationId xmlns:a16="http://schemas.microsoft.com/office/drawing/2014/main" id="{00000000-0008-0000-0000-00008B040000}"/>
            </a:ext>
          </a:extLst>
        </xdr:cNvPr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164" name="Line 5">
          <a:extLst>
            <a:ext uri="{FF2B5EF4-FFF2-40B4-BE49-F238E27FC236}">
              <a16:creationId xmlns:a16="http://schemas.microsoft.com/office/drawing/2014/main" id="{00000000-0008-0000-0000-00008C040000}"/>
            </a:ext>
          </a:extLst>
        </xdr:cNvPr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165" name="Line 6">
          <a:extLst>
            <a:ext uri="{FF2B5EF4-FFF2-40B4-BE49-F238E27FC236}">
              <a16:creationId xmlns:a16="http://schemas.microsoft.com/office/drawing/2014/main" id="{00000000-0008-0000-0000-00008D040000}"/>
            </a:ext>
          </a:extLst>
        </xdr:cNvPr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166" name="Line 7">
          <a:extLst>
            <a:ext uri="{FF2B5EF4-FFF2-40B4-BE49-F238E27FC236}">
              <a16:creationId xmlns:a16="http://schemas.microsoft.com/office/drawing/2014/main" id="{00000000-0008-0000-0000-00008E040000}"/>
            </a:ext>
          </a:extLst>
        </xdr:cNvPr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167" name="Line 8">
          <a:extLst>
            <a:ext uri="{FF2B5EF4-FFF2-40B4-BE49-F238E27FC236}">
              <a16:creationId xmlns:a16="http://schemas.microsoft.com/office/drawing/2014/main" id="{00000000-0008-0000-0000-00008F040000}"/>
            </a:ext>
          </a:extLst>
        </xdr:cNvPr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168" name="Line 9">
          <a:extLst>
            <a:ext uri="{FF2B5EF4-FFF2-40B4-BE49-F238E27FC236}">
              <a16:creationId xmlns:a16="http://schemas.microsoft.com/office/drawing/2014/main" id="{00000000-0008-0000-0000-000090040000}"/>
            </a:ext>
          </a:extLst>
        </xdr:cNvPr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295275</xdr:colOff>
      <xdr:row>36</xdr:row>
      <xdr:rowOff>28575</xdr:rowOff>
    </xdr:from>
    <xdr:to>
      <xdr:col>5</xdr:col>
      <xdr:colOff>838200</xdr:colOff>
      <xdr:row>64</xdr:row>
      <xdr:rowOff>104775</xdr:rowOff>
    </xdr:to>
    <xdr:graphicFrame macro="">
      <xdr:nvGraphicFramePr>
        <xdr:cNvPr id="7674" name="Chart 1">
          <a:extLst>
            <a:ext uri="{FF2B5EF4-FFF2-40B4-BE49-F238E27FC236}">
              <a16:creationId xmlns:a16="http://schemas.microsoft.com/office/drawing/2014/main" id="{00000000-0008-0000-0600-0000FA1D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75" name="Line 1">
          <a:extLst>
            <a:ext uri="{FF2B5EF4-FFF2-40B4-BE49-F238E27FC236}">
              <a16:creationId xmlns:a16="http://schemas.microsoft.com/office/drawing/2014/main" id="{00000000-0008-0000-0600-0000FB1D0000}"/>
            </a:ext>
          </a:extLst>
        </xdr:cNvPr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257175</xdr:rowOff>
    </xdr:from>
    <xdr:to>
      <xdr:col>0</xdr:col>
      <xdr:colOff>0</xdr:colOff>
      <xdr:row>0</xdr:row>
      <xdr:rowOff>257175</xdr:rowOff>
    </xdr:to>
    <xdr:sp macro="" textlink="">
      <xdr:nvSpPr>
        <xdr:cNvPr id="7677" name="Line 3">
          <a:extLst>
            <a:ext uri="{FF2B5EF4-FFF2-40B4-BE49-F238E27FC236}">
              <a16:creationId xmlns:a16="http://schemas.microsoft.com/office/drawing/2014/main" id="{00000000-0008-0000-0600-0000FD1D0000}"/>
            </a:ext>
          </a:extLst>
        </xdr:cNvPr>
        <xdr:cNvSpPr>
          <a:spLocks noChangeShapeType="1"/>
        </xdr:cNvSpPr>
      </xdr:nvSpPr>
      <xdr:spPr bwMode="auto">
        <a:xfrm flipH="1">
          <a:off x="0" y="247650"/>
          <a:ext cx="0" cy="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78" name="Line 4">
          <a:extLst>
            <a:ext uri="{FF2B5EF4-FFF2-40B4-BE49-F238E27FC236}">
              <a16:creationId xmlns:a16="http://schemas.microsoft.com/office/drawing/2014/main" id="{00000000-0008-0000-0600-0000FE1D0000}"/>
            </a:ext>
          </a:extLst>
        </xdr:cNvPr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80" name="Line 6">
          <a:extLst>
            <a:ext uri="{FF2B5EF4-FFF2-40B4-BE49-F238E27FC236}">
              <a16:creationId xmlns:a16="http://schemas.microsoft.com/office/drawing/2014/main" id="{00000000-0008-0000-0600-0000001E0000}"/>
            </a:ext>
          </a:extLst>
        </xdr:cNvPr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257175</xdr:rowOff>
    </xdr:from>
    <xdr:to>
      <xdr:col>0</xdr:col>
      <xdr:colOff>0</xdr:colOff>
      <xdr:row>0</xdr:row>
      <xdr:rowOff>257175</xdr:rowOff>
    </xdr:to>
    <xdr:sp macro="" textlink="">
      <xdr:nvSpPr>
        <xdr:cNvPr id="7682" name="Line 8">
          <a:extLst>
            <a:ext uri="{FF2B5EF4-FFF2-40B4-BE49-F238E27FC236}">
              <a16:creationId xmlns:a16="http://schemas.microsoft.com/office/drawing/2014/main" id="{00000000-0008-0000-0600-0000021E0000}"/>
            </a:ext>
          </a:extLst>
        </xdr:cNvPr>
        <xdr:cNvSpPr>
          <a:spLocks noChangeShapeType="1"/>
        </xdr:cNvSpPr>
      </xdr:nvSpPr>
      <xdr:spPr bwMode="auto">
        <a:xfrm flipH="1">
          <a:off x="0" y="247650"/>
          <a:ext cx="0" cy="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83" name="Line 9">
          <a:extLst>
            <a:ext uri="{FF2B5EF4-FFF2-40B4-BE49-F238E27FC236}">
              <a16:creationId xmlns:a16="http://schemas.microsoft.com/office/drawing/2014/main" id="{00000000-0008-0000-0600-0000031E0000}"/>
            </a:ext>
          </a:extLst>
        </xdr:cNvPr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257175</xdr:rowOff>
    </xdr:to>
    <xdr:sp macro="" textlink="" fLocksText="0">
      <xdr:nvSpPr>
        <xdr:cNvPr id="7180" name="Text Box 11">
          <a:extLst>
            <a:ext uri="{FF2B5EF4-FFF2-40B4-BE49-F238E27FC236}">
              <a16:creationId xmlns:a16="http://schemas.microsoft.com/office/drawing/2014/main" id="{00000000-0008-0000-0600-00000C1C00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0" cy="247650"/>
        </a:xfrm>
        <a:prstGeom prst="rect">
          <a:avLst/>
        </a:prstGeom>
        <a:solidFill>
          <a:srgbClr val="FFFFFF"/>
        </a:solidFill>
        <a:ln w="9525">
          <a:noFill/>
          <a:round/>
          <a:headEnd/>
          <a:tailEnd/>
        </a:ln>
        <a:effectLst/>
      </xdr:spPr>
      <xdr:txBody>
        <a:bodyPr vertOverflow="clip" wrap="square" lIns="27360" tIns="0" rIns="0" bIns="0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人口増加</a:t>
          </a:r>
        </a:p>
        <a:p>
          <a:pPr algn="l" rtl="0"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257175</xdr:rowOff>
    </xdr:to>
    <xdr:sp macro="" textlink="" fLocksText="0">
      <xdr:nvSpPr>
        <xdr:cNvPr id="7181" name="Text Box 12">
          <a:extLst>
            <a:ext uri="{FF2B5EF4-FFF2-40B4-BE49-F238E27FC236}">
              <a16:creationId xmlns:a16="http://schemas.microsoft.com/office/drawing/2014/main" id="{00000000-0008-0000-0600-00000D1C00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0" cy="247650"/>
        </a:xfrm>
        <a:prstGeom prst="rect">
          <a:avLst/>
        </a:prstGeom>
        <a:solidFill>
          <a:srgbClr val="FFFFFF"/>
        </a:solidFill>
        <a:ln w="9525">
          <a:noFill/>
          <a:round/>
          <a:headEnd/>
          <a:tailEnd/>
        </a:ln>
        <a:effectLst/>
      </xdr:spPr>
      <xdr:txBody>
        <a:bodyPr vertOverflow="clip" wrap="square" lIns="27360" tIns="0" rIns="0" bIns="0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人口減少</a:t>
          </a:r>
        </a:p>
      </xdr:txBody>
    </xdr:sp>
    <xdr:clientData/>
  </xdr:twoCellAnchor>
  <xdr:twoCellAnchor>
    <xdr:from>
      <xdr:col>0</xdr:col>
      <xdr:colOff>9526</xdr:colOff>
      <xdr:row>6</xdr:row>
      <xdr:rowOff>123825</xdr:rowOff>
    </xdr:from>
    <xdr:to>
      <xdr:col>3</xdr:col>
      <xdr:colOff>161926</xdr:colOff>
      <xdr:row>32</xdr:row>
      <xdr:rowOff>76200</xdr:rowOff>
    </xdr:to>
    <xdr:graphicFrame macro="">
      <xdr:nvGraphicFramePr>
        <xdr:cNvPr id="7687" name="Chart 14">
          <a:extLst>
            <a:ext uri="{FF2B5EF4-FFF2-40B4-BE49-F238E27FC236}">
              <a16:creationId xmlns:a16="http://schemas.microsoft.com/office/drawing/2014/main" id="{00000000-0008-0000-0600-0000071E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142875</xdr:colOff>
      <xdr:row>6</xdr:row>
      <xdr:rowOff>114300</xdr:rowOff>
    </xdr:from>
    <xdr:to>
      <xdr:col>6</xdr:col>
      <xdr:colOff>19050</xdr:colOff>
      <xdr:row>32</xdr:row>
      <xdr:rowOff>0</xdr:rowOff>
    </xdr:to>
    <xdr:graphicFrame macro="">
      <xdr:nvGraphicFramePr>
        <xdr:cNvPr id="7688" name="Chart 15">
          <a:extLst>
            <a:ext uri="{FF2B5EF4-FFF2-40B4-BE49-F238E27FC236}">
              <a16:creationId xmlns:a16="http://schemas.microsoft.com/office/drawing/2014/main" id="{00000000-0008-0000-0600-0000081E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72</xdr:row>
      <xdr:rowOff>38100</xdr:rowOff>
    </xdr:from>
    <xdr:to>
      <xdr:col>2</xdr:col>
      <xdr:colOff>1076325</xdr:colOff>
      <xdr:row>97</xdr:row>
      <xdr:rowOff>123825</xdr:rowOff>
    </xdr:to>
    <xdr:graphicFrame macro="">
      <xdr:nvGraphicFramePr>
        <xdr:cNvPr id="7689" name="Chart 16">
          <a:extLst>
            <a:ext uri="{FF2B5EF4-FFF2-40B4-BE49-F238E27FC236}">
              <a16:creationId xmlns:a16="http://schemas.microsoft.com/office/drawing/2014/main" id="{00000000-0008-0000-0600-0000091E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9525</xdr:colOff>
      <xdr:row>103</xdr:row>
      <xdr:rowOff>19050</xdr:rowOff>
    </xdr:from>
    <xdr:to>
      <xdr:col>3</xdr:col>
      <xdr:colOff>76200</xdr:colOff>
      <xdr:row>131</xdr:row>
      <xdr:rowOff>76200</xdr:rowOff>
    </xdr:to>
    <xdr:graphicFrame macro="">
      <xdr:nvGraphicFramePr>
        <xdr:cNvPr id="7691" name="Chart 18">
          <a:extLst>
            <a:ext uri="{FF2B5EF4-FFF2-40B4-BE49-F238E27FC236}">
              <a16:creationId xmlns:a16="http://schemas.microsoft.com/office/drawing/2014/main" id="{00000000-0008-0000-0600-00000B1E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38100</xdr:colOff>
      <xdr:row>103</xdr:row>
      <xdr:rowOff>28574</xdr:rowOff>
    </xdr:from>
    <xdr:to>
      <xdr:col>6</xdr:col>
      <xdr:colOff>219076</xdr:colOff>
      <xdr:row>131</xdr:row>
      <xdr:rowOff>57149</xdr:rowOff>
    </xdr:to>
    <xdr:graphicFrame macro="">
      <xdr:nvGraphicFramePr>
        <xdr:cNvPr id="7692" name="Chart 19">
          <a:extLst>
            <a:ext uri="{FF2B5EF4-FFF2-40B4-BE49-F238E27FC236}">
              <a16:creationId xmlns:a16="http://schemas.microsoft.com/office/drawing/2014/main" id="{00000000-0008-0000-0600-00000C1E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171450</xdr:colOff>
      <xdr:row>70</xdr:row>
      <xdr:rowOff>0</xdr:rowOff>
    </xdr:from>
    <xdr:to>
      <xdr:col>1</xdr:col>
      <xdr:colOff>971550</xdr:colOff>
      <xdr:row>71</xdr:row>
      <xdr:rowOff>104775</xdr:rowOff>
    </xdr:to>
    <xdr:sp macro="" textlink="" fLocksText="0">
      <xdr:nvSpPr>
        <xdr:cNvPr id="7693" name="Text Box 22">
          <a:extLst>
            <a:ext uri="{FF2B5EF4-FFF2-40B4-BE49-F238E27FC236}">
              <a16:creationId xmlns:a16="http://schemas.microsoft.com/office/drawing/2014/main" id="{00000000-0008-0000-0600-00000D1E0000}"/>
            </a:ext>
          </a:extLst>
        </xdr:cNvPr>
        <xdr:cNvSpPr txBox="1">
          <a:spLocks noChangeArrowheads="1"/>
        </xdr:cNvSpPr>
      </xdr:nvSpPr>
      <xdr:spPr bwMode="auto">
        <a:xfrm>
          <a:off x="1276350" y="10763250"/>
          <a:ext cx="800100" cy="2571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360" tIns="18000" rIns="27360" bIns="18000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xdr:txBody>
    </xdr:sp>
    <xdr:clientData/>
  </xdr:twoCellAnchor>
  <xdr:twoCellAnchor>
    <xdr:from>
      <xdr:col>4</xdr:col>
      <xdr:colOff>200025</xdr:colOff>
      <xdr:row>70</xdr:row>
      <xdr:rowOff>9525</xdr:rowOff>
    </xdr:from>
    <xdr:to>
      <xdr:col>4</xdr:col>
      <xdr:colOff>1009650</xdr:colOff>
      <xdr:row>71</xdr:row>
      <xdr:rowOff>114300</xdr:rowOff>
    </xdr:to>
    <xdr:sp macro="" textlink="" fLocksText="0">
      <xdr:nvSpPr>
        <xdr:cNvPr id="7694" name="Text Box 23">
          <a:extLst>
            <a:ext uri="{FF2B5EF4-FFF2-40B4-BE49-F238E27FC236}">
              <a16:creationId xmlns:a16="http://schemas.microsoft.com/office/drawing/2014/main" id="{00000000-0008-0000-0600-00000E1E0000}"/>
            </a:ext>
          </a:extLst>
        </xdr:cNvPr>
        <xdr:cNvSpPr txBox="1">
          <a:spLocks noChangeArrowheads="1"/>
        </xdr:cNvSpPr>
      </xdr:nvSpPr>
      <xdr:spPr bwMode="auto">
        <a:xfrm>
          <a:off x="4619625" y="10772775"/>
          <a:ext cx="809625" cy="2571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360" tIns="18000" rIns="27360" bIns="18000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xdr:txBody>
    </xdr:sp>
    <xdr:clientData/>
  </xdr:twoCellAnchor>
  <xdr:twoCellAnchor>
    <xdr:from>
      <xdr:col>3</xdr:col>
      <xdr:colOff>33337</xdr:colOff>
      <xdr:row>72</xdr:row>
      <xdr:rowOff>9525</xdr:rowOff>
    </xdr:from>
    <xdr:to>
      <xdr:col>5</xdr:col>
      <xdr:colOff>1009650</xdr:colOff>
      <xdr:row>98</xdr:row>
      <xdr:rowOff>9525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1095375</xdr:colOff>
      <xdr:row>72</xdr:row>
      <xdr:rowOff>3175</xdr:rowOff>
    </xdr:from>
    <xdr:to>
      <xdr:col>5</xdr:col>
      <xdr:colOff>1098550</xdr:colOff>
      <xdr:row>97</xdr:row>
      <xdr:rowOff>12701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1074FB9C-4AB8-4998-824B-8061EB52A99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</xdr:col>
      <xdr:colOff>247650</xdr:colOff>
      <xdr:row>82</xdr:row>
      <xdr:rowOff>92074</xdr:rowOff>
    </xdr:from>
    <xdr:to>
      <xdr:col>4</xdr:col>
      <xdr:colOff>800100</xdr:colOff>
      <xdr:row>86</xdr:row>
      <xdr:rowOff>25400</xdr:rowOff>
    </xdr:to>
    <xdr:sp macro="" textlink="">
      <xdr:nvSpPr>
        <xdr:cNvPr id="7695" name="Rectangle 379">
          <a:extLst>
            <a:ext uri="{FF2B5EF4-FFF2-40B4-BE49-F238E27FC236}">
              <a16:creationId xmlns:a16="http://schemas.microsoft.com/office/drawing/2014/main" id="{00000000-0008-0000-0600-00000F1E0000}"/>
            </a:ext>
          </a:extLst>
        </xdr:cNvPr>
        <xdr:cNvSpPr>
          <a:spLocks noChangeArrowheads="1"/>
        </xdr:cNvSpPr>
      </xdr:nvSpPr>
      <xdr:spPr bwMode="auto">
        <a:xfrm>
          <a:off x="4667250" y="12684124"/>
          <a:ext cx="552450" cy="542926"/>
        </a:xfrm>
        <a:prstGeom prst="rect">
          <a:avLst/>
        </a:prstGeom>
        <a:solidFill>
          <a:sysClr val="window" lastClr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総  数</a:t>
          </a:r>
        </a:p>
        <a:p>
          <a:pPr algn="ctr" rtl="0">
            <a:defRPr sz="1000"/>
          </a:pPr>
          <a:r>
            <a:rPr lang="en-US" altLang="ja-JP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20 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件</a:t>
          </a:r>
        </a:p>
      </xdr:txBody>
    </xdr:sp>
    <xdr:clientData/>
  </xdr:twoCellAnchor>
  <xdr:oneCellAnchor>
    <xdr:from>
      <xdr:col>2</xdr:col>
      <xdr:colOff>279400</xdr:colOff>
      <xdr:row>103</xdr:row>
      <xdr:rowOff>57150</xdr:rowOff>
    </xdr:from>
    <xdr:ext cx="671594" cy="225703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144780F0-2B17-4A52-A7B7-0028B9F1031D}"/>
            </a:ext>
          </a:extLst>
        </xdr:cNvPr>
        <xdr:cNvSpPr txBox="1"/>
      </xdr:nvSpPr>
      <xdr:spPr>
        <a:xfrm>
          <a:off x="2489200" y="15849600"/>
          <a:ext cx="671594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800"/>
            <a:t>（一件当り）</a:t>
          </a:r>
        </a:p>
      </xdr:txBody>
    </xdr:sp>
    <xdr:clientData/>
  </xdr:one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0.75775</cdr:x>
      <cdr:y>0.04258</cdr:y>
    </cdr:from>
    <cdr:to>
      <cdr:x>0.89108</cdr:x>
      <cdr:y>0.10132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53EA97A7-FD2D-4944-921A-D473295B9C6F}"/>
            </a:ext>
          </a:extLst>
        </cdr:cNvPr>
        <cdr:cNvSpPr txBox="1"/>
      </cdr:nvSpPr>
      <cdr:spPr>
        <a:xfrm xmlns:a="http://schemas.openxmlformats.org/drawingml/2006/main">
          <a:off x="2562225" y="184150"/>
          <a:ext cx="450850" cy="254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900"/>
            <a:t>千円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M43"/>
  <sheetViews>
    <sheetView tabSelected="1" view="pageBreakPreview" zoomScaleNormal="100" zoomScaleSheetLayoutView="100" workbookViewId="0">
      <selection activeCell="A22" sqref="A22:C22"/>
    </sheetView>
  </sheetViews>
  <sheetFormatPr defaultRowHeight="17.45" customHeight="1" x14ac:dyDescent="0.15"/>
  <cols>
    <col min="1" max="1" width="11.85546875" style="10" customWidth="1"/>
    <col min="2" max="3" width="7.42578125" style="10" customWidth="1"/>
    <col min="4" max="4" width="9.85546875" style="10" customWidth="1"/>
    <col min="5" max="5" width="5.140625" style="10" customWidth="1"/>
    <col min="6" max="6" width="8.85546875" style="10" customWidth="1"/>
    <col min="7" max="7" width="5.85546875" style="10" customWidth="1"/>
    <col min="8" max="13" width="7.42578125" style="10" customWidth="1"/>
    <col min="14" max="16384" width="9.140625" style="10"/>
  </cols>
  <sheetData>
    <row r="1" spans="1:13" ht="17.45" customHeight="1" x14ac:dyDescent="0.15">
      <c r="A1" s="299" t="s">
        <v>0</v>
      </c>
      <c r="B1" s="299"/>
      <c r="C1" s="299"/>
      <c r="D1" s="299"/>
      <c r="E1" s="299"/>
      <c r="F1" s="299"/>
      <c r="G1" s="299"/>
      <c r="H1" s="299"/>
      <c r="I1" s="299"/>
      <c r="J1" s="299"/>
      <c r="K1" s="299"/>
      <c r="L1" s="299"/>
      <c r="M1" s="299"/>
    </row>
    <row r="2" spans="1:13" ht="15" customHeight="1" x14ac:dyDescent="0.15"/>
    <row r="3" spans="1:13" ht="15" customHeight="1" x14ac:dyDescent="0.15">
      <c r="A3" s="10" t="s">
        <v>200</v>
      </c>
      <c r="M3" s="9" t="s">
        <v>1</v>
      </c>
    </row>
    <row r="4" spans="1:13" ht="30" customHeight="1" x14ac:dyDescent="0.15">
      <c r="A4" s="72" t="s">
        <v>2</v>
      </c>
      <c r="B4" s="300" t="s">
        <v>213</v>
      </c>
      <c r="C4" s="300"/>
      <c r="D4" s="300" t="s">
        <v>4</v>
      </c>
      <c r="E4" s="300"/>
      <c r="F4" s="300" t="s">
        <v>214</v>
      </c>
      <c r="G4" s="300"/>
      <c r="H4" s="300" t="s">
        <v>223</v>
      </c>
      <c r="I4" s="300"/>
      <c r="J4" s="301" t="s">
        <v>224</v>
      </c>
      <c r="K4" s="302"/>
      <c r="L4" s="301" t="s">
        <v>225</v>
      </c>
      <c r="M4" s="303"/>
    </row>
    <row r="5" spans="1:13" ht="18.95" customHeight="1" x14ac:dyDescent="0.15">
      <c r="A5" s="53" t="s">
        <v>280</v>
      </c>
      <c r="B5" s="30">
        <v>923</v>
      </c>
      <c r="C5" s="31">
        <v>750</v>
      </c>
      <c r="D5" s="140">
        <v>4</v>
      </c>
      <c r="E5" s="31">
        <v>4</v>
      </c>
      <c r="F5" s="140">
        <v>103</v>
      </c>
      <c r="G5" s="31">
        <v>86</v>
      </c>
      <c r="H5" s="140">
        <v>952</v>
      </c>
      <c r="I5" s="31">
        <v>782</v>
      </c>
      <c r="J5" s="33">
        <v>2.5</v>
      </c>
      <c r="K5" s="51">
        <v>2.1</v>
      </c>
      <c r="L5" s="57">
        <v>2.9</v>
      </c>
      <c r="M5" s="52">
        <v>2.4</v>
      </c>
    </row>
    <row r="6" spans="1:13" ht="18.95" customHeight="1" x14ac:dyDescent="0.15">
      <c r="A6" s="54"/>
      <c r="B6" s="30"/>
      <c r="C6" s="35"/>
      <c r="D6" s="140"/>
      <c r="E6" s="36"/>
      <c r="F6" s="140"/>
      <c r="G6" s="32"/>
      <c r="H6" s="140"/>
      <c r="I6" s="31"/>
      <c r="J6" s="33"/>
      <c r="K6" s="51"/>
      <c r="L6" s="140"/>
      <c r="M6" s="52"/>
    </row>
    <row r="7" spans="1:13" ht="18.95" customHeight="1" x14ac:dyDescent="0.15">
      <c r="A7" s="55">
        <v>26</v>
      </c>
      <c r="B7" s="30">
        <v>771</v>
      </c>
      <c r="C7" s="31">
        <v>598</v>
      </c>
      <c r="D7" s="140">
        <v>3</v>
      </c>
      <c r="E7" s="31">
        <v>3</v>
      </c>
      <c r="F7" s="140">
        <v>70</v>
      </c>
      <c r="G7" s="31">
        <v>49</v>
      </c>
      <c r="H7" s="140">
        <v>698</v>
      </c>
      <c r="I7" s="31">
        <v>546</v>
      </c>
      <c r="J7" s="33">
        <v>2.1</v>
      </c>
      <c r="K7" s="51">
        <v>1.6</v>
      </c>
      <c r="L7" s="57">
        <v>2.1</v>
      </c>
      <c r="M7" s="52">
        <v>1.6</v>
      </c>
    </row>
    <row r="8" spans="1:13" ht="18.95" customHeight="1" x14ac:dyDescent="0.15">
      <c r="A8" s="54"/>
      <c r="B8" s="30"/>
      <c r="C8" s="35"/>
      <c r="D8" s="140"/>
      <c r="E8" s="36"/>
      <c r="F8" s="140"/>
      <c r="G8" s="32"/>
      <c r="H8" s="140"/>
      <c r="I8" s="31"/>
      <c r="J8" s="33"/>
      <c r="K8" s="51"/>
      <c r="L8" s="140"/>
      <c r="M8" s="52"/>
    </row>
    <row r="9" spans="1:13" ht="18.95" customHeight="1" x14ac:dyDescent="0.15">
      <c r="A9" s="55">
        <v>27</v>
      </c>
      <c r="B9" s="30">
        <v>703</v>
      </c>
      <c r="C9" s="31">
        <v>556</v>
      </c>
      <c r="D9" s="140">
        <v>5</v>
      </c>
      <c r="E9" s="31">
        <v>5</v>
      </c>
      <c r="F9" s="140">
        <v>81</v>
      </c>
      <c r="G9" s="31">
        <v>59</v>
      </c>
      <c r="H9" s="140">
        <v>722</v>
      </c>
      <c r="I9" s="31">
        <v>576</v>
      </c>
      <c r="J9" s="33">
        <v>1.9</v>
      </c>
      <c r="K9" s="51">
        <v>1.5</v>
      </c>
      <c r="L9" s="57">
        <v>2.2000000000000002</v>
      </c>
      <c r="M9" s="52">
        <v>1.7</v>
      </c>
    </row>
    <row r="10" spans="1:13" ht="18.95" customHeight="1" x14ac:dyDescent="0.15">
      <c r="A10" s="55"/>
      <c r="B10" s="30"/>
      <c r="C10" s="35"/>
      <c r="D10" s="140"/>
      <c r="E10" s="36"/>
      <c r="F10" s="140"/>
      <c r="G10" s="32"/>
      <c r="H10" s="140"/>
      <c r="I10" s="31"/>
      <c r="J10" s="33"/>
      <c r="K10" s="51"/>
      <c r="L10" s="140"/>
      <c r="M10" s="52"/>
    </row>
    <row r="11" spans="1:13" s="34" customFormat="1" ht="18.95" customHeight="1" x14ac:dyDescent="0.15">
      <c r="A11" s="55">
        <v>28</v>
      </c>
      <c r="B11" s="30">
        <v>626</v>
      </c>
      <c r="C11" s="31">
        <v>490</v>
      </c>
      <c r="D11" s="140">
        <v>2</v>
      </c>
      <c r="E11" s="31">
        <v>1</v>
      </c>
      <c r="F11" s="140">
        <v>79</v>
      </c>
      <c r="G11" s="31">
        <v>62</v>
      </c>
      <c r="H11" s="140">
        <v>545</v>
      </c>
      <c r="I11" s="31">
        <v>431</v>
      </c>
      <c r="J11" s="33">
        <v>1.7</v>
      </c>
      <c r="K11" s="51">
        <v>1.3</v>
      </c>
      <c r="L11" s="57">
        <v>1.7</v>
      </c>
      <c r="M11" s="52">
        <v>1.3</v>
      </c>
    </row>
    <row r="12" spans="1:13" ht="18.95" customHeight="1" x14ac:dyDescent="0.15">
      <c r="A12" s="55"/>
      <c r="B12" s="30"/>
      <c r="C12" s="35"/>
      <c r="D12" s="140"/>
      <c r="E12" s="36"/>
      <c r="F12" s="140"/>
      <c r="G12" s="32"/>
      <c r="H12" s="140"/>
      <c r="I12" s="31"/>
      <c r="J12" s="33"/>
      <c r="K12" s="51"/>
      <c r="L12" s="140"/>
      <c r="M12" s="52"/>
    </row>
    <row r="13" spans="1:13" ht="18.95" customHeight="1" x14ac:dyDescent="0.15">
      <c r="A13" s="55">
        <v>29</v>
      </c>
      <c r="B13" s="30">
        <v>611</v>
      </c>
      <c r="C13" s="31">
        <v>476</v>
      </c>
      <c r="D13" s="140">
        <v>3</v>
      </c>
      <c r="E13" s="31">
        <v>2</v>
      </c>
      <c r="F13" s="140">
        <v>69</v>
      </c>
      <c r="G13" s="31">
        <v>43</v>
      </c>
      <c r="H13" s="140">
        <v>643</v>
      </c>
      <c r="I13" s="31">
        <v>503</v>
      </c>
      <c r="J13" s="33">
        <v>1.6</v>
      </c>
      <c r="K13" s="51">
        <v>1.3</v>
      </c>
      <c r="L13" s="57">
        <v>1.9</v>
      </c>
      <c r="M13" s="52">
        <v>1.5</v>
      </c>
    </row>
    <row r="14" spans="1:13" ht="18.95" customHeight="1" x14ac:dyDescent="0.15">
      <c r="A14" s="55"/>
      <c r="B14" s="30"/>
      <c r="C14" s="35"/>
      <c r="D14" s="140"/>
      <c r="E14" s="36"/>
      <c r="F14" s="140"/>
      <c r="G14" s="32"/>
      <c r="H14" s="140"/>
      <c r="I14" s="31"/>
      <c r="J14" s="33"/>
      <c r="K14" s="51"/>
      <c r="L14" s="140"/>
      <c r="M14" s="52"/>
    </row>
    <row r="15" spans="1:13" ht="18.95" customHeight="1" thickBot="1" x14ac:dyDescent="0.2">
      <c r="A15" s="141">
        <v>30</v>
      </c>
      <c r="B15" s="144">
        <v>545</v>
      </c>
      <c r="C15" s="145">
        <v>422</v>
      </c>
      <c r="D15" s="146">
        <v>3</v>
      </c>
      <c r="E15" s="145">
        <v>2</v>
      </c>
      <c r="F15" s="146">
        <v>58</v>
      </c>
      <c r="G15" s="145">
        <v>46</v>
      </c>
      <c r="H15" s="146">
        <v>562</v>
      </c>
      <c r="I15" s="145">
        <v>429</v>
      </c>
      <c r="J15" s="147">
        <v>1.49</v>
      </c>
      <c r="K15" s="148">
        <v>1.1499999999999999</v>
      </c>
      <c r="L15" s="149">
        <v>1.7</v>
      </c>
      <c r="M15" s="150">
        <v>1.3</v>
      </c>
    </row>
    <row r="16" spans="1:13" ht="15" customHeight="1" x14ac:dyDescent="0.15">
      <c r="A16" s="10" t="s">
        <v>278</v>
      </c>
      <c r="M16" s="9" t="s">
        <v>5</v>
      </c>
    </row>
    <row r="17" spans="1:13" ht="15" customHeight="1" x14ac:dyDescent="0.15">
      <c r="A17" s="10" t="s">
        <v>6</v>
      </c>
    </row>
    <row r="18" spans="1:13" ht="15" customHeight="1" x14ac:dyDescent="0.15">
      <c r="A18" s="10" t="s">
        <v>7</v>
      </c>
    </row>
    <row r="19" spans="1:13" ht="15" customHeight="1" x14ac:dyDescent="0.15"/>
    <row r="20" spans="1:13" ht="15" customHeight="1" thickBot="1" x14ac:dyDescent="0.2">
      <c r="A20" s="10" t="s">
        <v>226</v>
      </c>
      <c r="M20" s="9" t="s">
        <v>8</v>
      </c>
    </row>
    <row r="21" spans="1:13" ht="30" customHeight="1" x14ac:dyDescent="0.15">
      <c r="A21" s="289" t="s">
        <v>9</v>
      </c>
      <c r="B21" s="289"/>
      <c r="C21" s="290"/>
      <c r="D21" s="291" t="s">
        <v>298</v>
      </c>
      <c r="E21" s="292"/>
      <c r="F21" s="291" t="s">
        <v>299</v>
      </c>
      <c r="G21" s="292"/>
      <c r="H21" s="291" t="s">
        <v>300</v>
      </c>
      <c r="I21" s="292"/>
      <c r="J21" s="291" t="s">
        <v>312</v>
      </c>
      <c r="K21" s="292"/>
      <c r="L21" s="297" t="s">
        <v>305</v>
      </c>
      <c r="M21" s="298"/>
    </row>
    <row r="22" spans="1:13" s="58" customFormat="1" ht="20.100000000000001" customHeight="1" x14ac:dyDescent="0.15">
      <c r="A22" s="293" t="s">
        <v>10</v>
      </c>
      <c r="B22" s="294"/>
      <c r="C22" s="295"/>
      <c r="D22" s="287">
        <f>SUM(D24:E42)</f>
        <v>4081</v>
      </c>
      <c r="E22" s="287"/>
      <c r="F22" s="296">
        <f>SUM(F24:G42)</f>
        <v>4601</v>
      </c>
      <c r="G22" s="296"/>
      <c r="H22" s="287">
        <f>SUM(H24:I42)</f>
        <v>6953</v>
      </c>
      <c r="I22" s="287"/>
      <c r="J22" s="287">
        <f>SUM(J24:K42)</f>
        <v>5444</v>
      </c>
      <c r="K22" s="287"/>
      <c r="L22" s="287">
        <f>SUM(L24:M42)</f>
        <v>5918</v>
      </c>
      <c r="M22" s="288"/>
    </row>
    <row r="23" spans="1:13" ht="18.95" customHeight="1" x14ac:dyDescent="0.15">
      <c r="A23" s="59"/>
      <c r="B23" s="60"/>
      <c r="C23" s="94"/>
      <c r="D23" s="133"/>
      <c r="E23" s="133"/>
      <c r="F23" s="133"/>
      <c r="G23" s="133"/>
      <c r="H23" s="133"/>
      <c r="I23" s="133"/>
      <c r="J23" s="133"/>
      <c r="K23" s="133"/>
      <c r="L23" s="133"/>
      <c r="M23" s="111"/>
    </row>
    <row r="24" spans="1:13" ht="18.95" customHeight="1" x14ac:dyDescent="0.15">
      <c r="A24" s="272" t="s">
        <v>11</v>
      </c>
      <c r="B24" s="272"/>
      <c r="C24" s="273"/>
      <c r="D24" s="275">
        <v>46</v>
      </c>
      <c r="E24" s="275"/>
      <c r="F24" s="275">
        <v>62</v>
      </c>
      <c r="G24" s="275"/>
      <c r="H24" s="275">
        <v>72</v>
      </c>
      <c r="I24" s="275"/>
      <c r="J24" s="275">
        <v>57</v>
      </c>
      <c r="K24" s="275"/>
      <c r="L24" s="279">
        <v>39</v>
      </c>
      <c r="M24" s="280"/>
    </row>
    <row r="25" spans="1:13" ht="18.95" customHeight="1" x14ac:dyDescent="0.15">
      <c r="A25" s="59"/>
      <c r="B25" s="60"/>
      <c r="C25" s="94"/>
      <c r="D25" s="133"/>
      <c r="E25" s="133"/>
      <c r="F25" s="133"/>
      <c r="G25" s="133"/>
      <c r="H25" s="133"/>
      <c r="I25" s="133"/>
      <c r="J25" s="133"/>
      <c r="K25" s="133"/>
      <c r="L25" s="142"/>
      <c r="M25" s="143"/>
    </row>
    <row r="26" spans="1:13" ht="18.95" customHeight="1" x14ac:dyDescent="0.15">
      <c r="A26" s="272" t="s">
        <v>320</v>
      </c>
      <c r="B26" s="272"/>
      <c r="C26" s="273"/>
      <c r="D26" s="275">
        <v>75</v>
      </c>
      <c r="E26" s="275"/>
      <c r="F26" s="275">
        <v>108</v>
      </c>
      <c r="G26" s="275"/>
      <c r="H26" s="275">
        <v>112</v>
      </c>
      <c r="I26" s="275"/>
      <c r="J26" s="275">
        <v>125</v>
      </c>
      <c r="K26" s="275"/>
      <c r="L26" s="279">
        <v>165</v>
      </c>
      <c r="M26" s="280"/>
    </row>
    <row r="27" spans="1:13" ht="18.95" customHeight="1" x14ac:dyDescent="0.15">
      <c r="A27" s="59"/>
      <c r="B27" s="60"/>
      <c r="C27" s="94"/>
      <c r="D27" s="133"/>
      <c r="E27" s="133"/>
      <c r="F27" s="133"/>
      <c r="G27" s="133"/>
      <c r="H27" s="133"/>
      <c r="I27" s="133"/>
      <c r="J27" s="133"/>
      <c r="K27" s="133"/>
      <c r="L27" s="142"/>
      <c r="M27" s="143"/>
    </row>
    <row r="28" spans="1:13" ht="18.95" customHeight="1" x14ac:dyDescent="0.15">
      <c r="A28" s="272" t="s">
        <v>12</v>
      </c>
      <c r="B28" s="272"/>
      <c r="C28" s="273"/>
      <c r="D28" s="275">
        <v>31</v>
      </c>
      <c r="E28" s="275"/>
      <c r="F28" s="275">
        <v>46</v>
      </c>
      <c r="G28" s="275"/>
      <c r="H28" s="275">
        <v>3</v>
      </c>
      <c r="I28" s="275"/>
      <c r="J28" s="275">
        <v>181</v>
      </c>
      <c r="K28" s="275"/>
      <c r="L28" s="279">
        <v>75</v>
      </c>
      <c r="M28" s="280"/>
    </row>
    <row r="29" spans="1:13" ht="18.95" customHeight="1" x14ac:dyDescent="0.15">
      <c r="A29" s="59"/>
      <c r="B29" s="60"/>
      <c r="C29" s="94"/>
      <c r="D29" s="133"/>
      <c r="E29" s="133"/>
      <c r="F29" s="133"/>
      <c r="G29" s="133"/>
      <c r="H29" s="133"/>
      <c r="I29" s="133"/>
      <c r="J29" s="133"/>
      <c r="K29" s="133"/>
      <c r="L29" s="142"/>
      <c r="M29" s="143"/>
    </row>
    <row r="30" spans="1:13" ht="18.95" customHeight="1" x14ac:dyDescent="0.15">
      <c r="A30" s="272" t="s">
        <v>321</v>
      </c>
      <c r="B30" s="272"/>
      <c r="C30" s="273"/>
      <c r="D30" s="275">
        <v>114</v>
      </c>
      <c r="E30" s="275"/>
      <c r="F30" s="275">
        <v>144</v>
      </c>
      <c r="G30" s="275"/>
      <c r="H30" s="275">
        <v>121</v>
      </c>
      <c r="I30" s="275"/>
      <c r="J30" s="275">
        <v>194</v>
      </c>
      <c r="K30" s="275"/>
      <c r="L30" s="279">
        <v>215</v>
      </c>
      <c r="M30" s="280"/>
    </row>
    <row r="31" spans="1:13" ht="18.95" customHeight="1" x14ac:dyDescent="0.15">
      <c r="A31" s="59"/>
      <c r="B31" s="60"/>
      <c r="C31" s="94"/>
      <c r="D31" s="133"/>
      <c r="E31" s="133"/>
      <c r="F31" s="133"/>
      <c r="G31" s="133"/>
      <c r="H31" s="133"/>
      <c r="I31" s="133"/>
      <c r="J31" s="133"/>
      <c r="K31" s="133"/>
      <c r="L31" s="142"/>
      <c r="M31" s="143"/>
    </row>
    <row r="32" spans="1:13" ht="18.95" customHeight="1" x14ac:dyDescent="0.15">
      <c r="A32" s="272" t="s">
        <v>322</v>
      </c>
      <c r="B32" s="272"/>
      <c r="C32" s="273"/>
      <c r="D32" s="275">
        <v>1644</v>
      </c>
      <c r="E32" s="275"/>
      <c r="F32" s="275">
        <v>1802</v>
      </c>
      <c r="G32" s="275"/>
      <c r="H32" s="275">
        <v>1760</v>
      </c>
      <c r="I32" s="275"/>
      <c r="J32" s="275">
        <v>1626</v>
      </c>
      <c r="K32" s="275"/>
      <c r="L32" s="279">
        <v>892</v>
      </c>
      <c r="M32" s="280"/>
    </row>
    <row r="33" spans="1:13" ht="18.95" customHeight="1" x14ac:dyDescent="0.15">
      <c r="A33" s="59"/>
      <c r="B33" s="60"/>
      <c r="C33" s="94"/>
      <c r="D33" s="133"/>
      <c r="E33" s="133"/>
      <c r="F33" s="133"/>
      <c r="G33" s="133"/>
      <c r="H33" s="133"/>
      <c r="I33" s="133"/>
      <c r="J33" s="133"/>
      <c r="K33" s="133"/>
      <c r="L33" s="142"/>
      <c r="M33" s="143"/>
    </row>
    <row r="34" spans="1:13" ht="18.95" customHeight="1" x14ac:dyDescent="0.15">
      <c r="A34" s="272" t="s">
        <v>323</v>
      </c>
      <c r="B34" s="272"/>
      <c r="C34" s="273"/>
      <c r="D34" s="275">
        <v>33</v>
      </c>
      <c r="E34" s="275"/>
      <c r="F34" s="275">
        <v>16</v>
      </c>
      <c r="G34" s="275"/>
      <c r="H34" s="275">
        <v>58</v>
      </c>
      <c r="I34" s="275"/>
      <c r="J34" s="275">
        <v>60</v>
      </c>
      <c r="K34" s="275"/>
      <c r="L34" s="279">
        <v>30</v>
      </c>
      <c r="M34" s="280"/>
    </row>
    <row r="35" spans="1:13" ht="18.95" customHeight="1" x14ac:dyDescent="0.15">
      <c r="A35" s="59"/>
      <c r="B35" s="60"/>
      <c r="C35" s="94"/>
      <c r="D35" s="133"/>
      <c r="E35" s="133"/>
      <c r="F35" s="133"/>
      <c r="G35" s="133"/>
      <c r="H35" s="133"/>
      <c r="I35" s="133"/>
      <c r="J35" s="133"/>
      <c r="K35" s="133"/>
      <c r="L35" s="142"/>
      <c r="M35" s="143"/>
    </row>
    <row r="36" spans="1:13" ht="18.95" customHeight="1" x14ac:dyDescent="0.15">
      <c r="A36" s="272" t="s">
        <v>13</v>
      </c>
      <c r="B36" s="272"/>
      <c r="C36" s="273"/>
      <c r="D36" s="275">
        <v>775</v>
      </c>
      <c r="E36" s="275"/>
      <c r="F36" s="275">
        <v>116</v>
      </c>
      <c r="G36" s="275"/>
      <c r="H36" s="275">
        <v>56</v>
      </c>
      <c r="I36" s="275"/>
      <c r="J36" s="275">
        <v>43</v>
      </c>
      <c r="K36" s="275"/>
      <c r="L36" s="279">
        <v>24</v>
      </c>
      <c r="M36" s="280"/>
    </row>
    <row r="37" spans="1:13" ht="18.95" customHeight="1" x14ac:dyDescent="0.15">
      <c r="A37" s="59"/>
      <c r="B37" s="60"/>
      <c r="C37" s="94"/>
      <c r="D37" s="133"/>
      <c r="E37" s="133"/>
      <c r="F37" s="133"/>
      <c r="G37" s="133"/>
      <c r="H37" s="133"/>
      <c r="I37" s="133"/>
      <c r="J37" s="133"/>
      <c r="K37" s="133"/>
      <c r="L37" s="142"/>
      <c r="M37" s="143"/>
    </row>
    <row r="38" spans="1:13" ht="18.95" customHeight="1" x14ac:dyDescent="0.15">
      <c r="A38" s="272" t="s">
        <v>14</v>
      </c>
      <c r="B38" s="272"/>
      <c r="C38" s="273"/>
      <c r="D38" s="275">
        <v>6</v>
      </c>
      <c r="E38" s="275"/>
      <c r="F38" s="275">
        <v>12</v>
      </c>
      <c r="G38" s="275"/>
      <c r="H38" s="274">
        <v>0</v>
      </c>
      <c r="I38" s="274"/>
      <c r="J38" s="286">
        <v>60</v>
      </c>
      <c r="K38" s="286"/>
      <c r="L38" s="283">
        <v>64</v>
      </c>
      <c r="M38" s="284"/>
    </row>
    <row r="39" spans="1:13" ht="18.95" customHeight="1" x14ac:dyDescent="0.15">
      <c r="A39" s="59"/>
      <c r="B39" s="60"/>
      <c r="C39" s="94"/>
      <c r="D39" s="133"/>
      <c r="E39" s="133"/>
      <c r="F39" s="133"/>
      <c r="G39" s="133"/>
      <c r="H39" s="133"/>
      <c r="I39" s="133"/>
      <c r="J39" s="133"/>
      <c r="K39" s="133"/>
      <c r="L39" s="142"/>
      <c r="M39" s="143"/>
    </row>
    <row r="40" spans="1:13" ht="18.95" customHeight="1" x14ac:dyDescent="0.15">
      <c r="A40" s="272" t="s">
        <v>324</v>
      </c>
      <c r="B40" s="272"/>
      <c r="C40" s="273"/>
      <c r="D40" s="275">
        <v>36</v>
      </c>
      <c r="E40" s="275"/>
      <c r="F40" s="275">
        <v>23</v>
      </c>
      <c r="G40" s="275"/>
      <c r="H40" s="275">
        <v>21</v>
      </c>
      <c r="I40" s="275"/>
      <c r="J40" s="275">
        <v>29</v>
      </c>
      <c r="K40" s="275"/>
      <c r="L40" s="279">
        <v>29</v>
      </c>
      <c r="M40" s="280"/>
    </row>
    <row r="41" spans="1:13" ht="18.95" customHeight="1" x14ac:dyDescent="0.15">
      <c r="A41" s="59"/>
      <c r="B41" s="60"/>
      <c r="C41" s="94"/>
      <c r="D41" s="133"/>
      <c r="E41" s="133"/>
      <c r="F41" s="133"/>
      <c r="G41" s="133"/>
      <c r="H41" s="133"/>
      <c r="I41" s="133"/>
      <c r="J41" s="133"/>
      <c r="K41" s="133"/>
      <c r="L41" s="142"/>
      <c r="M41" s="143"/>
    </row>
    <row r="42" spans="1:13" s="39" customFormat="1" ht="18.95" customHeight="1" thickBot="1" x14ac:dyDescent="0.2">
      <c r="A42" s="276" t="s">
        <v>15</v>
      </c>
      <c r="B42" s="276"/>
      <c r="C42" s="277"/>
      <c r="D42" s="278">
        <v>1321</v>
      </c>
      <c r="E42" s="278"/>
      <c r="F42" s="278">
        <v>2272</v>
      </c>
      <c r="G42" s="278"/>
      <c r="H42" s="278">
        <v>4750</v>
      </c>
      <c r="I42" s="278"/>
      <c r="J42" s="285">
        <v>3069</v>
      </c>
      <c r="K42" s="285"/>
      <c r="L42" s="281">
        <v>4385</v>
      </c>
      <c r="M42" s="282"/>
    </row>
    <row r="43" spans="1:13" ht="15" customHeight="1" x14ac:dyDescent="0.15">
      <c r="M43" s="9" t="s">
        <v>5</v>
      </c>
    </row>
  </sheetData>
  <sheetProtection sheet="1" objects="1" scenarios="1" selectLockedCells="1" selectUnlockedCells="1"/>
  <mergeCells count="79">
    <mergeCell ref="A1:M1"/>
    <mergeCell ref="B4:C4"/>
    <mergeCell ref="D4:E4"/>
    <mergeCell ref="F4:G4"/>
    <mergeCell ref="H4:I4"/>
    <mergeCell ref="J4:K4"/>
    <mergeCell ref="L4:M4"/>
    <mergeCell ref="L22:M22"/>
    <mergeCell ref="A21:C21"/>
    <mergeCell ref="D21:E21"/>
    <mergeCell ref="F21:G21"/>
    <mergeCell ref="A22:C22"/>
    <mergeCell ref="D22:E22"/>
    <mergeCell ref="F22:G22"/>
    <mergeCell ref="H22:I22"/>
    <mergeCell ref="H21:I21"/>
    <mergeCell ref="J21:K21"/>
    <mergeCell ref="L21:M21"/>
    <mergeCell ref="A24:C24"/>
    <mergeCell ref="H26:I26"/>
    <mergeCell ref="J24:K24"/>
    <mergeCell ref="J22:K22"/>
    <mergeCell ref="L28:M28"/>
    <mergeCell ref="A26:C26"/>
    <mergeCell ref="D26:E26"/>
    <mergeCell ref="F26:G26"/>
    <mergeCell ref="H28:I28"/>
    <mergeCell ref="A28:C28"/>
    <mergeCell ref="L24:M24"/>
    <mergeCell ref="D24:E24"/>
    <mergeCell ref="F24:G24"/>
    <mergeCell ref="J26:K26"/>
    <mergeCell ref="L26:M26"/>
    <mergeCell ref="H24:I24"/>
    <mergeCell ref="J28:K28"/>
    <mergeCell ref="H30:I30"/>
    <mergeCell ref="J30:K30"/>
    <mergeCell ref="D28:E28"/>
    <mergeCell ref="F28:G28"/>
    <mergeCell ref="H32:I32"/>
    <mergeCell ref="J40:K40"/>
    <mergeCell ref="A32:C32"/>
    <mergeCell ref="H34:I34"/>
    <mergeCell ref="L30:M30"/>
    <mergeCell ref="J32:K32"/>
    <mergeCell ref="L32:M32"/>
    <mergeCell ref="D32:E32"/>
    <mergeCell ref="F32:G32"/>
    <mergeCell ref="J34:K34"/>
    <mergeCell ref="L34:M34"/>
    <mergeCell ref="A30:C30"/>
    <mergeCell ref="D30:E30"/>
    <mergeCell ref="F30:G30"/>
    <mergeCell ref="J38:K38"/>
    <mergeCell ref="A34:C34"/>
    <mergeCell ref="D34:E34"/>
    <mergeCell ref="F34:G34"/>
    <mergeCell ref="L36:M36"/>
    <mergeCell ref="L40:M40"/>
    <mergeCell ref="L42:M42"/>
    <mergeCell ref="H36:I36"/>
    <mergeCell ref="L38:M38"/>
    <mergeCell ref="J42:K42"/>
    <mergeCell ref="D40:E40"/>
    <mergeCell ref="F40:G40"/>
    <mergeCell ref="F38:G38"/>
    <mergeCell ref="J36:K36"/>
    <mergeCell ref="A36:C36"/>
    <mergeCell ref="H38:I38"/>
    <mergeCell ref="D36:E36"/>
    <mergeCell ref="F36:G36"/>
    <mergeCell ref="A42:C42"/>
    <mergeCell ref="D42:E42"/>
    <mergeCell ref="F42:G42"/>
    <mergeCell ref="H40:I40"/>
    <mergeCell ref="A40:C40"/>
    <mergeCell ref="H42:I42"/>
    <mergeCell ref="A38:C38"/>
    <mergeCell ref="D38:E38"/>
  </mergeCells>
  <phoneticPr fontId="21"/>
  <printOptions horizontalCentered="1"/>
  <pageMargins left="0.59055118110236227" right="0.59055118110236227" top="0.59055118110236227" bottom="0.59055118110236227" header="0.39370078740157483" footer="0.39370078740157483"/>
  <pageSetup paperSize="9" firstPageNumber="126" orientation="portrait" useFirstPageNumber="1" verticalDpi="300" r:id="rId1"/>
  <headerFooter scaleWithDoc="0" alignWithMargins="0">
    <oddHeader>&amp;L警察及び消防</oddHeader>
    <oddFooter>&amp;C&amp;12&amp;A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A1:M46"/>
  <sheetViews>
    <sheetView view="pageBreakPreview" zoomScaleNormal="100" workbookViewId="0">
      <selection activeCell="F48" sqref="F48"/>
    </sheetView>
  </sheetViews>
  <sheetFormatPr defaultRowHeight="18" customHeight="1" x14ac:dyDescent="0.15"/>
  <cols>
    <col min="1" max="1" width="12.140625" style="10" customWidth="1"/>
    <col min="2" max="2" width="11.42578125" style="10" customWidth="1"/>
    <col min="3" max="10" width="9.5703125" style="10" customWidth="1"/>
    <col min="11" max="11" width="0" style="10" hidden="1" customWidth="1"/>
    <col min="12" max="16384" width="9.140625" style="10"/>
  </cols>
  <sheetData>
    <row r="1" spans="1:13" ht="5.0999999999999996" customHeight="1" x14ac:dyDescent="0.15">
      <c r="J1" s="9"/>
    </row>
    <row r="2" spans="1:13" ht="15" customHeight="1" x14ac:dyDescent="0.15">
      <c r="A2" s="10" t="s">
        <v>215</v>
      </c>
      <c r="J2" s="9" t="s">
        <v>16</v>
      </c>
    </row>
    <row r="3" spans="1:13" ht="24.95" customHeight="1" x14ac:dyDescent="0.15">
      <c r="A3" s="290" t="s">
        <v>17</v>
      </c>
      <c r="B3" s="290"/>
      <c r="C3" s="304" t="s">
        <v>18</v>
      </c>
      <c r="D3" s="304"/>
      <c r="E3" s="304"/>
      <c r="F3" s="304"/>
      <c r="G3" s="304"/>
      <c r="H3" s="304"/>
      <c r="I3" s="304"/>
      <c r="J3" s="304"/>
    </row>
    <row r="4" spans="1:13" ht="24.95" customHeight="1" x14ac:dyDescent="0.15">
      <c r="A4" s="290"/>
      <c r="B4" s="290"/>
      <c r="C4" s="305" t="s">
        <v>19</v>
      </c>
      <c r="D4" s="305"/>
      <c r="E4" s="37" t="s">
        <v>20</v>
      </c>
      <c r="F4" s="37" t="s">
        <v>21</v>
      </c>
      <c r="G4" s="37" t="s">
        <v>22</v>
      </c>
      <c r="H4" s="37" t="s">
        <v>23</v>
      </c>
      <c r="I4" s="37" t="s">
        <v>24</v>
      </c>
      <c r="J4" s="38" t="s">
        <v>25</v>
      </c>
      <c r="M4" s="9"/>
    </row>
    <row r="5" spans="1:13" ht="18" customHeight="1" x14ac:dyDescent="0.15">
      <c r="A5" s="308">
        <v>25</v>
      </c>
      <c r="B5" s="309"/>
      <c r="C5" s="310">
        <f>SUM(E5:J5)</f>
        <v>100</v>
      </c>
      <c r="D5" s="275"/>
      <c r="E5" s="134">
        <v>0</v>
      </c>
      <c r="F5" s="133">
        <v>14</v>
      </c>
      <c r="G5" s="133">
        <v>74</v>
      </c>
      <c r="H5" s="133" t="s">
        <v>302</v>
      </c>
      <c r="I5" s="132">
        <v>0</v>
      </c>
      <c r="J5" s="111">
        <v>12</v>
      </c>
    </row>
    <row r="6" spans="1:13" ht="18" customHeight="1" x14ac:dyDescent="0.15">
      <c r="A6" s="151"/>
      <c r="B6" s="34"/>
      <c r="C6" s="135"/>
      <c r="D6" s="133"/>
      <c r="E6" s="134"/>
      <c r="F6" s="133"/>
      <c r="G6" s="133"/>
      <c r="H6" s="133"/>
      <c r="I6" s="133"/>
      <c r="J6" s="111"/>
    </row>
    <row r="7" spans="1:13" ht="18" customHeight="1" x14ac:dyDescent="0.15">
      <c r="A7" s="308">
        <v>26</v>
      </c>
      <c r="B7" s="309"/>
      <c r="C7" s="310">
        <f>SUM(E7:J7)</f>
        <v>95</v>
      </c>
      <c r="D7" s="275"/>
      <c r="E7" s="134">
        <v>0</v>
      </c>
      <c r="F7" s="133">
        <v>11</v>
      </c>
      <c r="G7" s="133">
        <v>68</v>
      </c>
      <c r="H7" s="132">
        <v>2</v>
      </c>
      <c r="I7" s="132">
        <v>0</v>
      </c>
      <c r="J7" s="111">
        <v>14</v>
      </c>
    </row>
    <row r="8" spans="1:13" ht="18" customHeight="1" x14ac:dyDescent="0.15">
      <c r="A8" s="151"/>
      <c r="B8" s="34"/>
      <c r="C8" s="135"/>
      <c r="D8" s="133"/>
      <c r="E8" s="133"/>
      <c r="F8" s="133"/>
      <c r="G8" s="133"/>
      <c r="H8" s="133"/>
      <c r="I8" s="133"/>
      <c r="J8" s="111"/>
    </row>
    <row r="9" spans="1:13" s="39" customFormat="1" ht="18" customHeight="1" x14ac:dyDescent="0.15">
      <c r="A9" s="308">
        <v>27</v>
      </c>
      <c r="B9" s="309"/>
      <c r="C9" s="310">
        <f>SUM(E9:J9)</f>
        <v>121</v>
      </c>
      <c r="D9" s="275"/>
      <c r="E9" s="134">
        <v>0</v>
      </c>
      <c r="F9" s="133">
        <v>22</v>
      </c>
      <c r="G9" s="133">
        <v>83</v>
      </c>
      <c r="H9" s="134">
        <v>1</v>
      </c>
      <c r="I9" s="132">
        <v>4</v>
      </c>
      <c r="J9" s="111">
        <v>11</v>
      </c>
    </row>
    <row r="10" spans="1:13" ht="18" customHeight="1" x14ac:dyDescent="0.15">
      <c r="A10" s="59"/>
      <c r="B10" s="152"/>
      <c r="C10" s="135"/>
      <c r="D10" s="133"/>
      <c r="E10" s="133"/>
      <c r="F10" s="133"/>
      <c r="G10" s="133"/>
      <c r="H10" s="133"/>
      <c r="I10" s="133"/>
      <c r="J10" s="111"/>
    </row>
    <row r="11" spans="1:13" s="39" customFormat="1" ht="18" customHeight="1" x14ac:dyDescent="0.15">
      <c r="A11" s="308">
        <v>28</v>
      </c>
      <c r="B11" s="309"/>
      <c r="C11" s="310">
        <f>SUM(E11:J11)</f>
        <v>138</v>
      </c>
      <c r="D11" s="275"/>
      <c r="E11" s="134">
        <v>0</v>
      </c>
      <c r="F11" s="133">
        <v>19</v>
      </c>
      <c r="G11" s="133">
        <v>114</v>
      </c>
      <c r="H11" s="134">
        <v>0</v>
      </c>
      <c r="I11" s="132">
        <v>1</v>
      </c>
      <c r="J11" s="111">
        <v>4</v>
      </c>
    </row>
    <row r="12" spans="1:13" ht="18" customHeight="1" x14ac:dyDescent="0.15">
      <c r="A12" s="59"/>
      <c r="B12" s="152"/>
      <c r="C12" s="135"/>
      <c r="D12" s="133"/>
      <c r="E12" s="133"/>
      <c r="F12" s="133"/>
      <c r="G12" s="133"/>
      <c r="H12" s="133"/>
      <c r="I12" s="133"/>
      <c r="J12" s="111"/>
    </row>
    <row r="13" spans="1:13" s="39" customFormat="1" ht="18" customHeight="1" x14ac:dyDescent="0.15">
      <c r="A13" s="273">
        <v>29</v>
      </c>
      <c r="B13" s="273"/>
      <c r="C13" s="310">
        <f>SUM(E13:J13)</f>
        <v>67</v>
      </c>
      <c r="D13" s="310"/>
      <c r="E13" s="134">
        <v>0</v>
      </c>
      <c r="F13" s="133">
        <v>15</v>
      </c>
      <c r="G13" s="133">
        <v>45</v>
      </c>
      <c r="H13" s="134">
        <v>0</v>
      </c>
      <c r="I13" s="132">
        <v>2</v>
      </c>
      <c r="J13" s="111">
        <v>5</v>
      </c>
    </row>
    <row r="14" spans="1:13" s="39" customFormat="1" ht="18" customHeight="1" x14ac:dyDescent="0.15">
      <c r="A14" s="59"/>
      <c r="B14" s="152"/>
      <c r="C14" s="135"/>
      <c r="D14" s="133"/>
      <c r="E14" s="133"/>
      <c r="F14" s="133"/>
      <c r="G14" s="133"/>
      <c r="H14" s="133"/>
      <c r="I14" s="133"/>
      <c r="J14" s="111"/>
    </row>
    <row r="15" spans="1:13" s="39" customFormat="1" ht="18" customHeight="1" thickBot="1" x14ac:dyDescent="0.2">
      <c r="A15" s="306">
        <v>30</v>
      </c>
      <c r="B15" s="306"/>
      <c r="C15" s="307">
        <f>SUM(E15:J15)</f>
        <v>94</v>
      </c>
      <c r="D15" s="307"/>
      <c r="E15" s="156">
        <v>1</v>
      </c>
      <c r="F15" s="157">
        <v>10</v>
      </c>
      <c r="G15" s="157">
        <v>77</v>
      </c>
      <c r="H15" s="156">
        <v>1</v>
      </c>
      <c r="I15" s="158">
        <v>1</v>
      </c>
      <c r="J15" s="159">
        <v>4</v>
      </c>
    </row>
    <row r="16" spans="1:13" ht="15" customHeight="1" x14ac:dyDescent="0.15">
      <c r="A16" s="10" t="s">
        <v>26</v>
      </c>
      <c r="B16" s="34"/>
      <c r="J16" s="9" t="s">
        <v>27</v>
      </c>
    </row>
    <row r="17" spans="1:13" ht="15" customHeight="1" x14ac:dyDescent="0.15">
      <c r="B17" s="34"/>
      <c r="J17" s="9"/>
    </row>
    <row r="18" spans="1:13" ht="15" customHeight="1" x14ac:dyDescent="0.15">
      <c r="M18" s="9"/>
    </row>
    <row r="19" spans="1:13" ht="15" customHeight="1" x14ac:dyDescent="0.15">
      <c r="A19" s="10" t="s">
        <v>287</v>
      </c>
      <c r="J19" s="9" t="s">
        <v>28</v>
      </c>
    </row>
    <row r="20" spans="1:13" ht="20.100000000000001" customHeight="1" x14ac:dyDescent="0.15">
      <c r="A20" s="61"/>
      <c r="B20" s="62"/>
      <c r="C20" s="63"/>
      <c r="D20" s="63"/>
      <c r="E20" s="63"/>
      <c r="F20" s="63"/>
      <c r="G20" s="63"/>
      <c r="H20" s="63"/>
      <c r="I20" s="62"/>
      <c r="J20" s="64"/>
    </row>
    <row r="21" spans="1:13" ht="20.100000000000001" customHeight="1" x14ac:dyDescent="0.15">
      <c r="A21" s="59" t="s">
        <v>29</v>
      </c>
      <c r="B21" s="40" t="s">
        <v>30</v>
      </c>
      <c r="C21" s="305" t="s">
        <v>20</v>
      </c>
      <c r="D21" s="305" t="s">
        <v>21</v>
      </c>
      <c r="E21" s="305" t="s">
        <v>22</v>
      </c>
      <c r="F21" s="305" t="s">
        <v>23</v>
      </c>
      <c r="G21" s="305" t="s">
        <v>24</v>
      </c>
      <c r="H21" s="41" t="s">
        <v>31</v>
      </c>
      <c r="I21" s="40" t="s">
        <v>32</v>
      </c>
      <c r="J21" s="42" t="s">
        <v>33</v>
      </c>
    </row>
    <row r="22" spans="1:13" ht="20.100000000000001" customHeight="1" x14ac:dyDescent="0.15">
      <c r="A22" s="65"/>
      <c r="B22" s="66"/>
      <c r="C22" s="305"/>
      <c r="D22" s="305"/>
      <c r="E22" s="305"/>
      <c r="F22" s="305"/>
      <c r="G22" s="305"/>
      <c r="H22" s="66" t="s">
        <v>34</v>
      </c>
      <c r="I22" s="66"/>
      <c r="J22" s="67"/>
      <c r="K22" s="34"/>
    </row>
    <row r="23" spans="1:13" ht="18" customHeight="1" x14ac:dyDescent="0.15">
      <c r="A23" s="59">
        <v>25</v>
      </c>
      <c r="B23" s="27">
        <f>SUM(C23:H23)</f>
        <v>736</v>
      </c>
      <c r="C23" s="28">
        <v>3</v>
      </c>
      <c r="D23" s="28">
        <v>57</v>
      </c>
      <c r="E23" s="28">
        <v>544</v>
      </c>
      <c r="F23" s="28">
        <v>24</v>
      </c>
      <c r="G23" s="28">
        <v>10</v>
      </c>
      <c r="H23" s="28">
        <v>98</v>
      </c>
      <c r="I23" s="28">
        <v>286</v>
      </c>
      <c r="J23" s="29">
        <f>ROUND(I23/B23,3)*100</f>
        <v>38.9</v>
      </c>
      <c r="K23" s="34"/>
    </row>
    <row r="24" spans="1:13" ht="18" customHeight="1" x14ac:dyDescent="0.15">
      <c r="A24" s="59"/>
      <c r="B24" s="27"/>
      <c r="C24" s="34"/>
      <c r="D24" s="34"/>
      <c r="E24" s="34"/>
      <c r="F24" s="34"/>
      <c r="G24" s="34"/>
      <c r="H24" s="34"/>
      <c r="I24" s="34"/>
      <c r="J24" s="43"/>
      <c r="K24" s="34"/>
    </row>
    <row r="25" spans="1:13" ht="18" customHeight="1" x14ac:dyDescent="0.15">
      <c r="A25" s="59">
        <v>26</v>
      </c>
      <c r="B25" s="27">
        <f>SUM(C25:H25)</f>
        <v>716</v>
      </c>
      <c r="C25" s="28">
        <v>5</v>
      </c>
      <c r="D25" s="28">
        <v>57</v>
      </c>
      <c r="E25" s="28">
        <v>550</v>
      </c>
      <c r="F25" s="28">
        <v>29</v>
      </c>
      <c r="G25" s="28">
        <v>6</v>
      </c>
      <c r="H25" s="28">
        <v>69</v>
      </c>
      <c r="I25" s="28">
        <v>388</v>
      </c>
      <c r="J25" s="29">
        <f>ROUND(I25/B25,3)*100</f>
        <v>54.2</v>
      </c>
      <c r="K25" s="34"/>
    </row>
    <row r="26" spans="1:13" ht="18" customHeight="1" x14ac:dyDescent="0.15">
      <c r="A26" s="59"/>
      <c r="B26" s="27"/>
      <c r="C26" s="28"/>
      <c r="D26" s="28"/>
      <c r="E26" s="28"/>
      <c r="F26" s="28"/>
      <c r="G26" s="28"/>
      <c r="H26" s="28"/>
      <c r="I26" s="28"/>
      <c r="J26" s="29"/>
      <c r="K26" s="34"/>
    </row>
    <row r="27" spans="1:13" s="39" customFormat="1" ht="18" customHeight="1" x14ac:dyDescent="0.15">
      <c r="A27" s="59">
        <v>27</v>
      </c>
      <c r="B27" s="27">
        <f>SUM(C27:H27)</f>
        <v>691</v>
      </c>
      <c r="C27" s="28">
        <v>7</v>
      </c>
      <c r="D27" s="28">
        <v>63</v>
      </c>
      <c r="E27" s="28">
        <v>496</v>
      </c>
      <c r="F27" s="28">
        <v>39</v>
      </c>
      <c r="G27" s="28">
        <v>14</v>
      </c>
      <c r="H27" s="28">
        <v>72</v>
      </c>
      <c r="I27" s="28">
        <v>314</v>
      </c>
      <c r="J27" s="29">
        <f>ROUND(I27/B27,3)*100</f>
        <v>45.4</v>
      </c>
      <c r="K27" s="44"/>
    </row>
    <row r="28" spans="1:13" ht="18" customHeight="1" x14ac:dyDescent="0.15">
      <c r="A28" s="59"/>
      <c r="B28" s="27"/>
      <c r="C28" s="28"/>
      <c r="D28" s="28"/>
      <c r="E28" s="28"/>
      <c r="F28" s="28"/>
      <c r="G28" s="28"/>
      <c r="H28" s="28"/>
      <c r="I28" s="28"/>
      <c r="J28" s="29"/>
      <c r="K28" s="34"/>
    </row>
    <row r="29" spans="1:13" s="39" customFormat="1" ht="18" customHeight="1" x14ac:dyDescent="0.15">
      <c r="A29" s="59">
        <v>28</v>
      </c>
      <c r="B29" s="27">
        <f>SUM(C29:H29)</f>
        <v>631</v>
      </c>
      <c r="C29" s="28">
        <v>3</v>
      </c>
      <c r="D29" s="28">
        <v>71</v>
      </c>
      <c r="E29" s="28">
        <v>459</v>
      </c>
      <c r="F29" s="28">
        <v>31</v>
      </c>
      <c r="G29" s="28">
        <v>5</v>
      </c>
      <c r="H29" s="28">
        <v>62</v>
      </c>
      <c r="I29" s="28">
        <v>426</v>
      </c>
      <c r="J29" s="29">
        <f>ROUND(I29/B29,3)*100</f>
        <v>67.5</v>
      </c>
      <c r="K29" s="44"/>
    </row>
    <row r="30" spans="1:13" ht="18" customHeight="1" x14ac:dyDescent="0.15">
      <c r="A30" s="59"/>
      <c r="B30" s="45"/>
      <c r="C30" s="28"/>
      <c r="D30" s="28"/>
      <c r="E30" s="28"/>
      <c r="F30" s="28"/>
      <c r="G30" s="28"/>
      <c r="H30" s="28"/>
      <c r="I30" s="28"/>
      <c r="J30" s="29"/>
      <c r="K30" s="34"/>
    </row>
    <row r="31" spans="1:13" s="39" customFormat="1" ht="18" customHeight="1" x14ac:dyDescent="0.15">
      <c r="A31" s="59">
        <v>29</v>
      </c>
      <c r="B31" s="27">
        <f>SUM(C31:H31)</f>
        <v>526</v>
      </c>
      <c r="C31" s="28">
        <v>3</v>
      </c>
      <c r="D31" s="28">
        <v>52</v>
      </c>
      <c r="E31" s="28">
        <v>346</v>
      </c>
      <c r="F31" s="28">
        <v>52</v>
      </c>
      <c r="G31" s="28">
        <v>9</v>
      </c>
      <c r="H31" s="28">
        <v>64</v>
      </c>
      <c r="I31" s="28">
        <v>300</v>
      </c>
      <c r="J31" s="29">
        <f>ROUND(I31/B31,3)*100</f>
        <v>56.999999999999993</v>
      </c>
      <c r="K31" s="44">
        <f>+I31/B31</f>
        <v>0.57034220532319391</v>
      </c>
    </row>
    <row r="32" spans="1:13" s="39" customFormat="1" ht="18" customHeight="1" x14ac:dyDescent="0.15">
      <c r="A32" s="59"/>
      <c r="B32" s="27"/>
      <c r="C32" s="28"/>
      <c r="D32" s="28"/>
      <c r="E32" s="28"/>
      <c r="F32" s="28"/>
      <c r="G32" s="28"/>
      <c r="H32" s="28"/>
      <c r="I32" s="28"/>
      <c r="J32" s="29"/>
      <c r="K32" s="44"/>
    </row>
    <row r="33" spans="1:11" s="39" customFormat="1" ht="18" customHeight="1" thickBot="1" x14ac:dyDescent="0.2">
      <c r="A33" s="153">
        <v>30</v>
      </c>
      <c r="B33" s="154">
        <f>SUM(C33:H33)</f>
        <v>479</v>
      </c>
      <c r="C33" s="160">
        <v>1</v>
      </c>
      <c r="D33" s="161">
        <v>51</v>
      </c>
      <c r="E33" s="161">
        <v>306</v>
      </c>
      <c r="F33" s="160">
        <v>61</v>
      </c>
      <c r="G33" s="161">
        <v>5</v>
      </c>
      <c r="H33" s="161">
        <v>55</v>
      </c>
      <c r="I33" s="161">
        <v>300</v>
      </c>
      <c r="J33" s="155">
        <f>ROUND(I33/B33,3)*100</f>
        <v>62.6</v>
      </c>
      <c r="K33" s="44">
        <f>+I33/B33</f>
        <v>0.62630480167014613</v>
      </c>
    </row>
    <row r="34" spans="1:11" ht="15" customHeight="1" x14ac:dyDescent="0.15">
      <c r="A34" s="10" t="s">
        <v>35</v>
      </c>
      <c r="J34" s="56" t="s">
        <v>27</v>
      </c>
      <c r="K34" s="34"/>
    </row>
    <row r="35" spans="1:11" s="39" customFormat="1" ht="15" customHeight="1" x14ac:dyDescent="0.15">
      <c r="A35" s="321" t="s">
        <v>227</v>
      </c>
      <c r="B35" s="321"/>
      <c r="C35" s="321"/>
      <c r="D35" s="321"/>
      <c r="E35" s="321"/>
      <c r="F35" s="321"/>
      <c r="G35" s="10"/>
      <c r="H35" s="10"/>
      <c r="I35" s="10"/>
      <c r="J35" s="9"/>
      <c r="K35" s="44"/>
    </row>
    <row r="36" spans="1:11" ht="15" customHeight="1" x14ac:dyDescent="0.15">
      <c r="A36" s="321" t="s">
        <v>228</v>
      </c>
      <c r="B36" s="321"/>
      <c r="C36" s="321"/>
      <c r="D36" s="321"/>
      <c r="E36" s="321"/>
      <c r="F36" s="321"/>
      <c r="G36" s="321"/>
      <c r="I36" s="68"/>
      <c r="J36" s="9"/>
    </row>
    <row r="37" spans="1:11" ht="15" customHeight="1" x14ac:dyDescent="0.15">
      <c r="A37" s="321" t="s">
        <v>229</v>
      </c>
      <c r="B37" s="321"/>
      <c r="C37" s="321"/>
      <c r="D37" s="321"/>
      <c r="E37" s="321"/>
      <c r="F37" s="321"/>
      <c r="G37" s="321"/>
      <c r="I37" s="68"/>
    </row>
    <row r="38" spans="1:11" ht="15" customHeight="1" x14ac:dyDescent="0.15">
      <c r="A38" s="321" t="s">
        <v>230</v>
      </c>
      <c r="B38" s="321"/>
      <c r="C38" s="321"/>
      <c r="D38" s="321"/>
      <c r="E38" s="321"/>
    </row>
    <row r="39" spans="1:11" ht="15" customHeight="1" x14ac:dyDescent="0.15">
      <c r="A39" s="321" t="s">
        <v>231</v>
      </c>
      <c r="B39" s="321"/>
      <c r="C39" s="321"/>
      <c r="D39" s="321"/>
      <c r="E39" s="321"/>
      <c r="F39" s="321"/>
      <c r="G39" s="321"/>
      <c r="H39" s="321"/>
    </row>
    <row r="40" spans="1:11" ht="15.75" customHeight="1" x14ac:dyDescent="0.15"/>
    <row r="41" spans="1:11" ht="15.75" customHeight="1" thickBot="1" x14ac:dyDescent="0.2">
      <c r="A41" s="10" t="s">
        <v>286</v>
      </c>
      <c r="F41" s="9" t="s">
        <v>283</v>
      </c>
    </row>
    <row r="42" spans="1:11" ht="18" customHeight="1" x14ac:dyDescent="0.15">
      <c r="A42" s="315" t="s">
        <v>17</v>
      </c>
      <c r="B42" s="316"/>
      <c r="C42" s="319" t="s">
        <v>284</v>
      </c>
      <c r="D42" s="320"/>
      <c r="E42" s="311" t="s">
        <v>285</v>
      </c>
      <c r="F42" s="312"/>
    </row>
    <row r="43" spans="1:11" ht="18" customHeight="1" x14ac:dyDescent="0.15">
      <c r="A43" s="317" t="s">
        <v>315</v>
      </c>
      <c r="B43" s="318"/>
      <c r="C43" s="115"/>
      <c r="D43" s="126">
        <v>1216</v>
      </c>
      <c r="E43" s="133"/>
      <c r="F43" s="127">
        <v>639</v>
      </c>
    </row>
    <row r="44" spans="1:11" ht="18" customHeight="1" x14ac:dyDescent="0.15">
      <c r="A44" s="322">
        <v>29</v>
      </c>
      <c r="B44" s="323"/>
      <c r="C44" s="135"/>
      <c r="D44" s="126">
        <v>1363</v>
      </c>
      <c r="E44" s="126"/>
      <c r="F44" s="127">
        <v>590</v>
      </c>
    </row>
    <row r="45" spans="1:11" ht="18" customHeight="1" thickBot="1" x14ac:dyDescent="0.2">
      <c r="A45" s="313">
        <v>30</v>
      </c>
      <c r="B45" s="314"/>
      <c r="C45" s="162"/>
      <c r="D45" s="163">
        <v>1382</v>
      </c>
      <c r="E45" s="164"/>
      <c r="F45" s="165">
        <v>582</v>
      </c>
    </row>
    <row r="46" spans="1:11" ht="18" customHeight="1" x14ac:dyDescent="0.15">
      <c r="A46" s="129"/>
      <c r="B46" s="129"/>
      <c r="C46" s="133"/>
      <c r="D46" s="133"/>
      <c r="E46" s="133"/>
      <c r="F46" s="56" t="s">
        <v>27</v>
      </c>
      <c r="H46" s="133"/>
      <c r="I46" s="133"/>
    </row>
  </sheetData>
  <sheetProtection sheet="1" objects="1" scenarios="1" selectLockedCells="1" selectUnlockedCells="1"/>
  <mergeCells count="31">
    <mergeCell ref="E42:F42"/>
    <mergeCell ref="A45:B45"/>
    <mergeCell ref="A42:B42"/>
    <mergeCell ref="A43:B43"/>
    <mergeCell ref="A7:B7"/>
    <mergeCell ref="C7:D7"/>
    <mergeCell ref="A9:B9"/>
    <mergeCell ref="C9:D9"/>
    <mergeCell ref="C42:D42"/>
    <mergeCell ref="A39:H39"/>
    <mergeCell ref="A35:F35"/>
    <mergeCell ref="A36:G36"/>
    <mergeCell ref="A37:G37"/>
    <mergeCell ref="A38:E38"/>
    <mergeCell ref="A44:B44"/>
    <mergeCell ref="A3:B4"/>
    <mergeCell ref="C3:J3"/>
    <mergeCell ref="C4:D4"/>
    <mergeCell ref="A15:B15"/>
    <mergeCell ref="C21:C22"/>
    <mergeCell ref="D21:D22"/>
    <mergeCell ref="C15:D15"/>
    <mergeCell ref="A11:B11"/>
    <mergeCell ref="C11:D11"/>
    <mergeCell ref="A13:B13"/>
    <mergeCell ref="G21:G22"/>
    <mergeCell ref="E21:E22"/>
    <mergeCell ref="F21:F22"/>
    <mergeCell ref="C13:D13"/>
    <mergeCell ref="A5:B5"/>
    <mergeCell ref="C5:D5"/>
  </mergeCells>
  <phoneticPr fontId="21"/>
  <printOptions horizontalCentered="1"/>
  <pageMargins left="0.59055118110236227" right="0.59055118110236227" top="0.59055118110236227" bottom="0.59055118110236227" header="0.39370078740157483" footer="0.39370078740157483"/>
  <pageSetup paperSize="9" firstPageNumber="127" orientation="portrait" useFirstPageNumber="1" verticalDpi="300" r:id="rId1"/>
  <headerFooter scaleWithDoc="0" alignWithMargins="0">
    <oddHeader>&amp;R警察及び消防</oddHeader>
    <oddFooter>&amp;C&amp;12&amp;A</oddFooter>
  </headerFooter>
  <ignoredErrors>
    <ignoredError sqref="B32 B30 B28 B26 B24 B23 B25 B27 B29 B31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</sheetPr>
  <dimension ref="A1:P43"/>
  <sheetViews>
    <sheetView view="pageBreakPreview" zoomScaleNormal="100" workbookViewId="0">
      <selection activeCell="A22" sqref="A22:C22"/>
    </sheetView>
  </sheetViews>
  <sheetFormatPr defaultRowHeight="20.100000000000001" customHeight="1" x14ac:dyDescent="0.15"/>
  <cols>
    <col min="1" max="2" width="9.140625" style="18"/>
    <col min="3" max="14" width="6.85546875" style="18" customWidth="1"/>
    <col min="15" max="16384" width="9.140625" style="18"/>
  </cols>
  <sheetData>
    <row r="1" spans="1:14" ht="5.0999999999999996" customHeight="1" x14ac:dyDescent="0.15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9"/>
    </row>
    <row r="2" spans="1:14" ht="15" customHeight="1" thickBot="1" x14ac:dyDescent="0.2">
      <c r="A2" s="100" t="s">
        <v>288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69" t="s">
        <v>8</v>
      </c>
    </row>
    <row r="3" spans="1:14" ht="30" customHeight="1" x14ac:dyDescent="0.15">
      <c r="A3" s="116" t="s">
        <v>2</v>
      </c>
      <c r="B3" s="117" t="s">
        <v>201</v>
      </c>
      <c r="C3" s="117" t="s">
        <v>36</v>
      </c>
      <c r="D3" s="117" t="s">
        <v>37</v>
      </c>
      <c r="E3" s="117" t="s">
        <v>38</v>
      </c>
      <c r="F3" s="117" t="s">
        <v>39</v>
      </c>
      <c r="G3" s="117" t="s">
        <v>40</v>
      </c>
      <c r="H3" s="117" t="s">
        <v>41</v>
      </c>
      <c r="I3" s="117" t="s">
        <v>42</v>
      </c>
      <c r="J3" s="117" t="s">
        <v>43</v>
      </c>
      <c r="K3" s="117" t="s">
        <v>44</v>
      </c>
      <c r="L3" s="117" t="s">
        <v>45</v>
      </c>
      <c r="M3" s="117" t="s">
        <v>46</v>
      </c>
      <c r="N3" s="138" t="s">
        <v>47</v>
      </c>
    </row>
    <row r="4" spans="1:14" ht="21.95" customHeight="1" x14ac:dyDescent="0.15">
      <c r="A4" s="118" t="s">
        <v>304</v>
      </c>
      <c r="B4" s="166">
        <f>SUM(C4:N4)</f>
        <v>32</v>
      </c>
      <c r="C4" s="167">
        <v>1</v>
      </c>
      <c r="D4" s="167">
        <v>3</v>
      </c>
      <c r="E4" s="167">
        <v>1</v>
      </c>
      <c r="F4" s="167">
        <v>5</v>
      </c>
      <c r="G4" s="167">
        <v>1</v>
      </c>
      <c r="H4" s="167">
        <v>0</v>
      </c>
      <c r="I4" s="167">
        <v>5</v>
      </c>
      <c r="J4" s="167">
        <v>2</v>
      </c>
      <c r="K4" s="167">
        <v>1</v>
      </c>
      <c r="L4" s="167">
        <v>3</v>
      </c>
      <c r="M4" s="167">
        <v>4</v>
      </c>
      <c r="N4" s="168">
        <v>6</v>
      </c>
    </row>
    <row r="5" spans="1:14" ht="21.95" customHeight="1" x14ac:dyDescent="0.15">
      <c r="A5" s="119">
        <v>27</v>
      </c>
      <c r="B5" s="136">
        <f>SUM(C5:N5)</f>
        <v>26</v>
      </c>
      <c r="C5" s="167">
        <v>1</v>
      </c>
      <c r="D5" s="167">
        <v>1</v>
      </c>
      <c r="E5" s="167">
        <v>3</v>
      </c>
      <c r="F5" s="167">
        <v>1</v>
      </c>
      <c r="G5" s="167">
        <v>3</v>
      </c>
      <c r="H5" s="167">
        <v>2</v>
      </c>
      <c r="I5" s="167">
        <v>6</v>
      </c>
      <c r="J5" s="167">
        <v>0</v>
      </c>
      <c r="K5" s="167">
        <v>1</v>
      </c>
      <c r="L5" s="167">
        <v>1</v>
      </c>
      <c r="M5" s="167">
        <v>3</v>
      </c>
      <c r="N5" s="168">
        <v>4</v>
      </c>
    </row>
    <row r="6" spans="1:14" ht="21.95" customHeight="1" x14ac:dyDescent="0.15">
      <c r="A6" s="118">
        <v>28</v>
      </c>
      <c r="B6" s="136">
        <f>SUM(C6:N6)</f>
        <v>18</v>
      </c>
      <c r="C6" s="167">
        <v>0</v>
      </c>
      <c r="D6" s="169">
        <v>1</v>
      </c>
      <c r="E6" s="169">
        <v>1</v>
      </c>
      <c r="F6" s="169">
        <v>2</v>
      </c>
      <c r="G6" s="169">
        <v>1</v>
      </c>
      <c r="H6" s="169">
        <v>1</v>
      </c>
      <c r="I6" s="167">
        <v>0</v>
      </c>
      <c r="J6" s="167">
        <v>2</v>
      </c>
      <c r="K6" s="169">
        <v>1</v>
      </c>
      <c r="L6" s="169">
        <v>2</v>
      </c>
      <c r="M6" s="169">
        <v>2</v>
      </c>
      <c r="N6" s="170">
        <v>5</v>
      </c>
    </row>
    <row r="7" spans="1:14" s="46" customFormat="1" ht="21.95" customHeight="1" x14ac:dyDescent="0.15">
      <c r="A7" s="171">
        <v>29</v>
      </c>
      <c r="B7" s="172">
        <f>SUM(C7:N7)</f>
        <v>28</v>
      </c>
      <c r="C7" s="167">
        <v>2</v>
      </c>
      <c r="D7" s="167">
        <v>1</v>
      </c>
      <c r="E7" s="167">
        <v>3</v>
      </c>
      <c r="F7" s="167">
        <v>4</v>
      </c>
      <c r="G7" s="167">
        <v>2</v>
      </c>
      <c r="H7" s="167">
        <v>2</v>
      </c>
      <c r="I7" s="167">
        <v>3</v>
      </c>
      <c r="J7" s="167">
        <v>1</v>
      </c>
      <c r="K7" s="167">
        <v>3</v>
      </c>
      <c r="L7" s="167">
        <v>2</v>
      </c>
      <c r="M7" s="167">
        <v>3</v>
      </c>
      <c r="N7" s="168">
        <v>2</v>
      </c>
    </row>
    <row r="8" spans="1:14" s="46" customFormat="1" ht="21.95" customHeight="1" thickBot="1" x14ac:dyDescent="0.2">
      <c r="A8" s="173">
        <v>30</v>
      </c>
      <c r="B8" s="174">
        <f>SUM(C8:N8)</f>
        <v>20</v>
      </c>
      <c r="C8" s="179">
        <v>2</v>
      </c>
      <c r="D8" s="179">
        <v>1</v>
      </c>
      <c r="E8" s="179">
        <v>3</v>
      </c>
      <c r="F8" s="179">
        <v>5</v>
      </c>
      <c r="G8" s="179">
        <v>0</v>
      </c>
      <c r="H8" s="179">
        <v>0</v>
      </c>
      <c r="I8" s="179">
        <v>0</v>
      </c>
      <c r="J8" s="179">
        <v>1</v>
      </c>
      <c r="K8" s="179">
        <v>4</v>
      </c>
      <c r="L8" s="179">
        <v>1</v>
      </c>
      <c r="M8" s="179">
        <v>1</v>
      </c>
      <c r="N8" s="180">
        <v>2</v>
      </c>
    </row>
    <row r="9" spans="1:14" ht="15" customHeight="1" x14ac:dyDescent="0.15">
      <c r="A9" s="5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9" t="s">
        <v>48</v>
      </c>
    </row>
    <row r="10" spans="1:14" ht="15" customHeight="1" x14ac:dyDescent="0.15">
      <c r="A10" s="5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9"/>
    </row>
    <row r="11" spans="1:14" ht="15" customHeight="1" x14ac:dyDescent="0.15">
      <c r="A11" s="50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</row>
    <row r="12" spans="1:14" ht="15" customHeight="1" thickBot="1" x14ac:dyDescent="0.2">
      <c r="A12" s="99" t="s">
        <v>289</v>
      </c>
      <c r="B12" s="100"/>
      <c r="C12" s="100"/>
      <c r="D12" s="100"/>
      <c r="E12" s="100"/>
      <c r="F12" s="100"/>
      <c r="G12" s="100"/>
      <c r="H12" s="100"/>
      <c r="I12" s="100"/>
      <c r="J12" s="100"/>
      <c r="K12" s="100"/>
      <c r="L12" s="100"/>
      <c r="M12" s="100"/>
      <c r="N12" s="69" t="s">
        <v>8</v>
      </c>
    </row>
    <row r="13" spans="1:14" ht="30" customHeight="1" x14ac:dyDescent="0.15">
      <c r="A13" s="382" t="s">
        <v>2</v>
      </c>
      <c r="B13" s="382"/>
      <c r="C13" s="343" t="s">
        <v>19</v>
      </c>
      <c r="D13" s="343"/>
      <c r="E13" s="343" t="s">
        <v>49</v>
      </c>
      <c r="F13" s="343" t="s">
        <v>50</v>
      </c>
      <c r="G13" s="343" t="s">
        <v>51</v>
      </c>
      <c r="H13" s="343" t="s">
        <v>50</v>
      </c>
      <c r="I13" s="343" t="s">
        <v>52</v>
      </c>
      <c r="J13" s="343" t="s">
        <v>50</v>
      </c>
      <c r="K13" s="343" t="s">
        <v>53</v>
      </c>
      <c r="L13" s="343"/>
      <c r="M13" s="383" t="s">
        <v>54</v>
      </c>
      <c r="N13" s="383"/>
    </row>
    <row r="14" spans="1:14" ht="21.95" customHeight="1" x14ac:dyDescent="0.15">
      <c r="A14" s="336" t="s">
        <v>276</v>
      </c>
      <c r="B14" s="337"/>
      <c r="C14" s="378">
        <f>SUM(E14:N14)</f>
        <v>32</v>
      </c>
      <c r="D14" s="379"/>
      <c r="E14" s="374">
        <v>16</v>
      </c>
      <c r="F14" s="374"/>
      <c r="G14" s="350">
        <v>0</v>
      </c>
      <c r="H14" s="350"/>
      <c r="I14" s="374">
        <v>5</v>
      </c>
      <c r="J14" s="374"/>
      <c r="K14" s="358">
        <v>0</v>
      </c>
      <c r="L14" s="358"/>
      <c r="M14" s="374">
        <v>11</v>
      </c>
      <c r="N14" s="380"/>
    </row>
    <row r="15" spans="1:14" ht="21.95" customHeight="1" x14ac:dyDescent="0.15">
      <c r="A15" s="338">
        <v>27</v>
      </c>
      <c r="B15" s="339"/>
      <c r="C15" s="376">
        <f>SUM(E15:N15)</f>
        <v>26</v>
      </c>
      <c r="D15" s="377"/>
      <c r="E15" s="374">
        <v>13</v>
      </c>
      <c r="F15" s="374"/>
      <c r="G15" s="358">
        <v>0</v>
      </c>
      <c r="H15" s="358"/>
      <c r="I15" s="374">
        <v>5</v>
      </c>
      <c r="J15" s="374"/>
      <c r="K15" s="358">
        <v>1</v>
      </c>
      <c r="L15" s="358"/>
      <c r="M15" s="374">
        <v>7</v>
      </c>
      <c r="N15" s="380"/>
    </row>
    <row r="16" spans="1:14" ht="21.95" customHeight="1" x14ac:dyDescent="0.15">
      <c r="A16" s="338">
        <v>28</v>
      </c>
      <c r="B16" s="339"/>
      <c r="C16" s="376">
        <f>SUM(E16:N16)</f>
        <v>19</v>
      </c>
      <c r="D16" s="377"/>
      <c r="E16" s="356">
        <v>7</v>
      </c>
      <c r="F16" s="356"/>
      <c r="G16" s="350">
        <v>0</v>
      </c>
      <c r="H16" s="350"/>
      <c r="I16" s="356">
        <v>7</v>
      </c>
      <c r="J16" s="356"/>
      <c r="K16" s="358">
        <v>0</v>
      </c>
      <c r="L16" s="358"/>
      <c r="M16" s="356">
        <v>5</v>
      </c>
      <c r="N16" s="381"/>
    </row>
    <row r="17" spans="1:16" ht="21.95" customHeight="1" x14ac:dyDescent="0.15">
      <c r="A17" s="324">
        <v>29</v>
      </c>
      <c r="B17" s="324"/>
      <c r="C17" s="325">
        <f>SUM(E17:N17)</f>
        <v>28</v>
      </c>
      <c r="D17" s="326"/>
      <c r="E17" s="374">
        <v>18</v>
      </c>
      <c r="F17" s="374"/>
      <c r="G17" s="350">
        <v>0</v>
      </c>
      <c r="H17" s="350"/>
      <c r="I17" s="374">
        <v>2</v>
      </c>
      <c r="J17" s="374"/>
      <c r="K17" s="350">
        <v>0</v>
      </c>
      <c r="L17" s="350"/>
      <c r="M17" s="375">
        <v>8</v>
      </c>
      <c r="N17" s="375"/>
    </row>
    <row r="18" spans="1:16" ht="21.95" customHeight="1" thickBot="1" x14ac:dyDescent="0.2">
      <c r="A18" s="329">
        <v>30</v>
      </c>
      <c r="B18" s="329"/>
      <c r="C18" s="370">
        <f>SUM(E18:N18)</f>
        <v>20</v>
      </c>
      <c r="D18" s="371"/>
      <c r="E18" s="372">
        <v>14</v>
      </c>
      <c r="F18" s="372"/>
      <c r="G18" s="373">
        <v>0</v>
      </c>
      <c r="H18" s="373"/>
      <c r="I18" s="372">
        <v>2</v>
      </c>
      <c r="J18" s="372"/>
      <c r="K18" s="367">
        <v>0</v>
      </c>
      <c r="L18" s="367"/>
      <c r="M18" s="364">
        <v>4</v>
      </c>
      <c r="N18" s="364"/>
    </row>
    <row r="19" spans="1:16" ht="15" customHeight="1" x14ac:dyDescent="0.15">
      <c r="A19" s="10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9" t="s">
        <v>48</v>
      </c>
    </row>
    <row r="20" spans="1:16" ht="15" customHeight="1" x14ac:dyDescent="0.15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9"/>
    </row>
    <row r="21" spans="1:16" ht="15" customHeight="1" x14ac:dyDescent="0.15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</row>
    <row r="22" spans="1:16" ht="15" customHeight="1" thickBot="1" x14ac:dyDescent="0.2">
      <c r="A22" s="100" t="s">
        <v>290</v>
      </c>
      <c r="B22" s="100"/>
      <c r="C22" s="100"/>
      <c r="D22" s="100"/>
      <c r="E22" s="100"/>
      <c r="F22" s="100"/>
      <c r="G22" s="100"/>
      <c r="H22" s="100"/>
      <c r="I22" s="100"/>
      <c r="J22" s="100"/>
      <c r="K22" s="100"/>
      <c r="L22" s="100"/>
      <c r="M22" s="100"/>
      <c r="N22" s="69" t="s">
        <v>8</v>
      </c>
    </row>
    <row r="23" spans="1:16" ht="20.100000000000001" customHeight="1" thickBot="1" x14ac:dyDescent="0.2">
      <c r="A23" s="359" t="s">
        <v>2</v>
      </c>
      <c r="B23" s="360"/>
      <c r="C23" s="362" t="s">
        <v>55</v>
      </c>
      <c r="D23" s="362"/>
      <c r="E23" s="362" t="s">
        <v>56</v>
      </c>
      <c r="F23" s="362"/>
      <c r="G23" s="363" t="s">
        <v>57</v>
      </c>
      <c r="H23" s="363"/>
      <c r="I23" s="101" t="s">
        <v>58</v>
      </c>
      <c r="J23" s="362" t="s">
        <v>59</v>
      </c>
      <c r="K23" s="362" t="s">
        <v>60</v>
      </c>
      <c r="L23" s="362" t="s">
        <v>25</v>
      </c>
      <c r="M23" s="365" t="s">
        <v>61</v>
      </c>
      <c r="N23" s="366"/>
      <c r="O23" s="10"/>
      <c r="P23" s="10"/>
    </row>
    <row r="24" spans="1:16" ht="20.100000000000001" customHeight="1" x14ac:dyDescent="0.15">
      <c r="A24" s="361"/>
      <c r="B24" s="342"/>
      <c r="C24" s="343"/>
      <c r="D24" s="343"/>
      <c r="E24" s="343"/>
      <c r="F24" s="343"/>
      <c r="G24" s="369" t="s">
        <v>62</v>
      </c>
      <c r="H24" s="369"/>
      <c r="I24" s="102" t="s">
        <v>63</v>
      </c>
      <c r="J24" s="343"/>
      <c r="K24" s="343"/>
      <c r="L24" s="343"/>
      <c r="M24" s="349" t="s">
        <v>64</v>
      </c>
      <c r="N24" s="368"/>
      <c r="O24" s="10"/>
      <c r="P24" s="10"/>
    </row>
    <row r="25" spans="1:16" s="48" customFormat="1" ht="21.95" customHeight="1" x14ac:dyDescent="0.15">
      <c r="A25" s="336" t="s">
        <v>276</v>
      </c>
      <c r="B25" s="337"/>
      <c r="C25" s="355">
        <f>SUM(E25:L25)</f>
        <v>32</v>
      </c>
      <c r="D25" s="355"/>
      <c r="E25" s="350">
        <v>0</v>
      </c>
      <c r="F25" s="350"/>
      <c r="G25" s="358">
        <v>6</v>
      </c>
      <c r="H25" s="358"/>
      <c r="I25" s="175">
        <v>1</v>
      </c>
      <c r="J25" s="175">
        <v>1</v>
      </c>
      <c r="K25" s="175">
        <v>2</v>
      </c>
      <c r="L25" s="175">
        <v>22</v>
      </c>
      <c r="M25" s="353">
        <v>7463</v>
      </c>
      <c r="N25" s="354"/>
      <c r="O25" s="47"/>
      <c r="P25" s="47"/>
    </row>
    <row r="26" spans="1:16" ht="21.95" customHeight="1" x14ac:dyDescent="0.15">
      <c r="A26" s="338">
        <v>27</v>
      </c>
      <c r="B26" s="339"/>
      <c r="C26" s="355">
        <f>SUM(E26:L26)</f>
        <v>26</v>
      </c>
      <c r="D26" s="355"/>
      <c r="E26" s="358">
        <v>1</v>
      </c>
      <c r="F26" s="358"/>
      <c r="G26" s="358">
        <v>2</v>
      </c>
      <c r="H26" s="358"/>
      <c r="I26" s="176">
        <v>3</v>
      </c>
      <c r="J26" s="176">
        <v>4</v>
      </c>
      <c r="K26" s="177">
        <v>0</v>
      </c>
      <c r="L26" s="176">
        <v>16</v>
      </c>
      <c r="M26" s="353">
        <v>12012</v>
      </c>
      <c r="N26" s="354"/>
      <c r="O26" s="10"/>
      <c r="P26" s="10"/>
    </row>
    <row r="27" spans="1:16" ht="21.95" customHeight="1" x14ac:dyDescent="0.15">
      <c r="A27" s="338">
        <v>28</v>
      </c>
      <c r="B27" s="339"/>
      <c r="C27" s="355">
        <f>SUM(E27:L27)</f>
        <v>19</v>
      </c>
      <c r="D27" s="355"/>
      <c r="E27" s="356">
        <v>1</v>
      </c>
      <c r="F27" s="356"/>
      <c r="G27" s="356">
        <v>4</v>
      </c>
      <c r="H27" s="356"/>
      <c r="I27" s="169">
        <v>2</v>
      </c>
      <c r="J27" s="169">
        <v>1</v>
      </c>
      <c r="K27" s="177">
        <v>0</v>
      </c>
      <c r="L27" s="169">
        <v>11</v>
      </c>
      <c r="M27" s="356">
        <v>3947</v>
      </c>
      <c r="N27" s="357"/>
      <c r="O27" s="10"/>
      <c r="P27" s="10"/>
    </row>
    <row r="28" spans="1:16" s="46" customFormat="1" ht="21.95" customHeight="1" x14ac:dyDescent="0.15">
      <c r="A28" s="324">
        <v>29</v>
      </c>
      <c r="B28" s="324"/>
      <c r="C28" s="325">
        <f>SUM(E28:L28)</f>
        <v>28</v>
      </c>
      <c r="D28" s="326"/>
      <c r="E28" s="350">
        <v>1</v>
      </c>
      <c r="F28" s="350"/>
      <c r="G28" s="350">
        <v>2</v>
      </c>
      <c r="H28" s="350"/>
      <c r="I28" s="177">
        <v>0</v>
      </c>
      <c r="J28" s="176">
        <v>5</v>
      </c>
      <c r="K28" s="178">
        <v>0</v>
      </c>
      <c r="L28" s="176">
        <v>20</v>
      </c>
      <c r="M28" s="344">
        <v>6497</v>
      </c>
      <c r="N28" s="345"/>
      <c r="O28" s="34"/>
      <c r="P28" s="34"/>
    </row>
    <row r="29" spans="1:16" s="46" customFormat="1" ht="21.95" customHeight="1" thickBot="1" x14ac:dyDescent="0.2">
      <c r="A29" s="329">
        <v>30</v>
      </c>
      <c r="B29" s="329"/>
      <c r="C29" s="351">
        <f>SUM(E29:L29)</f>
        <v>20</v>
      </c>
      <c r="D29" s="351"/>
      <c r="E29" s="352">
        <v>0</v>
      </c>
      <c r="F29" s="352"/>
      <c r="G29" s="352">
        <v>2</v>
      </c>
      <c r="H29" s="352"/>
      <c r="I29" s="181">
        <v>1</v>
      </c>
      <c r="J29" s="182">
        <v>1</v>
      </c>
      <c r="K29" s="183">
        <v>3</v>
      </c>
      <c r="L29" s="182">
        <v>13</v>
      </c>
      <c r="M29" s="346">
        <v>115497</v>
      </c>
      <c r="N29" s="347"/>
      <c r="O29" s="34"/>
      <c r="P29" s="34"/>
    </row>
    <row r="30" spans="1:16" ht="15" customHeight="1" x14ac:dyDescent="0.15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9" t="s">
        <v>48</v>
      </c>
    </row>
    <row r="31" spans="1:16" ht="15" customHeight="1" x14ac:dyDescent="0.15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9"/>
    </row>
    <row r="32" spans="1:16" ht="15" customHeight="1" x14ac:dyDescent="0.15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</row>
    <row r="33" spans="1:14" ht="15" customHeight="1" thickBot="1" x14ac:dyDescent="0.2">
      <c r="A33" s="100" t="s">
        <v>291</v>
      </c>
      <c r="B33" s="100"/>
      <c r="C33" s="100"/>
      <c r="D33" s="100"/>
      <c r="E33" s="100"/>
      <c r="F33" s="100"/>
      <c r="G33" s="100"/>
      <c r="H33" s="100"/>
      <c r="I33" s="100"/>
      <c r="J33" s="100"/>
      <c r="K33" s="100"/>
      <c r="L33" s="100"/>
      <c r="M33" s="100"/>
      <c r="N33" s="69" t="s">
        <v>65</v>
      </c>
    </row>
    <row r="34" spans="1:14" ht="20.100000000000001" customHeight="1" thickBot="1" x14ac:dyDescent="0.2">
      <c r="A34" s="342" t="s">
        <v>2</v>
      </c>
      <c r="B34" s="342"/>
      <c r="C34" s="343" t="s">
        <v>66</v>
      </c>
      <c r="D34" s="343"/>
      <c r="E34" s="343" t="s">
        <v>67</v>
      </c>
      <c r="F34" s="343"/>
      <c r="G34" s="343" t="s">
        <v>68</v>
      </c>
      <c r="H34" s="343"/>
      <c r="I34" s="343" t="s">
        <v>69</v>
      </c>
      <c r="J34" s="343"/>
      <c r="K34" s="343"/>
      <c r="L34" s="348" t="s">
        <v>70</v>
      </c>
      <c r="M34" s="348"/>
      <c r="N34" s="348"/>
    </row>
    <row r="35" spans="1:14" ht="20.100000000000001" customHeight="1" x14ac:dyDescent="0.15">
      <c r="A35" s="342"/>
      <c r="B35" s="342"/>
      <c r="C35" s="343"/>
      <c r="D35" s="343"/>
      <c r="E35" s="343"/>
      <c r="F35" s="343"/>
      <c r="G35" s="343"/>
      <c r="H35" s="343"/>
      <c r="I35" s="343"/>
      <c r="J35" s="343"/>
      <c r="K35" s="343"/>
      <c r="L35" s="349" t="s">
        <v>71</v>
      </c>
      <c r="M35" s="349"/>
      <c r="N35" s="349"/>
    </row>
    <row r="36" spans="1:14" ht="21.95" customHeight="1" x14ac:dyDescent="0.15">
      <c r="A36" s="336" t="s">
        <v>276</v>
      </c>
      <c r="B36" s="337"/>
      <c r="C36" s="325">
        <v>32</v>
      </c>
      <c r="D36" s="326"/>
      <c r="E36" s="326">
        <v>104</v>
      </c>
      <c r="F36" s="326"/>
      <c r="G36" s="326">
        <v>309</v>
      </c>
      <c r="H36" s="326"/>
      <c r="I36" s="326">
        <v>74380</v>
      </c>
      <c r="J36" s="326"/>
      <c r="K36" s="326"/>
      <c r="L36" s="332">
        <v>11.4</v>
      </c>
      <c r="M36" s="332"/>
      <c r="N36" s="331"/>
    </row>
    <row r="37" spans="1:14" ht="21.95" customHeight="1" x14ac:dyDescent="0.15">
      <c r="A37" s="338">
        <v>27</v>
      </c>
      <c r="B37" s="339"/>
      <c r="C37" s="325">
        <v>26</v>
      </c>
      <c r="D37" s="326"/>
      <c r="E37" s="326">
        <v>98</v>
      </c>
      <c r="F37" s="326"/>
      <c r="G37" s="326">
        <v>260</v>
      </c>
      <c r="H37" s="326"/>
      <c r="I37" s="326">
        <v>28820</v>
      </c>
      <c r="J37" s="326"/>
      <c r="K37" s="326"/>
      <c r="L37" s="332">
        <v>14</v>
      </c>
      <c r="M37" s="332"/>
      <c r="N37" s="331"/>
    </row>
    <row r="38" spans="1:14" ht="21.95" customHeight="1" x14ac:dyDescent="0.15">
      <c r="A38" s="338">
        <v>28</v>
      </c>
      <c r="B38" s="339"/>
      <c r="C38" s="340">
        <v>19</v>
      </c>
      <c r="D38" s="341"/>
      <c r="E38" s="333">
        <v>63</v>
      </c>
      <c r="F38" s="333"/>
      <c r="G38" s="333">
        <v>181</v>
      </c>
      <c r="H38" s="333"/>
      <c r="I38" s="333">
        <v>15665</v>
      </c>
      <c r="J38" s="333"/>
      <c r="K38" s="333"/>
      <c r="L38" s="334">
        <v>19.2</v>
      </c>
      <c r="M38" s="334"/>
      <c r="N38" s="335"/>
    </row>
    <row r="39" spans="1:14" s="46" customFormat="1" ht="21.95" customHeight="1" x14ac:dyDescent="0.15">
      <c r="A39" s="324">
        <v>29</v>
      </c>
      <c r="B39" s="324"/>
      <c r="C39" s="325">
        <v>28</v>
      </c>
      <c r="D39" s="325"/>
      <c r="E39" s="326">
        <v>122</v>
      </c>
      <c r="F39" s="326"/>
      <c r="G39" s="326">
        <v>342</v>
      </c>
      <c r="H39" s="326"/>
      <c r="I39" s="326">
        <v>17354</v>
      </c>
      <c r="J39" s="326"/>
      <c r="K39" s="326"/>
      <c r="L39" s="331">
        <v>13</v>
      </c>
      <c r="M39" s="331"/>
      <c r="N39" s="331"/>
    </row>
    <row r="40" spans="1:14" s="46" customFormat="1" ht="21.95" customHeight="1" thickBot="1" x14ac:dyDescent="0.2">
      <c r="A40" s="329">
        <v>30</v>
      </c>
      <c r="B40" s="329"/>
      <c r="C40" s="330">
        <v>20</v>
      </c>
      <c r="D40" s="330"/>
      <c r="E40" s="327">
        <v>80</v>
      </c>
      <c r="F40" s="327"/>
      <c r="G40" s="327">
        <v>225</v>
      </c>
      <c r="H40" s="327"/>
      <c r="I40" s="327">
        <v>29200</v>
      </c>
      <c r="J40" s="327"/>
      <c r="K40" s="327"/>
      <c r="L40" s="328">
        <v>18.3</v>
      </c>
      <c r="M40" s="328"/>
      <c r="N40" s="328"/>
    </row>
    <row r="41" spans="1:14" ht="18" customHeight="1" x14ac:dyDescent="0.15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9" t="s">
        <v>48</v>
      </c>
    </row>
    <row r="42" spans="1:14" ht="20.100000000000001" customHeight="1" x14ac:dyDescent="0.15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</row>
    <row r="43" spans="1:14" ht="20.100000000000001" customHeight="1" x14ac:dyDescent="0.15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</row>
  </sheetData>
  <sheetProtection sheet="1" objects="1" scenarios="1" selectLockedCells="1" selectUnlockedCells="1"/>
  <mergeCells count="114">
    <mergeCell ref="A13:B13"/>
    <mergeCell ref="C13:D13"/>
    <mergeCell ref="E13:F13"/>
    <mergeCell ref="G13:H13"/>
    <mergeCell ref="I13:J13"/>
    <mergeCell ref="K13:L13"/>
    <mergeCell ref="M13:N13"/>
    <mergeCell ref="A14:B14"/>
    <mergeCell ref="G14:H14"/>
    <mergeCell ref="I14:J14"/>
    <mergeCell ref="E15:F15"/>
    <mergeCell ref="G15:H15"/>
    <mergeCell ref="I15:J15"/>
    <mergeCell ref="A15:B15"/>
    <mergeCell ref="C15:D15"/>
    <mergeCell ref="C14:D14"/>
    <mergeCell ref="E14:F14"/>
    <mergeCell ref="M15:N15"/>
    <mergeCell ref="I16:J16"/>
    <mergeCell ref="K16:L16"/>
    <mergeCell ref="M16:N16"/>
    <mergeCell ref="K15:L15"/>
    <mergeCell ref="K14:L14"/>
    <mergeCell ref="M14:N14"/>
    <mergeCell ref="K17:L17"/>
    <mergeCell ref="I17:J17"/>
    <mergeCell ref="M17:N17"/>
    <mergeCell ref="A16:B16"/>
    <mergeCell ref="C16:D16"/>
    <mergeCell ref="E16:F16"/>
    <mergeCell ref="G16:H16"/>
    <mergeCell ref="C17:D17"/>
    <mergeCell ref="E17:F17"/>
    <mergeCell ref="G17:H17"/>
    <mergeCell ref="A17:B17"/>
    <mergeCell ref="M18:N18"/>
    <mergeCell ref="L23:L24"/>
    <mergeCell ref="M23:N23"/>
    <mergeCell ref="K18:L18"/>
    <mergeCell ref="M24:N24"/>
    <mergeCell ref="G24:H24"/>
    <mergeCell ref="A18:B18"/>
    <mergeCell ref="C18:D18"/>
    <mergeCell ref="E18:F18"/>
    <mergeCell ref="G18:H18"/>
    <mergeCell ref="I18:J18"/>
    <mergeCell ref="J23:J24"/>
    <mergeCell ref="M25:N25"/>
    <mergeCell ref="A23:B24"/>
    <mergeCell ref="C23:D24"/>
    <mergeCell ref="E23:F24"/>
    <mergeCell ref="G23:H23"/>
    <mergeCell ref="K23:K24"/>
    <mergeCell ref="A25:B25"/>
    <mergeCell ref="C25:D25"/>
    <mergeCell ref="E25:F25"/>
    <mergeCell ref="G25:H25"/>
    <mergeCell ref="M26:N26"/>
    <mergeCell ref="A27:B27"/>
    <mergeCell ref="C27:D27"/>
    <mergeCell ref="E27:F27"/>
    <mergeCell ref="G27:H27"/>
    <mergeCell ref="M27:N27"/>
    <mergeCell ref="A26:B26"/>
    <mergeCell ref="C26:D26"/>
    <mergeCell ref="E26:F26"/>
    <mergeCell ref="G26:H26"/>
    <mergeCell ref="M28:N28"/>
    <mergeCell ref="M29:N29"/>
    <mergeCell ref="I34:K35"/>
    <mergeCell ref="L34:N34"/>
    <mergeCell ref="L35:N35"/>
    <mergeCell ref="A28:B28"/>
    <mergeCell ref="C28:D28"/>
    <mergeCell ref="E28:F28"/>
    <mergeCell ref="G28:H28"/>
    <mergeCell ref="A29:B29"/>
    <mergeCell ref="C29:D29"/>
    <mergeCell ref="E29:F29"/>
    <mergeCell ref="G29:H29"/>
    <mergeCell ref="A36:B36"/>
    <mergeCell ref="C36:D36"/>
    <mergeCell ref="E36:F36"/>
    <mergeCell ref="G36:H36"/>
    <mergeCell ref="A38:B38"/>
    <mergeCell ref="C38:D38"/>
    <mergeCell ref="A34:B35"/>
    <mergeCell ref="A37:B37"/>
    <mergeCell ref="C37:D37"/>
    <mergeCell ref="E37:F37"/>
    <mergeCell ref="C34:D35"/>
    <mergeCell ref="E34:F35"/>
    <mergeCell ref="G34:H35"/>
    <mergeCell ref="I36:K36"/>
    <mergeCell ref="L36:N36"/>
    <mergeCell ref="I37:K37"/>
    <mergeCell ref="L37:N37"/>
    <mergeCell ref="I38:K38"/>
    <mergeCell ref="L38:N38"/>
    <mergeCell ref="E38:F38"/>
    <mergeCell ref="G38:H38"/>
    <mergeCell ref="G37:H37"/>
    <mergeCell ref="A39:B39"/>
    <mergeCell ref="C39:D39"/>
    <mergeCell ref="E39:F39"/>
    <mergeCell ref="G39:H39"/>
    <mergeCell ref="I40:K40"/>
    <mergeCell ref="L40:N40"/>
    <mergeCell ref="A40:B40"/>
    <mergeCell ref="C40:D40"/>
    <mergeCell ref="E40:F40"/>
    <mergeCell ref="G40:H40"/>
    <mergeCell ref="I39:K39"/>
    <mergeCell ref="L39:N39"/>
  </mergeCells>
  <phoneticPr fontId="21"/>
  <printOptions horizontalCentered="1"/>
  <pageMargins left="0.59055118110236227" right="0.59055118110236227" top="0.59055118110236227" bottom="0.59055118110236227" header="0.39370078740157483" footer="0.39370078740157483"/>
  <pageSetup paperSize="9" firstPageNumber="128" orientation="portrait" useFirstPageNumber="1" verticalDpi="300" r:id="rId1"/>
  <headerFooter scaleWithDoc="0" alignWithMargins="0">
    <oddHeader>&amp;L警察及び消防</oddHeader>
    <oddFooter>&amp;C&amp;12&amp;A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C000"/>
  </sheetPr>
  <dimension ref="A1:Q52"/>
  <sheetViews>
    <sheetView view="pageBreakPreview" zoomScaleNormal="100" zoomScaleSheetLayoutView="100" workbookViewId="0">
      <selection activeCell="H56" sqref="H56"/>
    </sheetView>
  </sheetViews>
  <sheetFormatPr defaultRowHeight="15.95" customHeight="1" x14ac:dyDescent="0.15"/>
  <cols>
    <col min="1" max="1" width="4.140625" style="18" customWidth="1"/>
    <col min="2" max="2" width="5.85546875" style="18" customWidth="1"/>
    <col min="3" max="3" width="8.7109375" style="18" customWidth="1"/>
    <col min="4" max="17" width="6.85546875" style="18" customWidth="1"/>
    <col min="18" max="16384" width="9.140625" style="18"/>
  </cols>
  <sheetData>
    <row r="1" spans="1:17" ht="5.0999999999999996" customHeight="1" x14ac:dyDescent="0.15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N1" s="10"/>
      <c r="O1" s="9"/>
      <c r="P1" s="9"/>
      <c r="Q1" s="9"/>
    </row>
    <row r="2" spans="1:17" ht="15" customHeight="1" thickBot="1" x14ac:dyDescent="0.2">
      <c r="A2" s="105" t="s">
        <v>292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25"/>
      <c r="M2" s="89"/>
      <c r="N2" s="105"/>
      <c r="O2" s="90" t="s">
        <v>8</v>
      </c>
      <c r="P2" s="9"/>
      <c r="Q2" s="9"/>
    </row>
    <row r="3" spans="1:17" ht="30" customHeight="1" x14ac:dyDescent="0.15">
      <c r="A3" s="397" t="s">
        <v>202</v>
      </c>
      <c r="B3" s="398"/>
      <c r="C3" s="398"/>
      <c r="D3" s="398"/>
      <c r="E3" s="399"/>
      <c r="F3" s="432" t="s">
        <v>298</v>
      </c>
      <c r="G3" s="399"/>
      <c r="H3" s="432" t="s">
        <v>299</v>
      </c>
      <c r="I3" s="399"/>
      <c r="J3" s="432" t="s">
        <v>300</v>
      </c>
      <c r="K3" s="399"/>
      <c r="L3" s="432" t="s">
        <v>303</v>
      </c>
      <c r="M3" s="399"/>
      <c r="N3" s="428" t="s">
        <v>305</v>
      </c>
      <c r="O3" s="429"/>
    </row>
    <row r="4" spans="1:17" ht="20.100000000000001" customHeight="1" x14ac:dyDescent="0.15">
      <c r="A4" s="392" t="s">
        <v>72</v>
      </c>
      <c r="B4" s="393"/>
      <c r="C4" s="393"/>
      <c r="D4" s="393"/>
      <c r="E4" s="394"/>
      <c r="F4" s="439">
        <f>SUM(F5:G24)</f>
        <v>32</v>
      </c>
      <c r="G4" s="420"/>
      <c r="H4" s="440">
        <f>SUM(H5:I24)</f>
        <v>26</v>
      </c>
      <c r="I4" s="440"/>
      <c r="J4" s="440">
        <f>SUM(J5:K24)</f>
        <v>19</v>
      </c>
      <c r="K4" s="440"/>
      <c r="L4" s="441">
        <f>SUM(L5:M24)</f>
        <v>28</v>
      </c>
      <c r="M4" s="441"/>
      <c r="N4" s="441">
        <f>SUM(N5:O24)</f>
        <v>20</v>
      </c>
      <c r="O4" s="442"/>
    </row>
    <row r="5" spans="1:17" ht="15" customHeight="1" x14ac:dyDescent="0.15">
      <c r="A5" s="103"/>
      <c r="B5" s="384" t="s">
        <v>73</v>
      </c>
      <c r="C5" s="384"/>
      <c r="D5" s="384"/>
      <c r="E5" s="385"/>
      <c r="F5" s="438">
        <v>1</v>
      </c>
      <c r="G5" s="417"/>
      <c r="H5" s="417">
        <v>1</v>
      </c>
      <c r="I5" s="417"/>
      <c r="J5" s="418">
        <v>3</v>
      </c>
      <c r="K5" s="418"/>
      <c r="L5" s="400">
        <v>4</v>
      </c>
      <c r="M5" s="400"/>
      <c r="N5" s="415">
        <v>3</v>
      </c>
      <c r="O5" s="416"/>
    </row>
    <row r="6" spans="1:17" ht="15" customHeight="1" x14ac:dyDescent="0.15">
      <c r="A6" s="103"/>
      <c r="B6" s="384" t="s">
        <v>74</v>
      </c>
      <c r="C6" s="384"/>
      <c r="D6" s="384"/>
      <c r="E6" s="385"/>
      <c r="F6" s="438">
        <v>0</v>
      </c>
      <c r="G6" s="417"/>
      <c r="H6" s="417">
        <v>0</v>
      </c>
      <c r="I6" s="417"/>
      <c r="J6" s="418">
        <v>0</v>
      </c>
      <c r="K6" s="418"/>
      <c r="L6" s="400">
        <v>1</v>
      </c>
      <c r="M6" s="400"/>
      <c r="N6" s="415">
        <v>0</v>
      </c>
      <c r="O6" s="416"/>
    </row>
    <row r="7" spans="1:17" ht="15" customHeight="1" x14ac:dyDescent="0.15">
      <c r="A7" s="103"/>
      <c r="B7" s="384" t="s">
        <v>75</v>
      </c>
      <c r="C7" s="384"/>
      <c r="D7" s="384"/>
      <c r="E7" s="385"/>
      <c r="F7" s="437">
        <v>1</v>
      </c>
      <c r="G7" s="436"/>
      <c r="H7" s="436">
        <v>2</v>
      </c>
      <c r="I7" s="436"/>
      <c r="J7" s="418">
        <v>0</v>
      </c>
      <c r="K7" s="418"/>
      <c r="L7" s="400">
        <v>3</v>
      </c>
      <c r="M7" s="400"/>
      <c r="N7" s="415">
        <v>1</v>
      </c>
      <c r="O7" s="416"/>
    </row>
    <row r="8" spans="1:17" ht="15" customHeight="1" x14ac:dyDescent="0.15">
      <c r="A8" s="103"/>
      <c r="B8" s="390" t="s">
        <v>76</v>
      </c>
      <c r="C8" s="390"/>
      <c r="D8" s="390"/>
      <c r="E8" s="391"/>
      <c r="F8" s="437">
        <v>2</v>
      </c>
      <c r="G8" s="436"/>
      <c r="H8" s="436">
        <v>4</v>
      </c>
      <c r="I8" s="436"/>
      <c r="J8" s="418">
        <v>2</v>
      </c>
      <c r="K8" s="418"/>
      <c r="L8" s="436">
        <v>1</v>
      </c>
      <c r="M8" s="436"/>
      <c r="N8" s="415">
        <v>2</v>
      </c>
      <c r="O8" s="416"/>
    </row>
    <row r="9" spans="1:17" ht="15" customHeight="1" x14ac:dyDescent="0.15">
      <c r="A9" s="103"/>
      <c r="B9" s="390" t="s">
        <v>77</v>
      </c>
      <c r="C9" s="390"/>
      <c r="D9" s="390"/>
      <c r="E9" s="391"/>
      <c r="F9" s="438">
        <v>2</v>
      </c>
      <c r="G9" s="417"/>
      <c r="H9" s="417">
        <v>1</v>
      </c>
      <c r="I9" s="417"/>
      <c r="J9" s="418">
        <v>1</v>
      </c>
      <c r="K9" s="418"/>
      <c r="L9" s="400">
        <v>1</v>
      </c>
      <c r="M9" s="400"/>
      <c r="N9" s="415">
        <v>0</v>
      </c>
      <c r="O9" s="416"/>
    </row>
    <row r="10" spans="1:17" ht="15" customHeight="1" x14ac:dyDescent="0.15">
      <c r="A10" s="103"/>
      <c r="B10" s="390" t="s">
        <v>78</v>
      </c>
      <c r="C10" s="390"/>
      <c r="D10" s="390"/>
      <c r="E10" s="391"/>
      <c r="F10" s="437">
        <v>5</v>
      </c>
      <c r="G10" s="436"/>
      <c r="H10" s="436">
        <v>3</v>
      </c>
      <c r="I10" s="436"/>
      <c r="J10" s="418">
        <v>0</v>
      </c>
      <c r="K10" s="418"/>
      <c r="L10" s="400">
        <v>1</v>
      </c>
      <c r="M10" s="400"/>
      <c r="N10" s="415">
        <v>1</v>
      </c>
      <c r="O10" s="416"/>
    </row>
    <row r="11" spans="1:17" ht="15" customHeight="1" x14ac:dyDescent="0.15">
      <c r="A11" s="103"/>
      <c r="B11" s="390" t="s">
        <v>79</v>
      </c>
      <c r="C11" s="390"/>
      <c r="D11" s="390"/>
      <c r="E11" s="391"/>
      <c r="F11" s="436">
        <v>5</v>
      </c>
      <c r="G11" s="436"/>
      <c r="H11" s="436">
        <v>1</v>
      </c>
      <c r="I11" s="436"/>
      <c r="J11" s="418">
        <v>1</v>
      </c>
      <c r="K11" s="418"/>
      <c r="L11" s="418">
        <v>0</v>
      </c>
      <c r="M11" s="418"/>
      <c r="N11" s="415">
        <v>1</v>
      </c>
      <c r="O11" s="416"/>
    </row>
    <row r="12" spans="1:17" ht="15" customHeight="1" x14ac:dyDescent="0.15">
      <c r="A12" s="103"/>
      <c r="B12" s="390" t="s">
        <v>80</v>
      </c>
      <c r="C12" s="390"/>
      <c r="D12" s="390"/>
      <c r="E12" s="391"/>
      <c r="F12" s="436">
        <v>2</v>
      </c>
      <c r="G12" s="436"/>
      <c r="H12" s="436">
        <v>2</v>
      </c>
      <c r="I12" s="436"/>
      <c r="J12" s="418">
        <v>1</v>
      </c>
      <c r="K12" s="418"/>
      <c r="L12" s="436">
        <v>1</v>
      </c>
      <c r="M12" s="436"/>
      <c r="N12" s="415">
        <v>1</v>
      </c>
      <c r="O12" s="416"/>
    </row>
    <row r="13" spans="1:17" ht="15" customHeight="1" x14ac:dyDescent="0.15">
      <c r="A13" s="103"/>
      <c r="B13" s="390" t="s">
        <v>81</v>
      </c>
      <c r="C13" s="390"/>
      <c r="D13" s="390"/>
      <c r="E13" s="391"/>
      <c r="F13" s="435">
        <v>0</v>
      </c>
      <c r="G13" s="435"/>
      <c r="H13" s="435">
        <v>0</v>
      </c>
      <c r="I13" s="435"/>
      <c r="J13" s="418">
        <v>2</v>
      </c>
      <c r="K13" s="418"/>
      <c r="L13" s="418">
        <v>0</v>
      </c>
      <c r="M13" s="418"/>
      <c r="N13" s="415">
        <v>1</v>
      </c>
      <c r="O13" s="416"/>
    </row>
    <row r="14" spans="1:17" ht="15" customHeight="1" x14ac:dyDescent="0.15">
      <c r="A14" s="103"/>
      <c r="B14" s="390" t="s">
        <v>82</v>
      </c>
      <c r="C14" s="390"/>
      <c r="D14" s="390"/>
      <c r="E14" s="391"/>
      <c r="F14" s="418">
        <v>0</v>
      </c>
      <c r="G14" s="418"/>
      <c r="H14" s="435">
        <v>0</v>
      </c>
      <c r="I14" s="435"/>
      <c r="J14" s="418">
        <v>0</v>
      </c>
      <c r="K14" s="418"/>
      <c r="L14" s="418">
        <v>0</v>
      </c>
      <c r="M14" s="418"/>
      <c r="N14" s="415">
        <v>0</v>
      </c>
      <c r="O14" s="416"/>
    </row>
    <row r="15" spans="1:17" ht="15" customHeight="1" x14ac:dyDescent="0.15">
      <c r="A15" s="103"/>
      <c r="B15" s="390" t="s">
        <v>83</v>
      </c>
      <c r="C15" s="390"/>
      <c r="D15" s="390"/>
      <c r="E15" s="391"/>
      <c r="F15" s="417">
        <v>4</v>
      </c>
      <c r="G15" s="417"/>
      <c r="H15" s="417">
        <v>0</v>
      </c>
      <c r="I15" s="417"/>
      <c r="J15" s="418">
        <v>0</v>
      </c>
      <c r="K15" s="418"/>
      <c r="L15" s="400">
        <v>3</v>
      </c>
      <c r="M15" s="400"/>
      <c r="N15" s="415">
        <v>2</v>
      </c>
      <c r="O15" s="416"/>
    </row>
    <row r="16" spans="1:17" ht="15" customHeight="1" x14ac:dyDescent="0.15">
      <c r="A16" s="103"/>
      <c r="B16" s="390" t="s">
        <v>84</v>
      </c>
      <c r="C16" s="390"/>
      <c r="D16" s="390"/>
      <c r="E16" s="391"/>
      <c r="F16" s="418">
        <v>0</v>
      </c>
      <c r="G16" s="418"/>
      <c r="H16" s="435">
        <v>3</v>
      </c>
      <c r="I16" s="435"/>
      <c r="J16" s="418">
        <v>0</v>
      </c>
      <c r="K16" s="418"/>
      <c r="L16" s="400">
        <v>2</v>
      </c>
      <c r="M16" s="400"/>
      <c r="N16" s="415">
        <v>2</v>
      </c>
      <c r="O16" s="416"/>
    </row>
    <row r="17" spans="1:17" ht="15" customHeight="1" x14ac:dyDescent="0.15">
      <c r="A17" s="103"/>
      <c r="B17" s="384" t="s">
        <v>85</v>
      </c>
      <c r="C17" s="384"/>
      <c r="D17" s="384"/>
      <c r="E17" s="385"/>
      <c r="F17" s="417">
        <v>1</v>
      </c>
      <c r="G17" s="417"/>
      <c r="H17" s="417">
        <v>2</v>
      </c>
      <c r="I17" s="417"/>
      <c r="J17" s="418">
        <v>2</v>
      </c>
      <c r="K17" s="418"/>
      <c r="L17" s="400">
        <v>0</v>
      </c>
      <c r="M17" s="400"/>
      <c r="N17" s="415">
        <v>0</v>
      </c>
      <c r="O17" s="416"/>
    </row>
    <row r="18" spans="1:17" ht="15" customHeight="1" x14ac:dyDescent="0.15">
      <c r="A18" s="103"/>
      <c r="B18" s="384" t="s">
        <v>86</v>
      </c>
      <c r="C18" s="384"/>
      <c r="D18" s="384"/>
      <c r="E18" s="385"/>
      <c r="F18" s="417">
        <v>0</v>
      </c>
      <c r="G18" s="417"/>
      <c r="H18" s="417">
        <v>0</v>
      </c>
      <c r="I18" s="417"/>
      <c r="J18" s="418">
        <v>0</v>
      </c>
      <c r="K18" s="418"/>
      <c r="L18" s="400">
        <v>3</v>
      </c>
      <c r="M18" s="400"/>
      <c r="N18" s="415">
        <v>2</v>
      </c>
      <c r="O18" s="416"/>
    </row>
    <row r="19" spans="1:17" ht="15" customHeight="1" x14ac:dyDescent="0.15">
      <c r="A19" s="103"/>
      <c r="B19" s="384" t="s">
        <v>87</v>
      </c>
      <c r="C19" s="384"/>
      <c r="D19" s="384"/>
      <c r="E19" s="385"/>
      <c r="F19" s="417">
        <v>5</v>
      </c>
      <c r="G19" s="417"/>
      <c r="H19" s="417">
        <v>3</v>
      </c>
      <c r="I19" s="417"/>
      <c r="J19" s="418">
        <v>3</v>
      </c>
      <c r="K19" s="418"/>
      <c r="L19" s="400">
        <v>1</v>
      </c>
      <c r="M19" s="400"/>
      <c r="N19" s="415">
        <v>0</v>
      </c>
      <c r="O19" s="416"/>
    </row>
    <row r="20" spans="1:17" ht="15" customHeight="1" x14ac:dyDescent="0.15">
      <c r="A20" s="103"/>
      <c r="B20" s="384" t="s">
        <v>88</v>
      </c>
      <c r="C20" s="384"/>
      <c r="D20" s="384"/>
      <c r="E20" s="385"/>
      <c r="F20" s="417">
        <v>2</v>
      </c>
      <c r="G20" s="417"/>
      <c r="H20" s="417">
        <v>3</v>
      </c>
      <c r="I20" s="417"/>
      <c r="J20" s="418">
        <v>3</v>
      </c>
      <c r="K20" s="418"/>
      <c r="L20" s="400">
        <v>6</v>
      </c>
      <c r="M20" s="400"/>
      <c r="N20" s="415">
        <v>0</v>
      </c>
      <c r="O20" s="416"/>
    </row>
    <row r="21" spans="1:17" ht="15" customHeight="1" x14ac:dyDescent="0.15">
      <c r="A21" s="103"/>
      <c r="B21" s="384" t="s">
        <v>89</v>
      </c>
      <c r="C21" s="384"/>
      <c r="D21" s="384"/>
      <c r="E21" s="385"/>
      <c r="F21" s="417">
        <v>1</v>
      </c>
      <c r="G21" s="417"/>
      <c r="H21" s="417">
        <v>0</v>
      </c>
      <c r="I21" s="417"/>
      <c r="J21" s="418">
        <v>0</v>
      </c>
      <c r="K21" s="418"/>
      <c r="L21" s="400">
        <v>1</v>
      </c>
      <c r="M21" s="400"/>
      <c r="N21" s="415">
        <v>2</v>
      </c>
      <c r="O21" s="416"/>
    </row>
    <row r="22" spans="1:17" ht="15" customHeight="1" x14ac:dyDescent="0.15">
      <c r="A22" s="103"/>
      <c r="B22" s="384" t="s">
        <v>90</v>
      </c>
      <c r="C22" s="384"/>
      <c r="D22" s="384"/>
      <c r="E22" s="385"/>
      <c r="F22" s="417">
        <v>0</v>
      </c>
      <c r="G22" s="417"/>
      <c r="H22" s="417">
        <v>1</v>
      </c>
      <c r="I22" s="417"/>
      <c r="J22" s="418">
        <v>1</v>
      </c>
      <c r="K22" s="418"/>
      <c r="L22" s="400">
        <v>0</v>
      </c>
      <c r="M22" s="400"/>
      <c r="N22" s="415">
        <v>2</v>
      </c>
      <c r="O22" s="416"/>
    </row>
    <row r="23" spans="1:17" ht="15" customHeight="1" x14ac:dyDescent="0.15">
      <c r="A23" s="103"/>
      <c r="B23" s="384" t="s">
        <v>91</v>
      </c>
      <c r="C23" s="384"/>
      <c r="D23" s="384"/>
      <c r="E23" s="385"/>
      <c r="F23" s="417">
        <v>1</v>
      </c>
      <c r="G23" s="417"/>
      <c r="H23" s="417">
        <v>0</v>
      </c>
      <c r="I23" s="417"/>
      <c r="J23" s="418">
        <v>0</v>
      </c>
      <c r="K23" s="418"/>
      <c r="L23" s="400">
        <v>0</v>
      </c>
      <c r="M23" s="400"/>
      <c r="N23" s="415">
        <v>0</v>
      </c>
      <c r="O23" s="416"/>
    </row>
    <row r="24" spans="1:17" ht="15" customHeight="1" thickBot="1" x14ac:dyDescent="0.2">
      <c r="A24" s="104"/>
      <c r="B24" s="395" t="s">
        <v>92</v>
      </c>
      <c r="C24" s="395"/>
      <c r="D24" s="395"/>
      <c r="E24" s="396"/>
      <c r="F24" s="423">
        <v>0</v>
      </c>
      <c r="G24" s="423"/>
      <c r="H24" s="424">
        <v>0</v>
      </c>
      <c r="I24" s="424"/>
      <c r="J24" s="425">
        <v>0</v>
      </c>
      <c r="K24" s="425"/>
      <c r="L24" s="413">
        <v>0</v>
      </c>
      <c r="M24" s="413"/>
      <c r="N24" s="426">
        <v>0</v>
      </c>
      <c r="O24" s="427"/>
    </row>
    <row r="25" spans="1:17" ht="15" customHeight="1" x14ac:dyDescent="0.15">
      <c r="A25" s="10"/>
      <c r="B25" s="10"/>
      <c r="C25" s="10"/>
      <c r="F25" s="10"/>
      <c r="G25" s="10"/>
      <c r="H25" s="10"/>
      <c r="J25" s="10"/>
      <c r="K25" s="10"/>
      <c r="L25" s="10"/>
      <c r="M25" s="10"/>
      <c r="N25" s="10"/>
      <c r="O25" s="9" t="s">
        <v>48</v>
      </c>
      <c r="P25" s="9"/>
      <c r="Q25" s="9"/>
    </row>
    <row r="26" spans="1:17" ht="15" customHeight="1" x14ac:dyDescent="0.15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</row>
    <row r="27" spans="1:17" ht="15" customHeight="1" thickBot="1" x14ac:dyDescent="0.2">
      <c r="A27" s="105" t="s">
        <v>293</v>
      </c>
      <c r="B27" s="105"/>
      <c r="C27" s="105"/>
      <c r="D27" s="105"/>
      <c r="E27" s="105"/>
      <c r="F27" s="105"/>
      <c r="G27" s="105"/>
      <c r="H27" s="105"/>
      <c r="I27" s="105"/>
      <c r="J27" s="105"/>
      <c r="K27" s="105"/>
      <c r="L27" s="105"/>
      <c r="M27" s="89"/>
      <c r="N27" s="90"/>
      <c r="O27" s="90" t="s">
        <v>8</v>
      </c>
      <c r="P27" s="9"/>
      <c r="Q27" s="9"/>
    </row>
    <row r="28" spans="1:17" ht="30" customHeight="1" x14ac:dyDescent="0.15">
      <c r="A28" s="397" t="s">
        <v>203</v>
      </c>
      <c r="B28" s="398"/>
      <c r="C28" s="398"/>
      <c r="D28" s="398"/>
      <c r="E28" s="399"/>
      <c r="F28" s="432" t="s">
        <v>298</v>
      </c>
      <c r="G28" s="399"/>
      <c r="H28" s="432" t="s">
        <v>299</v>
      </c>
      <c r="I28" s="431"/>
      <c r="J28" s="433" t="s">
        <v>300</v>
      </c>
      <c r="K28" s="434"/>
      <c r="L28" s="430" t="s">
        <v>303</v>
      </c>
      <c r="M28" s="431"/>
      <c r="N28" s="428" t="s">
        <v>305</v>
      </c>
      <c r="O28" s="429"/>
    </row>
    <row r="29" spans="1:17" ht="20.100000000000001" customHeight="1" x14ac:dyDescent="0.15">
      <c r="A29" s="392" t="s">
        <v>232</v>
      </c>
      <c r="B29" s="393"/>
      <c r="C29" s="393"/>
      <c r="D29" s="393"/>
      <c r="E29" s="394"/>
      <c r="F29" s="419">
        <f>SUM(F30:G41)</f>
        <v>32</v>
      </c>
      <c r="G29" s="419"/>
      <c r="H29" s="420">
        <f>SUM(H30:I41)</f>
        <v>26</v>
      </c>
      <c r="I29" s="420"/>
      <c r="J29" s="419">
        <f>SUM(J30:K41)</f>
        <v>19</v>
      </c>
      <c r="K29" s="419"/>
      <c r="L29" s="421">
        <f>SUM(L30:M41)</f>
        <v>28</v>
      </c>
      <c r="M29" s="421"/>
      <c r="N29" s="422">
        <f>SUM(N30:O41)</f>
        <v>20</v>
      </c>
      <c r="O29" s="422"/>
    </row>
    <row r="30" spans="1:17" ht="15" customHeight="1" x14ac:dyDescent="0.15">
      <c r="A30" s="103"/>
      <c r="B30" s="388" t="s">
        <v>233</v>
      </c>
      <c r="C30" s="388"/>
      <c r="D30" s="388"/>
      <c r="E30" s="389"/>
      <c r="F30" s="400">
        <v>1</v>
      </c>
      <c r="G30" s="400"/>
      <c r="H30" s="400">
        <v>0</v>
      </c>
      <c r="I30" s="400"/>
      <c r="J30" s="400">
        <v>0</v>
      </c>
      <c r="K30" s="400"/>
      <c r="L30" s="418">
        <v>4</v>
      </c>
      <c r="M30" s="418"/>
      <c r="N30" s="415">
        <v>3</v>
      </c>
      <c r="O30" s="416"/>
    </row>
    <row r="31" spans="1:17" ht="15" customHeight="1" x14ac:dyDescent="0.15">
      <c r="A31" s="103"/>
      <c r="B31" s="388" t="s">
        <v>234</v>
      </c>
      <c r="C31" s="388"/>
      <c r="D31" s="388"/>
      <c r="E31" s="389"/>
      <c r="F31" s="417">
        <v>2</v>
      </c>
      <c r="G31" s="417"/>
      <c r="H31" s="417">
        <v>0</v>
      </c>
      <c r="I31" s="417"/>
      <c r="J31" s="400">
        <v>0</v>
      </c>
      <c r="K31" s="400"/>
      <c r="L31" s="418">
        <v>1</v>
      </c>
      <c r="M31" s="418"/>
      <c r="N31" s="415">
        <v>1</v>
      </c>
      <c r="O31" s="416"/>
    </row>
    <row r="32" spans="1:17" ht="15" customHeight="1" x14ac:dyDescent="0.15">
      <c r="A32" s="103"/>
      <c r="B32" s="388" t="s">
        <v>235</v>
      </c>
      <c r="C32" s="388"/>
      <c r="D32" s="388"/>
      <c r="E32" s="389"/>
      <c r="F32" s="400">
        <v>0</v>
      </c>
      <c r="G32" s="400"/>
      <c r="H32" s="400">
        <v>3</v>
      </c>
      <c r="I32" s="400"/>
      <c r="J32" s="400">
        <v>1</v>
      </c>
      <c r="K32" s="400"/>
      <c r="L32" s="418">
        <v>1</v>
      </c>
      <c r="M32" s="418"/>
      <c r="N32" s="415">
        <v>0</v>
      </c>
      <c r="O32" s="416"/>
    </row>
    <row r="33" spans="1:17" ht="15" customHeight="1" x14ac:dyDescent="0.15">
      <c r="A33" s="103"/>
      <c r="B33" s="388" t="s">
        <v>236</v>
      </c>
      <c r="C33" s="388"/>
      <c r="D33" s="388"/>
      <c r="E33" s="389"/>
      <c r="F33" s="417">
        <v>3</v>
      </c>
      <c r="G33" s="417"/>
      <c r="H33" s="417">
        <v>0</v>
      </c>
      <c r="I33" s="417"/>
      <c r="J33" s="400">
        <v>2</v>
      </c>
      <c r="K33" s="400"/>
      <c r="L33" s="418">
        <v>1</v>
      </c>
      <c r="M33" s="418"/>
      <c r="N33" s="415">
        <v>0</v>
      </c>
      <c r="O33" s="416"/>
    </row>
    <row r="34" spans="1:17" ht="15" customHeight="1" x14ac:dyDescent="0.15">
      <c r="A34" s="103"/>
      <c r="B34" s="388" t="s">
        <v>237</v>
      </c>
      <c r="C34" s="388"/>
      <c r="D34" s="388"/>
      <c r="E34" s="389"/>
      <c r="F34" s="417">
        <v>4</v>
      </c>
      <c r="G34" s="417"/>
      <c r="H34" s="417">
        <v>5</v>
      </c>
      <c r="I34" s="417"/>
      <c r="J34" s="400">
        <v>3</v>
      </c>
      <c r="K34" s="400"/>
      <c r="L34" s="418">
        <v>1</v>
      </c>
      <c r="M34" s="418"/>
      <c r="N34" s="415">
        <v>1</v>
      </c>
      <c r="O34" s="416"/>
    </row>
    <row r="35" spans="1:17" ht="15" customHeight="1" x14ac:dyDescent="0.15">
      <c r="A35" s="103"/>
      <c r="B35" s="388" t="s">
        <v>238</v>
      </c>
      <c r="C35" s="388"/>
      <c r="D35" s="388"/>
      <c r="E35" s="389"/>
      <c r="F35" s="400">
        <v>4</v>
      </c>
      <c r="G35" s="400"/>
      <c r="H35" s="400">
        <v>3</v>
      </c>
      <c r="I35" s="400"/>
      <c r="J35" s="400">
        <v>2</v>
      </c>
      <c r="K35" s="400"/>
      <c r="L35" s="401">
        <v>5</v>
      </c>
      <c r="M35" s="401"/>
      <c r="N35" s="402">
        <v>1</v>
      </c>
      <c r="O35" s="403"/>
    </row>
    <row r="36" spans="1:17" ht="15" customHeight="1" x14ac:dyDescent="0.15">
      <c r="A36" s="103"/>
      <c r="B36" s="388" t="s">
        <v>239</v>
      </c>
      <c r="C36" s="388"/>
      <c r="D36" s="388"/>
      <c r="E36" s="389"/>
      <c r="F36" s="400">
        <v>1</v>
      </c>
      <c r="G36" s="400"/>
      <c r="H36" s="400">
        <v>3</v>
      </c>
      <c r="I36" s="400"/>
      <c r="J36" s="400">
        <v>1</v>
      </c>
      <c r="K36" s="400"/>
      <c r="L36" s="401">
        <v>2</v>
      </c>
      <c r="M36" s="401"/>
      <c r="N36" s="402">
        <v>2</v>
      </c>
      <c r="O36" s="403"/>
    </row>
    <row r="37" spans="1:17" ht="15" customHeight="1" x14ac:dyDescent="0.15">
      <c r="A37" s="103"/>
      <c r="B37" s="388" t="s">
        <v>240</v>
      </c>
      <c r="C37" s="388"/>
      <c r="D37" s="388"/>
      <c r="E37" s="389"/>
      <c r="F37" s="400">
        <v>1</v>
      </c>
      <c r="G37" s="400"/>
      <c r="H37" s="400">
        <v>3</v>
      </c>
      <c r="I37" s="400"/>
      <c r="J37" s="400">
        <v>3</v>
      </c>
      <c r="K37" s="400"/>
      <c r="L37" s="401">
        <v>2</v>
      </c>
      <c r="M37" s="401"/>
      <c r="N37" s="402">
        <v>3</v>
      </c>
      <c r="O37" s="403"/>
    </row>
    <row r="38" spans="1:17" ht="15" customHeight="1" x14ac:dyDescent="0.15">
      <c r="A38" s="103"/>
      <c r="B38" s="388" t="s">
        <v>241</v>
      </c>
      <c r="C38" s="388"/>
      <c r="D38" s="388"/>
      <c r="E38" s="389"/>
      <c r="F38" s="400">
        <v>10</v>
      </c>
      <c r="G38" s="400"/>
      <c r="H38" s="400">
        <v>4</v>
      </c>
      <c r="I38" s="400"/>
      <c r="J38" s="400">
        <v>2</v>
      </c>
      <c r="K38" s="400"/>
      <c r="L38" s="401">
        <v>5</v>
      </c>
      <c r="M38" s="401"/>
      <c r="N38" s="402">
        <v>4</v>
      </c>
      <c r="O38" s="403"/>
    </row>
    <row r="39" spans="1:17" ht="15" customHeight="1" x14ac:dyDescent="0.15">
      <c r="A39" s="103"/>
      <c r="B39" s="388" t="s">
        <v>242</v>
      </c>
      <c r="C39" s="388"/>
      <c r="D39" s="388"/>
      <c r="E39" s="389"/>
      <c r="F39" s="400">
        <v>1</v>
      </c>
      <c r="G39" s="400"/>
      <c r="H39" s="400">
        <v>3</v>
      </c>
      <c r="I39" s="400"/>
      <c r="J39" s="400">
        <v>1</v>
      </c>
      <c r="K39" s="400"/>
      <c r="L39" s="401">
        <v>3</v>
      </c>
      <c r="M39" s="401"/>
      <c r="N39" s="402">
        <v>2</v>
      </c>
      <c r="O39" s="403"/>
    </row>
    <row r="40" spans="1:17" ht="15" customHeight="1" x14ac:dyDescent="0.15">
      <c r="A40" s="103"/>
      <c r="B40" s="388" t="s">
        <v>243</v>
      </c>
      <c r="C40" s="388"/>
      <c r="D40" s="388"/>
      <c r="E40" s="389"/>
      <c r="F40" s="400">
        <v>4</v>
      </c>
      <c r="G40" s="400"/>
      <c r="H40" s="400">
        <v>2</v>
      </c>
      <c r="I40" s="400"/>
      <c r="J40" s="400">
        <v>4</v>
      </c>
      <c r="K40" s="400"/>
      <c r="L40" s="401">
        <v>1</v>
      </c>
      <c r="M40" s="401"/>
      <c r="N40" s="402">
        <v>2</v>
      </c>
      <c r="O40" s="403"/>
    </row>
    <row r="41" spans="1:17" ht="15" customHeight="1" thickBot="1" x14ac:dyDescent="0.2">
      <c r="A41" s="104"/>
      <c r="B41" s="386" t="s">
        <v>244</v>
      </c>
      <c r="C41" s="386"/>
      <c r="D41" s="386"/>
      <c r="E41" s="387"/>
      <c r="F41" s="413">
        <v>1</v>
      </c>
      <c r="G41" s="413"/>
      <c r="H41" s="413">
        <v>0</v>
      </c>
      <c r="I41" s="413"/>
      <c r="J41" s="413">
        <v>0</v>
      </c>
      <c r="K41" s="413"/>
      <c r="L41" s="414">
        <v>2</v>
      </c>
      <c r="M41" s="414"/>
      <c r="N41" s="411">
        <v>1</v>
      </c>
      <c r="O41" s="412"/>
    </row>
    <row r="42" spans="1:17" ht="15" customHeight="1" x14ac:dyDescent="0.15">
      <c r="A42" s="10"/>
      <c r="B42" s="10"/>
      <c r="C42" s="10"/>
      <c r="F42" s="10"/>
      <c r="G42" s="10"/>
      <c r="H42" s="10"/>
      <c r="I42" s="10"/>
      <c r="J42" s="10"/>
      <c r="K42" s="10"/>
      <c r="L42" s="10"/>
      <c r="M42" s="10"/>
      <c r="N42" s="10"/>
      <c r="O42" s="9" t="s">
        <v>48</v>
      </c>
      <c r="P42" s="9"/>
      <c r="Q42" s="9"/>
    </row>
    <row r="43" spans="1:17" ht="15" customHeight="1" x14ac:dyDescent="0.15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</row>
    <row r="44" spans="1:17" ht="15" customHeight="1" thickBot="1" x14ac:dyDescent="0.2">
      <c r="A44" s="105" t="s">
        <v>294</v>
      </c>
      <c r="B44" s="105"/>
      <c r="C44" s="105"/>
      <c r="D44" s="105"/>
      <c r="E44" s="105"/>
      <c r="F44" s="105"/>
      <c r="G44" s="105"/>
      <c r="H44" s="105"/>
      <c r="I44" s="105"/>
      <c r="J44" s="105"/>
      <c r="K44" s="105"/>
      <c r="L44" s="105"/>
      <c r="M44" s="105"/>
      <c r="N44" s="105"/>
      <c r="O44" s="90" t="s">
        <v>16</v>
      </c>
      <c r="P44" s="9"/>
      <c r="Q44" s="9"/>
    </row>
    <row r="45" spans="1:17" ht="30" customHeight="1" x14ac:dyDescent="0.15">
      <c r="A45" s="404" t="s">
        <v>93</v>
      </c>
      <c r="B45" s="399"/>
      <c r="C45" s="139" t="s">
        <v>94</v>
      </c>
      <c r="D45" s="139" t="s">
        <v>36</v>
      </c>
      <c r="E45" s="139" t="s">
        <v>37</v>
      </c>
      <c r="F45" s="139" t="s">
        <v>38</v>
      </c>
      <c r="G45" s="139" t="s">
        <v>39</v>
      </c>
      <c r="H45" s="139" t="s">
        <v>40</v>
      </c>
      <c r="I45" s="139" t="s">
        <v>41</v>
      </c>
      <c r="J45" s="139" t="s">
        <v>42</v>
      </c>
      <c r="K45" s="139" t="s">
        <v>43</v>
      </c>
      <c r="L45" s="139" t="s">
        <v>44</v>
      </c>
      <c r="M45" s="139" t="s">
        <v>45</v>
      </c>
      <c r="N45" s="139" t="s">
        <v>46</v>
      </c>
      <c r="O45" s="106" t="s">
        <v>47</v>
      </c>
      <c r="P45" s="60"/>
      <c r="Q45" s="60"/>
    </row>
    <row r="46" spans="1:17" ht="15" customHeight="1" x14ac:dyDescent="0.15">
      <c r="A46" s="409" t="s">
        <v>306</v>
      </c>
      <c r="B46" s="410"/>
      <c r="C46" s="184">
        <f>SUM(D46,E46,F46,G46,H46,I46,J46,K46,L46,M46,N46,O46,)</f>
        <v>309</v>
      </c>
      <c r="D46" s="185">
        <v>2</v>
      </c>
      <c r="E46" s="185">
        <v>26</v>
      </c>
      <c r="F46" s="185">
        <v>6</v>
      </c>
      <c r="G46" s="185">
        <v>23</v>
      </c>
      <c r="H46" s="185">
        <v>6</v>
      </c>
      <c r="I46" s="185">
        <v>0</v>
      </c>
      <c r="J46" s="185">
        <v>33</v>
      </c>
      <c r="K46" s="185">
        <v>6</v>
      </c>
      <c r="L46" s="185">
        <v>5</v>
      </c>
      <c r="M46" s="185">
        <v>36</v>
      </c>
      <c r="N46" s="185">
        <v>51</v>
      </c>
      <c r="O46" s="186">
        <v>115</v>
      </c>
      <c r="P46" s="7"/>
      <c r="Q46" s="7"/>
    </row>
    <row r="47" spans="1:17" ht="15" customHeight="1" x14ac:dyDescent="0.15">
      <c r="A47" s="407">
        <v>27</v>
      </c>
      <c r="B47" s="408"/>
      <c r="C47" s="187">
        <f>SUM(D47,E47,F47,G47,H47,I47,J47,K47,L47,M47,N47,O47,)</f>
        <v>260</v>
      </c>
      <c r="D47" s="185">
        <v>16</v>
      </c>
      <c r="E47" s="185">
        <v>6</v>
      </c>
      <c r="F47" s="185">
        <v>27</v>
      </c>
      <c r="G47" s="185">
        <v>3</v>
      </c>
      <c r="H47" s="185">
        <v>35</v>
      </c>
      <c r="I47" s="185">
        <v>42</v>
      </c>
      <c r="J47" s="185">
        <v>55</v>
      </c>
      <c r="K47" s="185">
        <v>0</v>
      </c>
      <c r="L47" s="185">
        <v>2</v>
      </c>
      <c r="M47" s="185">
        <v>5</v>
      </c>
      <c r="N47" s="185">
        <v>42</v>
      </c>
      <c r="O47" s="186">
        <v>27</v>
      </c>
      <c r="P47" s="7"/>
      <c r="Q47" s="7"/>
    </row>
    <row r="48" spans="1:17" ht="15" customHeight="1" x14ac:dyDescent="0.15">
      <c r="A48" s="407">
        <v>28</v>
      </c>
      <c r="B48" s="408"/>
      <c r="C48" s="187">
        <f>SUM(D48,E48,F48,G48,H48,I48,J48,K48,L48,M48,N48,O48,)</f>
        <v>181</v>
      </c>
      <c r="D48" s="188">
        <v>0</v>
      </c>
      <c r="E48" s="188">
        <v>6</v>
      </c>
      <c r="F48" s="188">
        <v>5</v>
      </c>
      <c r="G48" s="188">
        <v>18</v>
      </c>
      <c r="H48" s="188">
        <v>6</v>
      </c>
      <c r="I48" s="188">
        <v>4</v>
      </c>
      <c r="J48" s="188">
        <v>0</v>
      </c>
      <c r="K48" s="188">
        <v>40</v>
      </c>
      <c r="L48" s="188">
        <v>5</v>
      </c>
      <c r="M48" s="188">
        <v>27</v>
      </c>
      <c r="N48" s="188">
        <v>12</v>
      </c>
      <c r="O48" s="189">
        <v>58</v>
      </c>
      <c r="P48" s="7"/>
      <c r="Q48" s="7"/>
    </row>
    <row r="49" spans="1:17" ht="15" customHeight="1" x14ac:dyDescent="0.15">
      <c r="A49" s="407">
        <v>29</v>
      </c>
      <c r="B49" s="408"/>
      <c r="C49" s="190">
        <f>SUM(D49,E49,F49,G49,H49,I49,J49,K49,L49,M49,N49,O49,)</f>
        <v>342</v>
      </c>
      <c r="D49" s="185">
        <v>52</v>
      </c>
      <c r="E49" s="185">
        <v>25</v>
      </c>
      <c r="F49" s="185">
        <v>31</v>
      </c>
      <c r="G49" s="185">
        <v>50</v>
      </c>
      <c r="H49" s="185">
        <v>11</v>
      </c>
      <c r="I49" s="185">
        <v>42</v>
      </c>
      <c r="J49" s="185">
        <v>60</v>
      </c>
      <c r="K49" s="185">
        <v>17</v>
      </c>
      <c r="L49" s="185">
        <v>11</v>
      </c>
      <c r="M49" s="185">
        <v>6</v>
      </c>
      <c r="N49" s="185">
        <v>27</v>
      </c>
      <c r="O49" s="186">
        <v>10</v>
      </c>
      <c r="P49" s="7"/>
      <c r="Q49" s="7"/>
    </row>
    <row r="50" spans="1:17" ht="15" customHeight="1" thickBot="1" x14ac:dyDescent="0.2">
      <c r="A50" s="405">
        <v>30</v>
      </c>
      <c r="B50" s="406"/>
      <c r="C50" s="191">
        <f>SUM(D50:O50)</f>
        <v>225</v>
      </c>
      <c r="D50" s="192">
        <v>23</v>
      </c>
      <c r="E50" s="192">
        <v>3</v>
      </c>
      <c r="F50" s="192">
        <v>41</v>
      </c>
      <c r="G50" s="192">
        <v>65</v>
      </c>
      <c r="H50" s="192">
        <v>0</v>
      </c>
      <c r="I50" s="192">
        <v>0</v>
      </c>
      <c r="J50" s="192">
        <v>0</v>
      </c>
      <c r="K50" s="192">
        <v>5</v>
      </c>
      <c r="L50" s="192">
        <v>40</v>
      </c>
      <c r="M50" s="192">
        <v>3</v>
      </c>
      <c r="N50" s="192">
        <v>21</v>
      </c>
      <c r="O50" s="193">
        <v>24</v>
      </c>
      <c r="P50" s="7"/>
      <c r="Q50" s="7"/>
    </row>
    <row r="51" spans="1:17" ht="15" customHeight="1" x14ac:dyDescent="0.15">
      <c r="A51" s="227"/>
      <c r="B51" s="227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 t="s">
        <v>48</v>
      </c>
      <c r="O51" s="10"/>
      <c r="P51" s="10"/>
      <c r="Q51" s="10"/>
    </row>
    <row r="52" spans="1:17" ht="15.95" customHeight="1" x14ac:dyDescent="0.15">
      <c r="A52" s="46"/>
      <c r="B52" s="46"/>
    </row>
  </sheetData>
  <sheetProtection sheet="1" objects="1" scenarios="1" selectLockedCells="1" selectUnlockedCells="1"/>
  <mergeCells count="222">
    <mergeCell ref="N3:O3"/>
    <mergeCell ref="F4:G4"/>
    <mergeCell ref="H4:I4"/>
    <mergeCell ref="J4:K4"/>
    <mergeCell ref="L4:M4"/>
    <mergeCell ref="N4:O4"/>
    <mergeCell ref="J5:K5"/>
    <mergeCell ref="L3:M3"/>
    <mergeCell ref="A3:E3"/>
    <mergeCell ref="F3:G3"/>
    <mergeCell ref="H3:I3"/>
    <mergeCell ref="J3:K3"/>
    <mergeCell ref="A4:E4"/>
    <mergeCell ref="B5:E5"/>
    <mergeCell ref="L5:M5"/>
    <mergeCell ref="N5:O5"/>
    <mergeCell ref="F6:G6"/>
    <mergeCell ref="H6:I6"/>
    <mergeCell ref="J6:K6"/>
    <mergeCell ref="L6:M6"/>
    <mergeCell ref="N6:O6"/>
    <mergeCell ref="F5:G5"/>
    <mergeCell ref="H5:I5"/>
    <mergeCell ref="L7:M7"/>
    <mergeCell ref="N7:O7"/>
    <mergeCell ref="F8:G8"/>
    <mergeCell ref="H8:I8"/>
    <mergeCell ref="J8:K8"/>
    <mergeCell ref="L8:M8"/>
    <mergeCell ref="N8:O8"/>
    <mergeCell ref="F7:G7"/>
    <mergeCell ref="H7:I7"/>
    <mergeCell ref="J7:K7"/>
    <mergeCell ref="L9:M9"/>
    <mergeCell ref="N9:O9"/>
    <mergeCell ref="F10:G10"/>
    <mergeCell ref="H10:I10"/>
    <mergeCell ref="J10:K10"/>
    <mergeCell ref="L10:M10"/>
    <mergeCell ref="N10:O10"/>
    <mergeCell ref="F9:G9"/>
    <mergeCell ref="H9:I9"/>
    <mergeCell ref="J9:K9"/>
    <mergeCell ref="L11:M11"/>
    <mergeCell ref="N11:O11"/>
    <mergeCell ref="F12:G12"/>
    <mergeCell ref="H12:I12"/>
    <mergeCell ref="J12:K12"/>
    <mergeCell ref="L12:M12"/>
    <mergeCell ref="N12:O12"/>
    <mergeCell ref="F11:G11"/>
    <mergeCell ref="H11:I11"/>
    <mergeCell ref="J11:K11"/>
    <mergeCell ref="L13:M13"/>
    <mergeCell ref="N13:O13"/>
    <mergeCell ref="F14:G14"/>
    <mergeCell ref="H14:I14"/>
    <mergeCell ref="J14:K14"/>
    <mergeCell ref="L14:M14"/>
    <mergeCell ref="N14:O14"/>
    <mergeCell ref="F13:G13"/>
    <mergeCell ref="H13:I13"/>
    <mergeCell ref="J13:K13"/>
    <mergeCell ref="L15:M15"/>
    <mergeCell ref="N15:O15"/>
    <mergeCell ref="F16:G16"/>
    <mergeCell ref="H16:I16"/>
    <mergeCell ref="J16:K16"/>
    <mergeCell ref="L16:M16"/>
    <mergeCell ref="N16:O16"/>
    <mergeCell ref="F15:G15"/>
    <mergeCell ref="H15:I15"/>
    <mergeCell ref="J15:K15"/>
    <mergeCell ref="L17:M17"/>
    <mergeCell ref="N17:O17"/>
    <mergeCell ref="F18:G18"/>
    <mergeCell ref="H18:I18"/>
    <mergeCell ref="J18:K18"/>
    <mergeCell ref="L18:M18"/>
    <mergeCell ref="N18:O18"/>
    <mergeCell ref="F17:G17"/>
    <mergeCell ref="H17:I17"/>
    <mergeCell ref="J17:K17"/>
    <mergeCell ref="L19:M19"/>
    <mergeCell ref="N19:O19"/>
    <mergeCell ref="F20:G20"/>
    <mergeCell ref="H20:I20"/>
    <mergeCell ref="J20:K20"/>
    <mergeCell ref="L20:M20"/>
    <mergeCell ref="N20:O20"/>
    <mergeCell ref="F19:G19"/>
    <mergeCell ref="H19:I19"/>
    <mergeCell ref="J19:K19"/>
    <mergeCell ref="L21:M21"/>
    <mergeCell ref="N21:O21"/>
    <mergeCell ref="F22:G22"/>
    <mergeCell ref="H22:I22"/>
    <mergeCell ref="J22:K22"/>
    <mergeCell ref="L22:M22"/>
    <mergeCell ref="N22:O22"/>
    <mergeCell ref="F21:G21"/>
    <mergeCell ref="H21:I21"/>
    <mergeCell ref="J21:K21"/>
    <mergeCell ref="L23:M23"/>
    <mergeCell ref="N23:O23"/>
    <mergeCell ref="F24:G24"/>
    <mergeCell ref="H24:I24"/>
    <mergeCell ref="J24:K24"/>
    <mergeCell ref="L24:M24"/>
    <mergeCell ref="N24:O24"/>
    <mergeCell ref="F23:G23"/>
    <mergeCell ref="H23:I23"/>
    <mergeCell ref="J23:K23"/>
    <mergeCell ref="N28:O28"/>
    <mergeCell ref="L28:M28"/>
    <mergeCell ref="F28:G28"/>
    <mergeCell ref="H28:I28"/>
    <mergeCell ref="J28:K28"/>
    <mergeCell ref="L31:M31"/>
    <mergeCell ref="N30:O30"/>
    <mergeCell ref="F29:G29"/>
    <mergeCell ref="H29:I29"/>
    <mergeCell ref="J29:K29"/>
    <mergeCell ref="L29:M29"/>
    <mergeCell ref="N29:O29"/>
    <mergeCell ref="F30:G30"/>
    <mergeCell ref="H30:I30"/>
    <mergeCell ref="J30:K30"/>
    <mergeCell ref="L30:M30"/>
    <mergeCell ref="N34:O34"/>
    <mergeCell ref="F35:G35"/>
    <mergeCell ref="H35:I35"/>
    <mergeCell ref="J35:K35"/>
    <mergeCell ref="L35:M35"/>
    <mergeCell ref="N35:O35"/>
    <mergeCell ref="N31:O31"/>
    <mergeCell ref="F34:G34"/>
    <mergeCell ref="H34:I34"/>
    <mergeCell ref="J34:K34"/>
    <mergeCell ref="L34:M34"/>
    <mergeCell ref="N32:O32"/>
    <mergeCell ref="F33:G33"/>
    <mergeCell ref="H33:I33"/>
    <mergeCell ref="J33:K33"/>
    <mergeCell ref="L33:M33"/>
    <mergeCell ref="N33:O33"/>
    <mergeCell ref="F32:G32"/>
    <mergeCell ref="H32:I32"/>
    <mergeCell ref="J32:K32"/>
    <mergeCell ref="L32:M32"/>
    <mergeCell ref="F31:G31"/>
    <mergeCell ref="H31:I31"/>
    <mergeCell ref="J31:K31"/>
    <mergeCell ref="J38:K38"/>
    <mergeCell ref="L38:M38"/>
    <mergeCell ref="N36:O36"/>
    <mergeCell ref="F37:G37"/>
    <mergeCell ref="H37:I37"/>
    <mergeCell ref="J37:K37"/>
    <mergeCell ref="L37:M37"/>
    <mergeCell ref="N37:O37"/>
    <mergeCell ref="F36:G36"/>
    <mergeCell ref="H36:I36"/>
    <mergeCell ref="J36:K36"/>
    <mergeCell ref="L36:M36"/>
    <mergeCell ref="F40:G40"/>
    <mergeCell ref="H40:I40"/>
    <mergeCell ref="J40:K40"/>
    <mergeCell ref="L40:M40"/>
    <mergeCell ref="N38:O38"/>
    <mergeCell ref="A45:B45"/>
    <mergeCell ref="A50:B50"/>
    <mergeCell ref="A49:B49"/>
    <mergeCell ref="A48:B48"/>
    <mergeCell ref="A47:B47"/>
    <mergeCell ref="A46:B46"/>
    <mergeCell ref="N41:O41"/>
    <mergeCell ref="F39:G39"/>
    <mergeCell ref="H39:I39"/>
    <mergeCell ref="J39:K39"/>
    <mergeCell ref="L39:M39"/>
    <mergeCell ref="N39:O39"/>
    <mergeCell ref="F41:G41"/>
    <mergeCell ref="H41:I41"/>
    <mergeCell ref="J41:K41"/>
    <mergeCell ref="L41:M41"/>
    <mergeCell ref="N40:O40"/>
    <mergeCell ref="F38:G38"/>
    <mergeCell ref="H38:I38"/>
    <mergeCell ref="B20:E20"/>
    <mergeCell ref="B19:E19"/>
    <mergeCell ref="B17:E17"/>
    <mergeCell ref="A29:E29"/>
    <mergeCell ref="B24:E24"/>
    <mergeCell ref="B23:E23"/>
    <mergeCell ref="A28:E28"/>
    <mergeCell ref="B16:E16"/>
    <mergeCell ref="B15:E15"/>
    <mergeCell ref="B7:E7"/>
    <mergeCell ref="B41:E41"/>
    <mergeCell ref="B40:E40"/>
    <mergeCell ref="B39:E39"/>
    <mergeCell ref="B38:E38"/>
    <mergeCell ref="B6:E6"/>
    <mergeCell ref="B11:E11"/>
    <mergeCell ref="B14:E14"/>
    <mergeCell ref="B13:E13"/>
    <mergeCell ref="B12:E12"/>
    <mergeCell ref="B8:E8"/>
    <mergeCell ref="B37:E37"/>
    <mergeCell ref="B36:E36"/>
    <mergeCell ref="B18:E18"/>
    <mergeCell ref="B32:E32"/>
    <mergeCell ref="B34:E34"/>
    <mergeCell ref="B33:E33"/>
    <mergeCell ref="B30:E30"/>
    <mergeCell ref="B35:E35"/>
    <mergeCell ref="B31:E31"/>
    <mergeCell ref="B22:E22"/>
    <mergeCell ref="B10:E10"/>
    <mergeCell ref="B9:E9"/>
    <mergeCell ref="B21:E21"/>
  </mergeCells>
  <phoneticPr fontId="21"/>
  <printOptions horizontalCentered="1"/>
  <pageMargins left="0.59055118110236227" right="0.59055118110236227" top="0.59055118110236227" bottom="0.59055118110236227" header="0.39370078740157483" footer="0.39370078740157483"/>
  <pageSetup paperSize="9" firstPageNumber="129" orientation="portrait" useFirstPageNumber="1" verticalDpi="300" r:id="rId1"/>
  <headerFooter scaleWithDoc="0" alignWithMargins="0">
    <oddHeader>&amp;R警察及び消防</oddHeader>
    <oddFooter>&amp;C&amp;12&amp;A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C000"/>
  </sheetPr>
  <dimension ref="A1:M41"/>
  <sheetViews>
    <sheetView view="pageBreakPreview" zoomScaleNormal="100" zoomScaleSheetLayoutView="100" workbookViewId="0">
      <selection activeCell="A22" sqref="A22:C22"/>
    </sheetView>
  </sheetViews>
  <sheetFormatPr defaultRowHeight="18.95" customHeight="1" x14ac:dyDescent="0.15"/>
  <cols>
    <col min="1" max="1" width="13.7109375" style="10" customWidth="1"/>
    <col min="2" max="2" width="9.28515625" style="10" customWidth="1"/>
    <col min="3" max="5" width="6.7109375" style="10" customWidth="1"/>
    <col min="6" max="6" width="7" style="10" customWidth="1"/>
    <col min="7" max="8" width="6.7109375" style="10" customWidth="1"/>
    <col min="9" max="9" width="7" style="10" customWidth="1"/>
    <col min="10" max="11" width="6.7109375" style="10" customWidth="1"/>
    <col min="12" max="12" width="9.7109375" style="10" bestFit="1" customWidth="1"/>
    <col min="13" max="13" width="7" style="10" customWidth="1"/>
    <col min="14" max="16384" width="9.140625" style="10"/>
  </cols>
  <sheetData>
    <row r="1" spans="1:13" ht="5.0999999999999996" customHeight="1" x14ac:dyDescent="0.15">
      <c r="A1" s="34"/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9"/>
    </row>
    <row r="2" spans="1:13" ht="15" customHeight="1" thickBot="1" x14ac:dyDescent="0.2">
      <c r="A2" s="10" t="s">
        <v>295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9" t="s">
        <v>16</v>
      </c>
    </row>
    <row r="3" spans="1:13" ht="20.100000000000001" customHeight="1" thickBot="1" x14ac:dyDescent="0.2">
      <c r="A3" s="342" t="s">
        <v>95</v>
      </c>
      <c r="B3" s="343" t="s">
        <v>96</v>
      </c>
      <c r="C3" s="343" t="s">
        <v>97</v>
      </c>
      <c r="D3" s="73" t="s">
        <v>98</v>
      </c>
      <c r="E3" s="73" t="s">
        <v>99</v>
      </c>
      <c r="F3" s="73" t="s">
        <v>100</v>
      </c>
      <c r="G3" s="73" t="s">
        <v>101</v>
      </c>
      <c r="H3" s="73" t="s">
        <v>102</v>
      </c>
      <c r="I3" s="73" t="s">
        <v>103</v>
      </c>
      <c r="J3" s="343" t="s">
        <v>104</v>
      </c>
      <c r="K3" s="73" t="s">
        <v>105</v>
      </c>
      <c r="L3" s="343" t="s">
        <v>106</v>
      </c>
      <c r="M3" s="383" t="s">
        <v>25</v>
      </c>
    </row>
    <row r="4" spans="1:13" ht="20.100000000000001" customHeight="1" x14ac:dyDescent="0.15">
      <c r="A4" s="342"/>
      <c r="B4" s="343"/>
      <c r="C4" s="343"/>
      <c r="D4" s="137" t="s">
        <v>107</v>
      </c>
      <c r="E4" s="137" t="s">
        <v>108</v>
      </c>
      <c r="F4" s="137" t="s">
        <v>108</v>
      </c>
      <c r="G4" s="137" t="s">
        <v>107</v>
      </c>
      <c r="H4" s="137" t="s">
        <v>109</v>
      </c>
      <c r="I4" s="137" t="s">
        <v>110</v>
      </c>
      <c r="J4" s="343"/>
      <c r="K4" s="137" t="s">
        <v>111</v>
      </c>
      <c r="L4" s="343"/>
      <c r="M4" s="383"/>
    </row>
    <row r="5" spans="1:13" ht="20.100000000000001" customHeight="1" x14ac:dyDescent="0.15">
      <c r="A5" s="76" t="s">
        <v>307</v>
      </c>
      <c r="B5" s="194">
        <f>SUM(C5:M5)</f>
        <v>4445</v>
      </c>
      <c r="C5" s="195">
        <v>7</v>
      </c>
      <c r="D5" s="195">
        <v>3</v>
      </c>
      <c r="E5" s="195">
        <v>4</v>
      </c>
      <c r="F5" s="195">
        <v>421</v>
      </c>
      <c r="G5" s="195">
        <v>34</v>
      </c>
      <c r="H5" s="195">
        <v>40</v>
      </c>
      <c r="I5" s="195">
        <v>593</v>
      </c>
      <c r="J5" s="195">
        <v>31</v>
      </c>
      <c r="K5" s="195">
        <v>42</v>
      </c>
      <c r="L5" s="195">
        <v>2681</v>
      </c>
      <c r="M5" s="196">
        <v>589</v>
      </c>
    </row>
    <row r="6" spans="1:13" ht="20.100000000000001" customHeight="1" x14ac:dyDescent="0.15">
      <c r="A6" s="131">
        <v>27</v>
      </c>
      <c r="B6" s="197">
        <f>SUM(C6:M6)</f>
        <v>4147</v>
      </c>
      <c r="C6" s="195">
        <v>6</v>
      </c>
      <c r="D6" s="195">
        <v>2</v>
      </c>
      <c r="E6" s="195">
        <v>0</v>
      </c>
      <c r="F6" s="195">
        <v>454</v>
      </c>
      <c r="G6" s="195">
        <v>32</v>
      </c>
      <c r="H6" s="195">
        <v>39</v>
      </c>
      <c r="I6" s="195">
        <v>535</v>
      </c>
      <c r="J6" s="195">
        <v>20</v>
      </c>
      <c r="K6" s="195">
        <v>35</v>
      </c>
      <c r="L6" s="195">
        <v>2505</v>
      </c>
      <c r="M6" s="196">
        <v>519</v>
      </c>
    </row>
    <row r="7" spans="1:13" ht="20.100000000000001" customHeight="1" x14ac:dyDescent="0.15">
      <c r="A7" s="131">
        <v>28</v>
      </c>
      <c r="B7" s="197">
        <f>SUM(C7:M7)</f>
        <v>4400</v>
      </c>
      <c r="C7" s="195">
        <v>0</v>
      </c>
      <c r="D7" s="195">
        <v>0</v>
      </c>
      <c r="E7" s="195">
        <v>2</v>
      </c>
      <c r="F7" s="195">
        <v>394</v>
      </c>
      <c r="G7" s="195">
        <v>25</v>
      </c>
      <c r="H7" s="195">
        <v>32</v>
      </c>
      <c r="I7" s="195">
        <v>595</v>
      </c>
      <c r="J7" s="195">
        <v>20</v>
      </c>
      <c r="K7" s="195">
        <v>24</v>
      </c>
      <c r="L7" s="195">
        <v>2839</v>
      </c>
      <c r="M7" s="196">
        <v>469</v>
      </c>
    </row>
    <row r="8" spans="1:13" ht="20.100000000000001" customHeight="1" x14ac:dyDescent="0.15">
      <c r="A8" s="131">
        <v>29</v>
      </c>
      <c r="B8" s="197">
        <f>SUM(C8:M8)</f>
        <v>4452</v>
      </c>
      <c r="C8" s="195">
        <v>6</v>
      </c>
      <c r="D8" s="195">
        <v>1</v>
      </c>
      <c r="E8" s="195">
        <v>4</v>
      </c>
      <c r="F8" s="195">
        <v>347</v>
      </c>
      <c r="G8" s="195">
        <v>31</v>
      </c>
      <c r="H8" s="195">
        <v>31</v>
      </c>
      <c r="I8" s="195">
        <v>595</v>
      </c>
      <c r="J8" s="195">
        <v>20</v>
      </c>
      <c r="K8" s="195">
        <v>27</v>
      </c>
      <c r="L8" s="195">
        <v>2857</v>
      </c>
      <c r="M8" s="196">
        <v>533</v>
      </c>
    </row>
    <row r="9" spans="1:13" ht="18.75" customHeight="1" thickBot="1" x14ac:dyDescent="0.2">
      <c r="A9" s="198">
        <v>30</v>
      </c>
      <c r="B9" s="199">
        <f>SUM(C9:M9)</f>
        <v>4588</v>
      </c>
      <c r="C9" s="204">
        <v>1</v>
      </c>
      <c r="D9" s="204">
        <v>7</v>
      </c>
      <c r="E9" s="205">
        <v>1</v>
      </c>
      <c r="F9" s="205">
        <v>336</v>
      </c>
      <c r="G9" s="205">
        <v>27</v>
      </c>
      <c r="H9" s="205">
        <v>38</v>
      </c>
      <c r="I9" s="205">
        <v>616</v>
      </c>
      <c r="J9" s="205">
        <v>28</v>
      </c>
      <c r="K9" s="205">
        <v>25</v>
      </c>
      <c r="L9" s="205">
        <v>3007</v>
      </c>
      <c r="M9" s="206">
        <v>502</v>
      </c>
    </row>
    <row r="10" spans="1:13" ht="15" customHeight="1" x14ac:dyDescent="0.15">
      <c r="A10" s="50"/>
      <c r="J10" s="446" t="s">
        <v>112</v>
      </c>
      <c r="K10" s="446"/>
      <c r="L10" s="446"/>
      <c r="M10" s="446"/>
    </row>
    <row r="11" spans="1:13" ht="15" customHeight="1" x14ac:dyDescent="0.15">
      <c r="A11" s="50"/>
    </row>
    <row r="12" spans="1:13" ht="15" customHeight="1" thickBot="1" x14ac:dyDescent="0.2">
      <c r="A12" s="50" t="s">
        <v>325</v>
      </c>
      <c r="M12" s="9" t="s">
        <v>16</v>
      </c>
    </row>
    <row r="13" spans="1:13" ht="20.100000000000001" customHeight="1" thickBot="1" x14ac:dyDescent="0.2">
      <c r="A13" s="382" t="s">
        <v>113</v>
      </c>
      <c r="B13" s="343" t="s">
        <v>96</v>
      </c>
      <c r="C13" s="343" t="s">
        <v>97</v>
      </c>
      <c r="D13" s="74" t="s">
        <v>98</v>
      </c>
      <c r="E13" s="74" t="s">
        <v>99</v>
      </c>
      <c r="F13" s="74" t="s">
        <v>100</v>
      </c>
      <c r="G13" s="74" t="s">
        <v>101</v>
      </c>
      <c r="H13" s="74" t="s">
        <v>102</v>
      </c>
      <c r="I13" s="74" t="s">
        <v>103</v>
      </c>
      <c r="J13" s="343" t="s">
        <v>104</v>
      </c>
      <c r="K13" s="74" t="s">
        <v>105</v>
      </c>
      <c r="L13" s="343" t="s">
        <v>106</v>
      </c>
      <c r="M13" s="383" t="s">
        <v>25</v>
      </c>
    </row>
    <row r="14" spans="1:13" ht="20.100000000000001" customHeight="1" x14ac:dyDescent="0.15">
      <c r="A14" s="382"/>
      <c r="B14" s="343"/>
      <c r="C14" s="343"/>
      <c r="D14" s="75" t="s">
        <v>107</v>
      </c>
      <c r="E14" s="75" t="s">
        <v>108</v>
      </c>
      <c r="F14" s="75" t="s">
        <v>108</v>
      </c>
      <c r="G14" s="75" t="s">
        <v>107</v>
      </c>
      <c r="H14" s="75" t="s">
        <v>109</v>
      </c>
      <c r="I14" s="75" t="s">
        <v>110</v>
      </c>
      <c r="J14" s="343"/>
      <c r="K14" s="75" t="s">
        <v>111</v>
      </c>
      <c r="L14" s="343"/>
      <c r="M14" s="383"/>
    </row>
    <row r="15" spans="1:13" ht="20.100000000000001" customHeight="1" x14ac:dyDescent="0.15">
      <c r="A15" s="95" t="s">
        <v>55</v>
      </c>
      <c r="B15" s="113">
        <f t="shared" ref="B15:B23" si="0">SUM(C15:M15)</f>
        <v>4588</v>
      </c>
      <c r="C15" s="114">
        <f t="shared" ref="C15:M15" si="1">SUM(C16:C27)</f>
        <v>1</v>
      </c>
      <c r="D15" s="114">
        <f t="shared" si="1"/>
        <v>7</v>
      </c>
      <c r="E15" s="114">
        <f t="shared" si="1"/>
        <v>1</v>
      </c>
      <c r="F15" s="114">
        <f t="shared" si="1"/>
        <v>336</v>
      </c>
      <c r="G15" s="114">
        <f t="shared" si="1"/>
        <v>27</v>
      </c>
      <c r="H15" s="114">
        <f t="shared" si="1"/>
        <v>38</v>
      </c>
      <c r="I15" s="114">
        <f t="shared" si="1"/>
        <v>616</v>
      </c>
      <c r="J15" s="114">
        <f t="shared" si="1"/>
        <v>28</v>
      </c>
      <c r="K15" s="114">
        <f t="shared" si="1"/>
        <v>25</v>
      </c>
      <c r="L15" s="114">
        <f t="shared" si="1"/>
        <v>3007</v>
      </c>
      <c r="M15" s="200">
        <f t="shared" si="1"/>
        <v>502</v>
      </c>
    </row>
    <row r="16" spans="1:13" ht="20.100000000000001" customHeight="1" x14ac:dyDescent="0.15">
      <c r="A16" s="96" t="s">
        <v>114</v>
      </c>
      <c r="B16" s="197">
        <f t="shared" si="0"/>
        <v>241</v>
      </c>
      <c r="C16" s="207" t="s">
        <v>313</v>
      </c>
      <c r="D16" s="207" t="s">
        <v>313</v>
      </c>
      <c r="E16" s="207" t="s">
        <v>313</v>
      </c>
      <c r="F16" s="207">
        <v>10</v>
      </c>
      <c r="G16" s="207" t="s">
        <v>313</v>
      </c>
      <c r="H16" s="207" t="s">
        <v>313</v>
      </c>
      <c r="I16" s="207">
        <v>28</v>
      </c>
      <c r="J16" s="207">
        <v>7</v>
      </c>
      <c r="K16" s="207">
        <v>2</v>
      </c>
      <c r="L16" s="207">
        <v>187</v>
      </c>
      <c r="M16" s="208">
        <v>7</v>
      </c>
    </row>
    <row r="17" spans="1:13" ht="20.100000000000001" customHeight="1" x14ac:dyDescent="0.15">
      <c r="A17" s="97" t="s">
        <v>115</v>
      </c>
      <c r="B17" s="197">
        <f t="shared" si="0"/>
        <v>194</v>
      </c>
      <c r="C17" s="207" t="s">
        <v>313</v>
      </c>
      <c r="D17" s="207" t="s">
        <v>313</v>
      </c>
      <c r="E17" s="207" t="s">
        <v>313</v>
      </c>
      <c r="F17" s="207">
        <v>13</v>
      </c>
      <c r="G17" s="207" t="s">
        <v>313</v>
      </c>
      <c r="H17" s="207" t="s">
        <v>313</v>
      </c>
      <c r="I17" s="207">
        <v>30</v>
      </c>
      <c r="J17" s="207">
        <v>4</v>
      </c>
      <c r="K17" s="207">
        <v>1</v>
      </c>
      <c r="L17" s="207">
        <v>143</v>
      </c>
      <c r="M17" s="208">
        <v>3</v>
      </c>
    </row>
    <row r="18" spans="1:13" ht="20.100000000000001" customHeight="1" x14ac:dyDescent="0.15">
      <c r="A18" s="97" t="s">
        <v>116</v>
      </c>
      <c r="B18" s="197">
        <f t="shared" si="0"/>
        <v>185</v>
      </c>
      <c r="C18" s="207" t="s">
        <v>313</v>
      </c>
      <c r="D18" s="207" t="s">
        <v>313</v>
      </c>
      <c r="E18" s="207" t="s">
        <v>313</v>
      </c>
      <c r="F18" s="207">
        <v>10</v>
      </c>
      <c r="G18" s="207" t="s">
        <v>313</v>
      </c>
      <c r="H18" s="207" t="s">
        <v>313</v>
      </c>
      <c r="I18" s="207">
        <v>19</v>
      </c>
      <c r="J18" s="207">
        <v>1</v>
      </c>
      <c r="K18" s="207">
        <v>1</v>
      </c>
      <c r="L18" s="207">
        <v>151</v>
      </c>
      <c r="M18" s="208">
        <v>3</v>
      </c>
    </row>
    <row r="19" spans="1:13" ht="20.100000000000001" customHeight="1" x14ac:dyDescent="0.15">
      <c r="A19" s="97" t="s">
        <v>117</v>
      </c>
      <c r="B19" s="197">
        <f t="shared" si="0"/>
        <v>286</v>
      </c>
      <c r="C19" s="207" t="s">
        <v>313</v>
      </c>
      <c r="D19" s="207">
        <v>1</v>
      </c>
      <c r="E19" s="207" t="s">
        <v>313</v>
      </c>
      <c r="F19" s="207">
        <v>36</v>
      </c>
      <c r="G19" s="207">
        <v>3</v>
      </c>
      <c r="H19" s="207">
        <v>1</v>
      </c>
      <c r="I19" s="207">
        <v>47</v>
      </c>
      <c r="J19" s="207">
        <v>1</v>
      </c>
      <c r="K19" s="207">
        <v>3</v>
      </c>
      <c r="L19" s="207">
        <v>189</v>
      </c>
      <c r="M19" s="208">
        <v>5</v>
      </c>
    </row>
    <row r="20" spans="1:13" ht="20.100000000000001" customHeight="1" x14ac:dyDescent="0.15">
      <c r="A20" s="97" t="s">
        <v>118</v>
      </c>
      <c r="B20" s="197">
        <f t="shared" si="0"/>
        <v>483</v>
      </c>
      <c r="C20" s="207" t="s">
        <v>313</v>
      </c>
      <c r="D20" s="207" t="s">
        <v>313</v>
      </c>
      <c r="E20" s="207" t="s">
        <v>313</v>
      </c>
      <c r="F20" s="207">
        <v>38</v>
      </c>
      <c r="G20" s="207">
        <v>8</v>
      </c>
      <c r="H20" s="207">
        <v>4</v>
      </c>
      <c r="I20" s="207">
        <v>64</v>
      </c>
      <c r="J20" s="207">
        <v>3</v>
      </c>
      <c r="K20" s="207" t="s">
        <v>313</v>
      </c>
      <c r="L20" s="207">
        <v>314</v>
      </c>
      <c r="M20" s="208">
        <v>52</v>
      </c>
    </row>
    <row r="21" spans="1:13" ht="20.100000000000001" customHeight="1" x14ac:dyDescent="0.15">
      <c r="A21" s="97" t="s">
        <v>119</v>
      </c>
      <c r="B21" s="197">
        <f t="shared" si="0"/>
        <v>545</v>
      </c>
      <c r="C21" s="207" t="s">
        <v>313</v>
      </c>
      <c r="D21" s="207">
        <v>1</v>
      </c>
      <c r="E21" s="207" t="s">
        <v>313</v>
      </c>
      <c r="F21" s="207">
        <v>28</v>
      </c>
      <c r="G21" s="207">
        <v>3</v>
      </c>
      <c r="H21" s="207">
        <v>4</v>
      </c>
      <c r="I21" s="207">
        <v>75</v>
      </c>
      <c r="J21" s="207">
        <v>1</v>
      </c>
      <c r="K21" s="207">
        <v>6</v>
      </c>
      <c r="L21" s="207">
        <v>335</v>
      </c>
      <c r="M21" s="208">
        <v>92</v>
      </c>
    </row>
    <row r="22" spans="1:13" ht="20.100000000000001" customHeight="1" x14ac:dyDescent="0.15">
      <c r="A22" s="97" t="s">
        <v>120</v>
      </c>
      <c r="B22" s="197">
        <f t="shared" si="0"/>
        <v>536</v>
      </c>
      <c r="C22" s="207" t="s">
        <v>313</v>
      </c>
      <c r="D22" s="207" t="s">
        <v>313</v>
      </c>
      <c r="E22" s="207">
        <v>1</v>
      </c>
      <c r="F22" s="207">
        <v>26</v>
      </c>
      <c r="G22" s="207">
        <v>2</v>
      </c>
      <c r="H22" s="207">
        <v>15</v>
      </c>
      <c r="I22" s="207">
        <v>68</v>
      </c>
      <c r="J22" s="207">
        <v>1</v>
      </c>
      <c r="K22" s="207">
        <v>2</v>
      </c>
      <c r="L22" s="207">
        <v>310</v>
      </c>
      <c r="M22" s="208">
        <v>111</v>
      </c>
    </row>
    <row r="23" spans="1:13" ht="20.100000000000001" customHeight="1" x14ac:dyDescent="0.15">
      <c r="A23" s="97" t="s">
        <v>121</v>
      </c>
      <c r="B23" s="197">
        <f t="shared" si="0"/>
        <v>467</v>
      </c>
      <c r="C23" s="207">
        <v>1</v>
      </c>
      <c r="D23" s="207">
        <v>2</v>
      </c>
      <c r="E23" s="207" t="s">
        <v>313</v>
      </c>
      <c r="F23" s="207">
        <v>37</v>
      </c>
      <c r="G23" s="207">
        <v>3</v>
      </c>
      <c r="H23" s="207">
        <v>5</v>
      </c>
      <c r="I23" s="207">
        <v>65</v>
      </c>
      <c r="J23" s="207">
        <v>2</v>
      </c>
      <c r="K23" s="207">
        <v>1</v>
      </c>
      <c r="L23" s="207">
        <v>272</v>
      </c>
      <c r="M23" s="208">
        <v>79</v>
      </c>
    </row>
    <row r="24" spans="1:13" ht="20.100000000000001" customHeight="1" x14ac:dyDescent="0.15">
      <c r="A24" s="97" t="s">
        <v>122</v>
      </c>
      <c r="B24" s="197">
        <f t="shared" ref="B24:B25" si="2">SUM(C24:M24)</f>
        <v>519</v>
      </c>
      <c r="C24" s="207" t="s">
        <v>313</v>
      </c>
      <c r="D24" s="207" t="s">
        <v>313</v>
      </c>
      <c r="E24" s="207" t="s">
        <v>313</v>
      </c>
      <c r="F24" s="207">
        <v>44</v>
      </c>
      <c r="G24" s="207">
        <v>6</v>
      </c>
      <c r="H24" s="207">
        <v>8</v>
      </c>
      <c r="I24" s="207">
        <v>67</v>
      </c>
      <c r="J24" s="207" t="s">
        <v>313</v>
      </c>
      <c r="K24" s="207">
        <v>1</v>
      </c>
      <c r="L24" s="207">
        <v>299</v>
      </c>
      <c r="M24" s="208">
        <v>94</v>
      </c>
    </row>
    <row r="25" spans="1:13" ht="20.100000000000001" customHeight="1" x14ac:dyDescent="0.15">
      <c r="A25" s="97" t="s">
        <v>123</v>
      </c>
      <c r="B25" s="197">
        <f t="shared" si="2"/>
        <v>457</v>
      </c>
      <c r="C25" s="207" t="s">
        <v>313</v>
      </c>
      <c r="D25" s="207" t="s">
        <v>313</v>
      </c>
      <c r="E25" s="207" t="s">
        <v>313</v>
      </c>
      <c r="F25" s="207">
        <v>49</v>
      </c>
      <c r="G25" s="207">
        <v>2</v>
      </c>
      <c r="H25" s="207" t="s">
        <v>313</v>
      </c>
      <c r="I25" s="207">
        <v>53</v>
      </c>
      <c r="J25" s="207">
        <v>1</v>
      </c>
      <c r="K25" s="207">
        <v>2</v>
      </c>
      <c r="L25" s="207">
        <v>314</v>
      </c>
      <c r="M25" s="208">
        <v>36</v>
      </c>
    </row>
    <row r="26" spans="1:13" ht="20.100000000000001" customHeight="1" x14ac:dyDescent="0.15">
      <c r="A26" s="97" t="s">
        <v>124</v>
      </c>
      <c r="B26" s="197">
        <f>SUM(C26:M26)</f>
        <v>357</v>
      </c>
      <c r="C26" s="207" t="s">
        <v>313</v>
      </c>
      <c r="D26" s="207">
        <v>3</v>
      </c>
      <c r="E26" s="207" t="s">
        <v>313</v>
      </c>
      <c r="F26" s="207">
        <v>25</v>
      </c>
      <c r="G26" s="207" t="s">
        <v>313</v>
      </c>
      <c r="H26" s="207">
        <v>1</v>
      </c>
      <c r="I26" s="207">
        <v>56</v>
      </c>
      <c r="J26" s="207">
        <v>3</v>
      </c>
      <c r="K26" s="207">
        <v>5</v>
      </c>
      <c r="L26" s="207">
        <v>258</v>
      </c>
      <c r="M26" s="208">
        <v>6</v>
      </c>
    </row>
    <row r="27" spans="1:13" ht="20.100000000000001" customHeight="1" thickBot="1" x14ac:dyDescent="0.2">
      <c r="A27" s="98" t="s">
        <v>125</v>
      </c>
      <c r="B27" s="201">
        <f>SUM(C27:M27)</f>
        <v>318</v>
      </c>
      <c r="C27" s="209" t="s">
        <v>313</v>
      </c>
      <c r="D27" s="209" t="s">
        <v>313</v>
      </c>
      <c r="E27" s="209" t="s">
        <v>313</v>
      </c>
      <c r="F27" s="209">
        <v>20</v>
      </c>
      <c r="G27" s="209" t="s">
        <v>313</v>
      </c>
      <c r="H27" s="209" t="s">
        <v>313</v>
      </c>
      <c r="I27" s="209">
        <v>44</v>
      </c>
      <c r="J27" s="209">
        <v>4</v>
      </c>
      <c r="K27" s="210">
        <v>1</v>
      </c>
      <c r="L27" s="210">
        <v>235</v>
      </c>
      <c r="M27" s="211">
        <v>14</v>
      </c>
    </row>
    <row r="28" spans="1:13" ht="15" customHeight="1" x14ac:dyDescent="0.15">
      <c r="E28" s="129"/>
      <c r="J28" s="443" t="s">
        <v>112</v>
      </c>
      <c r="K28" s="446"/>
      <c r="L28" s="446"/>
      <c r="M28" s="446"/>
    </row>
    <row r="29" spans="1:13" ht="15" customHeight="1" x14ac:dyDescent="0.15">
      <c r="E29" s="34"/>
    </row>
    <row r="30" spans="1:13" ht="15" customHeight="1" thickBot="1" x14ac:dyDescent="0.2">
      <c r="A30" s="10" t="s">
        <v>326</v>
      </c>
      <c r="M30" s="9" t="s">
        <v>8</v>
      </c>
    </row>
    <row r="31" spans="1:13" ht="20.100000000000001" customHeight="1" thickBot="1" x14ac:dyDescent="0.2">
      <c r="A31" s="359" t="s">
        <v>126</v>
      </c>
      <c r="B31" s="362" t="s">
        <v>96</v>
      </c>
      <c r="C31" s="362" t="s">
        <v>97</v>
      </c>
      <c r="D31" s="120" t="s">
        <v>98</v>
      </c>
      <c r="E31" s="120" t="s">
        <v>99</v>
      </c>
      <c r="F31" s="120" t="s">
        <v>100</v>
      </c>
      <c r="G31" s="120" t="s">
        <v>101</v>
      </c>
      <c r="H31" s="120" t="s">
        <v>102</v>
      </c>
      <c r="I31" s="120" t="s">
        <v>103</v>
      </c>
      <c r="J31" s="362" t="s">
        <v>104</v>
      </c>
      <c r="K31" s="120" t="s">
        <v>105</v>
      </c>
      <c r="L31" s="362" t="s">
        <v>106</v>
      </c>
      <c r="M31" s="444" t="s">
        <v>25</v>
      </c>
    </row>
    <row r="32" spans="1:13" ht="20.100000000000001" customHeight="1" x14ac:dyDescent="0.15">
      <c r="A32" s="361"/>
      <c r="B32" s="343"/>
      <c r="C32" s="343"/>
      <c r="D32" s="75" t="s">
        <v>107</v>
      </c>
      <c r="E32" s="75" t="s">
        <v>108</v>
      </c>
      <c r="F32" s="75" t="s">
        <v>108</v>
      </c>
      <c r="G32" s="75" t="s">
        <v>107</v>
      </c>
      <c r="H32" s="75" t="s">
        <v>109</v>
      </c>
      <c r="I32" s="75" t="s">
        <v>110</v>
      </c>
      <c r="J32" s="343"/>
      <c r="K32" s="75" t="s">
        <v>111</v>
      </c>
      <c r="L32" s="343"/>
      <c r="M32" s="445"/>
    </row>
    <row r="33" spans="1:13" ht="20.100000000000001" customHeight="1" x14ac:dyDescent="0.15">
      <c r="A33" s="121" t="s">
        <v>55</v>
      </c>
      <c r="B33" s="113">
        <f t="shared" ref="B33:B40" si="3">SUM(C33:M33)</f>
        <v>4588</v>
      </c>
      <c r="C33" s="114">
        <f t="shared" ref="C33:M33" si="4">SUM(C34:C40)</f>
        <v>1</v>
      </c>
      <c r="D33" s="114">
        <f t="shared" si="4"/>
        <v>7</v>
      </c>
      <c r="E33" s="114">
        <f t="shared" si="4"/>
        <v>1</v>
      </c>
      <c r="F33" s="114">
        <f t="shared" si="4"/>
        <v>336</v>
      </c>
      <c r="G33" s="114">
        <f t="shared" si="4"/>
        <v>27</v>
      </c>
      <c r="H33" s="114">
        <f t="shared" si="4"/>
        <v>38</v>
      </c>
      <c r="I33" s="114">
        <f t="shared" si="4"/>
        <v>616</v>
      </c>
      <c r="J33" s="114">
        <f t="shared" si="4"/>
        <v>28</v>
      </c>
      <c r="K33" s="114">
        <f t="shared" si="4"/>
        <v>25</v>
      </c>
      <c r="L33" s="114">
        <f t="shared" si="4"/>
        <v>3007</v>
      </c>
      <c r="M33" s="122">
        <f t="shared" si="4"/>
        <v>502</v>
      </c>
    </row>
    <row r="34" spans="1:13" ht="20.100000000000001" customHeight="1" x14ac:dyDescent="0.15">
      <c r="A34" s="123" t="s">
        <v>127</v>
      </c>
      <c r="B34" s="202">
        <f t="shared" si="3"/>
        <v>716</v>
      </c>
      <c r="C34" s="207" t="s">
        <v>313</v>
      </c>
      <c r="D34" s="207" t="s">
        <v>313</v>
      </c>
      <c r="E34" s="212">
        <v>1</v>
      </c>
      <c r="F34" s="212">
        <v>50</v>
      </c>
      <c r="G34" s="212">
        <v>11</v>
      </c>
      <c r="H34" s="212">
        <v>5</v>
      </c>
      <c r="I34" s="212">
        <v>89</v>
      </c>
      <c r="J34" s="212">
        <v>2</v>
      </c>
      <c r="K34" s="212">
        <v>3</v>
      </c>
      <c r="L34" s="212">
        <v>483</v>
      </c>
      <c r="M34" s="213">
        <v>72</v>
      </c>
    </row>
    <row r="35" spans="1:13" ht="20.100000000000001" customHeight="1" x14ac:dyDescent="0.15">
      <c r="A35" s="123" t="s">
        <v>128</v>
      </c>
      <c r="B35" s="202">
        <f t="shared" si="3"/>
        <v>647</v>
      </c>
      <c r="C35" s="207" t="s">
        <v>313</v>
      </c>
      <c r="D35" s="212">
        <v>1</v>
      </c>
      <c r="E35" s="207" t="s">
        <v>313</v>
      </c>
      <c r="F35" s="212">
        <v>57</v>
      </c>
      <c r="G35" s="212">
        <v>4</v>
      </c>
      <c r="H35" s="212">
        <v>1</v>
      </c>
      <c r="I35" s="212">
        <v>81</v>
      </c>
      <c r="J35" s="212">
        <v>3</v>
      </c>
      <c r="K35" s="212">
        <v>3</v>
      </c>
      <c r="L35" s="212">
        <v>407</v>
      </c>
      <c r="M35" s="213">
        <v>90</v>
      </c>
    </row>
    <row r="36" spans="1:13" ht="20.100000000000001" customHeight="1" x14ac:dyDescent="0.15">
      <c r="A36" s="123" t="s">
        <v>129</v>
      </c>
      <c r="B36" s="202">
        <f t="shared" si="3"/>
        <v>620</v>
      </c>
      <c r="C36" s="207" t="s">
        <v>313</v>
      </c>
      <c r="D36" s="207" t="s">
        <v>313</v>
      </c>
      <c r="E36" s="207" t="s">
        <v>313</v>
      </c>
      <c r="F36" s="212">
        <v>54</v>
      </c>
      <c r="G36" s="212">
        <v>3</v>
      </c>
      <c r="H36" s="212">
        <v>7</v>
      </c>
      <c r="I36" s="212">
        <v>82</v>
      </c>
      <c r="J36" s="212">
        <v>5</v>
      </c>
      <c r="K36" s="212">
        <v>3</v>
      </c>
      <c r="L36" s="212">
        <v>397</v>
      </c>
      <c r="M36" s="213">
        <v>69</v>
      </c>
    </row>
    <row r="37" spans="1:13" ht="20.100000000000001" customHeight="1" x14ac:dyDescent="0.15">
      <c r="A37" s="123" t="s">
        <v>130</v>
      </c>
      <c r="B37" s="202">
        <f t="shared" si="3"/>
        <v>608</v>
      </c>
      <c r="C37" s="207" t="s">
        <v>313</v>
      </c>
      <c r="D37" s="212">
        <v>2</v>
      </c>
      <c r="E37" s="207" t="s">
        <v>313</v>
      </c>
      <c r="F37" s="212">
        <v>35</v>
      </c>
      <c r="G37" s="212">
        <v>5</v>
      </c>
      <c r="H37" s="212">
        <v>3</v>
      </c>
      <c r="I37" s="212">
        <v>97</v>
      </c>
      <c r="J37" s="212">
        <v>3</v>
      </c>
      <c r="K37" s="212">
        <v>3</v>
      </c>
      <c r="L37" s="212">
        <v>395</v>
      </c>
      <c r="M37" s="213">
        <v>65</v>
      </c>
    </row>
    <row r="38" spans="1:13" ht="20.100000000000001" customHeight="1" x14ac:dyDescent="0.15">
      <c r="A38" s="123" t="s">
        <v>131</v>
      </c>
      <c r="B38" s="202">
        <f t="shared" si="3"/>
        <v>645</v>
      </c>
      <c r="C38" s="207" t="s">
        <v>313</v>
      </c>
      <c r="D38" s="212">
        <v>1</v>
      </c>
      <c r="E38" s="207" t="s">
        <v>313</v>
      </c>
      <c r="F38" s="212">
        <v>53</v>
      </c>
      <c r="G38" s="212">
        <v>3</v>
      </c>
      <c r="H38" s="212">
        <v>7</v>
      </c>
      <c r="I38" s="212">
        <v>77</v>
      </c>
      <c r="J38" s="212">
        <v>2</v>
      </c>
      <c r="K38" s="212">
        <v>5</v>
      </c>
      <c r="L38" s="212">
        <v>419</v>
      </c>
      <c r="M38" s="213">
        <v>78</v>
      </c>
    </row>
    <row r="39" spans="1:13" ht="20.100000000000001" customHeight="1" x14ac:dyDescent="0.15">
      <c r="A39" s="123" t="s">
        <v>132</v>
      </c>
      <c r="B39" s="202">
        <f t="shared" si="3"/>
        <v>689</v>
      </c>
      <c r="C39" s="212">
        <v>1</v>
      </c>
      <c r="D39" s="212">
        <v>3</v>
      </c>
      <c r="E39" s="207" t="s">
        <v>313</v>
      </c>
      <c r="F39" s="212">
        <v>46</v>
      </c>
      <c r="G39" s="212">
        <v>1</v>
      </c>
      <c r="H39" s="212">
        <v>9</v>
      </c>
      <c r="I39" s="212">
        <v>86</v>
      </c>
      <c r="J39" s="212">
        <v>8</v>
      </c>
      <c r="K39" s="212">
        <v>4</v>
      </c>
      <c r="L39" s="212">
        <v>452</v>
      </c>
      <c r="M39" s="213">
        <v>79</v>
      </c>
    </row>
    <row r="40" spans="1:13" ht="20.100000000000001" customHeight="1" thickBot="1" x14ac:dyDescent="0.2">
      <c r="A40" s="124" t="s">
        <v>133</v>
      </c>
      <c r="B40" s="203">
        <f t="shared" si="3"/>
        <v>663</v>
      </c>
      <c r="C40" s="209" t="s">
        <v>313</v>
      </c>
      <c r="D40" s="209" t="s">
        <v>313</v>
      </c>
      <c r="E40" s="209" t="s">
        <v>313</v>
      </c>
      <c r="F40" s="214">
        <v>41</v>
      </c>
      <c r="G40" s="209" t="s">
        <v>313</v>
      </c>
      <c r="H40" s="214">
        <v>6</v>
      </c>
      <c r="I40" s="215">
        <v>104</v>
      </c>
      <c r="J40" s="215">
        <v>5</v>
      </c>
      <c r="K40" s="215">
        <v>4</v>
      </c>
      <c r="L40" s="215">
        <v>454</v>
      </c>
      <c r="M40" s="216">
        <v>49</v>
      </c>
    </row>
    <row r="41" spans="1:13" ht="18" customHeight="1" x14ac:dyDescent="0.15">
      <c r="J41" s="443" t="s">
        <v>112</v>
      </c>
      <c r="K41" s="443"/>
      <c r="L41" s="443"/>
      <c r="M41" s="443"/>
    </row>
  </sheetData>
  <sheetProtection sheet="1" objects="1" scenarios="1" selectLockedCells="1" selectUnlockedCells="1"/>
  <mergeCells count="21">
    <mergeCell ref="A31:A32"/>
    <mergeCell ref="B31:B32"/>
    <mergeCell ref="L3:L4"/>
    <mergeCell ref="M3:M4"/>
    <mergeCell ref="C13:C14"/>
    <mergeCell ref="J13:J14"/>
    <mergeCell ref="C3:C4"/>
    <mergeCell ref="J3:J4"/>
    <mergeCell ref="J10:M10"/>
    <mergeCell ref="J28:M28"/>
    <mergeCell ref="L13:L14"/>
    <mergeCell ref="M13:M14"/>
    <mergeCell ref="A3:A4"/>
    <mergeCell ref="B3:B4"/>
    <mergeCell ref="A13:A14"/>
    <mergeCell ref="B13:B14"/>
    <mergeCell ref="C31:C32"/>
    <mergeCell ref="J31:J32"/>
    <mergeCell ref="J41:M41"/>
    <mergeCell ref="L31:L32"/>
    <mergeCell ref="M31:M32"/>
  </mergeCells>
  <phoneticPr fontId="21"/>
  <dataValidations count="1">
    <dataValidation type="whole" operator="greaterThanOrEqual" allowBlank="1" showInputMessage="1" showErrorMessage="1" error="0以上の整数値を入力して下さい。" sqref="C39 E34 D35 D37:D39 F34:F40 H34:M40 G34:G39" xr:uid="{00000000-0002-0000-0400-000000000000}">
      <formula1>0</formula1>
    </dataValidation>
  </dataValidations>
  <printOptions horizontalCentered="1"/>
  <pageMargins left="0.59055118110236227" right="0.59055118110236227" top="0.59055118110236227" bottom="0.59055118110236227" header="0.39370078740157483" footer="0.39370078740157483"/>
  <pageSetup paperSize="9" scale="92" firstPageNumber="130" orientation="portrait" useFirstPageNumber="1" verticalDpi="300" r:id="rId1"/>
  <headerFooter scaleWithDoc="0" alignWithMargins="0">
    <oddHeader>&amp;L警察及び消防</oddHeader>
    <oddFooter>&amp;C&amp;12&amp;A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C000"/>
  </sheetPr>
  <dimension ref="A1:AK46"/>
  <sheetViews>
    <sheetView view="pageBreakPreview" zoomScaleNormal="100" zoomScaleSheetLayoutView="100" workbookViewId="0">
      <selection activeCell="AO15" sqref="AO15"/>
    </sheetView>
  </sheetViews>
  <sheetFormatPr defaultRowHeight="17.45" customHeight="1" x14ac:dyDescent="0.15"/>
  <cols>
    <col min="1" max="1" width="9" style="18" customWidth="1"/>
    <col min="2" max="2" width="4.5703125" style="18" customWidth="1"/>
    <col min="3" max="3" width="4.42578125" style="18" customWidth="1"/>
    <col min="4" max="4" width="4.140625" style="18" customWidth="1"/>
    <col min="5" max="5" width="4.28515625" style="18" customWidth="1"/>
    <col min="6" max="6" width="3.85546875" style="18" customWidth="1"/>
    <col min="7" max="7" width="5" style="18" customWidth="1"/>
    <col min="8" max="8" width="2.140625" style="18" customWidth="1"/>
    <col min="9" max="9" width="2.28515625" style="18" customWidth="1"/>
    <col min="10" max="10" width="1.28515625" style="18" customWidth="1"/>
    <col min="11" max="11" width="3.140625" style="18" customWidth="1"/>
    <col min="12" max="12" width="4.28515625" style="18" customWidth="1"/>
    <col min="13" max="13" width="3.28515625" style="18" customWidth="1"/>
    <col min="14" max="14" width="1.28515625" style="18" customWidth="1"/>
    <col min="15" max="15" width="1.140625" style="18" customWidth="1"/>
    <col min="16" max="16" width="3.42578125" style="18" customWidth="1"/>
    <col min="17" max="17" width="2.42578125" style="18" customWidth="1"/>
    <col min="18" max="18" width="2" style="18" customWidth="1"/>
    <col min="19" max="20" width="2.28515625" style="18" customWidth="1"/>
    <col min="21" max="23" width="1.5703125" style="18" customWidth="1"/>
    <col min="24" max="24" width="1" style="18" customWidth="1"/>
    <col min="25" max="25" width="3.5703125" style="18" customWidth="1"/>
    <col min="26" max="26" width="1.85546875" style="18" customWidth="1"/>
    <col min="27" max="27" width="2.42578125" style="18" customWidth="1"/>
    <col min="28" max="28" width="2" style="18" customWidth="1"/>
    <col min="29" max="29" width="2.28515625" style="18" customWidth="1"/>
    <col min="30" max="30" width="2.5703125" style="18" customWidth="1"/>
    <col min="31" max="31" width="2.140625" style="18" customWidth="1"/>
    <col min="32" max="33" width="2.28515625" style="18" customWidth="1"/>
    <col min="34" max="34" width="1.85546875" style="18" customWidth="1"/>
    <col min="35" max="35" width="5.28515625" style="18" customWidth="1"/>
    <col min="36" max="16384" width="9.140625" style="18"/>
  </cols>
  <sheetData>
    <row r="1" spans="1:37" ht="5.0999999999999996" customHeight="1" x14ac:dyDescent="0.15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9"/>
      <c r="AJ1" s="46"/>
      <c r="AK1" s="46"/>
    </row>
    <row r="2" spans="1:37" ht="15" customHeight="1" thickBot="1" x14ac:dyDescent="0.2">
      <c r="A2" s="34" t="s">
        <v>327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9" t="s">
        <v>16</v>
      </c>
      <c r="AJ2" s="46"/>
      <c r="AK2" s="46"/>
    </row>
    <row r="3" spans="1:37" ht="15" customHeight="1" x14ac:dyDescent="0.15">
      <c r="A3" s="77"/>
      <c r="B3" s="78"/>
      <c r="C3" s="78"/>
      <c r="D3" s="78"/>
      <c r="E3" s="78"/>
      <c r="F3" s="538" t="s">
        <v>204</v>
      </c>
      <c r="G3" s="539"/>
      <c r="H3" s="464" t="s">
        <v>245</v>
      </c>
      <c r="I3" s="464"/>
      <c r="J3" s="477"/>
      <c r="K3" s="464" t="s">
        <v>246</v>
      </c>
      <c r="L3" s="487"/>
      <c r="M3" s="540" t="s">
        <v>247</v>
      </c>
      <c r="N3" s="464"/>
      <c r="O3" s="464"/>
      <c r="P3" s="540" t="s">
        <v>248</v>
      </c>
      <c r="Q3" s="477"/>
      <c r="R3" s="476" t="s">
        <v>249</v>
      </c>
      <c r="S3" s="464"/>
      <c r="T3" s="487"/>
      <c r="U3" s="540" t="s">
        <v>250</v>
      </c>
      <c r="V3" s="464"/>
      <c r="W3" s="464"/>
      <c r="X3" s="487"/>
      <c r="Y3" s="540" t="s">
        <v>251</v>
      </c>
      <c r="Z3" s="477"/>
      <c r="AA3" s="464" t="s">
        <v>252</v>
      </c>
      <c r="AB3" s="464"/>
      <c r="AC3" s="487"/>
      <c r="AD3" s="540" t="s">
        <v>246</v>
      </c>
      <c r="AE3" s="477"/>
      <c r="AF3" s="464" t="s">
        <v>205</v>
      </c>
      <c r="AG3" s="464"/>
      <c r="AH3" s="477"/>
      <c r="AI3" s="544" t="s">
        <v>253</v>
      </c>
      <c r="AJ3" s="46"/>
      <c r="AK3" s="46"/>
    </row>
    <row r="4" spans="1:37" ht="15" customHeight="1" x14ac:dyDescent="0.15">
      <c r="A4" s="79"/>
      <c r="B4" s="80"/>
      <c r="C4" s="80"/>
      <c r="D4" s="80"/>
      <c r="E4" s="80"/>
      <c r="F4" s="541"/>
      <c r="G4" s="542"/>
      <c r="H4" s="543"/>
      <c r="I4" s="543"/>
      <c r="J4" s="542"/>
      <c r="K4" s="447" t="s">
        <v>254</v>
      </c>
      <c r="L4" s="503"/>
      <c r="M4" s="498" t="s">
        <v>255</v>
      </c>
      <c r="N4" s="447"/>
      <c r="O4" s="447"/>
      <c r="P4" s="498" t="s">
        <v>256</v>
      </c>
      <c r="Q4" s="480"/>
      <c r="R4" s="481" t="s">
        <v>206</v>
      </c>
      <c r="S4" s="447"/>
      <c r="T4" s="503"/>
      <c r="U4" s="498" t="s">
        <v>257</v>
      </c>
      <c r="V4" s="447"/>
      <c r="W4" s="447"/>
      <c r="X4" s="503"/>
      <c r="Y4" s="498" t="s">
        <v>258</v>
      </c>
      <c r="Z4" s="480"/>
      <c r="AA4" s="447"/>
      <c r="AB4" s="447"/>
      <c r="AC4" s="503"/>
      <c r="AD4" s="498" t="s">
        <v>259</v>
      </c>
      <c r="AE4" s="480"/>
      <c r="AF4" s="447"/>
      <c r="AG4" s="447"/>
      <c r="AH4" s="480"/>
      <c r="AI4" s="545"/>
    </row>
    <row r="5" spans="1:37" ht="15" customHeight="1" x14ac:dyDescent="0.15">
      <c r="A5" s="533" t="s">
        <v>134</v>
      </c>
      <c r="B5" s="534"/>
      <c r="C5" s="534"/>
      <c r="D5" s="534"/>
      <c r="E5" s="534"/>
      <c r="F5" s="541"/>
      <c r="G5" s="542"/>
      <c r="H5" s="543"/>
      <c r="I5" s="543"/>
      <c r="J5" s="542"/>
      <c r="K5" s="447" t="s">
        <v>260</v>
      </c>
      <c r="L5" s="503"/>
      <c r="M5" s="498" t="s">
        <v>261</v>
      </c>
      <c r="N5" s="447"/>
      <c r="O5" s="447"/>
      <c r="P5" s="498" t="s">
        <v>261</v>
      </c>
      <c r="Q5" s="480"/>
      <c r="R5" s="481" t="s">
        <v>260</v>
      </c>
      <c r="S5" s="447"/>
      <c r="T5" s="503"/>
      <c r="U5" s="498" t="s">
        <v>262</v>
      </c>
      <c r="V5" s="447"/>
      <c r="W5" s="447"/>
      <c r="X5" s="503"/>
      <c r="Y5" s="498" t="s">
        <v>263</v>
      </c>
      <c r="Z5" s="480"/>
      <c r="AA5" s="447"/>
      <c r="AB5" s="447"/>
      <c r="AC5" s="503"/>
      <c r="AD5" s="498" t="s">
        <v>264</v>
      </c>
      <c r="AE5" s="480"/>
      <c r="AF5" s="447"/>
      <c r="AG5" s="447"/>
      <c r="AH5" s="480"/>
      <c r="AI5" s="545"/>
      <c r="AJ5" s="46"/>
    </row>
    <row r="6" spans="1:37" ht="15" customHeight="1" x14ac:dyDescent="0.15">
      <c r="A6" s="81"/>
      <c r="B6" s="80"/>
      <c r="C6" s="80"/>
      <c r="D6" s="80"/>
      <c r="E6" s="80"/>
      <c r="F6" s="548" t="s">
        <v>207</v>
      </c>
      <c r="G6" s="549"/>
      <c r="H6" s="478" t="s">
        <v>260</v>
      </c>
      <c r="I6" s="478"/>
      <c r="J6" s="479"/>
      <c r="K6" s="478" t="s">
        <v>265</v>
      </c>
      <c r="L6" s="486"/>
      <c r="M6" s="504" t="s">
        <v>266</v>
      </c>
      <c r="N6" s="478"/>
      <c r="O6" s="478"/>
      <c r="P6" s="504" t="s">
        <v>266</v>
      </c>
      <c r="Q6" s="479"/>
      <c r="R6" s="482" t="s">
        <v>265</v>
      </c>
      <c r="S6" s="478"/>
      <c r="T6" s="486"/>
      <c r="U6" s="504" t="s">
        <v>267</v>
      </c>
      <c r="V6" s="478"/>
      <c r="W6" s="478"/>
      <c r="X6" s="486"/>
      <c r="Y6" s="550" t="s">
        <v>268</v>
      </c>
      <c r="Z6" s="551"/>
      <c r="AA6" s="447" t="s">
        <v>265</v>
      </c>
      <c r="AB6" s="447"/>
      <c r="AC6" s="503"/>
      <c r="AD6" s="498" t="s">
        <v>269</v>
      </c>
      <c r="AE6" s="503"/>
      <c r="AF6" s="504" t="s">
        <v>208</v>
      </c>
      <c r="AG6" s="478"/>
      <c r="AH6" s="479"/>
      <c r="AI6" s="546"/>
    </row>
    <row r="7" spans="1:37" ht="24.95" customHeight="1" x14ac:dyDescent="0.15">
      <c r="A7" s="535" t="s">
        <v>270</v>
      </c>
      <c r="B7" s="536"/>
      <c r="C7" s="536"/>
      <c r="D7" s="536"/>
      <c r="E7" s="537"/>
      <c r="F7" s="513">
        <f>SUM(H7:AI7)</f>
        <v>4588</v>
      </c>
      <c r="G7" s="514"/>
      <c r="H7" s="490">
        <f>SUM(H8:J17)</f>
        <v>1</v>
      </c>
      <c r="I7" s="490"/>
      <c r="J7" s="490"/>
      <c r="K7" s="490">
        <f>SUM(K8:L17)</f>
        <v>7</v>
      </c>
      <c r="L7" s="490"/>
      <c r="M7" s="490">
        <f>SUM(M8:O17)</f>
        <v>1</v>
      </c>
      <c r="N7" s="490"/>
      <c r="O7" s="490"/>
      <c r="P7" s="499">
        <f>SUM(P8:Q17)</f>
        <v>336</v>
      </c>
      <c r="Q7" s="499"/>
      <c r="R7" s="499">
        <f>SUM(R8:T17)</f>
        <v>27</v>
      </c>
      <c r="S7" s="499"/>
      <c r="T7" s="499"/>
      <c r="U7" s="499">
        <f>SUM(U8:X17)</f>
        <v>38</v>
      </c>
      <c r="V7" s="499"/>
      <c r="W7" s="499"/>
      <c r="X7" s="499"/>
      <c r="Y7" s="491">
        <f>SUM(Y8:Z17)</f>
        <v>616</v>
      </c>
      <c r="Z7" s="491"/>
      <c r="AA7" s="490">
        <f>SUM(AA8:AC17)</f>
        <v>28</v>
      </c>
      <c r="AB7" s="490"/>
      <c r="AC7" s="490"/>
      <c r="AD7" s="491">
        <f>SUM(AD8:AE17)</f>
        <v>25</v>
      </c>
      <c r="AE7" s="491"/>
      <c r="AF7" s="499">
        <f>SUM(AF8:AH17)</f>
        <v>3007</v>
      </c>
      <c r="AG7" s="499"/>
      <c r="AH7" s="499"/>
      <c r="AI7" s="228">
        <f>SUM(AI8:AI17)</f>
        <v>502</v>
      </c>
    </row>
    <row r="8" spans="1:37" ht="20.100000000000001" customHeight="1" x14ac:dyDescent="0.15">
      <c r="A8" s="525" t="s">
        <v>135</v>
      </c>
      <c r="B8" s="526"/>
      <c r="C8" s="526"/>
      <c r="D8" s="526"/>
      <c r="E8" s="526"/>
      <c r="F8" s="511">
        <f>SUM(H8:AI9)</f>
        <v>20</v>
      </c>
      <c r="G8" s="512"/>
      <c r="H8" s="435">
        <v>0</v>
      </c>
      <c r="I8" s="435"/>
      <c r="J8" s="435"/>
      <c r="K8" s="435">
        <v>0</v>
      </c>
      <c r="L8" s="435"/>
      <c r="M8" s="435">
        <v>0</v>
      </c>
      <c r="N8" s="435"/>
      <c r="O8" s="435"/>
      <c r="P8" s="435">
        <v>0</v>
      </c>
      <c r="Q8" s="435"/>
      <c r="R8" s="435">
        <v>0</v>
      </c>
      <c r="S8" s="435"/>
      <c r="T8" s="435"/>
      <c r="U8" s="435">
        <v>0</v>
      </c>
      <c r="V8" s="435"/>
      <c r="W8" s="435"/>
      <c r="X8" s="435"/>
      <c r="Y8" s="435">
        <v>1</v>
      </c>
      <c r="Z8" s="435"/>
      <c r="AA8" s="435">
        <v>0</v>
      </c>
      <c r="AB8" s="435"/>
      <c r="AC8" s="435"/>
      <c r="AD8" s="435">
        <v>0</v>
      </c>
      <c r="AE8" s="435"/>
      <c r="AF8" s="435">
        <v>1</v>
      </c>
      <c r="AG8" s="435"/>
      <c r="AH8" s="435"/>
      <c r="AI8" s="502">
        <v>18</v>
      </c>
    </row>
    <row r="9" spans="1:37" ht="20.100000000000001" customHeight="1" x14ac:dyDescent="0.15">
      <c r="A9" s="531" t="s">
        <v>136</v>
      </c>
      <c r="B9" s="532"/>
      <c r="C9" s="532"/>
      <c r="D9" s="532"/>
      <c r="E9" s="532"/>
      <c r="F9" s="511"/>
      <c r="G9" s="512"/>
      <c r="H9" s="435"/>
      <c r="I9" s="435"/>
      <c r="J9" s="435"/>
      <c r="K9" s="435"/>
      <c r="L9" s="435"/>
      <c r="M9" s="435"/>
      <c r="N9" s="435"/>
      <c r="O9" s="435"/>
      <c r="P9" s="435"/>
      <c r="Q9" s="435"/>
      <c r="R9" s="435"/>
      <c r="S9" s="435"/>
      <c r="T9" s="435"/>
      <c r="U9" s="435"/>
      <c r="V9" s="435"/>
      <c r="W9" s="435"/>
      <c r="X9" s="435"/>
      <c r="Y9" s="435"/>
      <c r="Z9" s="435"/>
      <c r="AA9" s="435"/>
      <c r="AB9" s="435"/>
      <c r="AC9" s="435"/>
      <c r="AD9" s="435"/>
      <c r="AE9" s="435"/>
      <c r="AF9" s="435"/>
      <c r="AG9" s="435"/>
      <c r="AH9" s="435"/>
      <c r="AI9" s="502"/>
    </row>
    <row r="10" spans="1:37" ht="20.100000000000001" customHeight="1" x14ac:dyDescent="0.15">
      <c r="A10" s="525" t="s">
        <v>271</v>
      </c>
      <c r="B10" s="526"/>
      <c r="C10" s="526"/>
      <c r="D10" s="526"/>
      <c r="E10" s="526"/>
      <c r="F10" s="511">
        <f>SUM(H10:AI11)</f>
        <v>254</v>
      </c>
      <c r="G10" s="512"/>
      <c r="H10" s="435">
        <v>0</v>
      </c>
      <c r="I10" s="435"/>
      <c r="J10" s="435"/>
      <c r="K10" s="435">
        <v>0</v>
      </c>
      <c r="L10" s="435"/>
      <c r="M10" s="435">
        <v>0</v>
      </c>
      <c r="N10" s="435"/>
      <c r="O10" s="435"/>
      <c r="P10" s="466">
        <v>14</v>
      </c>
      <c r="Q10" s="466"/>
      <c r="R10" s="435">
        <v>0</v>
      </c>
      <c r="S10" s="435"/>
      <c r="T10" s="435"/>
      <c r="U10" s="435">
        <v>0</v>
      </c>
      <c r="V10" s="435"/>
      <c r="W10" s="435"/>
      <c r="X10" s="435"/>
      <c r="Y10" s="466">
        <v>44</v>
      </c>
      <c r="Z10" s="466"/>
      <c r="AA10" s="435">
        <v>0</v>
      </c>
      <c r="AB10" s="435"/>
      <c r="AC10" s="435"/>
      <c r="AD10" s="435">
        <v>0</v>
      </c>
      <c r="AE10" s="435"/>
      <c r="AF10" s="466">
        <v>182</v>
      </c>
      <c r="AG10" s="466"/>
      <c r="AH10" s="466"/>
      <c r="AI10" s="502">
        <v>14</v>
      </c>
    </row>
    <row r="11" spans="1:37" ht="20.100000000000001" customHeight="1" x14ac:dyDescent="0.15">
      <c r="A11" s="527" t="s">
        <v>137</v>
      </c>
      <c r="B11" s="528"/>
      <c r="C11" s="528"/>
      <c r="D11" s="528"/>
      <c r="E11" s="528"/>
      <c r="F11" s="511"/>
      <c r="G11" s="512"/>
      <c r="H11" s="435"/>
      <c r="I11" s="435"/>
      <c r="J11" s="435"/>
      <c r="K11" s="435"/>
      <c r="L11" s="435"/>
      <c r="M11" s="435"/>
      <c r="N11" s="435"/>
      <c r="O11" s="435"/>
      <c r="P11" s="466"/>
      <c r="Q11" s="466"/>
      <c r="R11" s="435"/>
      <c r="S11" s="435"/>
      <c r="T11" s="435"/>
      <c r="U11" s="435"/>
      <c r="V11" s="435"/>
      <c r="W11" s="435"/>
      <c r="X11" s="435"/>
      <c r="Y11" s="466"/>
      <c r="Z11" s="466"/>
      <c r="AA11" s="435"/>
      <c r="AB11" s="435"/>
      <c r="AC11" s="435"/>
      <c r="AD11" s="435"/>
      <c r="AE11" s="435"/>
      <c r="AF11" s="466"/>
      <c r="AG11" s="466"/>
      <c r="AH11" s="466"/>
      <c r="AI11" s="502"/>
    </row>
    <row r="12" spans="1:37" ht="20.100000000000001" customHeight="1" x14ac:dyDescent="0.15">
      <c r="A12" s="525" t="s">
        <v>272</v>
      </c>
      <c r="B12" s="526"/>
      <c r="C12" s="526"/>
      <c r="D12" s="526"/>
      <c r="E12" s="526"/>
      <c r="F12" s="511">
        <f>SUM(H12:AI13)</f>
        <v>239</v>
      </c>
      <c r="G12" s="512"/>
      <c r="H12" s="435">
        <v>1</v>
      </c>
      <c r="I12" s="435"/>
      <c r="J12" s="435"/>
      <c r="K12" s="435">
        <v>0</v>
      </c>
      <c r="L12" s="435"/>
      <c r="M12" s="435">
        <v>0</v>
      </c>
      <c r="N12" s="435"/>
      <c r="O12" s="435"/>
      <c r="P12" s="466">
        <v>40</v>
      </c>
      <c r="Q12" s="466"/>
      <c r="R12" s="435">
        <v>0</v>
      </c>
      <c r="S12" s="435"/>
      <c r="T12" s="435"/>
      <c r="U12" s="435">
        <v>25</v>
      </c>
      <c r="V12" s="435"/>
      <c r="W12" s="435"/>
      <c r="X12" s="435"/>
      <c r="Y12" s="466">
        <v>46</v>
      </c>
      <c r="Z12" s="466"/>
      <c r="AA12" s="435">
        <v>1</v>
      </c>
      <c r="AB12" s="435"/>
      <c r="AC12" s="435"/>
      <c r="AD12" s="466">
        <v>1</v>
      </c>
      <c r="AE12" s="466"/>
      <c r="AF12" s="466">
        <v>119</v>
      </c>
      <c r="AG12" s="466"/>
      <c r="AH12" s="466"/>
      <c r="AI12" s="502">
        <v>6</v>
      </c>
    </row>
    <row r="13" spans="1:37" ht="20.100000000000001" customHeight="1" x14ac:dyDescent="0.15">
      <c r="A13" s="527" t="s">
        <v>138</v>
      </c>
      <c r="B13" s="528"/>
      <c r="C13" s="528"/>
      <c r="D13" s="528"/>
      <c r="E13" s="528"/>
      <c r="F13" s="511"/>
      <c r="G13" s="512"/>
      <c r="H13" s="435"/>
      <c r="I13" s="435"/>
      <c r="J13" s="435"/>
      <c r="K13" s="435"/>
      <c r="L13" s="435"/>
      <c r="M13" s="435"/>
      <c r="N13" s="435"/>
      <c r="O13" s="435"/>
      <c r="P13" s="466"/>
      <c r="Q13" s="466"/>
      <c r="R13" s="435"/>
      <c r="S13" s="435"/>
      <c r="T13" s="435"/>
      <c r="U13" s="435"/>
      <c r="V13" s="435"/>
      <c r="W13" s="435"/>
      <c r="X13" s="435"/>
      <c r="Y13" s="466"/>
      <c r="Z13" s="466"/>
      <c r="AA13" s="435"/>
      <c r="AB13" s="435"/>
      <c r="AC13" s="435"/>
      <c r="AD13" s="466"/>
      <c r="AE13" s="466"/>
      <c r="AF13" s="466"/>
      <c r="AG13" s="466"/>
      <c r="AH13" s="466"/>
      <c r="AI13" s="502"/>
    </row>
    <row r="14" spans="1:37" ht="20.100000000000001" customHeight="1" x14ac:dyDescent="0.15">
      <c r="A14" s="525" t="s">
        <v>273</v>
      </c>
      <c r="B14" s="526"/>
      <c r="C14" s="526"/>
      <c r="D14" s="526"/>
      <c r="E14" s="526"/>
      <c r="F14" s="511">
        <f>SUM(H14:AI15)</f>
        <v>1691</v>
      </c>
      <c r="G14" s="512"/>
      <c r="H14" s="435">
        <v>0</v>
      </c>
      <c r="I14" s="435"/>
      <c r="J14" s="435"/>
      <c r="K14" s="435">
        <v>2</v>
      </c>
      <c r="L14" s="435"/>
      <c r="M14" s="435">
        <v>1</v>
      </c>
      <c r="N14" s="435"/>
      <c r="O14" s="435"/>
      <c r="P14" s="468">
        <v>214</v>
      </c>
      <c r="Q14" s="468"/>
      <c r="R14" s="435">
        <v>26</v>
      </c>
      <c r="S14" s="435"/>
      <c r="T14" s="435"/>
      <c r="U14" s="435">
        <v>13</v>
      </c>
      <c r="V14" s="435"/>
      <c r="W14" s="435"/>
      <c r="X14" s="435"/>
      <c r="Y14" s="466">
        <v>151</v>
      </c>
      <c r="Z14" s="466"/>
      <c r="AA14" s="435">
        <v>20</v>
      </c>
      <c r="AB14" s="435"/>
      <c r="AC14" s="435"/>
      <c r="AD14" s="466">
        <v>21</v>
      </c>
      <c r="AE14" s="466"/>
      <c r="AF14" s="466">
        <v>1065</v>
      </c>
      <c r="AG14" s="466"/>
      <c r="AH14" s="466"/>
      <c r="AI14" s="502">
        <v>178</v>
      </c>
    </row>
    <row r="15" spans="1:37" ht="20.100000000000001" customHeight="1" x14ac:dyDescent="0.15">
      <c r="A15" s="527" t="s">
        <v>139</v>
      </c>
      <c r="B15" s="528"/>
      <c r="C15" s="528"/>
      <c r="D15" s="528"/>
      <c r="E15" s="528"/>
      <c r="F15" s="511"/>
      <c r="G15" s="512"/>
      <c r="H15" s="435"/>
      <c r="I15" s="435"/>
      <c r="J15" s="435"/>
      <c r="K15" s="435"/>
      <c r="L15" s="435"/>
      <c r="M15" s="435"/>
      <c r="N15" s="435"/>
      <c r="O15" s="435"/>
      <c r="P15" s="468"/>
      <c r="Q15" s="468"/>
      <c r="R15" s="435"/>
      <c r="S15" s="435"/>
      <c r="T15" s="435"/>
      <c r="U15" s="435"/>
      <c r="V15" s="435"/>
      <c r="W15" s="435"/>
      <c r="X15" s="435"/>
      <c r="Y15" s="466"/>
      <c r="Z15" s="466"/>
      <c r="AA15" s="435"/>
      <c r="AB15" s="435"/>
      <c r="AC15" s="435"/>
      <c r="AD15" s="466"/>
      <c r="AE15" s="466"/>
      <c r="AF15" s="466"/>
      <c r="AG15" s="466"/>
      <c r="AH15" s="466"/>
      <c r="AI15" s="502"/>
    </row>
    <row r="16" spans="1:37" ht="20.100000000000001" customHeight="1" x14ac:dyDescent="0.15">
      <c r="A16" s="525" t="s">
        <v>274</v>
      </c>
      <c r="B16" s="526"/>
      <c r="C16" s="526"/>
      <c r="D16" s="526"/>
      <c r="E16" s="526"/>
      <c r="F16" s="511">
        <f>SUM(H16:AI17)</f>
        <v>2384</v>
      </c>
      <c r="G16" s="512"/>
      <c r="H16" s="435">
        <v>0</v>
      </c>
      <c r="I16" s="435"/>
      <c r="J16" s="435"/>
      <c r="K16" s="435">
        <v>5</v>
      </c>
      <c r="L16" s="435"/>
      <c r="M16" s="435">
        <v>0</v>
      </c>
      <c r="N16" s="435"/>
      <c r="O16" s="435"/>
      <c r="P16" s="466">
        <v>68</v>
      </c>
      <c r="Q16" s="466"/>
      <c r="R16" s="435">
        <v>1</v>
      </c>
      <c r="S16" s="435"/>
      <c r="T16" s="435"/>
      <c r="U16" s="435">
        <v>0</v>
      </c>
      <c r="V16" s="435"/>
      <c r="W16" s="435"/>
      <c r="X16" s="435"/>
      <c r="Y16" s="466">
        <v>374</v>
      </c>
      <c r="Z16" s="466"/>
      <c r="AA16" s="435">
        <v>7</v>
      </c>
      <c r="AB16" s="435"/>
      <c r="AC16" s="435"/>
      <c r="AD16" s="466">
        <v>3</v>
      </c>
      <c r="AE16" s="466"/>
      <c r="AF16" s="466">
        <v>1640</v>
      </c>
      <c r="AG16" s="466"/>
      <c r="AH16" s="466"/>
      <c r="AI16" s="502">
        <v>286</v>
      </c>
    </row>
    <row r="17" spans="1:36" ht="20.100000000000001" customHeight="1" thickBot="1" x14ac:dyDescent="0.2">
      <c r="A17" s="529" t="s">
        <v>140</v>
      </c>
      <c r="B17" s="530"/>
      <c r="C17" s="530"/>
      <c r="D17" s="530"/>
      <c r="E17" s="530"/>
      <c r="F17" s="523"/>
      <c r="G17" s="524"/>
      <c r="H17" s="435"/>
      <c r="I17" s="435"/>
      <c r="J17" s="435"/>
      <c r="K17" s="435"/>
      <c r="L17" s="435"/>
      <c r="M17" s="435"/>
      <c r="N17" s="435"/>
      <c r="O17" s="435"/>
      <c r="P17" s="466"/>
      <c r="Q17" s="488"/>
      <c r="R17" s="506"/>
      <c r="S17" s="506"/>
      <c r="T17" s="506"/>
      <c r="U17" s="506"/>
      <c r="V17" s="506"/>
      <c r="W17" s="506"/>
      <c r="X17" s="506"/>
      <c r="Y17" s="488"/>
      <c r="Z17" s="488"/>
      <c r="AA17" s="506"/>
      <c r="AB17" s="506"/>
      <c r="AC17" s="506"/>
      <c r="AD17" s="488"/>
      <c r="AE17" s="488"/>
      <c r="AF17" s="488"/>
      <c r="AG17" s="488"/>
      <c r="AH17" s="488"/>
      <c r="AI17" s="547"/>
    </row>
    <row r="18" spans="1:36" ht="15" customHeight="1" x14ac:dyDescent="0.15">
      <c r="A18" s="10"/>
      <c r="B18" s="10"/>
      <c r="C18" s="10"/>
      <c r="D18" s="10"/>
      <c r="E18" s="10"/>
      <c r="F18" s="10"/>
      <c r="G18" s="10"/>
      <c r="H18" s="129"/>
      <c r="I18" s="129"/>
      <c r="J18" s="129"/>
      <c r="K18" s="129"/>
      <c r="L18" s="129"/>
      <c r="M18" s="129"/>
      <c r="N18" s="129"/>
      <c r="O18" s="129"/>
      <c r="P18" s="129"/>
      <c r="Q18" s="10"/>
      <c r="R18" s="10"/>
      <c r="S18" s="10"/>
      <c r="T18" s="10"/>
      <c r="U18" s="10"/>
      <c r="V18" s="10"/>
      <c r="W18" s="10"/>
      <c r="X18" s="10"/>
      <c r="Y18" s="10"/>
      <c r="AC18" s="10"/>
      <c r="AD18" s="10"/>
      <c r="AE18" s="10"/>
      <c r="AF18" s="10"/>
      <c r="AG18" s="10"/>
      <c r="AH18" s="10"/>
      <c r="AI18" s="130" t="s">
        <v>141</v>
      </c>
    </row>
    <row r="19" spans="1:36" ht="15" customHeight="1" x14ac:dyDescent="0.15">
      <c r="A19" s="10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</row>
    <row r="20" spans="1:36" ht="15" customHeight="1" thickBot="1" x14ac:dyDescent="0.2">
      <c r="A20" s="10" t="s">
        <v>296</v>
      </c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9" t="s">
        <v>16</v>
      </c>
    </row>
    <row r="21" spans="1:36" ht="20.100000000000001" customHeight="1" x14ac:dyDescent="0.15">
      <c r="A21" s="77"/>
      <c r="B21" s="82"/>
      <c r="C21" s="83"/>
      <c r="D21" s="78"/>
      <c r="E21" s="82"/>
      <c r="F21" s="78"/>
      <c r="G21" s="82"/>
      <c r="H21" s="84"/>
      <c r="I21" s="464"/>
      <c r="J21" s="464"/>
      <c r="K21" s="487"/>
      <c r="L21" s="82"/>
      <c r="M21" s="84"/>
      <c r="N21" s="476"/>
      <c r="O21" s="464"/>
      <c r="P21" s="464"/>
      <c r="Q21" s="477"/>
      <c r="R21" s="476"/>
      <c r="S21" s="464"/>
      <c r="T21" s="464"/>
      <c r="U21" s="477"/>
      <c r="V21" s="476"/>
      <c r="W21" s="464"/>
      <c r="X21" s="464"/>
      <c r="Y21" s="477"/>
      <c r="Z21" s="464"/>
      <c r="AA21" s="464"/>
      <c r="AB21" s="464"/>
      <c r="AC21" s="477"/>
      <c r="AD21" s="464" t="s">
        <v>142</v>
      </c>
      <c r="AE21" s="464"/>
      <c r="AF21" s="464"/>
      <c r="AG21" s="487"/>
      <c r="AH21" s="492" t="s">
        <v>275</v>
      </c>
      <c r="AI21" s="493"/>
    </row>
    <row r="22" spans="1:36" ht="20.100000000000001" customHeight="1" x14ac:dyDescent="0.15">
      <c r="A22" s="85" t="s">
        <v>93</v>
      </c>
      <c r="B22" s="515" t="s">
        <v>143</v>
      </c>
      <c r="C22" s="515"/>
      <c r="D22" s="515"/>
      <c r="E22" s="515" t="s">
        <v>144</v>
      </c>
      <c r="F22" s="515"/>
      <c r="G22" s="515" t="s">
        <v>145</v>
      </c>
      <c r="H22" s="516"/>
      <c r="I22" s="447" t="s">
        <v>146</v>
      </c>
      <c r="J22" s="447"/>
      <c r="K22" s="503"/>
      <c r="L22" s="515" t="s">
        <v>147</v>
      </c>
      <c r="M22" s="516"/>
      <c r="N22" s="481" t="s">
        <v>148</v>
      </c>
      <c r="O22" s="447"/>
      <c r="P22" s="447"/>
      <c r="Q22" s="480"/>
      <c r="R22" s="481" t="s">
        <v>149</v>
      </c>
      <c r="S22" s="447"/>
      <c r="T22" s="447"/>
      <c r="U22" s="480"/>
      <c r="V22" s="481" t="s">
        <v>150</v>
      </c>
      <c r="W22" s="447"/>
      <c r="X22" s="447"/>
      <c r="Y22" s="480"/>
      <c r="Z22" s="447" t="s">
        <v>25</v>
      </c>
      <c r="AA22" s="447"/>
      <c r="AB22" s="447"/>
      <c r="AC22" s="480"/>
      <c r="AD22" s="447" t="s">
        <v>151</v>
      </c>
      <c r="AE22" s="447"/>
      <c r="AF22" s="447"/>
      <c r="AG22" s="503"/>
      <c r="AH22" s="494"/>
      <c r="AI22" s="495"/>
    </row>
    <row r="23" spans="1:36" ht="20.100000000000001" customHeight="1" x14ac:dyDescent="0.15">
      <c r="A23" s="81"/>
      <c r="B23" s="505"/>
      <c r="C23" s="505"/>
      <c r="D23" s="505"/>
      <c r="E23" s="505"/>
      <c r="F23" s="505"/>
      <c r="G23" s="505"/>
      <c r="H23" s="505"/>
      <c r="I23" s="504"/>
      <c r="J23" s="478"/>
      <c r="K23" s="486"/>
      <c r="L23" s="505"/>
      <c r="M23" s="505"/>
      <c r="N23" s="504"/>
      <c r="O23" s="478"/>
      <c r="P23" s="478"/>
      <c r="Q23" s="479"/>
      <c r="R23" s="482"/>
      <c r="S23" s="478"/>
      <c r="T23" s="478"/>
      <c r="U23" s="479"/>
      <c r="V23" s="482"/>
      <c r="W23" s="478"/>
      <c r="X23" s="478"/>
      <c r="Y23" s="479"/>
      <c r="Z23" s="478"/>
      <c r="AA23" s="478"/>
      <c r="AB23" s="478"/>
      <c r="AC23" s="479"/>
      <c r="AD23" s="478" t="s">
        <v>152</v>
      </c>
      <c r="AE23" s="478"/>
      <c r="AF23" s="478"/>
      <c r="AG23" s="486"/>
      <c r="AH23" s="496"/>
      <c r="AI23" s="497"/>
    </row>
    <row r="24" spans="1:36" ht="20.100000000000001" customHeight="1" x14ac:dyDescent="0.15">
      <c r="A24" s="86" t="s">
        <v>304</v>
      </c>
      <c r="B24" s="522">
        <f>SUM(E24:AC24)</f>
        <v>96</v>
      </c>
      <c r="C24" s="522"/>
      <c r="D24" s="522"/>
      <c r="E24" s="484">
        <v>1</v>
      </c>
      <c r="F24" s="484"/>
      <c r="G24" s="400">
        <v>0</v>
      </c>
      <c r="H24" s="400"/>
      <c r="I24" s="484">
        <v>21</v>
      </c>
      <c r="J24" s="484"/>
      <c r="K24" s="484"/>
      <c r="L24" s="484">
        <v>28</v>
      </c>
      <c r="M24" s="484"/>
      <c r="N24" s="484">
        <v>15</v>
      </c>
      <c r="O24" s="484"/>
      <c r="P24" s="484"/>
      <c r="Q24" s="484"/>
      <c r="R24" s="484">
        <v>6</v>
      </c>
      <c r="S24" s="484"/>
      <c r="T24" s="484"/>
      <c r="U24" s="484"/>
      <c r="V24" s="484">
        <v>24</v>
      </c>
      <c r="W24" s="484"/>
      <c r="X24" s="484"/>
      <c r="Y24" s="484"/>
      <c r="Z24" s="484">
        <v>1</v>
      </c>
      <c r="AA24" s="484"/>
      <c r="AB24" s="484"/>
      <c r="AC24" s="484"/>
      <c r="AD24" s="485">
        <v>1190</v>
      </c>
      <c r="AE24" s="485"/>
      <c r="AF24" s="485"/>
      <c r="AG24" s="485"/>
      <c r="AH24" s="485">
        <v>37</v>
      </c>
      <c r="AI24" s="489"/>
    </row>
    <row r="25" spans="1:36" ht="20.100000000000001" customHeight="1" x14ac:dyDescent="0.15">
      <c r="A25" s="86" t="s">
        <v>329</v>
      </c>
      <c r="B25" s="522">
        <f>SUM(E25:AC25)</f>
        <v>96</v>
      </c>
      <c r="C25" s="522"/>
      <c r="D25" s="522"/>
      <c r="E25" s="484">
        <v>1</v>
      </c>
      <c r="F25" s="484"/>
      <c r="G25" s="400">
        <v>0</v>
      </c>
      <c r="H25" s="400"/>
      <c r="I25" s="484">
        <v>21</v>
      </c>
      <c r="J25" s="484"/>
      <c r="K25" s="484"/>
      <c r="L25" s="484">
        <v>28</v>
      </c>
      <c r="M25" s="484"/>
      <c r="N25" s="484">
        <v>12</v>
      </c>
      <c r="O25" s="484"/>
      <c r="P25" s="484"/>
      <c r="Q25" s="484"/>
      <c r="R25" s="484">
        <v>11</v>
      </c>
      <c r="S25" s="484"/>
      <c r="T25" s="484"/>
      <c r="U25" s="484"/>
      <c r="V25" s="484">
        <v>22</v>
      </c>
      <c r="W25" s="484"/>
      <c r="X25" s="484"/>
      <c r="Y25" s="484"/>
      <c r="Z25" s="484">
        <v>1</v>
      </c>
      <c r="AA25" s="484"/>
      <c r="AB25" s="484"/>
      <c r="AC25" s="484"/>
      <c r="AD25" s="485">
        <v>1189</v>
      </c>
      <c r="AE25" s="485"/>
      <c r="AF25" s="485"/>
      <c r="AG25" s="485"/>
      <c r="AH25" s="485">
        <v>48</v>
      </c>
      <c r="AI25" s="489"/>
    </row>
    <row r="26" spans="1:36" ht="20.100000000000001" customHeight="1" x14ac:dyDescent="0.15">
      <c r="A26" s="86" t="s">
        <v>328</v>
      </c>
      <c r="B26" s="522">
        <f>SUM(E26:AC26)</f>
        <v>96</v>
      </c>
      <c r="C26" s="522"/>
      <c r="D26" s="522"/>
      <c r="E26" s="484">
        <v>1</v>
      </c>
      <c r="F26" s="484"/>
      <c r="G26" s="400">
        <v>2</v>
      </c>
      <c r="H26" s="400"/>
      <c r="I26" s="484">
        <v>18</v>
      </c>
      <c r="J26" s="484"/>
      <c r="K26" s="484"/>
      <c r="L26" s="484">
        <v>30</v>
      </c>
      <c r="M26" s="484"/>
      <c r="N26" s="484">
        <v>11</v>
      </c>
      <c r="O26" s="484"/>
      <c r="P26" s="484"/>
      <c r="Q26" s="484"/>
      <c r="R26" s="484">
        <v>13</v>
      </c>
      <c r="S26" s="484"/>
      <c r="T26" s="484"/>
      <c r="U26" s="484"/>
      <c r="V26" s="484">
        <v>20</v>
      </c>
      <c r="W26" s="484"/>
      <c r="X26" s="484"/>
      <c r="Y26" s="484"/>
      <c r="Z26" s="484">
        <v>1</v>
      </c>
      <c r="AA26" s="484"/>
      <c r="AB26" s="484"/>
      <c r="AC26" s="484"/>
      <c r="AD26" s="485">
        <v>1191</v>
      </c>
      <c r="AE26" s="485"/>
      <c r="AF26" s="485"/>
      <c r="AG26" s="485"/>
      <c r="AH26" s="485">
        <v>43</v>
      </c>
      <c r="AI26" s="489"/>
    </row>
    <row r="27" spans="1:36" ht="20.100000000000001" customHeight="1" x14ac:dyDescent="0.15">
      <c r="A27" s="86" t="s">
        <v>281</v>
      </c>
      <c r="B27" s="522">
        <f>SUM(E27:AC27)</f>
        <v>98</v>
      </c>
      <c r="C27" s="522"/>
      <c r="D27" s="522"/>
      <c r="E27" s="484">
        <v>1</v>
      </c>
      <c r="F27" s="484"/>
      <c r="G27" s="400">
        <v>3</v>
      </c>
      <c r="H27" s="400"/>
      <c r="I27" s="484">
        <v>16</v>
      </c>
      <c r="J27" s="484"/>
      <c r="K27" s="484"/>
      <c r="L27" s="484">
        <v>33</v>
      </c>
      <c r="M27" s="484"/>
      <c r="N27" s="484">
        <v>12</v>
      </c>
      <c r="O27" s="484"/>
      <c r="P27" s="484"/>
      <c r="Q27" s="484"/>
      <c r="R27" s="484">
        <v>12</v>
      </c>
      <c r="S27" s="484"/>
      <c r="T27" s="484"/>
      <c r="U27" s="484"/>
      <c r="V27" s="484">
        <v>20</v>
      </c>
      <c r="W27" s="484"/>
      <c r="X27" s="484"/>
      <c r="Y27" s="484"/>
      <c r="Z27" s="484">
        <v>1</v>
      </c>
      <c r="AA27" s="484"/>
      <c r="AB27" s="484"/>
      <c r="AC27" s="484"/>
      <c r="AD27" s="484">
        <v>1167</v>
      </c>
      <c r="AE27" s="484"/>
      <c r="AF27" s="484"/>
      <c r="AG27" s="484"/>
      <c r="AH27" s="484">
        <v>38</v>
      </c>
      <c r="AI27" s="501"/>
    </row>
    <row r="28" spans="1:36" ht="20.100000000000001" customHeight="1" thickBot="1" x14ac:dyDescent="0.2">
      <c r="A28" s="217" t="s">
        <v>330</v>
      </c>
      <c r="B28" s="521">
        <f>SUM(E28:AC28)</f>
        <v>100</v>
      </c>
      <c r="C28" s="521"/>
      <c r="D28" s="521"/>
      <c r="E28" s="483">
        <v>1</v>
      </c>
      <c r="F28" s="483"/>
      <c r="G28" s="517">
        <v>3</v>
      </c>
      <c r="H28" s="517"/>
      <c r="I28" s="483">
        <v>19</v>
      </c>
      <c r="J28" s="483"/>
      <c r="K28" s="483"/>
      <c r="L28" s="483">
        <v>31</v>
      </c>
      <c r="M28" s="483"/>
      <c r="N28" s="483">
        <v>17</v>
      </c>
      <c r="O28" s="483"/>
      <c r="P28" s="483"/>
      <c r="Q28" s="483"/>
      <c r="R28" s="483">
        <v>12</v>
      </c>
      <c r="S28" s="483"/>
      <c r="T28" s="483"/>
      <c r="U28" s="483"/>
      <c r="V28" s="483">
        <v>16</v>
      </c>
      <c r="W28" s="483"/>
      <c r="X28" s="483"/>
      <c r="Y28" s="483"/>
      <c r="Z28" s="483">
        <v>1</v>
      </c>
      <c r="AA28" s="483"/>
      <c r="AB28" s="483"/>
      <c r="AC28" s="483"/>
      <c r="AD28" s="483">
        <v>1145</v>
      </c>
      <c r="AE28" s="483"/>
      <c r="AF28" s="483"/>
      <c r="AG28" s="483"/>
      <c r="AH28" s="483">
        <v>35</v>
      </c>
      <c r="AI28" s="500"/>
      <c r="AJ28" s="112"/>
    </row>
    <row r="29" spans="1:36" ht="15" customHeight="1" x14ac:dyDescent="0.15">
      <c r="A29" s="87" t="s">
        <v>153</v>
      </c>
      <c r="B29" s="87"/>
      <c r="C29" s="87"/>
      <c r="D29" s="87"/>
      <c r="E29" s="88"/>
      <c r="F29" s="88"/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9"/>
      <c r="T29" s="89"/>
      <c r="U29" s="89"/>
      <c r="V29" s="89"/>
      <c r="W29" s="89"/>
      <c r="X29" s="89"/>
      <c r="Y29" s="89"/>
      <c r="Z29" s="89"/>
      <c r="AA29" s="89"/>
      <c r="AB29" s="89"/>
      <c r="AC29" s="89"/>
      <c r="AD29" s="89"/>
      <c r="AE29" s="89"/>
      <c r="AF29" s="89"/>
      <c r="AG29" s="89"/>
      <c r="AH29" s="89"/>
      <c r="AI29" s="90" t="s">
        <v>141</v>
      </c>
    </row>
    <row r="30" spans="1:36" ht="15" customHeight="1" x14ac:dyDescent="0.15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</row>
    <row r="31" spans="1:36" ht="15" customHeight="1" thickBot="1" x14ac:dyDescent="0.2">
      <c r="A31" s="10" t="s">
        <v>297</v>
      </c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9" t="s">
        <v>154</v>
      </c>
    </row>
    <row r="32" spans="1:36" ht="15" customHeight="1" x14ac:dyDescent="0.15">
      <c r="A32" s="77"/>
      <c r="B32" s="82" t="s">
        <v>209</v>
      </c>
      <c r="C32" s="507" t="s">
        <v>198</v>
      </c>
      <c r="D32" s="507" t="s">
        <v>181</v>
      </c>
      <c r="E32" s="507" t="s">
        <v>182</v>
      </c>
      <c r="F32" s="507" t="s">
        <v>183</v>
      </c>
      <c r="G32" s="507" t="s">
        <v>184</v>
      </c>
      <c r="H32" s="458" t="s">
        <v>185</v>
      </c>
      <c r="I32" s="459"/>
      <c r="J32" s="458" t="s">
        <v>186</v>
      </c>
      <c r="K32" s="459"/>
      <c r="L32" s="507" t="s">
        <v>187</v>
      </c>
      <c r="M32" s="458" t="s">
        <v>188</v>
      </c>
      <c r="N32" s="473"/>
      <c r="O32" s="458" t="s">
        <v>189</v>
      </c>
      <c r="P32" s="459"/>
      <c r="Q32" s="458" t="s">
        <v>190</v>
      </c>
      <c r="R32" s="459"/>
      <c r="S32" s="458" t="s">
        <v>191</v>
      </c>
      <c r="T32" s="459"/>
      <c r="U32" s="458" t="s">
        <v>192</v>
      </c>
      <c r="V32" s="473"/>
      <c r="W32" s="459"/>
      <c r="X32" s="458" t="s">
        <v>193</v>
      </c>
      <c r="Y32" s="459"/>
      <c r="Z32" s="458" t="s">
        <v>194</v>
      </c>
      <c r="AA32" s="459"/>
      <c r="AB32" s="458" t="s">
        <v>277</v>
      </c>
      <c r="AC32" s="459"/>
      <c r="AD32" s="458" t="s">
        <v>195</v>
      </c>
      <c r="AE32" s="471"/>
      <c r="AF32" s="464"/>
      <c r="AG32" s="464"/>
      <c r="AH32" s="464"/>
      <c r="AI32" s="465"/>
    </row>
    <row r="33" spans="1:35" ht="15" customHeight="1" x14ac:dyDescent="0.15">
      <c r="A33" s="79"/>
      <c r="B33" s="91"/>
      <c r="C33" s="508"/>
      <c r="D33" s="508"/>
      <c r="E33" s="508"/>
      <c r="F33" s="508"/>
      <c r="G33" s="508"/>
      <c r="H33" s="460"/>
      <c r="I33" s="461"/>
      <c r="J33" s="460"/>
      <c r="K33" s="461"/>
      <c r="L33" s="508"/>
      <c r="M33" s="460"/>
      <c r="N33" s="453"/>
      <c r="O33" s="460"/>
      <c r="P33" s="461"/>
      <c r="Q33" s="460"/>
      <c r="R33" s="461"/>
      <c r="S33" s="460"/>
      <c r="T33" s="461"/>
      <c r="U33" s="460"/>
      <c r="V33" s="453"/>
      <c r="W33" s="461"/>
      <c r="X33" s="460"/>
      <c r="Y33" s="461"/>
      <c r="Z33" s="460"/>
      <c r="AA33" s="461"/>
      <c r="AB33" s="460"/>
      <c r="AC33" s="461"/>
      <c r="AD33" s="460"/>
      <c r="AE33" s="454"/>
      <c r="AF33" s="447" t="s">
        <v>155</v>
      </c>
      <c r="AG33" s="447"/>
      <c r="AH33" s="447"/>
      <c r="AI33" s="448"/>
    </row>
    <row r="34" spans="1:35" ht="15" customHeight="1" x14ac:dyDescent="0.15">
      <c r="A34" s="79"/>
      <c r="B34" s="91"/>
      <c r="C34" s="508"/>
      <c r="D34" s="508"/>
      <c r="E34" s="508"/>
      <c r="F34" s="508"/>
      <c r="G34" s="508"/>
      <c r="H34" s="460"/>
      <c r="I34" s="461"/>
      <c r="J34" s="460"/>
      <c r="K34" s="461"/>
      <c r="L34" s="508"/>
      <c r="M34" s="460"/>
      <c r="N34" s="453"/>
      <c r="O34" s="460"/>
      <c r="P34" s="461"/>
      <c r="Q34" s="460"/>
      <c r="R34" s="461"/>
      <c r="S34" s="460"/>
      <c r="T34" s="461"/>
      <c r="U34" s="460"/>
      <c r="V34" s="453"/>
      <c r="W34" s="461"/>
      <c r="X34" s="460"/>
      <c r="Y34" s="461"/>
      <c r="Z34" s="460"/>
      <c r="AA34" s="461"/>
      <c r="AB34" s="460"/>
      <c r="AC34" s="461"/>
      <c r="AD34" s="460"/>
      <c r="AE34" s="454"/>
      <c r="AF34" s="447"/>
      <c r="AG34" s="447"/>
      <c r="AH34" s="447"/>
      <c r="AI34" s="448"/>
    </row>
    <row r="35" spans="1:35" ht="15" customHeight="1" x14ac:dyDescent="0.15">
      <c r="A35" s="85" t="s">
        <v>93</v>
      </c>
      <c r="B35" s="91"/>
      <c r="C35" s="508"/>
      <c r="D35" s="508"/>
      <c r="E35" s="508"/>
      <c r="F35" s="508"/>
      <c r="G35" s="508"/>
      <c r="H35" s="460"/>
      <c r="I35" s="461"/>
      <c r="J35" s="460"/>
      <c r="K35" s="461"/>
      <c r="L35" s="508"/>
      <c r="M35" s="460"/>
      <c r="N35" s="453"/>
      <c r="O35" s="460"/>
      <c r="P35" s="461"/>
      <c r="Q35" s="460"/>
      <c r="R35" s="461"/>
      <c r="S35" s="460"/>
      <c r="T35" s="461"/>
      <c r="U35" s="460"/>
      <c r="V35" s="453"/>
      <c r="W35" s="461"/>
      <c r="X35" s="460"/>
      <c r="Y35" s="461"/>
      <c r="Z35" s="460"/>
      <c r="AA35" s="461"/>
      <c r="AB35" s="460"/>
      <c r="AC35" s="461"/>
      <c r="AD35" s="460"/>
      <c r="AE35" s="454"/>
      <c r="AF35" s="449" t="s">
        <v>196</v>
      </c>
      <c r="AG35" s="450"/>
      <c r="AH35" s="451"/>
      <c r="AI35" s="518" t="s">
        <v>197</v>
      </c>
    </row>
    <row r="36" spans="1:35" ht="15" customHeight="1" x14ac:dyDescent="0.15">
      <c r="A36" s="79"/>
      <c r="B36" s="91"/>
      <c r="C36" s="508"/>
      <c r="D36" s="508"/>
      <c r="E36" s="508"/>
      <c r="F36" s="508"/>
      <c r="G36" s="508"/>
      <c r="H36" s="460"/>
      <c r="I36" s="461"/>
      <c r="J36" s="460"/>
      <c r="K36" s="461"/>
      <c r="L36" s="508"/>
      <c r="M36" s="460"/>
      <c r="N36" s="453"/>
      <c r="O36" s="460"/>
      <c r="P36" s="461"/>
      <c r="Q36" s="460"/>
      <c r="R36" s="461"/>
      <c r="S36" s="460"/>
      <c r="T36" s="461"/>
      <c r="U36" s="460"/>
      <c r="V36" s="453"/>
      <c r="W36" s="461"/>
      <c r="X36" s="460"/>
      <c r="Y36" s="461"/>
      <c r="Z36" s="460"/>
      <c r="AA36" s="461"/>
      <c r="AB36" s="460"/>
      <c r="AC36" s="461"/>
      <c r="AD36" s="460"/>
      <c r="AE36" s="454"/>
      <c r="AF36" s="452"/>
      <c r="AG36" s="453"/>
      <c r="AH36" s="454"/>
      <c r="AI36" s="519"/>
    </row>
    <row r="37" spans="1:35" ht="15" customHeight="1" x14ac:dyDescent="0.15">
      <c r="A37" s="79"/>
      <c r="B37" s="91"/>
      <c r="C37" s="508"/>
      <c r="D37" s="508"/>
      <c r="E37" s="508"/>
      <c r="F37" s="508"/>
      <c r="G37" s="508"/>
      <c r="H37" s="460"/>
      <c r="I37" s="461"/>
      <c r="J37" s="460"/>
      <c r="K37" s="461"/>
      <c r="L37" s="508"/>
      <c r="M37" s="460"/>
      <c r="N37" s="453"/>
      <c r="O37" s="460"/>
      <c r="P37" s="461"/>
      <c r="Q37" s="460"/>
      <c r="R37" s="461"/>
      <c r="S37" s="460"/>
      <c r="T37" s="461"/>
      <c r="U37" s="460"/>
      <c r="V37" s="453"/>
      <c r="W37" s="461"/>
      <c r="X37" s="460"/>
      <c r="Y37" s="461"/>
      <c r="Z37" s="460"/>
      <c r="AA37" s="461"/>
      <c r="AB37" s="460"/>
      <c r="AC37" s="461"/>
      <c r="AD37" s="460"/>
      <c r="AE37" s="454"/>
      <c r="AF37" s="452"/>
      <c r="AG37" s="453"/>
      <c r="AH37" s="454"/>
      <c r="AI37" s="519"/>
    </row>
    <row r="38" spans="1:35" ht="15" customHeight="1" x14ac:dyDescent="0.15">
      <c r="A38" s="81"/>
      <c r="B38" s="92" t="s">
        <v>210</v>
      </c>
      <c r="C38" s="509"/>
      <c r="D38" s="509"/>
      <c r="E38" s="509"/>
      <c r="F38" s="509"/>
      <c r="G38" s="509"/>
      <c r="H38" s="462"/>
      <c r="I38" s="463"/>
      <c r="J38" s="462"/>
      <c r="K38" s="463"/>
      <c r="L38" s="509"/>
      <c r="M38" s="462"/>
      <c r="N38" s="510"/>
      <c r="O38" s="462"/>
      <c r="P38" s="463"/>
      <c r="Q38" s="462"/>
      <c r="R38" s="463"/>
      <c r="S38" s="462"/>
      <c r="T38" s="463"/>
      <c r="U38" s="474"/>
      <c r="V38" s="456"/>
      <c r="W38" s="475"/>
      <c r="X38" s="462"/>
      <c r="Y38" s="463"/>
      <c r="Z38" s="462"/>
      <c r="AA38" s="463"/>
      <c r="AB38" s="462"/>
      <c r="AC38" s="463"/>
      <c r="AD38" s="462"/>
      <c r="AE38" s="472"/>
      <c r="AF38" s="455"/>
      <c r="AG38" s="456"/>
      <c r="AH38" s="457"/>
      <c r="AI38" s="520"/>
    </row>
    <row r="39" spans="1:35" ht="20.100000000000001" customHeight="1" x14ac:dyDescent="0.15">
      <c r="A39" s="93" t="s">
        <v>308</v>
      </c>
      <c r="B39" s="107">
        <f>SUM(C39:AE39)</f>
        <v>29</v>
      </c>
      <c r="C39" s="218">
        <v>2</v>
      </c>
      <c r="D39" s="218">
        <v>1</v>
      </c>
      <c r="E39" s="218">
        <v>2</v>
      </c>
      <c r="F39" s="218">
        <v>1</v>
      </c>
      <c r="G39" s="218">
        <v>1</v>
      </c>
      <c r="H39" s="466">
        <v>5</v>
      </c>
      <c r="I39" s="466"/>
      <c r="J39" s="466">
        <v>1</v>
      </c>
      <c r="K39" s="466"/>
      <c r="L39" s="219">
        <v>0</v>
      </c>
      <c r="M39" s="466">
        <v>1</v>
      </c>
      <c r="N39" s="466"/>
      <c r="O39" s="466">
        <v>3</v>
      </c>
      <c r="P39" s="466"/>
      <c r="Q39" s="466">
        <v>2</v>
      </c>
      <c r="R39" s="466"/>
      <c r="S39" s="466">
        <v>2</v>
      </c>
      <c r="T39" s="466"/>
      <c r="U39" s="417">
        <v>0</v>
      </c>
      <c r="V39" s="417"/>
      <c r="W39" s="417"/>
      <c r="X39" s="466">
        <v>4</v>
      </c>
      <c r="Y39" s="466"/>
      <c r="Z39" s="466">
        <v>2</v>
      </c>
      <c r="AA39" s="466"/>
      <c r="AB39" s="466">
        <v>1</v>
      </c>
      <c r="AC39" s="466"/>
      <c r="AD39" s="466">
        <v>1</v>
      </c>
      <c r="AE39" s="466"/>
      <c r="AF39" s="468">
        <v>634</v>
      </c>
      <c r="AG39" s="468"/>
      <c r="AH39" s="468"/>
      <c r="AI39" s="220">
        <v>21</v>
      </c>
    </row>
    <row r="40" spans="1:35" ht="20.100000000000001" customHeight="1" x14ac:dyDescent="0.15">
      <c r="A40" s="93" t="s">
        <v>282</v>
      </c>
      <c r="B40" s="108">
        <f>SUM(C40:AE40)</f>
        <v>29</v>
      </c>
      <c r="C40" s="218">
        <v>2</v>
      </c>
      <c r="D40" s="218">
        <v>1</v>
      </c>
      <c r="E40" s="218">
        <v>2</v>
      </c>
      <c r="F40" s="218">
        <v>1</v>
      </c>
      <c r="G40" s="218">
        <v>1</v>
      </c>
      <c r="H40" s="466">
        <v>5</v>
      </c>
      <c r="I40" s="466"/>
      <c r="J40" s="466">
        <v>1</v>
      </c>
      <c r="K40" s="466"/>
      <c r="L40" s="219">
        <v>0</v>
      </c>
      <c r="M40" s="466">
        <v>1</v>
      </c>
      <c r="N40" s="466"/>
      <c r="O40" s="466">
        <v>3</v>
      </c>
      <c r="P40" s="466"/>
      <c r="Q40" s="466">
        <v>2</v>
      </c>
      <c r="R40" s="466"/>
      <c r="S40" s="466">
        <v>2</v>
      </c>
      <c r="T40" s="466"/>
      <c r="U40" s="417">
        <v>0</v>
      </c>
      <c r="V40" s="417"/>
      <c r="W40" s="417"/>
      <c r="X40" s="466">
        <v>4</v>
      </c>
      <c r="Y40" s="466"/>
      <c r="Z40" s="466">
        <v>2</v>
      </c>
      <c r="AA40" s="466"/>
      <c r="AB40" s="466">
        <v>1</v>
      </c>
      <c r="AC40" s="466"/>
      <c r="AD40" s="466">
        <v>1</v>
      </c>
      <c r="AE40" s="466"/>
      <c r="AF40" s="468">
        <v>641</v>
      </c>
      <c r="AG40" s="468"/>
      <c r="AH40" s="468"/>
      <c r="AI40" s="220">
        <v>21</v>
      </c>
    </row>
    <row r="41" spans="1:35" ht="20.100000000000001" customHeight="1" x14ac:dyDescent="0.15">
      <c r="A41" s="93" t="s">
        <v>309</v>
      </c>
      <c r="B41" s="109">
        <f>SUM(C41:AE41)</f>
        <v>30</v>
      </c>
      <c r="C41" s="218">
        <v>2</v>
      </c>
      <c r="D41" s="218">
        <v>1</v>
      </c>
      <c r="E41" s="218">
        <v>2</v>
      </c>
      <c r="F41" s="218">
        <v>1</v>
      </c>
      <c r="G41" s="218">
        <v>1</v>
      </c>
      <c r="H41" s="466">
        <v>5</v>
      </c>
      <c r="I41" s="466"/>
      <c r="J41" s="466">
        <v>1</v>
      </c>
      <c r="K41" s="466"/>
      <c r="L41" s="219" t="s">
        <v>301</v>
      </c>
      <c r="M41" s="466">
        <v>1</v>
      </c>
      <c r="N41" s="466"/>
      <c r="O41" s="466">
        <v>3</v>
      </c>
      <c r="P41" s="466"/>
      <c r="Q41" s="466">
        <v>2</v>
      </c>
      <c r="R41" s="466"/>
      <c r="S41" s="466">
        <v>2</v>
      </c>
      <c r="T41" s="466"/>
      <c r="U41" s="417">
        <v>0</v>
      </c>
      <c r="V41" s="417"/>
      <c r="W41" s="417"/>
      <c r="X41" s="466">
        <v>5</v>
      </c>
      <c r="Y41" s="466"/>
      <c r="Z41" s="466">
        <v>2</v>
      </c>
      <c r="AA41" s="466"/>
      <c r="AB41" s="466">
        <v>1</v>
      </c>
      <c r="AC41" s="466"/>
      <c r="AD41" s="466">
        <v>1</v>
      </c>
      <c r="AE41" s="466"/>
      <c r="AF41" s="468">
        <v>642</v>
      </c>
      <c r="AG41" s="468"/>
      <c r="AH41" s="468"/>
      <c r="AI41" s="220">
        <v>21</v>
      </c>
    </row>
    <row r="42" spans="1:35" ht="20.100000000000001" customHeight="1" x14ac:dyDescent="0.15">
      <c r="A42" s="93" t="s">
        <v>310</v>
      </c>
      <c r="B42" s="109">
        <f>SUM(C42:AE42)</f>
        <v>29</v>
      </c>
      <c r="C42" s="218">
        <v>2</v>
      </c>
      <c r="D42" s="218">
        <v>1</v>
      </c>
      <c r="E42" s="218">
        <v>1</v>
      </c>
      <c r="F42" s="218">
        <v>1</v>
      </c>
      <c r="G42" s="218">
        <v>1</v>
      </c>
      <c r="H42" s="466">
        <v>6</v>
      </c>
      <c r="I42" s="466"/>
      <c r="J42" s="466">
        <v>1</v>
      </c>
      <c r="K42" s="466"/>
      <c r="L42" s="219">
        <v>0</v>
      </c>
      <c r="M42" s="466">
        <v>1</v>
      </c>
      <c r="N42" s="466"/>
      <c r="O42" s="466">
        <v>3</v>
      </c>
      <c r="P42" s="466"/>
      <c r="Q42" s="466">
        <v>2</v>
      </c>
      <c r="R42" s="466"/>
      <c r="S42" s="466">
        <v>2</v>
      </c>
      <c r="T42" s="466"/>
      <c r="U42" s="417">
        <v>0</v>
      </c>
      <c r="V42" s="417"/>
      <c r="W42" s="417"/>
      <c r="X42" s="466">
        <v>5</v>
      </c>
      <c r="Y42" s="466"/>
      <c r="Z42" s="466">
        <v>2</v>
      </c>
      <c r="AA42" s="466"/>
      <c r="AB42" s="466">
        <v>1</v>
      </c>
      <c r="AC42" s="466"/>
      <c r="AD42" s="417">
        <v>0</v>
      </c>
      <c r="AE42" s="417"/>
      <c r="AF42" s="468">
        <v>645</v>
      </c>
      <c r="AG42" s="468"/>
      <c r="AH42" s="468"/>
      <c r="AI42" s="221">
        <v>21</v>
      </c>
    </row>
    <row r="43" spans="1:35" ht="20.100000000000001" customHeight="1" thickBot="1" x14ac:dyDescent="0.2">
      <c r="A43" s="222" t="s">
        <v>311</v>
      </c>
      <c r="B43" s="223">
        <f>SUM(C43:AE43)</f>
        <v>29</v>
      </c>
      <c r="C43" s="224">
        <v>3</v>
      </c>
      <c r="D43" s="224">
        <v>1</v>
      </c>
      <c r="E43" s="224">
        <v>1</v>
      </c>
      <c r="F43" s="224">
        <v>1</v>
      </c>
      <c r="G43" s="224">
        <v>1</v>
      </c>
      <c r="H43" s="469">
        <v>6</v>
      </c>
      <c r="I43" s="469"/>
      <c r="J43" s="469" t="s">
        <v>313</v>
      </c>
      <c r="K43" s="469"/>
      <c r="L43" s="225" t="s">
        <v>313</v>
      </c>
      <c r="M43" s="469">
        <v>1</v>
      </c>
      <c r="N43" s="469"/>
      <c r="O43" s="469">
        <v>3</v>
      </c>
      <c r="P43" s="469"/>
      <c r="Q43" s="469">
        <v>1</v>
      </c>
      <c r="R43" s="469"/>
      <c r="S43" s="469">
        <v>2</v>
      </c>
      <c r="T43" s="469"/>
      <c r="U43" s="470" t="s">
        <v>314</v>
      </c>
      <c r="V43" s="470"/>
      <c r="W43" s="470"/>
      <c r="X43" s="469">
        <v>5</v>
      </c>
      <c r="Y43" s="469"/>
      <c r="Z43" s="469">
        <v>2</v>
      </c>
      <c r="AA43" s="469"/>
      <c r="AB43" s="469">
        <v>1</v>
      </c>
      <c r="AC43" s="469"/>
      <c r="AD43" s="470">
        <v>1</v>
      </c>
      <c r="AE43" s="470"/>
      <c r="AF43" s="467">
        <v>648</v>
      </c>
      <c r="AG43" s="467"/>
      <c r="AH43" s="467"/>
      <c r="AI43" s="226">
        <v>21</v>
      </c>
    </row>
    <row r="44" spans="1:35" ht="15" customHeight="1" x14ac:dyDescent="0.15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AC44" s="10"/>
      <c r="AD44" s="10"/>
      <c r="AE44" s="10"/>
      <c r="AF44" s="10"/>
      <c r="AG44" s="10"/>
      <c r="AH44" s="10"/>
      <c r="AI44" s="9" t="s">
        <v>141</v>
      </c>
    </row>
    <row r="45" spans="1:35" ht="17.45" customHeight="1" x14ac:dyDescent="0.15">
      <c r="A45" s="10"/>
      <c r="B45" s="10"/>
      <c r="C45" s="10"/>
      <c r="D45" s="34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</row>
    <row r="46" spans="1:35" ht="17.45" customHeight="1" x14ac:dyDescent="0.15">
      <c r="D46" s="46"/>
    </row>
  </sheetData>
  <sheetProtection sheet="1" objects="1" scenarios="1" selectLockedCells="1" selectUnlockedCells="1"/>
  <mergeCells count="292">
    <mergeCell ref="AI3:AI6"/>
    <mergeCell ref="AI16:AI17"/>
    <mergeCell ref="AF5:AH5"/>
    <mergeCell ref="F6:G6"/>
    <mergeCell ref="H6:J6"/>
    <mergeCell ref="K6:L6"/>
    <mergeCell ref="M6:O6"/>
    <mergeCell ref="P6:Q6"/>
    <mergeCell ref="R6:T6"/>
    <mergeCell ref="U6:X6"/>
    <mergeCell ref="Y6:Z6"/>
    <mergeCell ref="AA6:AC6"/>
    <mergeCell ref="AD6:AE6"/>
    <mergeCell ref="AF6:AH6"/>
    <mergeCell ref="F5:G5"/>
    <mergeCell ref="H5:J5"/>
    <mergeCell ref="K5:L5"/>
    <mergeCell ref="M5:O5"/>
    <mergeCell ref="P5:Q5"/>
    <mergeCell ref="R5:T5"/>
    <mergeCell ref="U5:X5"/>
    <mergeCell ref="Y5:Z5"/>
    <mergeCell ref="AA5:AC5"/>
    <mergeCell ref="U3:X3"/>
    <mergeCell ref="Y3:Z3"/>
    <mergeCell ref="AA3:AC3"/>
    <mergeCell ref="AD3:AE3"/>
    <mergeCell ref="AF3:AH3"/>
    <mergeCell ref="F4:G4"/>
    <mergeCell ref="H4:J4"/>
    <mergeCell ref="K4:L4"/>
    <mergeCell ref="M4:O4"/>
    <mergeCell ref="P4:Q4"/>
    <mergeCell ref="R4:T4"/>
    <mergeCell ref="U4:X4"/>
    <mergeCell ref="Y4:Z4"/>
    <mergeCell ref="AA4:AC4"/>
    <mergeCell ref="AD4:AE4"/>
    <mergeCell ref="AF4:AH4"/>
    <mergeCell ref="R3:T3"/>
    <mergeCell ref="A5:E5"/>
    <mergeCell ref="P10:Q11"/>
    <mergeCell ref="A11:E11"/>
    <mergeCell ref="M8:O9"/>
    <mergeCell ref="A7:E7"/>
    <mergeCell ref="P7:Q7"/>
    <mergeCell ref="H7:J7"/>
    <mergeCell ref="K7:L7"/>
    <mergeCell ref="F3:G3"/>
    <mergeCell ref="H3:J3"/>
    <mergeCell ref="K3:L3"/>
    <mergeCell ref="M3:O3"/>
    <mergeCell ref="P3:Q3"/>
    <mergeCell ref="A12:E12"/>
    <mergeCell ref="A13:E13"/>
    <mergeCell ref="F10:G11"/>
    <mergeCell ref="U10:X11"/>
    <mergeCell ref="R12:T13"/>
    <mergeCell ref="P12:Q13"/>
    <mergeCell ref="AA12:AC13"/>
    <mergeCell ref="A9:E9"/>
    <mergeCell ref="A10:E10"/>
    <mergeCell ref="AA8:AC9"/>
    <mergeCell ref="R8:T9"/>
    <mergeCell ref="P8:Q9"/>
    <mergeCell ref="A8:E8"/>
    <mergeCell ref="R10:T11"/>
    <mergeCell ref="AA10:AC11"/>
    <mergeCell ref="F12:G13"/>
    <mergeCell ref="K10:L11"/>
    <mergeCell ref="K12:L13"/>
    <mergeCell ref="K8:L9"/>
    <mergeCell ref="Y12:Z13"/>
    <mergeCell ref="U12:X13"/>
    <mergeCell ref="A15:E15"/>
    <mergeCell ref="A14:E14"/>
    <mergeCell ref="AF16:AH17"/>
    <mergeCell ref="AF14:AH15"/>
    <mergeCell ref="AA14:AC15"/>
    <mergeCell ref="R14:T15"/>
    <mergeCell ref="AA16:AC17"/>
    <mergeCell ref="R16:T17"/>
    <mergeCell ref="Y16:Z17"/>
    <mergeCell ref="Y14:Z15"/>
    <mergeCell ref="P14:Q15"/>
    <mergeCell ref="F14:G15"/>
    <mergeCell ref="A17:E17"/>
    <mergeCell ref="K14:L15"/>
    <mergeCell ref="B24:D24"/>
    <mergeCell ref="E24:F24"/>
    <mergeCell ref="B23:D23"/>
    <mergeCell ref="B22:D22"/>
    <mergeCell ref="B25:D25"/>
    <mergeCell ref="E25:F25"/>
    <mergeCell ref="G24:H24"/>
    <mergeCell ref="L24:M24"/>
    <mergeCell ref="F16:G17"/>
    <mergeCell ref="I23:K23"/>
    <mergeCell ref="I22:K22"/>
    <mergeCell ref="E23:F23"/>
    <mergeCell ref="G23:H23"/>
    <mergeCell ref="E22:F22"/>
    <mergeCell ref="G22:H22"/>
    <mergeCell ref="A16:E16"/>
    <mergeCell ref="B26:D26"/>
    <mergeCell ref="E26:F26"/>
    <mergeCell ref="G26:H26"/>
    <mergeCell ref="L26:M26"/>
    <mergeCell ref="I26:K26"/>
    <mergeCell ref="B27:D27"/>
    <mergeCell ref="E27:F27"/>
    <mergeCell ref="G25:H25"/>
    <mergeCell ref="L25:M25"/>
    <mergeCell ref="I25:K25"/>
    <mergeCell ref="G27:H27"/>
    <mergeCell ref="L27:M27"/>
    <mergeCell ref="I27:K27"/>
    <mergeCell ref="B28:D28"/>
    <mergeCell ref="E28:F28"/>
    <mergeCell ref="G32:G38"/>
    <mergeCell ref="H43:I43"/>
    <mergeCell ref="D32:D38"/>
    <mergeCell ref="C32:C38"/>
    <mergeCell ref="F32:F38"/>
    <mergeCell ref="E32:E38"/>
    <mergeCell ref="I28:K28"/>
    <mergeCell ref="J41:K41"/>
    <mergeCell ref="H39:I39"/>
    <mergeCell ref="H32:I38"/>
    <mergeCell ref="J43:K43"/>
    <mergeCell ref="J42:K42"/>
    <mergeCell ref="J39:K39"/>
    <mergeCell ref="H42:I42"/>
    <mergeCell ref="H41:I41"/>
    <mergeCell ref="H40:I40"/>
    <mergeCell ref="J40:K40"/>
    <mergeCell ref="M43:N43"/>
    <mergeCell ref="M42:N42"/>
    <mergeCell ref="M41:N41"/>
    <mergeCell ref="M39:N39"/>
    <mergeCell ref="M40:N40"/>
    <mergeCell ref="AI35:AI38"/>
    <mergeCell ref="O43:P43"/>
    <mergeCell ref="O42:P42"/>
    <mergeCell ref="O41:P41"/>
    <mergeCell ref="U40:W40"/>
    <mergeCell ref="O40:P40"/>
    <mergeCell ref="O39:P39"/>
    <mergeCell ref="Q39:R39"/>
    <mergeCell ref="Q32:R38"/>
    <mergeCell ref="Q43:R43"/>
    <mergeCell ref="Q42:R42"/>
    <mergeCell ref="Q41:R41"/>
    <mergeCell ref="Q40:R40"/>
    <mergeCell ref="AF39:AH39"/>
    <mergeCell ref="U41:W41"/>
    <mergeCell ref="X41:Y41"/>
    <mergeCell ref="S43:T43"/>
    <mergeCell ref="S42:T42"/>
    <mergeCell ref="S41:T41"/>
    <mergeCell ref="L32:L38"/>
    <mergeCell ref="M32:N38"/>
    <mergeCell ref="O32:P38"/>
    <mergeCell ref="S32:T38"/>
    <mergeCell ref="F8:G9"/>
    <mergeCell ref="F7:G7"/>
    <mergeCell ref="L22:M22"/>
    <mergeCell ref="M10:O11"/>
    <mergeCell ref="K16:L17"/>
    <mergeCell ref="M16:O17"/>
    <mergeCell ref="M12:O13"/>
    <mergeCell ref="M14:O15"/>
    <mergeCell ref="H12:J13"/>
    <mergeCell ref="H10:J11"/>
    <mergeCell ref="H8:J9"/>
    <mergeCell ref="I21:K21"/>
    <mergeCell ref="J32:K38"/>
    <mergeCell ref="H16:J17"/>
    <mergeCell ref="H14:J15"/>
    <mergeCell ref="N28:Q28"/>
    <mergeCell ref="N27:Q27"/>
    <mergeCell ref="N25:Q25"/>
    <mergeCell ref="G28:H28"/>
    <mergeCell ref="L28:M28"/>
    <mergeCell ref="N24:Q24"/>
    <mergeCell ref="N22:Q22"/>
    <mergeCell ref="N23:Q23"/>
    <mergeCell ref="R25:U25"/>
    <mergeCell ref="I24:K24"/>
    <mergeCell ref="M7:O7"/>
    <mergeCell ref="N21:Q21"/>
    <mergeCell ref="R27:U27"/>
    <mergeCell ref="R22:U22"/>
    <mergeCell ref="L23:M23"/>
    <mergeCell ref="R21:U21"/>
    <mergeCell ref="U16:X17"/>
    <mergeCell ref="U14:X15"/>
    <mergeCell ref="R23:U23"/>
    <mergeCell ref="R7:T7"/>
    <mergeCell ref="N26:Q26"/>
    <mergeCell ref="V27:Y27"/>
    <mergeCell ref="V26:Y26"/>
    <mergeCell ref="V25:Y25"/>
    <mergeCell ref="P16:Q17"/>
    <mergeCell ref="Y10:Z11"/>
    <mergeCell ref="R24:U24"/>
    <mergeCell ref="U7:X7"/>
    <mergeCell ref="U8:X9"/>
    <mergeCell ref="AA7:AC7"/>
    <mergeCell ref="Y7:Z7"/>
    <mergeCell ref="Y8:Z9"/>
    <mergeCell ref="AH21:AI23"/>
    <mergeCell ref="AF8:AH9"/>
    <mergeCell ref="AF10:AH11"/>
    <mergeCell ref="AD5:AE5"/>
    <mergeCell ref="AD28:AG28"/>
    <mergeCell ref="AD27:AG27"/>
    <mergeCell ref="Z28:AC28"/>
    <mergeCell ref="AD7:AE7"/>
    <mergeCell ref="AD26:AG26"/>
    <mergeCell ref="AF7:AH7"/>
    <mergeCell ref="AH28:AI28"/>
    <mergeCell ref="AH27:AI27"/>
    <mergeCell ref="AH26:AI26"/>
    <mergeCell ref="AH25:AI25"/>
    <mergeCell ref="AI14:AI15"/>
    <mergeCell ref="AI12:AI13"/>
    <mergeCell ref="AI10:AI11"/>
    <mergeCell ref="AI8:AI9"/>
    <mergeCell ref="AD8:AE9"/>
    <mergeCell ref="AD12:AE13"/>
    <mergeCell ref="AD22:AG22"/>
    <mergeCell ref="AD25:AG25"/>
    <mergeCell ref="AD24:AG24"/>
    <mergeCell ref="AD23:AG23"/>
    <mergeCell ref="AD21:AG21"/>
    <mergeCell ref="AD16:AE17"/>
    <mergeCell ref="AD14:AE15"/>
    <mergeCell ref="AF12:AH13"/>
    <mergeCell ref="AD10:AE11"/>
    <mergeCell ref="AH24:AI24"/>
    <mergeCell ref="V21:Y21"/>
    <mergeCell ref="Z23:AC23"/>
    <mergeCell ref="Z22:AC22"/>
    <mergeCell ref="Z21:AC21"/>
    <mergeCell ref="V22:Y22"/>
    <mergeCell ref="V23:Y23"/>
    <mergeCell ref="V28:Y28"/>
    <mergeCell ref="R28:U28"/>
    <mergeCell ref="Z24:AC24"/>
    <mergeCell ref="R26:U26"/>
    <mergeCell ref="V24:Y24"/>
    <mergeCell ref="Z26:AC26"/>
    <mergeCell ref="Z25:AC25"/>
    <mergeCell ref="Z27:AC27"/>
    <mergeCell ref="AB43:AC43"/>
    <mergeCell ref="AB42:AC42"/>
    <mergeCell ref="AB41:AC41"/>
    <mergeCell ref="Z41:AA41"/>
    <mergeCell ref="AB40:AC40"/>
    <mergeCell ref="S40:T40"/>
    <mergeCell ref="U42:W42"/>
    <mergeCell ref="X40:Y40"/>
    <mergeCell ref="X32:Y38"/>
    <mergeCell ref="U43:W43"/>
    <mergeCell ref="U39:W39"/>
    <mergeCell ref="U32:W38"/>
    <mergeCell ref="S39:T39"/>
    <mergeCell ref="AF33:AI33"/>
    <mergeCell ref="AF35:AH38"/>
    <mergeCell ref="AB32:AC38"/>
    <mergeCell ref="AF32:AI32"/>
    <mergeCell ref="Z32:AA38"/>
    <mergeCell ref="X42:Y42"/>
    <mergeCell ref="AF43:AH43"/>
    <mergeCell ref="AF42:AH42"/>
    <mergeCell ref="AF41:AH41"/>
    <mergeCell ref="AD40:AE40"/>
    <mergeCell ref="AF40:AH40"/>
    <mergeCell ref="AF34:AI34"/>
    <mergeCell ref="Z40:AA40"/>
    <mergeCell ref="X43:Y43"/>
    <mergeCell ref="AD43:AE43"/>
    <mergeCell ref="AD42:AE42"/>
    <mergeCell ref="AD41:AE41"/>
    <mergeCell ref="Z43:AA43"/>
    <mergeCell ref="Z39:AA39"/>
    <mergeCell ref="AD39:AE39"/>
    <mergeCell ref="AB39:AC39"/>
    <mergeCell ref="X39:Y39"/>
    <mergeCell ref="Z42:AA42"/>
    <mergeCell ref="AD32:AE38"/>
  </mergeCells>
  <phoneticPr fontId="21"/>
  <printOptions horizontalCentered="1"/>
  <pageMargins left="0.59055118110236227" right="0.59055118110236227" top="0.59055118110236227" bottom="0.59055118110236227" header="0.39370078740157483" footer="0.39370078740157483"/>
  <pageSetup paperSize="9" firstPageNumber="131" orientation="portrait" useFirstPageNumber="1" verticalDpi="300" r:id="rId1"/>
  <headerFooter scaleWithDoc="0" alignWithMargins="0">
    <oddHeader>&amp;R警察及び消防</oddHeader>
    <oddFooter>&amp;C&amp;12&amp;A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Y117"/>
  <sheetViews>
    <sheetView view="pageBreakPreview" zoomScaleNormal="100" zoomScaleSheetLayoutView="100" workbookViewId="0">
      <selection activeCell="J109" sqref="J109"/>
    </sheetView>
  </sheetViews>
  <sheetFormatPr defaultRowHeight="12" customHeight="1" x14ac:dyDescent="0.15"/>
  <cols>
    <col min="1" max="6" width="16.5703125" style="6" customWidth="1"/>
    <col min="7" max="7" width="16.42578125" style="6" customWidth="1"/>
    <col min="8" max="8" width="10" style="6" customWidth="1"/>
    <col min="9" max="9" width="11.85546875" style="6" customWidth="1"/>
    <col min="10" max="12" width="9.85546875" style="6" customWidth="1"/>
    <col min="13" max="14" width="9.28515625" style="6" customWidth="1"/>
    <col min="15" max="15" width="9.7109375" style="6" customWidth="1"/>
    <col min="16" max="16" width="9.28515625" style="6" customWidth="1"/>
    <col min="17" max="17" width="9.7109375" style="6" customWidth="1"/>
    <col min="18" max="18" width="9.28515625" style="6" customWidth="1"/>
    <col min="19" max="16384" width="9.140625" style="6"/>
  </cols>
  <sheetData>
    <row r="1" spans="1:15" ht="20.100000000000001" customHeight="1" x14ac:dyDescent="0.15">
      <c r="A1" s="552" t="s">
        <v>156</v>
      </c>
      <c r="B1" s="552"/>
      <c r="C1" s="552"/>
      <c r="D1" s="552"/>
      <c r="E1" s="552"/>
      <c r="F1" s="552"/>
      <c r="G1" s="12"/>
      <c r="H1" s="12"/>
      <c r="I1" s="12"/>
      <c r="J1" s="12"/>
      <c r="K1" s="12"/>
      <c r="L1" s="12"/>
      <c r="M1" s="12"/>
    </row>
    <row r="3" spans="1:15" ht="12" customHeight="1" x14ac:dyDescent="0.15">
      <c r="L3" s="229"/>
      <c r="M3" s="230" t="s">
        <v>1</v>
      </c>
    </row>
    <row r="4" spans="1:15" ht="12" customHeight="1" x14ac:dyDescent="0.15">
      <c r="A4" s="13"/>
      <c r="H4" s="231" t="s">
        <v>157</v>
      </c>
      <c r="I4" s="232" t="s">
        <v>316</v>
      </c>
      <c r="J4" s="229"/>
      <c r="K4" s="229"/>
      <c r="L4" s="229"/>
      <c r="M4" s="229"/>
    </row>
    <row r="5" spans="1:15" ht="12" customHeight="1" x14ac:dyDescent="0.15">
      <c r="A5" s="70"/>
      <c r="B5" s="13" t="s">
        <v>216</v>
      </c>
      <c r="C5" s="70"/>
      <c r="D5" s="70"/>
      <c r="E5" s="13" t="s">
        <v>199</v>
      </c>
      <c r="F5" s="70"/>
      <c r="H5" s="245"/>
      <c r="I5" s="245" t="s">
        <v>3</v>
      </c>
      <c r="J5" s="245" t="s">
        <v>158</v>
      </c>
      <c r="K5" s="245" t="s">
        <v>159</v>
      </c>
      <c r="L5" s="245" t="s">
        <v>160</v>
      </c>
      <c r="M5" s="229"/>
    </row>
    <row r="6" spans="1:15" ht="12" customHeight="1" x14ac:dyDescent="0.15">
      <c r="A6" s="70"/>
      <c r="D6" s="70"/>
      <c r="E6" s="13" t="s">
        <v>217</v>
      </c>
      <c r="F6" s="70"/>
      <c r="H6" s="246" t="str">
        <f>‐126‐!A5</f>
        <v>平成25年</v>
      </c>
      <c r="I6" s="247">
        <f>+‐126‐!C5</f>
        <v>750</v>
      </c>
      <c r="J6" s="247">
        <f>+‐126‐!E5</f>
        <v>4</v>
      </c>
      <c r="K6" s="247">
        <f>+‐126‐!G5</f>
        <v>86</v>
      </c>
      <c r="L6" s="247">
        <f>‐126‐!I5</f>
        <v>782</v>
      </c>
      <c r="M6" s="229"/>
    </row>
    <row r="7" spans="1:15" ht="12" customHeight="1" x14ac:dyDescent="0.15">
      <c r="A7" s="11"/>
      <c r="H7" s="248">
        <f>‐126‐!A7</f>
        <v>26</v>
      </c>
      <c r="I7" s="247">
        <f>+‐126‐!C7</f>
        <v>598</v>
      </c>
      <c r="J7" s="247">
        <f>+‐126‐!E7</f>
        <v>3</v>
      </c>
      <c r="K7" s="247">
        <f>+‐126‐!G7</f>
        <v>49</v>
      </c>
      <c r="L7" s="247">
        <f>‐126‐!I7</f>
        <v>546</v>
      </c>
      <c r="M7" s="229"/>
    </row>
    <row r="8" spans="1:15" ht="12" customHeight="1" x14ac:dyDescent="0.15">
      <c r="A8" s="11"/>
      <c r="H8" s="248">
        <f>‐126‐!A9</f>
        <v>27</v>
      </c>
      <c r="I8" s="247">
        <f>+‐126‐!C9</f>
        <v>556</v>
      </c>
      <c r="J8" s="247">
        <f>+‐126‐!E9</f>
        <v>5</v>
      </c>
      <c r="K8" s="247">
        <f>+‐126‐!G9</f>
        <v>59</v>
      </c>
      <c r="L8" s="247">
        <f>‐126‐!I9</f>
        <v>576</v>
      </c>
      <c r="M8" s="229"/>
    </row>
    <row r="9" spans="1:15" ht="12" customHeight="1" x14ac:dyDescent="0.15">
      <c r="A9" s="11"/>
      <c r="H9" s="248">
        <f>‐126‐!A11</f>
        <v>28</v>
      </c>
      <c r="I9" s="247">
        <f>+‐126‐!C11</f>
        <v>490</v>
      </c>
      <c r="J9" s="249">
        <f>+‐126‐!E11</f>
        <v>1</v>
      </c>
      <c r="K9" s="247">
        <f>+‐126‐!G11</f>
        <v>62</v>
      </c>
      <c r="L9" s="249">
        <f>‐126‐!I11</f>
        <v>431</v>
      </c>
      <c r="M9" s="229"/>
    </row>
    <row r="10" spans="1:15" ht="12" customHeight="1" x14ac:dyDescent="0.15">
      <c r="A10" s="11"/>
      <c r="H10" s="248">
        <f>‐126‐!A13</f>
        <v>29</v>
      </c>
      <c r="I10" s="247">
        <f>+‐126‐!C13</f>
        <v>476</v>
      </c>
      <c r="J10" s="247">
        <f>+‐126‐!E13</f>
        <v>2</v>
      </c>
      <c r="K10" s="247">
        <f>+‐126‐!G13</f>
        <v>43</v>
      </c>
      <c r="L10" s="247">
        <f>‐126‐!I13</f>
        <v>503</v>
      </c>
      <c r="M10" s="229"/>
    </row>
    <row r="11" spans="1:15" ht="12" customHeight="1" x14ac:dyDescent="0.15">
      <c r="A11" s="11"/>
      <c r="H11" s="248">
        <f>‐126‐!A15</f>
        <v>30</v>
      </c>
      <c r="I11" s="247">
        <f>+‐126‐!C15</f>
        <v>422</v>
      </c>
      <c r="J11" s="247">
        <f>+‐126‐!E15</f>
        <v>2</v>
      </c>
      <c r="K11" s="247">
        <f>+‐126‐!G15</f>
        <v>46</v>
      </c>
      <c r="L11" s="247">
        <f>‐126‐!I15</f>
        <v>429</v>
      </c>
      <c r="M11" s="229"/>
    </row>
    <row r="12" spans="1:15" ht="12" customHeight="1" x14ac:dyDescent="0.15">
      <c r="A12" s="11"/>
      <c r="H12" s="231" t="s">
        <v>161</v>
      </c>
      <c r="I12" s="232" t="s">
        <v>316</v>
      </c>
      <c r="J12" s="229"/>
      <c r="K12" s="229"/>
      <c r="L12" s="229"/>
      <c r="M12" s="229"/>
    </row>
    <row r="13" spans="1:15" ht="12" customHeight="1" x14ac:dyDescent="0.15">
      <c r="A13" s="11"/>
      <c r="H13" s="245"/>
      <c r="I13" s="245" t="s">
        <v>162</v>
      </c>
      <c r="J13" s="245" t="s">
        <v>163</v>
      </c>
      <c r="K13" s="245"/>
      <c r="L13" s="229"/>
      <c r="M13" s="229"/>
    </row>
    <row r="14" spans="1:15" ht="12" customHeight="1" x14ac:dyDescent="0.15">
      <c r="A14" s="11"/>
      <c r="H14" s="250">
        <v>26</v>
      </c>
      <c r="I14" s="245">
        <f>‐126‐!C7</f>
        <v>598</v>
      </c>
      <c r="J14" s="251">
        <f>‐126‐!B7-‐126‐!C7</f>
        <v>173</v>
      </c>
      <c r="K14" s="252">
        <f>SUM(I14:J14)</f>
        <v>771</v>
      </c>
      <c r="L14" s="229"/>
      <c r="M14" s="229"/>
    </row>
    <row r="15" spans="1:15" ht="12" customHeight="1" x14ac:dyDescent="0.15">
      <c r="A15" s="14"/>
      <c r="H15" s="253">
        <v>27</v>
      </c>
      <c r="I15" s="245">
        <f>‐126‐!C9</f>
        <v>556</v>
      </c>
      <c r="J15" s="251">
        <f>‐126‐!B9-‐126‐!C9</f>
        <v>147</v>
      </c>
      <c r="K15" s="252">
        <f>SUM(I15:J15)</f>
        <v>703</v>
      </c>
      <c r="L15" s="229"/>
      <c r="M15" s="229"/>
      <c r="O15" s="244"/>
    </row>
    <row r="16" spans="1:15" ht="12" customHeight="1" x14ac:dyDescent="0.15">
      <c r="A16" s="70"/>
      <c r="H16" s="253">
        <v>28</v>
      </c>
      <c r="I16" s="245">
        <f>‐126‐!C11</f>
        <v>490</v>
      </c>
      <c r="J16" s="251">
        <f>‐126‐!B11-‐126‐!C11</f>
        <v>136</v>
      </c>
      <c r="K16" s="252">
        <f>SUM(I16:J16)</f>
        <v>626</v>
      </c>
      <c r="L16" s="229"/>
      <c r="M16" s="229"/>
    </row>
    <row r="17" spans="1:13" ht="12" customHeight="1" x14ac:dyDescent="0.15">
      <c r="A17" s="70"/>
      <c r="H17" s="253">
        <v>29</v>
      </c>
      <c r="I17" s="245">
        <f>‐126‐!C13</f>
        <v>476</v>
      </c>
      <c r="J17" s="251">
        <f>‐126‐!B13-‐126‐!C13</f>
        <v>135</v>
      </c>
      <c r="K17" s="252">
        <f>SUM(I17:J17)</f>
        <v>611</v>
      </c>
      <c r="L17" s="229"/>
      <c r="M17" s="229"/>
    </row>
    <row r="18" spans="1:13" ht="12" customHeight="1" x14ac:dyDescent="0.15">
      <c r="A18" s="70"/>
      <c r="H18" s="253">
        <v>30</v>
      </c>
      <c r="I18" s="245">
        <f>‐126‐!C15</f>
        <v>422</v>
      </c>
      <c r="J18" s="251">
        <f>‐126‐!B15-‐126‐!C15</f>
        <v>123</v>
      </c>
      <c r="K18" s="252">
        <f>SUM(I18:J18)</f>
        <v>545</v>
      </c>
      <c r="L18" s="229"/>
      <c r="M18" s="229"/>
    </row>
    <row r="19" spans="1:13" ht="12" customHeight="1" x14ac:dyDescent="0.15">
      <c r="A19" s="70"/>
      <c r="H19" s="229"/>
      <c r="I19" s="229"/>
      <c r="J19" s="229"/>
      <c r="K19" s="229"/>
      <c r="L19" s="229"/>
      <c r="M19" s="229"/>
    </row>
    <row r="20" spans="1:13" ht="12" customHeight="1" x14ac:dyDescent="0.15">
      <c r="A20" s="70"/>
      <c r="H20" s="229"/>
      <c r="I20" s="229"/>
      <c r="J20" s="229"/>
      <c r="K20" s="229"/>
      <c r="L20" s="229"/>
      <c r="M20" s="230" t="s">
        <v>8</v>
      </c>
    </row>
    <row r="21" spans="1:13" ht="12" customHeight="1" x14ac:dyDescent="0.15">
      <c r="A21" s="70"/>
    </row>
    <row r="22" spans="1:13" ht="12" customHeight="1" x14ac:dyDescent="0.15">
      <c r="A22" s="70"/>
    </row>
    <row r="23" spans="1:13" ht="12" customHeight="1" x14ac:dyDescent="0.15">
      <c r="A23" s="70"/>
    </row>
    <row r="24" spans="1:13" ht="12" customHeight="1" x14ac:dyDescent="0.15">
      <c r="A24" s="70"/>
    </row>
    <row r="25" spans="1:13" ht="12" customHeight="1" x14ac:dyDescent="0.15">
      <c r="A25" s="70"/>
    </row>
    <row r="26" spans="1:13" ht="12" customHeight="1" x14ac:dyDescent="0.15">
      <c r="A26" s="70"/>
    </row>
    <row r="27" spans="1:13" ht="12" customHeight="1" x14ac:dyDescent="0.15">
      <c r="A27" s="70"/>
    </row>
    <row r="28" spans="1:13" ht="12" customHeight="1" x14ac:dyDescent="0.15">
      <c r="A28" s="70"/>
    </row>
    <row r="29" spans="1:13" ht="12" customHeight="1" x14ac:dyDescent="0.15">
      <c r="A29" s="70"/>
    </row>
    <row r="30" spans="1:13" ht="12" customHeight="1" x14ac:dyDescent="0.15">
      <c r="A30" s="70"/>
    </row>
    <row r="31" spans="1:13" ht="12" customHeight="1" x14ac:dyDescent="0.15">
      <c r="A31" s="70"/>
    </row>
    <row r="32" spans="1:13" ht="12" customHeight="1" x14ac:dyDescent="0.15">
      <c r="A32" s="70"/>
    </row>
    <row r="33" spans="1:25" ht="12" customHeight="1" x14ac:dyDescent="0.15">
      <c r="A33" s="70"/>
      <c r="H33" s="229" t="s">
        <v>316</v>
      </c>
      <c r="I33" s="233"/>
      <c r="J33" s="233"/>
      <c r="K33" s="233"/>
      <c r="L33" s="233"/>
      <c r="M33" s="233" t="s">
        <v>317</v>
      </c>
      <c r="N33" s="233"/>
      <c r="O33" s="229"/>
      <c r="P33" s="15"/>
      <c r="Q33" s="4"/>
      <c r="R33" s="4"/>
      <c r="S33" s="4"/>
      <c r="T33" s="4"/>
      <c r="U33" s="4"/>
      <c r="V33" s="4"/>
      <c r="W33" s="4"/>
      <c r="X33" s="4"/>
      <c r="Y33" s="16"/>
    </row>
    <row r="34" spans="1:25" ht="12" customHeight="1" x14ac:dyDescent="0.15">
      <c r="A34" s="70"/>
      <c r="H34" s="231" t="s">
        <v>164</v>
      </c>
      <c r="I34" s="234"/>
      <c r="J34" s="235"/>
      <c r="K34" s="235"/>
      <c r="L34" s="235"/>
      <c r="M34" s="234" t="s">
        <v>180</v>
      </c>
      <c r="N34" s="234"/>
      <c r="O34" s="229"/>
      <c r="P34" s="15"/>
      <c r="Q34" s="4"/>
      <c r="R34" s="4"/>
      <c r="S34" s="4"/>
      <c r="T34" s="4"/>
      <c r="U34" s="4"/>
      <c r="V34" s="4"/>
      <c r="W34" s="4"/>
      <c r="X34" s="4"/>
      <c r="Y34" s="16"/>
    </row>
    <row r="35" spans="1:25" ht="12" customHeight="1" x14ac:dyDescent="0.15">
      <c r="A35" s="70"/>
      <c r="H35" s="245"/>
      <c r="I35" s="254" t="s">
        <v>33</v>
      </c>
      <c r="J35" s="254" t="s">
        <v>21</v>
      </c>
      <c r="K35" s="254" t="s">
        <v>22</v>
      </c>
      <c r="L35" s="254" t="s">
        <v>23</v>
      </c>
      <c r="M35" s="254" t="s">
        <v>31</v>
      </c>
      <c r="N35" s="254" t="s">
        <v>32</v>
      </c>
      <c r="O35" s="233"/>
      <c r="P35" s="15"/>
      <c r="Q35" s="5"/>
      <c r="R35" s="3"/>
      <c r="S35" s="3"/>
      <c r="T35" s="3"/>
      <c r="U35" s="3"/>
      <c r="V35" s="3"/>
      <c r="W35" s="3"/>
      <c r="X35" s="3"/>
      <c r="Y35" s="17"/>
    </row>
    <row r="36" spans="1:25" ht="12" customHeight="1" x14ac:dyDescent="0.15">
      <c r="A36" s="554" t="s">
        <v>218</v>
      </c>
      <c r="B36" s="554"/>
      <c r="C36" s="554"/>
      <c r="D36" s="554"/>
      <c r="E36" s="554"/>
      <c r="F36" s="554"/>
      <c r="H36" s="255">
        <f>‐127‐!A5</f>
        <v>25</v>
      </c>
      <c r="I36" s="256">
        <f>‐127‐!J23</f>
        <v>38.9</v>
      </c>
      <c r="J36" s="257">
        <f>‐127‐!D23</f>
        <v>57</v>
      </c>
      <c r="K36" s="257">
        <f>+‐127‐!E23</f>
        <v>544</v>
      </c>
      <c r="L36" s="257">
        <f>+‐127‐!F23</f>
        <v>24</v>
      </c>
      <c r="M36" s="257">
        <f>+‐127‐!C23+‐127‐!G23+‐127‐!H23</f>
        <v>111</v>
      </c>
      <c r="N36" s="257">
        <f>+‐127‐!I23</f>
        <v>286</v>
      </c>
      <c r="O36" s="234"/>
      <c r="P36" s="15"/>
      <c r="Q36" s="4"/>
      <c r="R36" s="4"/>
      <c r="S36" s="4"/>
      <c r="T36" s="4"/>
      <c r="U36" s="4"/>
      <c r="V36" s="4"/>
      <c r="W36" s="4"/>
      <c r="X36" s="4"/>
      <c r="Y36" s="16"/>
    </row>
    <row r="37" spans="1:25" ht="12" customHeight="1" x14ac:dyDescent="0.15">
      <c r="A37" s="70"/>
      <c r="H37" s="258">
        <f>‐127‐!A7</f>
        <v>26</v>
      </c>
      <c r="I37" s="256">
        <f>‐127‐!J25</f>
        <v>54.2</v>
      </c>
      <c r="J37" s="257">
        <f>‐127‐!D25</f>
        <v>57</v>
      </c>
      <c r="K37" s="257">
        <f>+‐127‐!E25</f>
        <v>550</v>
      </c>
      <c r="L37" s="257">
        <f>+‐127‐!F25</f>
        <v>29</v>
      </c>
      <c r="M37" s="257">
        <f>+‐127‐!C25+‐127‐!G25+‐127‐!H25</f>
        <v>80</v>
      </c>
      <c r="N37" s="257">
        <f>+‐127‐!I25</f>
        <v>388</v>
      </c>
      <c r="O37" s="229"/>
    </row>
    <row r="38" spans="1:25" ht="12" customHeight="1" x14ac:dyDescent="0.15">
      <c r="A38" s="70"/>
      <c r="H38" s="258">
        <f>‐127‐!A9</f>
        <v>27</v>
      </c>
      <c r="I38" s="256">
        <f>‐127‐!J27</f>
        <v>45.4</v>
      </c>
      <c r="J38" s="257">
        <f>‐127‐!D27</f>
        <v>63</v>
      </c>
      <c r="K38" s="257">
        <f>+‐127‐!E27</f>
        <v>496</v>
      </c>
      <c r="L38" s="257">
        <f>+‐127‐!F27</f>
        <v>39</v>
      </c>
      <c r="M38" s="257">
        <f>+‐127‐!C27+‐127‐!G27+‐127‐!H27</f>
        <v>93</v>
      </c>
      <c r="N38" s="257">
        <f>+‐127‐!I27</f>
        <v>314</v>
      </c>
      <c r="O38" s="229">
        <f>SUM(J38:M38)</f>
        <v>691</v>
      </c>
    </row>
    <row r="39" spans="1:25" ht="12" customHeight="1" x14ac:dyDescent="0.15">
      <c r="A39" s="70"/>
      <c r="H39" s="258">
        <f>‐127‐!A11</f>
        <v>28</v>
      </c>
      <c r="I39" s="256">
        <f>‐127‐!J29</f>
        <v>67.5</v>
      </c>
      <c r="J39" s="257">
        <f>‐127‐!D29</f>
        <v>71</v>
      </c>
      <c r="K39" s="257">
        <f>+‐127‐!E29</f>
        <v>459</v>
      </c>
      <c r="L39" s="257">
        <f>+‐127‐!F29</f>
        <v>31</v>
      </c>
      <c r="M39" s="257">
        <f>+‐127‐!C29+‐127‐!G29+‐127‐!H29</f>
        <v>70</v>
      </c>
      <c r="N39" s="257">
        <f>+‐127‐!I29</f>
        <v>426</v>
      </c>
      <c r="O39" s="229">
        <f t="shared" ref="O39:O44" si="0">SUM(J39:M39)</f>
        <v>631</v>
      </c>
    </row>
    <row r="40" spans="1:25" ht="12" customHeight="1" x14ac:dyDescent="0.15">
      <c r="A40" s="70"/>
      <c r="H40" s="258">
        <f>‐127‐!A13</f>
        <v>29</v>
      </c>
      <c r="I40" s="256">
        <f>‐127‐!J31</f>
        <v>56.999999999999993</v>
      </c>
      <c r="J40" s="257">
        <f>‐127‐!D31</f>
        <v>52</v>
      </c>
      <c r="K40" s="257">
        <f>+‐127‐!E31</f>
        <v>346</v>
      </c>
      <c r="L40" s="257">
        <f>+‐127‐!F31</f>
        <v>52</v>
      </c>
      <c r="M40" s="257">
        <f>+‐127‐!C31+‐127‐!G31+‐127‐!H31</f>
        <v>76</v>
      </c>
      <c r="N40" s="257">
        <f>+‐127‐!I31</f>
        <v>300</v>
      </c>
      <c r="O40" s="229">
        <f t="shared" si="0"/>
        <v>526</v>
      </c>
    </row>
    <row r="41" spans="1:25" ht="12" customHeight="1" x14ac:dyDescent="0.15">
      <c r="A41" s="70"/>
      <c r="H41" s="258">
        <f>‐127‐!A15</f>
        <v>30</v>
      </c>
      <c r="I41" s="256">
        <f>‐127‐!J33</f>
        <v>62.6</v>
      </c>
      <c r="J41" s="257">
        <f>‐127‐!D33</f>
        <v>51</v>
      </c>
      <c r="K41" s="257">
        <f>+‐127‐!E33</f>
        <v>306</v>
      </c>
      <c r="L41" s="257">
        <f>+‐127‐!F33</f>
        <v>61</v>
      </c>
      <c r="M41" s="257">
        <f>+‐127‐!C33+‐127‐!G33+‐127‐!H33</f>
        <v>61</v>
      </c>
      <c r="N41" s="257">
        <f>+‐127‐!I33</f>
        <v>300</v>
      </c>
      <c r="O41" s="229">
        <f t="shared" si="0"/>
        <v>479</v>
      </c>
    </row>
    <row r="42" spans="1:25" ht="12" customHeight="1" x14ac:dyDescent="0.15">
      <c r="A42" s="70"/>
      <c r="H42" s="229"/>
      <c r="I42" s="229"/>
      <c r="J42" s="229"/>
      <c r="K42" s="229"/>
      <c r="L42" s="229"/>
      <c r="M42" s="236"/>
      <c r="N42" s="229"/>
      <c r="O42" s="229">
        <f t="shared" si="0"/>
        <v>0</v>
      </c>
    </row>
    <row r="43" spans="1:25" ht="12" customHeight="1" x14ac:dyDescent="0.15">
      <c r="A43" s="70"/>
      <c r="H43" s="233"/>
      <c r="I43" s="233"/>
      <c r="J43" s="233"/>
      <c r="K43" s="233"/>
      <c r="L43" s="233"/>
      <c r="M43" s="233"/>
      <c r="N43" s="233"/>
      <c r="O43" s="229">
        <f t="shared" si="0"/>
        <v>0</v>
      </c>
    </row>
    <row r="44" spans="1:25" ht="12" customHeight="1" x14ac:dyDescent="0.15">
      <c r="A44" s="70"/>
      <c r="H44" s="235"/>
      <c r="I44" s="235"/>
      <c r="J44" s="235"/>
      <c r="K44" s="235"/>
      <c r="L44" s="235"/>
      <c r="M44" s="235"/>
      <c r="N44" s="235"/>
      <c r="O44" s="229">
        <f t="shared" si="0"/>
        <v>0</v>
      </c>
    </row>
    <row r="45" spans="1:25" ht="12" customHeight="1" x14ac:dyDescent="0.15">
      <c r="A45" s="70"/>
      <c r="H45" s="233"/>
      <c r="I45" s="235"/>
      <c r="J45" s="235"/>
      <c r="K45" s="235"/>
      <c r="L45" s="235"/>
      <c r="M45" s="235"/>
      <c r="N45" s="235"/>
      <c r="O45" s="229"/>
    </row>
    <row r="46" spans="1:25" ht="12" customHeight="1" x14ac:dyDescent="0.15">
      <c r="A46" s="70"/>
      <c r="H46" s="19"/>
      <c r="I46" s="5"/>
      <c r="J46" s="3"/>
      <c r="K46" s="3"/>
      <c r="L46" s="3"/>
      <c r="M46" s="3"/>
      <c r="N46" s="3"/>
      <c r="O46" s="1"/>
      <c r="P46" s="1"/>
      <c r="Q46" s="1"/>
      <c r="R46" s="1"/>
    </row>
    <row r="47" spans="1:25" ht="12" customHeight="1" x14ac:dyDescent="0.15">
      <c r="A47" s="70"/>
      <c r="H47" s="15"/>
      <c r="I47" s="5"/>
      <c r="J47" s="3"/>
      <c r="K47" s="3"/>
      <c r="L47" s="3"/>
      <c r="M47" s="3"/>
      <c r="N47" s="3"/>
      <c r="O47" s="2"/>
      <c r="P47" s="2"/>
      <c r="Q47" s="2"/>
      <c r="R47" s="1"/>
      <c r="S47" s="8"/>
      <c r="T47" s="8"/>
    </row>
    <row r="48" spans="1:25" ht="12" customHeight="1" x14ac:dyDescent="0.15">
      <c r="A48" s="70"/>
      <c r="H48" s="15"/>
      <c r="I48" s="5"/>
      <c r="J48" s="3"/>
      <c r="K48" s="3"/>
      <c r="L48" s="3"/>
      <c r="M48" s="3"/>
      <c r="N48" s="3"/>
      <c r="O48" s="2"/>
      <c r="P48" s="2"/>
      <c r="Q48" s="2"/>
      <c r="R48" s="1"/>
    </row>
    <row r="49" spans="1:21" ht="12" customHeight="1" x14ac:dyDescent="0.15">
      <c r="A49" s="70"/>
      <c r="H49" s="15"/>
      <c r="I49" s="5"/>
      <c r="J49" s="3"/>
      <c r="K49" s="3"/>
      <c r="L49" s="3"/>
      <c r="M49" s="3"/>
      <c r="N49" s="3"/>
      <c r="O49" s="3"/>
      <c r="P49" s="3"/>
      <c r="Q49" s="17"/>
      <c r="R49" s="4"/>
    </row>
    <row r="50" spans="1:21" ht="12" customHeight="1" x14ac:dyDescent="0.15">
      <c r="A50" s="70"/>
      <c r="H50" s="15"/>
      <c r="I50" s="5"/>
      <c r="J50" s="3"/>
      <c r="K50" s="3"/>
      <c r="L50" s="3"/>
      <c r="M50" s="3"/>
      <c r="N50" s="3"/>
      <c r="O50" s="3"/>
      <c r="P50" s="3"/>
      <c r="Q50" s="17"/>
      <c r="R50" s="4"/>
    </row>
    <row r="51" spans="1:21" ht="12" customHeight="1" x14ac:dyDescent="0.15">
      <c r="A51" s="70"/>
      <c r="H51" s="15"/>
      <c r="I51" s="5"/>
      <c r="J51" s="3"/>
      <c r="K51" s="3"/>
      <c r="L51" s="3"/>
      <c r="M51" s="3"/>
      <c r="N51" s="3"/>
      <c r="O51" s="3"/>
      <c r="P51" s="3"/>
      <c r="Q51" s="17"/>
      <c r="R51" s="4"/>
    </row>
    <row r="52" spans="1:21" ht="12" customHeight="1" x14ac:dyDescent="0.15">
      <c r="A52" s="70"/>
      <c r="H52" s="20"/>
      <c r="I52" s="21"/>
      <c r="J52" s="22"/>
      <c r="K52" s="22"/>
      <c r="L52" s="22"/>
      <c r="M52" s="22"/>
      <c r="N52" s="22"/>
      <c r="O52" s="3"/>
      <c r="P52" s="3"/>
      <c r="Q52" s="17"/>
      <c r="R52" s="4"/>
    </row>
    <row r="53" spans="1:21" ht="12" customHeight="1" x14ac:dyDescent="0.15">
      <c r="A53" s="70"/>
      <c r="H53" s="1"/>
      <c r="I53" s="1"/>
      <c r="J53" s="1"/>
      <c r="K53" s="1"/>
      <c r="L53" s="1"/>
      <c r="M53" s="1"/>
      <c r="N53" s="1"/>
      <c r="O53" s="3"/>
      <c r="P53" s="3"/>
      <c r="Q53" s="17"/>
      <c r="R53" s="4"/>
    </row>
    <row r="54" spans="1:21" ht="12" customHeight="1" x14ac:dyDescent="0.15">
      <c r="A54" s="70"/>
      <c r="O54" s="3"/>
      <c r="P54" s="3"/>
      <c r="Q54" s="17"/>
      <c r="R54" s="4"/>
    </row>
    <row r="55" spans="1:21" ht="12" customHeight="1" x14ac:dyDescent="0.15">
      <c r="A55" s="70"/>
      <c r="O55" s="22"/>
      <c r="P55" s="22"/>
      <c r="Q55" s="23"/>
      <c r="R55" s="4"/>
    </row>
    <row r="56" spans="1:21" ht="12" customHeight="1" x14ac:dyDescent="0.15">
      <c r="A56" s="70"/>
      <c r="O56" s="1"/>
      <c r="P56" s="1"/>
      <c r="Q56" s="1"/>
      <c r="R56" s="1"/>
    </row>
    <row r="57" spans="1:21" ht="12" customHeight="1" x14ac:dyDescent="0.15">
      <c r="A57" s="70"/>
    </row>
    <row r="58" spans="1:21" ht="12" customHeight="1" x14ac:dyDescent="0.15">
      <c r="A58" s="70"/>
    </row>
    <row r="59" spans="1:21" ht="12" customHeight="1" x14ac:dyDescent="0.15">
      <c r="A59" s="70"/>
    </row>
    <row r="60" spans="1:21" ht="12" customHeight="1" x14ac:dyDescent="0.15">
      <c r="A60" s="70"/>
    </row>
    <row r="61" spans="1:21" ht="12" customHeight="1" x14ac:dyDescent="0.15">
      <c r="A61" s="70"/>
    </row>
    <row r="62" spans="1:21" ht="12" customHeight="1" x14ac:dyDescent="0.15">
      <c r="A62" s="70"/>
    </row>
    <row r="63" spans="1:21" ht="12" customHeight="1" x14ac:dyDescent="0.15">
      <c r="A63" s="70"/>
    </row>
    <row r="64" spans="1:21" ht="12" customHeight="1" x14ac:dyDescent="0.15">
      <c r="A64" s="70"/>
      <c r="H64" s="229" t="s">
        <v>316</v>
      </c>
      <c r="I64" s="229"/>
      <c r="J64" s="229"/>
      <c r="K64" s="229"/>
      <c r="L64" s="229"/>
      <c r="M64" s="229"/>
      <c r="N64" s="229"/>
      <c r="O64" s="229"/>
      <c r="P64" s="229"/>
      <c r="Q64" s="229"/>
      <c r="R64" s="229"/>
      <c r="S64" s="229"/>
      <c r="T64" s="229"/>
      <c r="U64" s="229"/>
    </row>
    <row r="65" spans="1:21" ht="12" customHeight="1" x14ac:dyDescent="0.15">
      <c r="A65" s="70"/>
      <c r="H65" s="231" t="s">
        <v>165</v>
      </c>
      <c r="I65" s="237"/>
      <c r="J65" s="229"/>
      <c r="K65" s="229"/>
      <c r="L65" s="229"/>
      <c r="M65" s="229"/>
      <c r="N65" s="229"/>
      <c r="O65" s="229"/>
      <c r="P65" s="229"/>
      <c r="Q65" s="229"/>
      <c r="R65" s="229"/>
      <c r="S65" s="229"/>
      <c r="T65" s="229"/>
      <c r="U65" s="229"/>
    </row>
    <row r="66" spans="1:21" ht="12" customHeight="1" x14ac:dyDescent="0.15">
      <c r="A66" s="70"/>
      <c r="H66" s="245"/>
      <c r="I66" s="254" t="s">
        <v>36</v>
      </c>
      <c r="J66" s="254" t="s">
        <v>37</v>
      </c>
      <c r="K66" s="254" t="s">
        <v>38</v>
      </c>
      <c r="L66" s="254" t="s">
        <v>39</v>
      </c>
      <c r="M66" s="254" t="s">
        <v>40</v>
      </c>
      <c r="N66" s="254" t="s">
        <v>41</v>
      </c>
      <c r="O66" s="254" t="s">
        <v>42</v>
      </c>
      <c r="P66" s="254" t="s">
        <v>43</v>
      </c>
      <c r="Q66" s="254" t="s">
        <v>44</v>
      </c>
      <c r="R66" s="254" t="s">
        <v>45</v>
      </c>
      <c r="S66" s="254" t="s">
        <v>46</v>
      </c>
      <c r="T66" s="254" t="s">
        <v>47</v>
      </c>
      <c r="U66" s="229"/>
    </row>
    <row r="67" spans="1:21" ht="12" customHeight="1" x14ac:dyDescent="0.15">
      <c r="A67" s="70"/>
      <c r="H67" s="245" t="s">
        <v>3</v>
      </c>
      <c r="I67" s="259">
        <f>‐128‐!C8</f>
        <v>2</v>
      </c>
      <c r="J67" s="259">
        <f>+‐128‐!D8</f>
        <v>1</v>
      </c>
      <c r="K67" s="259">
        <f>+‐128‐!E8</f>
        <v>3</v>
      </c>
      <c r="L67" s="259">
        <f>+‐128‐!F8</f>
        <v>5</v>
      </c>
      <c r="M67" s="259">
        <f>+‐128‐!G8</f>
        <v>0</v>
      </c>
      <c r="N67" s="259">
        <f>+‐128‐!H8</f>
        <v>0</v>
      </c>
      <c r="O67" s="259">
        <f>+‐128‐!I8</f>
        <v>0</v>
      </c>
      <c r="P67" s="259">
        <f>+‐128‐!J8</f>
        <v>1</v>
      </c>
      <c r="Q67" s="259">
        <f>+‐128‐!K8</f>
        <v>4</v>
      </c>
      <c r="R67" s="259">
        <f>+‐128‐!L8</f>
        <v>1</v>
      </c>
      <c r="S67" s="259">
        <f>+‐128‐!M8</f>
        <v>1</v>
      </c>
      <c r="T67" s="259">
        <f>+‐128‐!N8</f>
        <v>2</v>
      </c>
      <c r="U67" s="229"/>
    </row>
    <row r="68" spans="1:21" ht="12" customHeight="1" x14ac:dyDescent="0.15">
      <c r="A68" s="70"/>
      <c r="H68" s="229"/>
      <c r="I68" s="229"/>
      <c r="J68" s="229"/>
      <c r="K68" s="229"/>
      <c r="L68" s="229"/>
      <c r="M68" s="229"/>
      <c r="N68" s="229"/>
      <c r="O68" s="229"/>
      <c r="P68" s="229"/>
      <c r="Q68" s="229"/>
      <c r="R68" s="229"/>
      <c r="S68" s="229"/>
      <c r="T68" s="229"/>
      <c r="U68" s="229"/>
    </row>
    <row r="69" spans="1:21" ht="12" customHeight="1" x14ac:dyDescent="0.15">
      <c r="A69" s="70"/>
      <c r="B69" s="13" t="s">
        <v>219</v>
      </c>
      <c r="E69" s="13" t="s">
        <v>220</v>
      </c>
      <c r="H69" s="231" t="s">
        <v>166</v>
      </c>
      <c r="I69" s="229" t="s">
        <v>316</v>
      </c>
      <c r="J69" s="229"/>
      <c r="K69" s="229"/>
      <c r="L69" s="229"/>
      <c r="M69" s="229"/>
      <c r="N69" s="229"/>
      <c r="O69" s="229"/>
      <c r="P69" s="229"/>
      <c r="Q69" s="229"/>
      <c r="R69" s="229"/>
      <c r="S69" s="229"/>
      <c r="T69" s="229"/>
      <c r="U69" s="238">
        <f>SUM(I70:T70)</f>
        <v>0</v>
      </c>
    </row>
    <row r="70" spans="1:21" ht="12" customHeight="1" x14ac:dyDescent="0.15">
      <c r="A70" s="70"/>
      <c r="H70" s="229" t="s">
        <v>167</v>
      </c>
      <c r="I70" s="229"/>
      <c r="J70" s="229"/>
      <c r="K70" s="229"/>
      <c r="L70" s="229"/>
      <c r="M70" s="229"/>
      <c r="N70" s="229"/>
      <c r="O70" s="229"/>
      <c r="P70" s="229"/>
      <c r="Q70" s="229"/>
      <c r="R70" s="234"/>
      <c r="S70" s="234"/>
      <c r="T70" s="234"/>
      <c r="U70" s="229"/>
    </row>
    <row r="71" spans="1:21" ht="12" customHeight="1" x14ac:dyDescent="0.15">
      <c r="A71" s="70"/>
      <c r="H71" s="260"/>
      <c r="I71" s="260" t="s">
        <v>56</v>
      </c>
      <c r="J71" s="260" t="s">
        <v>168</v>
      </c>
      <c r="K71" s="261" t="s">
        <v>319</v>
      </c>
      <c r="L71" s="262" t="s">
        <v>59</v>
      </c>
      <c r="M71" s="260" t="s">
        <v>25</v>
      </c>
      <c r="N71" s="260" t="s">
        <v>318</v>
      </c>
      <c r="O71" s="8"/>
      <c r="Q71" s="8"/>
      <c r="R71" s="8"/>
      <c r="S71" s="8"/>
    </row>
    <row r="72" spans="1:21" ht="12" customHeight="1" x14ac:dyDescent="0.15">
      <c r="A72" s="70"/>
      <c r="B72" s="2"/>
      <c r="E72" s="2"/>
      <c r="G72" s="110"/>
      <c r="H72" s="260" t="s">
        <v>169</v>
      </c>
      <c r="I72" s="263">
        <f>+‐128‐!E29</f>
        <v>0</v>
      </c>
      <c r="J72" s="263">
        <f>+‐128‐!G29</f>
        <v>2</v>
      </c>
      <c r="K72" s="263">
        <f>+‐128‐!I29</f>
        <v>1</v>
      </c>
      <c r="L72" s="263">
        <f>+‐128‐!J29</f>
        <v>1</v>
      </c>
      <c r="M72" s="263">
        <f>+‐128‐!L29</f>
        <v>13</v>
      </c>
      <c r="N72" s="264">
        <f>‐128‐!$K$29</f>
        <v>3</v>
      </c>
      <c r="O72" s="8"/>
      <c r="Q72" s="24"/>
      <c r="R72" s="8"/>
      <c r="S72" s="8"/>
    </row>
    <row r="73" spans="1:21" ht="12" customHeight="1" x14ac:dyDescent="0.15">
      <c r="A73" s="70"/>
      <c r="H73" s="241"/>
      <c r="I73" s="242">
        <f>+I72/G75</f>
        <v>0</v>
      </c>
      <c r="J73" s="242">
        <f>+J72/G75</f>
        <v>0.1</v>
      </c>
      <c r="K73" s="242">
        <f>+K72/G75</f>
        <v>0.05</v>
      </c>
      <c r="L73" s="242">
        <f>+L72/G75</f>
        <v>0.05</v>
      </c>
      <c r="M73" s="242">
        <f>+M72/G75</f>
        <v>0.65</v>
      </c>
      <c r="N73" s="242">
        <f>+N72/G75</f>
        <v>0.15</v>
      </c>
      <c r="Q73" s="8"/>
      <c r="R73" s="8"/>
      <c r="S73" s="8"/>
    </row>
    <row r="74" spans="1:21" ht="12" customHeight="1" x14ac:dyDescent="0.15">
      <c r="A74" s="70"/>
      <c r="G74" s="239" t="s">
        <v>211</v>
      </c>
      <c r="H74" s="229"/>
      <c r="I74" s="229"/>
      <c r="J74" s="229"/>
      <c r="K74" s="229"/>
      <c r="L74" s="229"/>
      <c r="M74" s="229"/>
      <c r="N74" s="229"/>
      <c r="R74" s="8"/>
      <c r="S74" s="8"/>
      <c r="T74" s="8"/>
    </row>
    <row r="75" spans="1:21" ht="12" customHeight="1" x14ac:dyDescent="0.15">
      <c r="A75" s="70"/>
      <c r="G75" s="240">
        <f>SUM(I72:N72)</f>
        <v>20</v>
      </c>
    </row>
    <row r="76" spans="1:21" ht="12" customHeight="1" x14ac:dyDescent="0.15">
      <c r="A76" s="70"/>
    </row>
    <row r="77" spans="1:21" ht="12" customHeight="1" x14ac:dyDescent="0.15">
      <c r="A77" s="70"/>
      <c r="H77" s="25"/>
    </row>
    <row r="78" spans="1:21" ht="12" customHeight="1" x14ac:dyDescent="0.15">
      <c r="A78" s="70"/>
    </row>
    <row r="79" spans="1:21" ht="12" customHeight="1" x14ac:dyDescent="0.15">
      <c r="A79" s="70"/>
    </row>
    <row r="80" spans="1:21" ht="12" customHeight="1" x14ac:dyDescent="0.15">
      <c r="A80" s="70"/>
    </row>
    <row r="81" spans="1:1" ht="12" customHeight="1" x14ac:dyDescent="0.15">
      <c r="A81" s="70"/>
    </row>
    <row r="82" spans="1:1" ht="12" customHeight="1" x14ac:dyDescent="0.15">
      <c r="A82" s="70"/>
    </row>
    <row r="83" spans="1:1" ht="12" customHeight="1" x14ac:dyDescent="0.15">
      <c r="A83" s="70"/>
    </row>
    <row r="84" spans="1:1" ht="12" customHeight="1" x14ac:dyDescent="0.15">
      <c r="A84" s="70"/>
    </row>
    <row r="85" spans="1:1" ht="12" customHeight="1" x14ac:dyDescent="0.15">
      <c r="A85" s="70"/>
    </row>
    <row r="86" spans="1:1" ht="12" customHeight="1" x14ac:dyDescent="0.15">
      <c r="A86" s="70"/>
    </row>
    <row r="87" spans="1:1" ht="12" customHeight="1" x14ac:dyDescent="0.15">
      <c r="A87" s="70"/>
    </row>
    <row r="88" spans="1:1" ht="12" customHeight="1" x14ac:dyDescent="0.15">
      <c r="A88" s="70"/>
    </row>
    <row r="89" spans="1:1" ht="12" customHeight="1" x14ac:dyDescent="0.15">
      <c r="A89" s="70"/>
    </row>
    <row r="90" spans="1:1" ht="12" customHeight="1" x14ac:dyDescent="0.15">
      <c r="A90" s="70"/>
    </row>
    <row r="91" spans="1:1" ht="12" customHeight="1" x14ac:dyDescent="0.15">
      <c r="A91" s="70"/>
    </row>
    <row r="92" spans="1:1" ht="12" customHeight="1" x14ac:dyDescent="0.15">
      <c r="A92" s="70"/>
    </row>
    <row r="93" spans="1:1" ht="12" customHeight="1" x14ac:dyDescent="0.15">
      <c r="A93" s="70"/>
    </row>
    <row r="94" spans="1:1" ht="12" customHeight="1" x14ac:dyDescent="0.15">
      <c r="A94" s="70"/>
    </row>
    <row r="95" spans="1:1" ht="12" customHeight="1" x14ac:dyDescent="0.15">
      <c r="A95" s="70"/>
    </row>
    <row r="96" spans="1:1" ht="12" customHeight="1" x14ac:dyDescent="0.15">
      <c r="A96" s="70"/>
    </row>
    <row r="97" spans="1:20" ht="12" customHeight="1" x14ac:dyDescent="0.15">
      <c r="A97" s="70"/>
    </row>
    <row r="98" spans="1:20" ht="12" customHeight="1" x14ac:dyDescent="0.15">
      <c r="A98" s="70"/>
    </row>
    <row r="99" spans="1:20" ht="12" customHeight="1" x14ac:dyDescent="0.15">
      <c r="A99" s="70"/>
      <c r="H99" s="229" t="s">
        <v>316</v>
      </c>
      <c r="I99" s="229"/>
      <c r="J99" s="229"/>
      <c r="K99" s="229"/>
    </row>
    <row r="100" spans="1:20" ht="12" customHeight="1" x14ac:dyDescent="0.15">
      <c r="A100" s="70"/>
      <c r="H100" s="260"/>
      <c r="I100" s="260" t="s">
        <v>170</v>
      </c>
      <c r="J100" s="260" t="s">
        <v>171</v>
      </c>
      <c r="K100" s="260" t="s">
        <v>169</v>
      </c>
    </row>
    <row r="101" spans="1:20" ht="12" customHeight="1" x14ac:dyDescent="0.15">
      <c r="A101" s="70"/>
      <c r="H101" s="266" t="str">
        <f>‐128‐!A25</f>
        <v>平成26年</v>
      </c>
      <c r="I101" s="267">
        <f>+‐128‐!M25</f>
        <v>7463</v>
      </c>
      <c r="J101" s="267">
        <f>I101/K101</f>
        <v>233.21875</v>
      </c>
      <c r="K101" s="267">
        <f>+‐128‐!C25</f>
        <v>32</v>
      </c>
      <c r="L101" s="71"/>
    </row>
    <row r="102" spans="1:20" ht="12" customHeight="1" x14ac:dyDescent="0.15">
      <c r="A102" s="70"/>
      <c r="B102" s="13" t="s">
        <v>221</v>
      </c>
      <c r="E102" s="13" t="s">
        <v>222</v>
      </c>
      <c r="H102" s="268">
        <v>27</v>
      </c>
      <c r="I102" s="267">
        <f>+‐128‐!M26</f>
        <v>12012</v>
      </c>
      <c r="J102" s="267">
        <f>I102/K102</f>
        <v>462</v>
      </c>
      <c r="K102" s="267">
        <f>+‐128‐!C26</f>
        <v>26</v>
      </c>
      <c r="L102" s="71"/>
    </row>
    <row r="103" spans="1:20" ht="12" customHeight="1" x14ac:dyDescent="0.15">
      <c r="A103" s="70"/>
      <c r="H103" s="268">
        <v>28</v>
      </c>
      <c r="I103" s="267">
        <f>+‐128‐!M27</f>
        <v>3947</v>
      </c>
      <c r="J103" s="267">
        <f>I103/K103</f>
        <v>207.73684210526315</v>
      </c>
      <c r="K103" s="267">
        <f>+‐128‐!C27</f>
        <v>19</v>
      </c>
      <c r="L103" s="71"/>
    </row>
    <row r="104" spans="1:20" ht="12" customHeight="1" x14ac:dyDescent="0.15">
      <c r="A104" s="70"/>
      <c r="B104" s="70"/>
      <c r="C104" s="70"/>
      <c r="D104" s="70"/>
      <c r="E104" s="70"/>
      <c r="F104" s="70"/>
      <c r="H104" s="268">
        <v>29</v>
      </c>
      <c r="I104" s="267">
        <f>+‐128‐!M28</f>
        <v>6497</v>
      </c>
      <c r="J104" s="267">
        <f>I104/K104</f>
        <v>232.03571428571428</v>
      </c>
      <c r="K104" s="267">
        <f>+‐128‐!C28</f>
        <v>28</v>
      </c>
      <c r="L104" s="265"/>
    </row>
    <row r="105" spans="1:20" ht="12" customHeight="1" x14ac:dyDescent="0.15">
      <c r="A105" s="70"/>
      <c r="H105" s="268">
        <v>30</v>
      </c>
      <c r="I105" s="267">
        <f>+‐128‐!M29</f>
        <v>115497</v>
      </c>
      <c r="J105" s="267">
        <f>I105/K105</f>
        <v>5774.85</v>
      </c>
      <c r="K105" s="267">
        <f>+‐128‐!C29</f>
        <v>20</v>
      </c>
      <c r="L105" s="1"/>
    </row>
    <row r="106" spans="1:20" ht="12" customHeight="1" x14ac:dyDescent="0.15">
      <c r="A106" s="70"/>
      <c r="H106" s="229"/>
      <c r="I106" s="229"/>
      <c r="J106" s="229"/>
      <c r="K106" s="229"/>
    </row>
    <row r="107" spans="1:20" ht="12" customHeight="1" x14ac:dyDescent="0.15">
      <c r="E107" s="2"/>
      <c r="H107" s="229"/>
      <c r="I107" s="229"/>
      <c r="J107" s="229"/>
      <c r="K107" s="229"/>
    </row>
    <row r="108" spans="1:20" ht="12" customHeight="1" x14ac:dyDescent="0.15">
      <c r="H108" s="229" t="s">
        <v>316</v>
      </c>
      <c r="I108" s="229"/>
      <c r="J108" s="229"/>
      <c r="K108" s="229"/>
      <c r="L108" s="229"/>
      <c r="M108" s="229"/>
      <c r="N108" s="229"/>
      <c r="O108" s="229"/>
      <c r="P108" s="229"/>
      <c r="Q108" s="229"/>
      <c r="R108" s="229"/>
      <c r="S108" s="229"/>
      <c r="T108" s="229"/>
    </row>
    <row r="109" spans="1:20" ht="12" customHeight="1" x14ac:dyDescent="0.15">
      <c r="H109" s="231" t="s">
        <v>172</v>
      </c>
      <c r="I109" s="229"/>
      <c r="J109" s="229"/>
      <c r="K109" s="229"/>
      <c r="L109" s="229"/>
      <c r="M109" s="229"/>
      <c r="N109" s="229"/>
      <c r="O109" s="229"/>
      <c r="P109" s="229"/>
      <c r="Q109" s="229"/>
      <c r="R109" s="229"/>
      <c r="S109" s="229"/>
      <c r="T109" s="229"/>
    </row>
    <row r="110" spans="1:20" ht="12" customHeight="1" x14ac:dyDescent="0.15">
      <c r="H110" s="269" t="s">
        <v>212</v>
      </c>
      <c r="I110" s="245" t="s">
        <v>97</v>
      </c>
      <c r="J110" s="245" t="s">
        <v>279</v>
      </c>
      <c r="K110" s="245" t="s">
        <v>173</v>
      </c>
      <c r="L110" s="245" t="s">
        <v>174</v>
      </c>
      <c r="M110" s="245" t="s">
        <v>175</v>
      </c>
      <c r="N110" s="245" t="s">
        <v>176</v>
      </c>
      <c r="O110" s="245" t="s">
        <v>177</v>
      </c>
      <c r="P110" s="245" t="s">
        <v>104</v>
      </c>
      <c r="Q110" s="245" t="s">
        <v>178</v>
      </c>
      <c r="R110" s="245" t="s">
        <v>179</v>
      </c>
      <c r="S110" s="245" t="s">
        <v>25</v>
      </c>
      <c r="T110" s="229"/>
    </row>
    <row r="111" spans="1:20" ht="12" customHeight="1" x14ac:dyDescent="0.15">
      <c r="H111" s="270">
        <f>SUM(I111:S111)</f>
        <v>4588</v>
      </c>
      <c r="I111" s="271">
        <f>+‐131‐!H7</f>
        <v>1</v>
      </c>
      <c r="J111" s="271">
        <f>‐131‐!K7</f>
        <v>7</v>
      </c>
      <c r="K111" s="271">
        <f>‐131‐!M7</f>
        <v>1</v>
      </c>
      <c r="L111" s="271">
        <f>‐131‐!P7</f>
        <v>336</v>
      </c>
      <c r="M111" s="271">
        <f>‐131‐!R7</f>
        <v>27</v>
      </c>
      <c r="N111" s="271">
        <f>‐131‐!U7</f>
        <v>38</v>
      </c>
      <c r="O111" s="271">
        <f>‐131‐!Y7</f>
        <v>616</v>
      </c>
      <c r="P111" s="271">
        <f>‐131‐!AA7</f>
        <v>28</v>
      </c>
      <c r="Q111" s="271">
        <f>‐131‐!AD7</f>
        <v>25</v>
      </c>
      <c r="R111" s="271">
        <f>‐131‐!AF7</f>
        <v>3007</v>
      </c>
      <c r="S111" s="271">
        <f>‐131‐!AI7</f>
        <v>502</v>
      </c>
      <c r="T111" s="243">
        <f>SUM(I114:S114)</f>
        <v>0</v>
      </c>
    </row>
    <row r="112" spans="1:20" ht="12" customHeight="1" x14ac:dyDescent="0.15"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</row>
    <row r="113" spans="8:23" ht="12" customHeight="1" x14ac:dyDescent="0.15">
      <c r="H113" s="8"/>
      <c r="I113" s="26"/>
      <c r="J113" s="26"/>
      <c r="K113" s="26"/>
      <c r="L113" s="26"/>
      <c r="M113" s="26"/>
      <c r="N113" s="26"/>
      <c r="O113" s="26"/>
      <c r="P113" s="26"/>
      <c r="Q113" s="26"/>
      <c r="R113" s="553"/>
      <c r="S113" s="553"/>
      <c r="T113" s="128"/>
    </row>
    <row r="114" spans="8:23" ht="12" customHeight="1" x14ac:dyDescent="0.15"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</row>
    <row r="115" spans="8:23" ht="12" customHeight="1" x14ac:dyDescent="0.15">
      <c r="U115" s="128"/>
      <c r="V115" s="8"/>
      <c r="W115" s="8"/>
    </row>
    <row r="116" spans="8:23" ht="12" customHeight="1" x14ac:dyDescent="0.15">
      <c r="U116" s="8"/>
      <c r="V116" s="8"/>
      <c r="W116" s="8"/>
    </row>
    <row r="117" spans="8:23" ht="12" customHeight="1" x14ac:dyDescent="0.15">
      <c r="V117" s="8"/>
      <c r="W117" s="8"/>
    </row>
  </sheetData>
  <sheetProtection sheet="1" objects="1" scenarios="1" selectLockedCells="1" selectUnlockedCells="1"/>
  <mergeCells count="3">
    <mergeCell ref="A1:F1"/>
    <mergeCell ref="R113:S113"/>
    <mergeCell ref="A36:F36"/>
  </mergeCells>
  <phoneticPr fontId="21"/>
  <printOptions horizontalCentered="1"/>
  <pageMargins left="0.59055118110236227" right="0.59055118110236227" top="0.59055118110236227" bottom="0.59055118110236227" header="0.51181102362204722" footer="0.39370078740157483"/>
  <pageSetup paperSize="9" scale="97" firstPageNumber="21" orientation="portrait" useFirstPageNumber="1" verticalDpi="300" r:id="rId1"/>
  <headerFooter scaleWithDoc="0" alignWithMargins="0">
    <oddFooter>&amp;C&amp;11－&amp;12&amp;P&amp;11－</oddFooter>
  </headerFooter>
  <rowBreaks count="1" manualBreakCount="1">
    <brk id="64" max="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14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6</vt:i4>
      </vt:variant>
    </vt:vector>
  </HeadingPairs>
  <TitlesOfParts>
    <vt:vector size="13" baseType="lpstr">
      <vt:lpstr>‐126‐</vt:lpstr>
      <vt:lpstr>‐127‐</vt:lpstr>
      <vt:lpstr>‐128‐</vt:lpstr>
      <vt:lpstr>‐129‐</vt:lpstr>
      <vt:lpstr>‐130‐</vt:lpstr>
      <vt:lpstr>‐131‐</vt:lpstr>
      <vt:lpstr>グラフ</vt:lpstr>
      <vt:lpstr>‐126‐!Print_Area</vt:lpstr>
      <vt:lpstr>‐127‐!Print_Area</vt:lpstr>
      <vt:lpstr>‐128‐!Print_Area</vt:lpstr>
      <vt:lpstr>‐130‐!Print_Area</vt:lpstr>
      <vt:lpstr>‐131‐!Print_Area</vt:lpstr>
      <vt:lpstr>グラフ!Print_Area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moromi</dc:creator>
  <cp:lastModifiedBy>比嘉 友美</cp:lastModifiedBy>
  <cp:revision>3</cp:revision>
  <cp:lastPrinted>2020-03-26T06:37:24Z</cp:lastPrinted>
  <dcterms:created xsi:type="dcterms:W3CDTF">2002-03-19T05:03:05Z</dcterms:created>
  <dcterms:modified xsi:type="dcterms:W3CDTF">2020-04-02T04:03:57Z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Color">
    <vt:lpwstr>r</vt:lpwstr>
  </property>
</Properties>
</file>