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共有\＜統計うらそえ＞\平成３1(令和元年)年版統計うらそえ\□（入力用）H31(R1)\★完成版データ（Excel）\"/>
    </mc:Choice>
  </mc:AlternateContent>
  <xr:revisionPtr revIDLastSave="0" documentId="13_ncr:1_{56C598EE-FFCC-40BD-BEC3-55696AF87B4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‐182‐" sheetId="1" r:id="rId1"/>
    <sheet name="‐183‐" sheetId="2" r:id="rId2"/>
    <sheet name="‐184‐" sheetId="9" r:id="rId3"/>
    <sheet name="‐185‐" sheetId="10" r:id="rId4"/>
    <sheet name="‐186‐" sheetId="4" r:id="rId5"/>
    <sheet name="‐187‐" sheetId="5" r:id="rId6"/>
    <sheet name="‐188‐" sheetId="6" r:id="rId7"/>
    <sheet name="‐189‐" sheetId="8" r:id="rId8"/>
    <sheet name="グラフ" sheetId="7" r:id="rId9"/>
  </sheets>
  <definedNames>
    <definedName name="_xlnm._FilterDatabase" localSheetId="8" hidden="1">グラフ!$H$13:$K$13</definedName>
    <definedName name="_xlnm.Print_Area" localSheetId="0">‐182‐!$A$1:$H$65</definedName>
    <definedName name="_xlnm.Print_Area" localSheetId="2">‐184‐!$A$1:$K$58</definedName>
    <definedName name="_xlnm.Print_Area" localSheetId="3">‐185‐!$L$1:$W$58</definedName>
    <definedName name="_xlnm.Print_Area" localSheetId="5">‐187‐!$A$1:$F$43</definedName>
    <definedName name="_xlnm.Print_Area" localSheetId="6">‐188‐!$A$1:$I$66</definedName>
    <definedName name="_xlnm.Print_Area" localSheetId="7">‐189‐!$A$1:$I$117</definedName>
    <definedName name="_xlnm.Print_Area" localSheetId="8">グラフ!$A$1:$F$79</definedName>
  </definedNames>
  <calcPr calcId="191029" iterateDelta="1E-4"/>
</workbook>
</file>

<file path=xl/calcChain.xml><?xml version="1.0" encoding="utf-8"?>
<calcChain xmlns="http://schemas.openxmlformats.org/spreadsheetml/2006/main">
  <c r="K19" i="7" l="1"/>
  <c r="J19" i="7"/>
  <c r="I51" i="7"/>
  <c r="H20" i="7"/>
  <c r="H21" i="7"/>
  <c r="K20" i="7"/>
  <c r="J20" i="7"/>
  <c r="K21" i="7"/>
  <c r="J21" i="7"/>
  <c r="H31" i="4" l="1"/>
  <c r="H14" i="4"/>
  <c r="H13" i="4" s="1"/>
  <c r="H4" i="4"/>
  <c r="D56" i="6" l="1"/>
  <c r="D57" i="6"/>
  <c r="D58" i="6"/>
  <c r="D59" i="6"/>
  <c r="D60" i="6"/>
  <c r="D61" i="6"/>
  <c r="D62" i="6"/>
  <c r="D63" i="6"/>
  <c r="D55" i="6"/>
  <c r="D50" i="6"/>
  <c r="D51" i="6"/>
  <c r="D52" i="6"/>
  <c r="D49" i="6"/>
  <c r="D41" i="6"/>
  <c r="D42" i="6"/>
  <c r="D43" i="6"/>
  <c r="D44" i="6"/>
  <c r="D45" i="6"/>
  <c r="D46" i="6"/>
  <c r="D40" i="6"/>
  <c r="D31" i="6"/>
  <c r="D32" i="6"/>
  <c r="D33" i="6"/>
  <c r="D34" i="6"/>
  <c r="D35" i="6"/>
  <c r="D36" i="6"/>
  <c r="D37" i="6"/>
  <c r="D30" i="6"/>
  <c r="D23" i="6"/>
  <c r="D24" i="6"/>
  <c r="D25" i="6"/>
  <c r="D26" i="6"/>
  <c r="D27" i="6"/>
  <c r="D22" i="6"/>
  <c r="D15" i="6"/>
  <c r="D16" i="6"/>
  <c r="D17" i="6"/>
  <c r="D18" i="6"/>
  <c r="D19" i="6"/>
  <c r="D14" i="6"/>
  <c r="D11" i="6"/>
  <c r="D10" i="6"/>
  <c r="D9" i="6"/>
  <c r="D8" i="6"/>
  <c r="D7" i="6"/>
  <c r="I8" i="6" l="1"/>
  <c r="G8" i="6"/>
  <c r="D6" i="6"/>
  <c r="I110" i="8" l="1"/>
  <c r="G110" i="8"/>
  <c r="G109" i="8" l="1"/>
  <c r="F21" i="5" l="1"/>
  <c r="F5" i="5"/>
  <c r="H19" i="4" l="1"/>
  <c r="H69" i="8" l="1"/>
  <c r="H66" i="8"/>
  <c r="D66" i="8"/>
  <c r="F40" i="5"/>
  <c r="H10" i="4"/>
  <c r="H7" i="4"/>
  <c r="B52" i="2"/>
  <c r="B17" i="2"/>
  <c r="H22" i="1"/>
  <c r="G22" i="1"/>
  <c r="F22" i="1"/>
  <c r="C16" i="1"/>
  <c r="F16" i="1" s="1"/>
  <c r="F39" i="5" l="1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G31" i="4"/>
  <c r="F31" i="4"/>
  <c r="E31" i="4"/>
  <c r="D31" i="4"/>
  <c r="G14" i="4"/>
  <c r="G13" i="4" s="1"/>
  <c r="G10" i="4"/>
  <c r="G7" i="4"/>
  <c r="G4" i="4"/>
  <c r="F14" i="4"/>
  <c r="F13" i="4" s="1"/>
  <c r="F4" i="4"/>
  <c r="E4" i="4"/>
  <c r="D4" i="4"/>
  <c r="B50" i="2"/>
  <c r="B46" i="2"/>
  <c r="B44" i="2"/>
  <c r="B42" i="2"/>
  <c r="B40" i="2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14" i="1"/>
  <c r="C13" i="1"/>
  <c r="C12" i="1"/>
  <c r="C11" i="1"/>
  <c r="C10" i="1"/>
  <c r="C9" i="1"/>
  <c r="C8" i="1"/>
  <c r="C7" i="1"/>
  <c r="C6" i="1"/>
  <c r="G16" i="1" s="1"/>
  <c r="G14" i="1" l="1"/>
  <c r="F8" i="1"/>
  <c r="F12" i="1"/>
  <c r="F13" i="1"/>
  <c r="F9" i="1"/>
  <c r="F10" i="1"/>
  <c r="F14" i="1"/>
  <c r="F7" i="1"/>
  <c r="G7" i="1"/>
  <c r="F11" i="1"/>
  <c r="G15" i="1"/>
  <c r="I55" i="7"/>
  <c r="I54" i="7"/>
  <c r="D29" i="6" l="1"/>
  <c r="D104" i="8"/>
  <c r="I53" i="7" s="1"/>
  <c r="D95" i="8"/>
  <c r="D85" i="8"/>
  <c r="D78" i="8"/>
  <c r="I58" i="7" s="1"/>
  <c r="D69" i="8"/>
  <c r="I56" i="7" s="1"/>
  <c r="I52" i="7"/>
  <c r="D54" i="6"/>
  <c r="D48" i="6"/>
  <c r="D39" i="6"/>
  <c r="D21" i="6"/>
  <c r="D13" i="6"/>
  <c r="H104" i="8"/>
  <c r="F104" i="8"/>
  <c r="H95" i="8"/>
  <c r="F95" i="8"/>
  <c r="H85" i="8"/>
  <c r="F85" i="8"/>
  <c r="H78" i="8"/>
  <c r="F78" i="8"/>
  <c r="F66" i="8"/>
  <c r="F69" i="8"/>
  <c r="H54" i="6"/>
  <c r="F54" i="6"/>
  <c r="H48" i="6"/>
  <c r="F48" i="6"/>
  <c r="H39" i="6"/>
  <c r="F39" i="6"/>
  <c r="H29" i="6"/>
  <c r="H21" i="6"/>
  <c r="F29" i="6"/>
  <c r="F21" i="6"/>
  <c r="H13" i="6"/>
  <c r="F13" i="6"/>
  <c r="H6" i="6"/>
  <c r="H113" i="8" s="1"/>
  <c r="I27" i="6"/>
  <c r="I86" i="8"/>
  <c r="I102" i="8"/>
  <c r="G101" i="8"/>
  <c r="G100" i="8"/>
  <c r="I99" i="8"/>
  <c r="I98" i="8"/>
  <c r="G97" i="8"/>
  <c r="I93" i="8"/>
  <c r="G92" i="8"/>
  <c r="I91" i="8"/>
  <c r="G90" i="8"/>
  <c r="I89" i="8"/>
  <c r="I87" i="8"/>
  <c r="I82" i="8"/>
  <c r="I81" i="8"/>
  <c r="G81" i="8"/>
  <c r="I80" i="8"/>
  <c r="G74" i="8"/>
  <c r="G73" i="8"/>
  <c r="I72" i="8"/>
  <c r="I71" i="8"/>
  <c r="G70" i="8"/>
  <c r="I45" i="6"/>
  <c r="I32" i="6"/>
  <c r="D84" i="8" l="1"/>
  <c r="I57" i="7" s="1"/>
  <c r="I101" i="8"/>
  <c r="I90" i="8"/>
  <c r="I97" i="8"/>
  <c r="G80" i="8"/>
  <c r="G89" i="8"/>
  <c r="I92" i="8"/>
  <c r="I95" i="8"/>
  <c r="I74" i="8"/>
  <c r="G91" i="8"/>
  <c r="G98" i="8"/>
  <c r="G102" i="8"/>
  <c r="G78" i="8"/>
  <c r="G96" i="8"/>
  <c r="G99" i="8"/>
  <c r="G93" i="8"/>
  <c r="G88" i="8"/>
  <c r="G87" i="8"/>
  <c r="G79" i="8"/>
  <c r="G82" i="8"/>
  <c r="I69" i="8"/>
  <c r="G72" i="8"/>
  <c r="G76" i="8"/>
  <c r="G71" i="8"/>
  <c r="G75" i="8"/>
  <c r="G32" i="6"/>
  <c r="G45" i="6"/>
  <c r="I78" i="8" l="1"/>
  <c r="G95" i="8"/>
  <c r="G85" i="8"/>
  <c r="I85" i="8"/>
  <c r="G69" i="8"/>
  <c r="F6" i="6"/>
  <c r="F113" i="8" s="1"/>
  <c r="D113" i="8" s="1"/>
  <c r="F114" i="8" s="1"/>
  <c r="D114" i="8" l="1"/>
  <c r="G6" i="6"/>
  <c r="G14" i="6"/>
  <c r="C22" i="1" l="1"/>
  <c r="E22" i="1"/>
  <c r="D22" i="1"/>
  <c r="G13" i="1"/>
  <c r="G12" i="1"/>
  <c r="G11" i="1"/>
  <c r="G10" i="1"/>
  <c r="G8" i="1"/>
  <c r="B15" i="2"/>
  <c r="B13" i="2"/>
  <c r="B11" i="2"/>
  <c r="B9" i="2"/>
  <c r="B7" i="2"/>
  <c r="B5" i="2"/>
  <c r="G9" i="1" l="1"/>
  <c r="J47" i="7"/>
  <c r="I47" i="7"/>
  <c r="J46" i="7"/>
  <c r="I46" i="7"/>
  <c r="J45" i="7"/>
  <c r="I45" i="7"/>
  <c r="K45" i="7" s="1"/>
  <c r="J44" i="7"/>
  <c r="I44" i="7"/>
  <c r="J43" i="7"/>
  <c r="I43" i="7"/>
  <c r="K43" i="7" s="1"/>
  <c r="K18" i="7"/>
  <c r="J18" i="7"/>
  <c r="K17" i="7"/>
  <c r="J17" i="7"/>
  <c r="K14" i="7"/>
  <c r="J14" i="7"/>
  <c r="K16" i="7"/>
  <c r="J16" i="7"/>
  <c r="K15" i="7"/>
  <c r="J15" i="7"/>
  <c r="J9" i="7"/>
  <c r="I9" i="7"/>
  <c r="J8" i="7"/>
  <c r="I8" i="7"/>
  <c r="J7" i="7"/>
  <c r="I7" i="7"/>
  <c r="J6" i="7"/>
  <c r="I6" i="7"/>
  <c r="J5" i="7"/>
  <c r="I5" i="7"/>
  <c r="I106" i="8"/>
  <c r="I105" i="8"/>
  <c r="G67" i="8"/>
  <c r="D57" i="8"/>
  <c r="I57" i="8" s="1"/>
  <c r="D56" i="8"/>
  <c r="I56" i="8" s="1"/>
  <c r="D55" i="8"/>
  <c r="G55" i="8" s="1"/>
  <c r="D54" i="8"/>
  <c r="I54" i="8" s="1"/>
  <c r="D53" i="8"/>
  <c r="I53" i="8" s="1"/>
  <c r="D52" i="8"/>
  <c r="I52" i="8" s="1"/>
  <c r="D51" i="8"/>
  <c r="G51" i="8" s="1"/>
  <c r="D50" i="8"/>
  <c r="G50" i="8" s="1"/>
  <c r="D49" i="8"/>
  <c r="H48" i="8"/>
  <c r="F48" i="8"/>
  <c r="D46" i="8"/>
  <c r="I46" i="8" s="1"/>
  <c r="D45" i="8"/>
  <c r="I45" i="8" s="1"/>
  <c r="D44" i="8"/>
  <c r="G44" i="8" s="1"/>
  <c r="D43" i="8"/>
  <c r="I43" i="8" s="1"/>
  <c r="D42" i="8"/>
  <c r="H41" i="8"/>
  <c r="F41" i="8"/>
  <c r="D39" i="8"/>
  <c r="I39" i="8" s="1"/>
  <c r="D38" i="8"/>
  <c r="I38" i="8" s="1"/>
  <c r="D37" i="8"/>
  <c r="G37" i="8" s="1"/>
  <c r="D36" i="8"/>
  <c r="I36" i="8" s="1"/>
  <c r="D35" i="8"/>
  <c r="I35" i="8" s="1"/>
  <c r="D34" i="8"/>
  <c r="I34" i="8" s="1"/>
  <c r="H33" i="8"/>
  <c r="F33" i="8"/>
  <c r="D31" i="8"/>
  <c r="I31" i="8" s="1"/>
  <c r="D30" i="8"/>
  <c r="G30" i="8" s="1"/>
  <c r="D29" i="8"/>
  <c r="I29" i="8" s="1"/>
  <c r="D28" i="8"/>
  <c r="I28" i="8" s="1"/>
  <c r="D27" i="8"/>
  <c r="I27" i="8" s="1"/>
  <c r="D26" i="8"/>
  <c r="G26" i="8" s="1"/>
  <c r="H25" i="8"/>
  <c r="F25" i="8"/>
  <c r="D23" i="8"/>
  <c r="G23" i="8" s="1"/>
  <c r="D22" i="8"/>
  <c r="I22" i="8" s="1"/>
  <c r="D21" i="8"/>
  <c r="I21" i="8" s="1"/>
  <c r="D20" i="8"/>
  <c r="I20" i="8" s="1"/>
  <c r="D19" i="8"/>
  <c r="G19" i="8" s="1"/>
  <c r="D18" i="8"/>
  <c r="I18" i="8" s="1"/>
  <c r="H17" i="8"/>
  <c r="F17" i="8"/>
  <c r="D15" i="8"/>
  <c r="I15" i="8" s="1"/>
  <c r="D14" i="8"/>
  <c r="I14" i="8" s="1"/>
  <c r="D13" i="8"/>
  <c r="I13" i="8" s="1"/>
  <c r="D12" i="8"/>
  <c r="G12" i="8" s="1"/>
  <c r="D11" i="8"/>
  <c r="I11" i="8" s="1"/>
  <c r="D10" i="8"/>
  <c r="I10" i="8" s="1"/>
  <c r="D9" i="8"/>
  <c r="I9" i="8" s="1"/>
  <c r="D8" i="8"/>
  <c r="G8" i="8" s="1"/>
  <c r="D7" i="8"/>
  <c r="I7" i="8" s="1"/>
  <c r="H6" i="8"/>
  <c r="F6" i="8"/>
  <c r="I63" i="6"/>
  <c r="G62" i="6"/>
  <c r="I61" i="6"/>
  <c r="I60" i="6"/>
  <c r="I58" i="6"/>
  <c r="G57" i="6"/>
  <c r="I57" i="6"/>
  <c r="I56" i="6"/>
  <c r="G55" i="6"/>
  <c r="I52" i="6"/>
  <c r="I51" i="6"/>
  <c r="G50" i="6"/>
  <c r="I46" i="6"/>
  <c r="I44" i="6"/>
  <c r="I43" i="6"/>
  <c r="G42" i="6"/>
  <c r="I41" i="6"/>
  <c r="I37" i="6"/>
  <c r="I36" i="6"/>
  <c r="G35" i="6"/>
  <c r="I34" i="6"/>
  <c r="G33" i="6"/>
  <c r="I33" i="6"/>
  <c r="I31" i="6"/>
  <c r="G30" i="6"/>
  <c r="G27" i="6"/>
  <c r="G26" i="6"/>
  <c r="I25" i="6"/>
  <c r="I24" i="6"/>
  <c r="G23" i="6"/>
  <c r="I19" i="6"/>
  <c r="I18" i="6"/>
  <c r="I17" i="6"/>
  <c r="G16" i="6"/>
  <c r="G11" i="6"/>
  <c r="I10" i="6"/>
  <c r="G9" i="6"/>
  <c r="I8" i="8" l="1"/>
  <c r="G31" i="8"/>
  <c r="G36" i="8"/>
  <c r="I55" i="8"/>
  <c r="G38" i="8"/>
  <c r="D41" i="8"/>
  <c r="G41" i="8" s="1"/>
  <c r="G45" i="8"/>
  <c r="I12" i="8"/>
  <c r="D33" i="8"/>
  <c r="G33" i="8" s="1"/>
  <c r="G34" i="8"/>
  <c r="G20" i="8"/>
  <c r="G27" i="8"/>
  <c r="I30" i="8"/>
  <c r="I51" i="8"/>
  <c r="K44" i="7"/>
  <c r="K46" i="7"/>
  <c r="G7" i="8"/>
  <c r="G11" i="8"/>
  <c r="G15" i="8"/>
  <c r="I19" i="8"/>
  <c r="I23" i="8"/>
  <c r="I26" i="8"/>
  <c r="I44" i="8"/>
  <c r="G54" i="8"/>
  <c r="G9" i="8"/>
  <c r="G13" i="8"/>
  <c r="G18" i="8"/>
  <c r="G22" i="8"/>
  <c r="G29" i="8"/>
  <c r="I37" i="8"/>
  <c r="G43" i="8"/>
  <c r="I50" i="8"/>
  <c r="G52" i="8"/>
  <c r="G56" i="8"/>
  <c r="G106" i="8"/>
  <c r="D48" i="8"/>
  <c r="G48" i="8" s="1"/>
  <c r="I41" i="8"/>
  <c r="I33" i="8"/>
  <c r="G10" i="8"/>
  <c r="G14" i="8"/>
  <c r="G21" i="8"/>
  <c r="D25" i="8"/>
  <c r="I25" i="8" s="1"/>
  <c r="G28" i="8"/>
  <c r="G35" i="8"/>
  <c r="G39" i="8"/>
  <c r="G42" i="8"/>
  <c r="G46" i="8"/>
  <c r="G49" i="8"/>
  <c r="G53" i="8"/>
  <c r="G57" i="8"/>
  <c r="I104" i="8"/>
  <c r="D17" i="8"/>
  <c r="I42" i="8"/>
  <c r="I49" i="8"/>
  <c r="D6" i="8"/>
  <c r="I67" i="8"/>
  <c r="G37" i="6"/>
  <c r="G44" i="6"/>
  <c r="I49" i="6"/>
  <c r="G19" i="6"/>
  <c r="I23" i="6"/>
  <c r="I29" i="6"/>
  <c r="I35" i="6"/>
  <c r="I42" i="6"/>
  <c r="G52" i="6"/>
  <c r="I62" i="6"/>
  <c r="G15" i="6"/>
  <c r="G22" i="6"/>
  <c r="I26" i="6"/>
  <c r="G34" i="6"/>
  <c r="G41" i="6"/>
  <c r="G46" i="6"/>
  <c r="I50" i="6"/>
  <c r="G58" i="6"/>
  <c r="I16" i="6"/>
  <c r="I30" i="6"/>
  <c r="I15" i="6"/>
  <c r="G39" i="6"/>
  <c r="G61" i="6"/>
  <c r="G29" i="6"/>
  <c r="I6" i="6"/>
  <c r="I9" i="6"/>
  <c r="I66" i="8"/>
  <c r="G104" i="8"/>
  <c r="I109" i="8"/>
  <c r="I39" i="6"/>
  <c r="I54" i="6"/>
  <c r="G31" i="6"/>
  <c r="G36" i="6"/>
  <c r="I40" i="6"/>
  <c r="G43" i="6"/>
  <c r="G51" i="6"/>
  <c r="G56" i="6"/>
  <c r="G60" i="6"/>
  <c r="G59" i="6"/>
  <c r="G63" i="6"/>
  <c r="G7" i="6"/>
  <c r="G18" i="6"/>
  <c r="G25" i="6"/>
  <c r="G10" i="6"/>
  <c r="I11" i="6"/>
  <c r="G17" i="6"/>
  <c r="G21" i="6"/>
  <c r="G24" i="6"/>
  <c r="K47" i="7"/>
  <c r="I48" i="8" l="1"/>
  <c r="I17" i="8"/>
  <c r="G17" i="8"/>
  <c r="G25" i="8"/>
  <c r="G6" i="8"/>
  <c r="I6" i="8"/>
  <c r="G13" i="6"/>
  <c r="G54" i="6"/>
  <c r="I48" i="6"/>
  <c r="I13" i="6" l="1"/>
  <c r="H114" i="8" l="1"/>
  <c r="I21" i="6"/>
  <c r="G48" i="6"/>
  <c r="G66" i="8"/>
  <c r="I108" i="8"/>
  <c r="G108" i="8"/>
  <c r="I6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情報政策課</author>
  </authors>
  <commentList>
    <comment ref="A20" authorId="0" shapeId="0" xr:uid="{00000000-0006-0000-0300-000001000000}">
      <text>
        <r>
          <rPr>
            <b/>
            <sz val="16"/>
            <color indexed="81"/>
            <rFont val="ＭＳ Ｐゴシック"/>
            <family val="3"/>
            <charset val="128"/>
          </rPr>
          <t>Ｈ26.11月16日
県知事選挙</t>
        </r>
      </text>
    </comment>
    <comment ref="A33" authorId="0" shapeId="0" xr:uid="{00000000-0006-0000-0300-000002000000}">
      <text>
        <r>
          <rPr>
            <sz val="12"/>
            <color indexed="81"/>
            <rFont val="ＭＳ Ｐゴシック"/>
            <family val="3"/>
            <charset val="128"/>
          </rPr>
          <t>12月14日
衆議院選挙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39" authorId="0" shapeId="0" xr:uid="{00000000-0006-0000-03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12月14日
衆議院選挙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5" authorId="0" shapeId="0" xr:uid="{00000000-0006-0000-0700-000001000000}">
      <text>
        <r>
          <rPr>
            <sz val="9"/>
            <color indexed="8"/>
            <rFont val="ＭＳ Ｐゴシック"/>
            <family val="3"/>
            <charset val="128"/>
          </rPr>
          <t xml:space="preserve">H25より福祉課から福祉総務課へ変更
</t>
        </r>
      </text>
    </comment>
    <comment ref="C36" authorId="0" shapeId="0" xr:uid="{00000000-0006-0000-0700-000002000000}">
      <text>
        <r>
          <rPr>
            <b/>
            <sz val="9"/>
            <color indexed="8"/>
            <rFont val="ＭＳ Ｐゴシック"/>
            <family val="3"/>
            <charset val="128"/>
          </rPr>
          <t>H25から追加</t>
        </r>
      </text>
    </comment>
  </commentList>
</comments>
</file>

<file path=xl/sharedStrings.xml><?xml version="1.0" encoding="utf-8"?>
<sst xmlns="http://schemas.openxmlformats.org/spreadsheetml/2006/main" count="973" uniqueCount="437">
  <si>
    <t>(単位：人）</t>
  </si>
  <si>
    <t>定 時 登 録 日</t>
  </si>
  <si>
    <t>総　　数</t>
  </si>
  <si>
    <t>男</t>
  </si>
  <si>
    <t>女</t>
  </si>
  <si>
    <t>対前年増減数</t>
  </si>
  <si>
    <t>登録者指数</t>
  </si>
  <si>
    <t>資料：選挙管理委員会</t>
  </si>
  <si>
    <t>行　政　区　名</t>
  </si>
  <si>
    <t>総    数</t>
  </si>
  <si>
    <t>総数</t>
  </si>
  <si>
    <t>仲間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</si>
  <si>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</si>
  <si>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</si>
  <si>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</si>
  <si>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</si>
  <si>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</si>
  <si>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</si>
  <si>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</si>
  <si>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</si>
  <si>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</si>
  <si>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</si>
  <si>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</si>
  <si>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</si>
  <si>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</si>
  <si>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</si>
  <si>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西原一区</t>
  </si>
  <si>
    <t>西原二区</t>
  </si>
  <si>
    <t>当山</t>
  </si>
  <si>
    <t>大平</t>
  </si>
  <si>
    <t>広栄</t>
  </si>
  <si>
    <t>茶山</t>
  </si>
  <si>
    <t>浦城</t>
  </si>
  <si>
    <t>浦添ニュータウン</t>
  </si>
  <si>
    <t>牧港ハイツ</t>
  </si>
  <si>
    <t>浦添グリーンハイツ</t>
  </si>
  <si>
    <t>浅野浦</t>
  </si>
  <si>
    <t>前田公務員宿舎</t>
  </si>
  <si>
    <t>港川崎原</t>
  </si>
  <si>
    <t>上野</t>
  </si>
  <si>
    <t>マチナトタウン</t>
  </si>
  <si>
    <t>神森</t>
  </si>
  <si>
    <t>浦西</t>
  </si>
  <si>
    <t>安川</t>
  </si>
  <si>
    <t>当山ハイツ</t>
  </si>
  <si>
    <t>浦添ハイツ</t>
  </si>
  <si>
    <t>県営経塚団地</t>
  </si>
  <si>
    <t>浦添市街地住宅</t>
  </si>
  <si>
    <t>陽迎橋</t>
  </si>
  <si>
    <t>キャンプキンザー</t>
  </si>
  <si>
    <t>（単位：人）</t>
  </si>
  <si>
    <t>区　  分</t>
  </si>
  <si>
    <t>自由民主党</t>
  </si>
  <si>
    <t>沖縄社会</t>
  </si>
  <si>
    <t>社会民主党</t>
  </si>
  <si>
    <t>日本共産党</t>
  </si>
  <si>
    <t>公 明 党</t>
  </si>
  <si>
    <t>民 主 党</t>
  </si>
  <si>
    <t>無 所 属</t>
  </si>
  <si>
    <t>大 衆 党</t>
  </si>
  <si>
    <t>資料：議会事務局</t>
  </si>
  <si>
    <t>区　   分</t>
  </si>
  <si>
    <t>定　   数</t>
  </si>
  <si>
    <t xml:space="preserve"> 25 ～</t>
  </si>
  <si>
    <t xml:space="preserve"> 30 ～</t>
  </si>
  <si>
    <t xml:space="preserve"> 40 ～</t>
  </si>
  <si>
    <t xml:space="preserve"> 50 ～</t>
  </si>
  <si>
    <t>60 歳</t>
  </si>
  <si>
    <t>総　数</t>
  </si>
  <si>
    <t>う ち 男</t>
  </si>
  <si>
    <t xml:space="preserve">29歳 </t>
  </si>
  <si>
    <t xml:space="preserve">39歳 </t>
  </si>
  <si>
    <t xml:space="preserve">49歳 </t>
  </si>
  <si>
    <t xml:space="preserve">59歳 </t>
  </si>
  <si>
    <t>以 上</t>
  </si>
  <si>
    <t>農　業</t>
  </si>
  <si>
    <t>工　業</t>
  </si>
  <si>
    <t>商　業</t>
  </si>
  <si>
    <t>会社員</t>
  </si>
  <si>
    <t>団体役員</t>
  </si>
  <si>
    <t>軍雇用員</t>
  </si>
  <si>
    <t>その他</t>
  </si>
  <si>
    <t>（注）会社員には、代表、役員も含む。</t>
  </si>
  <si>
    <t>当日有権者数</t>
  </si>
  <si>
    <t>投　票　者　数</t>
  </si>
  <si>
    <t>投　票　率（％）</t>
  </si>
  <si>
    <t>党　  派　  別    得　　票　　数</t>
  </si>
  <si>
    <t>沖縄社会大衆党</t>
  </si>
  <si>
    <t>諸  派</t>
  </si>
  <si>
    <t>総  数</t>
  </si>
  <si>
    <t>うち男</t>
  </si>
  <si>
    <t xml:space="preserve"> 総  数</t>
  </si>
  <si>
    <t>得票数</t>
  </si>
  <si>
    <r>
      <t xml:space="preserve">  </t>
    </r>
    <r>
      <rPr>
        <b/>
        <sz val="10"/>
        <rFont val="ＭＳ 明朝"/>
        <family val="1"/>
        <charset val="128"/>
      </rPr>
      <t>市　　　長</t>
    </r>
  </si>
  <si>
    <t>-</t>
  </si>
  <si>
    <r>
      <t xml:space="preserve">  </t>
    </r>
    <r>
      <rPr>
        <b/>
        <sz val="10"/>
        <rFont val="ＭＳ 明朝"/>
        <family val="1"/>
        <charset val="128"/>
      </rPr>
      <t>市議会議員</t>
    </r>
  </si>
  <si>
    <r>
      <t xml:space="preserve">  </t>
    </r>
    <r>
      <rPr>
        <b/>
        <sz val="10"/>
        <rFont val="ＭＳ 明朝"/>
        <family val="1"/>
        <charset val="128"/>
      </rPr>
      <t>県　知　事</t>
    </r>
  </si>
  <si>
    <r>
      <t xml:space="preserve">  </t>
    </r>
    <r>
      <rPr>
        <b/>
        <sz val="10"/>
        <rFont val="ＭＳ 明朝"/>
        <family val="1"/>
        <charset val="128"/>
      </rPr>
      <t>県議会議員</t>
    </r>
  </si>
  <si>
    <r>
      <t>　</t>
    </r>
    <r>
      <rPr>
        <b/>
        <sz val="10"/>
        <rFont val="ＭＳ 明朝"/>
        <family val="1"/>
        <charset val="128"/>
      </rPr>
      <t>衆議院議員（選挙区）</t>
    </r>
  </si>
  <si>
    <r>
      <t>　</t>
    </r>
    <r>
      <rPr>
        <b/>
        <sz val="10"/>
        <rFont val="ＭＳ 明朝"/>
        <family val="1"/>
        <charset val="128"/>
      </rPr>
      <t>衆議院議員（比例代表）</t>
    </r>
  </si>
  <si>
    <t>　参議院議員（選挙区）</t>
  </si>
  <si>
    <t>　参議院議員（比例代表）</t>
  </si>
  <si>
    <t xml:space="preserve">  -</t>
  </si>
  <si>
    <t>区　　　  　　　分</t>
  </si>
  <si>
    <t>総　　　数</t>
  </si>
  <si>
    <t>定　　　例</t>
  </si>
  <si>
    <t>臨　　　時</t>
  </si>
  <si>
    <t>会　期</t>
  </si>
  <si>
    <t>日  数</t>
  </si>
  <si>
    <t>本会議</t>
  </si>
  <si>
    <t>総　  　　　数</t>
  </si>
  <si>
    <t>市長提出議案</t>
  </si>
  <si>
    <t>予　　　算</t>
  </si>
  <si>
    <t>決　　　算</t>
  </si>
  <si>
    <t>条　　　例</t>
  </si>
  <si>
    <t>そ の 他</t>
  </si>
  <si>
    <t>議員提出議案</t>
  </si>
  <si>
    <r>
      <t>会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議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規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則</t>
    </r>
  </si>
  <si>
    <t>意 見 書</t>
  </si>
  <si>
    <t>決　　　議</t>
  </si>
  <si>
    <t xml:space="preserve">   請　　　  　　　願</t>
  </si>
  <si>
    <t xml:space="preserve">   陳　　　  　　　情</t>
  </si>
  <si>
    <t xml:space="preserve">   区　　　        分</t>
  </si>
  <si>
    <t>区　　　分</t>
  </si>
  <si>
    <t>人　　口</t>
  </si>
  <si>
    <t>増加数</t>
  </si>
  <si>
    <t xml:space="preserve">  60</t>
  </si>
  <si>
    <t xml:space="preserve">  61</t>
  </si>
  <si>
    <t xml:space="preserve">  62</t>
  </si>
  <si>
    <t>平成元年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</si>
  <si>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</si>
  <si>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</si>
  <si>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</si>
  <si>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</si>
  <si>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</si>
  <si>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</si>
  <si>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</si>
  <si>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</si>
  <si>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 xml:space="preserve">  （注）人口は、各年共３月末日現在。</t>
  </si>
  <si>
    <t>資料：職員課</t>
  </si>
  <si>
    <t xml:space="preserve">        昭和42年～54年までの職員数は、７月１日現在。</t>
  </si>
  <si>
    <t>（単位：人、歳、％）</t>
  </si>
  <si>
    <t>課 又 は 施 設 名</t>
  </si>
  <si>
    <t>職　員　数</t>
  </si>
  <si>
    <t>課員平均年齢</t>
  </si>
  <si>
    <t>男　 　子</t>
  </si>
  <si>
    <t>女 　　子</t>
  </si>
  <si>
    <t>人　数</t>
  </si>
  <si>
    <t>構 成 比</t>
  </si>
  <si>
    <t>総務部</t>
  </si>
  <si>
    <t>（部 長 等）</t>
  </si>
  <si>
    <t>総務課</t>
  </si>
  <si>
    <t>文書課</t>
  </si>
  <si>
    <t>職員課</t>
  </si>
  <si>
    <t>行政改革推進室</t>
  </si>
  <si>
    <t>財政課</t>
  </si>
  <si>
    <t>市民税課</t>
  </si>
  <si>
    <t>資産税課</t>
  </si>
  <si>
    <t>納税課</t>
  </si>
  <si>
    <t>企　画　部</t>
  </si>
  <si>
    <t>企画課</t>
  </si>
  <si>
    <t>情報政策課</t>
  </si>
  <si>
    <t>秘書課</t>
  </si>
  <si>
    <t>国際交流課</t>
  </si>
  <si>
    <t>西海岸開発課</t>
  </si>
  <si>
    <t>市　民　部</t>
  </si>
  <si>
    <t>市民生活課</t>
  </si>
  <si>
    <t>市民課</t>
  </si>
  <si>
    <t>商工産業課</t>
  </si>
  <si>
    <t>環境保全課</t>
  </si>
  <si>
    <t>環境施設課</t>
  </si>
  <si>
    <t>福祉部</t>
  </si>
  <si>
    <t>保護課</t>
  </si>
  <si>
    <t>児童家庭課</t>
  </si>
  <si>
    <t>保育課</t>
  </si>
  <si>
    <t>健康部</t>
  </si>
  <si>
    <t>介護保険課</t>
  </si>
  <si>
    <t>地域支援課</t>
  </si>
  <si>
    <t>健康推進課</t>
  </si>
  <si>
    <t>国民健康保険課</t>
  </si>
  <si>
    <t>都市建設部</t>
  </si>
  <si>
    <t>都市計画課</t>
  </si>
  <si>
    <t>美らまち推進課</t>
  </si>
  <si>
    <t>建築課</t>
  </si>
  <si>
    <t>用地課</t>
  </si>
  <si>
    <t>区画整理課</t>
  </si>
  <si>
    <t>契約検査課</t>
  </si>
  <si>
    <t>道路課</t>
  </si>
  <si>
    <t>下水道課</t>
  </si>
  <si>
    <t>会計</t>
  </si>
  <si>
    <t>会計課</t>
  </si>
  <si>
    <t>議　会</t>
  </si>
  <si>
    <t>議会事務局</t>
  </si>
  <si>
    <t>選挙管理事務局</t>
  </si>
  <si>
    <t>監査事務局</t>
  </si>
  <si>
    <t>消　防</t>
  </si>
  <si>
    <t>予防課</t>
  </si>
  <si>
    <t>消防署</t>
  </si>
  <si>
    <t>牧港出張所</t>
  </si>
  <si>
    <t>内間出張所</t>
  </si>
  <si>
    <t>教育委員会</t>
  </si>
  <si>
    <t>教育部</t>
  </si>
  <si>
    <t>指導部</t>
  </si>
  <si>
    <t>水　道　部</t>
  </si>
  <si>
    <t>営業課</t>
  </si>
  <si>
    <t>配水課</t>
  </si>
  <si>
    <t>全職員数</t>
  </si>
  <si>
    <t>全職員平均年齢</t>
  </si>
  <si>
    <t>男 総 数</t>
  </si>
  <si>
    <t>平均年齢</t>
  </si>
  <si>
    <t>女 総 数</t>
  </si>
  <si>
    <t>総　　　　計</t>
  </si>
  <si>
    <t>全体に占める割合（％）</t>
  </si>
  <si>
    <t>ⅩⅤ　 選 挙 及 び 市 職 員　　　</t>
  </si>
  <si>
    <t>投票者数</t>
  </si>
  <si>
    <t>投票率</t>
  </si>
  <si>
    <t>市長選挙</t>
  </si>
  <si>
    <t>市議会議員選挙</t>
  </si>
  <si>
    <t>県知事選挙</t>
  </si>
  <si>
    <t>市長部局</t>
  </si>
  <si>
    <t>選挙管理委員会事務局</t>
  </si>
  <si>
    <t>監査委員会事務局</t>
  </si>
  <si>
    <t>消防本部</t>
  </si>
  <si>
    <t>水道部</t>
  </si>
  <si>
    <t>緑ヶ丘</t>
  </si>
  <si>
    <t>県営沢岻高層住宅</t>
  </si>
  <si>
    <t>文教委員会</t>
    <rPh sb="3" eb="4">
      <t>イン</t>
    </rPh>
    <phoneticPr fontId="25"/>
  </si>
  <si>
    <t>（96）</t>
    <phoneticPr fontId="25"/>
  </si>
  <si>
    <t>（95）</t>
    <phoneticPr fontId="25"/>
  </si>
  <si>
    <t>（97）</t>
    <phoneticPr fontId="25"/>
  </si>
  <si>
    <t>（98）</t>
    <phoneticPr fontId="25"/>
  </si>
  <si>
    <t>　　16年６月６日</t>
  </si>
  <si>
    <t xml:space="preserve"> 　 20年６月８日</t>
  </si>
  <si>
    <t xml:space="preserve"> 　 21年８月30日</t>
  </si>
  <si>
    <t>衆議院議員選挙（選挙区）</t>
    <rPh sb="0" eb="2">
      <t>シュウギ</t>
    </rPh>
    <rPh sb="2" eb="3">
      <t>イン</t>
    </rPh>
    <phoneticPr fontId="25"/>
  </si>
  <si>
    <t>参議院議員選挙（選挙区）</t>
    <phoneticPr fontId="25"/>
  </si>
  <si>
    <t>参議院議員選挙（比例）</t>
    <phoneticPr fontId="25"/>
  </si>
  <si>
    <t>衆議院議員選挙（比例）</t>
    <phoneticPr fontId="25"/>
  </si>
  <si>
    <t>22年９月１日</t>
  </si>
  <si>
    <t>23年９月１日</t>
  </si>
  <si>
    <t>24年９月１日</t>
  </si>
  <si>
    <t>　  17年２月６日</t>
  </si>
  <si>
    <t>　　21年２月８日</t>
  </si>
  <si>
    <t>　　19年７月29日</t>
  </si>
  <si>
    <t xml:space="preserve"> 　 22年７月11日</t>
  </si>
  <si>
    <t>定　員</t>
  </si>
  <si>
    <t>立候補　　者数</t>
  </si>
  <si>
    <t>有効  投票数</t>
  </si>
  <si>
    <t>執 行 年 月 日</t>
  </si>
  <si>
    <t>日本維新の会</t>
  </si>
  <si>
    <t>　　25年２月10日</t>
  </si>
  <si>
    <t xml:space="preserve"> 　 14年11月17日</t>
  </si>
  <si>
    <t xml:space="preserve"> 　 18年11月19日</t>
  </si>
  <si>
    <t>　  22年11月28日</t>
  </si>
  <si>
    <t xml:space="preserve"> 　 24年６月10日</t>
  </si>
  <si>
    <t xml:space="preserve"> 　 24年12月16日</t>
  </si>
  <si>
    <t>(注)昭和58年6月26日に実施された参議院選挙から全国区は比例代表選挙区に、地方区は選挙区にそれぞれ変更された。</t>
  </si>
  <si>
    <t>福祉総務課</t>
  </si>
  <si>
    <t>福祉給付課</t>
  </si>
  <si>
    <t>（95）選挙人名簿登録者数の推移（Ｐ182参照）</t>
    <phoneticPr fontId="25"/>
  </si>
  <si>
    <t>（96）最近の選挙の執行状況（Ｐ184参照）</t>
    <phoneticPr fontId="25"/>
  </si>
  <si>
    <t>（97）市職員数の推移（Ｐ187参照）</t>
    <phoneticPr fontId="25"/>
  </si>
  <si>
    <t>（98）区分別職員の構成（Ｐ188･189参照）</t>
    <phoneticPr fontId="25"/>
  </si>
  <si>
    <t xml:space="preserve"> 　 25年７月21日</t>
  </si>
  <si>
    <r>
      <t>（注）</t>
    </r>
    <r>
      <rPr>
        <sz val="8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平成13年度までは男女の平均年齢。平成14年度からは男女の構成比を表記した。</t>
    </r>
  </si>
  <si>
    <t>福祉委員会</t>
    <rPh sb="0" eb="2">
      <t>フクシ</t>
    </rPh>
    <phoneticPr fontId="25"/>
  </si>
  <si>
    <t>議　　案　　提　　出　　件　　数</t>
    <phoneticPr fontId="25"/>
  </si>
  <si>
    <t>常   任   委   員   会</t>
    <phoneticPr fontId="25"/>
  </si>
  <si>
    <t>　　</t>
    <phoneticPr fontId="25"/>
  </si>
  <si>
    <t>総務委員会</t>
    <phoneticPr fontId="25"/>
  </si>
  <si>
    <t xml:space="preserve">    </t>
    <phoneticPr fontId="25"/>
  </si>
  <si>
    <t>建設委員会</t>
    <phoneticPr fontId="25"/>
  </si>
  <si>
    <t>特   別   委   員   会</t>
    <phoneticPr fontId="25"/>
  </si>
  <si>
    <t>全   員   協   議   会</t>
    <phoneticPr fontId="25"/>
  </si>
  <si>
    <t>議 会  運 営  委 員 会</t>
    <phoneticPr fontId="25"/>
  </si>
  <si>
    <t>そ        の        他</t>
    <phoneticPr fontId="25"/>
  </si>
  <si>
    <t>（256） 区分別職員数及び平均年齢（平成26年４月１日現在）</t>
    <phoneticPr fontId="25"/>
  </si>
  <si>
    <t>契約検査課</t>
    <rPh sb="0" eb="2">
      <t>ケイヤク</t>
    </rPh>
    <rPh sb="2" eb="5">
      <t>ケンサカ</t>
    </rPh>
    <phoneticPr fontId="25"/>
  </si>
  <si>
    <t>建築営繕課</t>
    <rPh sb="0" eb="2">
      <t>ケンチク</t>
    </rPh>
    <rPh sb="2" eb="4">
      <t>エイゼン</t>
    </rPh>
    <rPh sb="4" eb="5">
      <t>カ</t>
    </rPh>
    <phoneticPr fontId="25"/>
  </si>
  <si>
    <t>平成10年11月15日</t>
    <rPh sb="0" eb="2">
      <t>ヘイセイ</t>
    </rPh>
    <rPh sb="4" eb="5">
      <t>ネン</t>
    </rPh>
    <phoneticPr fontId="25"/>
  </si>
  <si>
    <t>　　26年11月16日</t>
    <rPh sb="4" eb="5">
      <t>ネン</t>
    </rPh>
    <rPh sb="7" eb="8">
      <t>ガツ</t>
    </rPh>
    <rPh sb="10" eb="11">
      <t>ニチ</t>
    </rPh>
    <phoneticPr fontId="25"/>
  </si>
  <si>
    <t>　　26年12月14日</t>
    <rPh sb="4" eb="5">
      <t>ネン</t>
    </rPh>
    <rPh sb="7" eb="8">
      <t>ガツ</t>
    </rPh>
    <rPh sb="10" eb="11">
      <t>ニチ</t>
    </rPh>
    <phoneticPr fontId="25"/>
  </si>
  <si>
    <t>維新の党</t>
    <rPh sb="0" eb="2">
      <t>イシン</t>
    </rPh>
    <rPh sb="3" eb="4">
      <t>トウ</t>
    </rPh>
    <phoneticPr fontId="25"/>
  </si>
  <si>
    <t>得票数</t>
    <rPh sb="0" eb="3">
      <t>トクヒョウスウ</t>
    </rPh>
    <phoneticPr fontId="25"/>
  </si>
  <si>
    <t>情報指令課</t>
    <rPh sb="0" eb="2">
      <t>ジョウホウ</t>
    </rPh>
    <rPh sb="2" eb="4">
      <t>シレイ</t>
    </rPh>
    <rPh sb="4" eb="5">
      <t>カ</t>
    </rPh>
    <phoneticPr fontId="25"/>
  </si>
  <si>
    <t>招集</t>
    <rPh sb="0" eb="2">
      <t>ショウシュウ</t>
    </rPh>
    <phoneticPr fontId="25"/>
  </si>
  <si>
    <t>25年９月１日</t>
  </si>
  <si>
    <t>26年９月１日</t>
  </si>
  <si>
    <t>27年９月１日</t>
  </si>
  <si>
    <t>県営港川団地</t>
    <rPh sb="0" eb="2">
      <t>ケンエイ</t>
    </rPh>
    <rPh sb="2" eb="4">
      <t>ミナトガワ</t>
    </rPh>
    <rPh sb="4" eb="6">
      <t>ダンチ</t>
    </rPh>
    <phoneticPr fontId="25"/>
  </si>
  <si>
    <t>財産管理課</t>
    <rPh sb="0" eb="2">
      <t>ザイサン</t>
    </rPh>
    <rPh sb="2" eb="4">
      <t>カンリ</t>
    </rPh>
    <rPh sb="4" eb="5">
      <t>カ</t>
    </rPh>
    <phoneticPr fontId="25"/>
  </si>
  <si>
    <t>産業振興課</t>
    <rPh sb="0" eb="2">
      <t>サンギョウ</t>
    </rPh>
    <rPh sb="2" eb="5">
      <t>シンコウカ</t>
    </rPh>
    <phoneticPr fontId="25"/>
  </si>
  <si>
    <t>観光振興課</t>
    <rPh sb="0" eb="2">
      <t>カンコウ</t>
    </rPh>
    <rPh sb="2" eb="5">
      <t>シンコウカ</t>
    </rPh>
    <phoneticPr fontId="25"/>
  </si>
  <si>
    <t>(部長等）</t>
    <rPh sb="1" eb="3">
      <t>ブチョウ</t>
    </rPh>
    <rPh sb="3" eb="4">
      <t>トウ</t>
    </rPh>
    <phoneticPr fontId="25"/>
  </si>
  <si>
    <t>平成13年２月11日</t>
    <phoneticPr fontId="25"/>
  </si>
  <si>
    <t>　　29年２月12日</t>
    <phoneticPr fontId="25"/>
  </si>
  <si>
    <t>平成12年６月11日</t>
    <phoneticPr fontId="25"/>
  </si>
  <si>
    <t xml:space="preserve"> 　 28年６月５日</t>
    <phoneticPr fontId="25"/>
  </si>
  <si>
    <t xml:space="preserve"> 　 28年７月10日</t>
    <phoneticPr fontId="25"/>
  </si>
  <si>
    <t xml:space="preserve">  　平成28年3月より、民主党は「民進党」に改称した。</t>
    <rPh sb="3" eb="5">
      <t>ヘイセイ</t>
    </rPh>
    <rPh sb="7" eb="8">
      <t>ネン</t>
    </rPh>
    <rPh sb="9" eb="10">
      <t>ガツ</t>
    </rPh>
    <rPh sb="13" eb="16">
      <t>ミンシュトウ</t>
    </rPh>
    <rPh sb="18" eb="21">
      <t>ミンシントウ</t>
    </rPh>
    <rPh sb="23" eb="25">
      <t>カイショウ</t>
    </rPh>
    <phoneticPr fontId="25"/>
  </si>
  <si>
    <t>社会
民主党</t>
    <phoneticPr fontId="25"/>
  </si>
  <si>
    <t>日本
共産党</t>
    <phoneticPr fontId="25"/>
  </si>
  <si>
    <t>日本
維新の会</t>
    <rPh sb="0" eb="2">
      <t>ニホン</t>
    </rPh>
    <rPh sb="3" eb="5">
      <t>イシン</t>
    </rPh>
    <rPh sb="6" eb="7">
      <t>カイ</t>
    </rPh>
    <phoneticPr fontId="25"/>
  </si>
  <si>
    <t>自由
民主党</t>
    <phoneticPr fontId="25"/>
  </si>
  <si>
    <t>現 在 数</t>
    <phoneticPr fontId="25"/>
  </si>
  <si>
    <t>現　　在  　数</t>
    <phoneticPr fontId="25"/>
  </si>
  <si>
    <t>ⅩⅤ 選挙及び市職員</t>
    <phoneticPr fontId="25"/>
  </si>
  <si>
    <t>28年９月１日</t>
  </si>
  <si>
    <t>26</t>
    <phoneticPr fontId="25"/>
  </si>
  <si>
    <t>27</t>
    <phoneticPr fontId="25"/>
  </si>
  <si>
    <t>28</t>
    <phoneticPr fontId="25"/>
  </si>
  <si>
    <t>平成17年９月11日</t>
  </si>
  <si>
    <t>平成17年９月11日</t>
    <rPh sb="0" eb="2">
      <t>ヘイセイ</t>
    </rPh>
    <phoneticPr fontId="25"/>
  </si>
  <si>
    <t>　　26年12月14日</t>
  </si>
  <si>
    <t>　１０</t>
  </si>
  <si>
    <t>　１１</t>
  </si>
  <si>
    <t>　１２</t>
  </si>
  <si>
    <t>　１３</t>
  </si>
  <si>
    <t>　１４</t>
  </si>
  <si>
    <t>　１５</t>
  </si>
  <si>
    <t>　１６</t>
  </si>
  <si>
    <t>　１７</t>
  </si>
  <si>
    <t>　１８</t>
  </si>
  <si>
    <t>　２０</t>
  </si>
  <si>
    <t>　２１</t>
  </si>
  <si>
    <t>　２２</t>
  </si>
  <si>
    <t>　２３</t>
  </si>
  <si>
    <t>　２４</t>
  </si>
  <si>
    <t>　２５</t>
  </si>
  <si>
    <t>　２６</t>
  </si>
  <si>
    <t>　２７</t>
  </si>
  <si>
    <t>　２８</t>
  </si>
  <si>
    <t>　　29年10月22日</t>
    <rPh sb="4" eb="5">
      <t>ネン</t>
    </rPh>
    <rPh sb="7" eb="8">
      <t>ガツ</t>
    </rPh>
    <rPh sb="10" eb="11">
      <t>ニチ</t>
    </rPh>
    <phoneticPr fontId="25"/>
  </si>
  <si>
    <t>　　29年10月22日</t>
    <phoneticPr fontId="25"/>
  </si>
  <si>
    <t>希望の党</t>
    <rPh sb="0" eb="2">
      <t>キボウ</t>
    </rPh>
    <rPh sb="3" eb="4">
      <t>トウ</t>
    </rPh>
    <phoneticPr fontId="25"/>
  </si>
  <si>
    <t>立憲民主党</t>
    <rPh sb="0" eb="2">
      <t>リッケン</t>
    </rPh>
    <rPh sb="2" eb="5">
      <t>ミンシュトウ</t>
    </rPh>
    <phoneticPr fontId="25"/>
  </si>
  <si>
    <t xml:space="preserve">女 </t>
    <phoneticPr fontId="25"/>
  </si>
  <si>
    <t>男</t>
    <phoneticPr fontId="25"/>
  </si>
  <si>
    <t>消防総務課</t>
    <rPh sb="0" eb="2">
      <t>ショウボウ</t>
    </rPh>
    <phoneticPr fontId="25"/>
  </si>
  <si>
    <t>教育総務課</t>
    <rPh sb="0" eb="2">
      <t>キョウイク</t>
    </rPh>
    <phoneticPr fontId="25"/>
  </si>
  <si>
    <t>男</t>
    <phoneticPr fontId="25"/>
  </si>
  <si>
    <t>女</t>
    <phoneticPr fontId="25"/>
  </si>
  <si>
    <t>水道総務課</t>
    <rPh sb="0" eb="2">
      <t>スイドウ</t>
    </rPh>
    <phoneticPr fontId="25"/>
  </si>
  <si>
    <t>（注）下記プロジェクトの職員数は設置課に含む。</t>
    <rPh sb="1" eb="2">
      <t>チュウ</t>
    </rPh>
    <rPh sb="3" eb="5">
      <t>カキ</t>
    </rPh>
    <rPh sb="12" eb="15">
      <t>ショクインスウ</t>
    </rPh>
    <rPh sb="16" eb="18">
      <t>セッチ</t>
    </rPh>
    <rPh sb="18" eb="19">
      <t>カ</t>
    </rPh>
    <rPh sb="20" eb="21">
      <t>フク</t>
    </rPh>
    <phoneticPr fontId="25"/>
  </si>
  <si>
    <t>29</t>
    <phoneticPr fontId="25"/>
  </si>
  <si>
    <t>30</t>
    <phoneticPr fontId="25"/>
  </si>
  <si>
    <t>29年９月１日</t>
  </si>
  <si>
    <t>国民民主党</t>
    <rPh sb="0" eb="2">
      <t>コクミン</t>
    </rPh>
    <rPh sb="2" eb="4">
      <t>ミンシュ</t>
    </rPh>
    <rPh sb="4" eb="5">
      <t>トウ</t>
    </rPh>
    <phoneticPr fontId="25"/>
  </si>
  <si>
    <t xml:space="preserve">    30年 9月30日</t>
    <rPh sb="6" eb="7">
      <t>ネン</t>
    </rPh>
    <rPh sb="9" eb="10">
      <t>ガツ</t>
    </rPh>
    <rPh sb="12" eb="13">
      <t>ニチ</t>
    </rPh>
    <phoneticPr fontId="25"/>
  </si>
  <si>
    <t>財務部</t>
    <rPh sb="0" eb="2">
      <t>ザイム</t>
    </rPh>
    <rPh sb="2" eb="3">
      <t>ブ</t>
    </rPh>
    <phoneticPr fontId="25"/>
  </si>
  <si>
    <t>市民協働・男女共同参画課</t>
    <rPh sb="0" eb="2">
      <t>シミン</t>
    </rPh>
    <rPh sb="2" eb="4">
      <t>キョウドウ</t>
    </rPh>
    <rPh sb="5" eb="7">
      <t>ダンジョ</t>
    </rPh>
    <rPh sb="7" eb="9">
      <t>キョウドウ</t>
    </rPh>
    <rPh sb="9" eb="11">
      <t>サンカク</t>
    </rPh>
    <rPh sb="11" eb="12">
      <t>カ</t>
    </rPh>
    <phoneticPr fontId="25"/>
  </si>
  <si>
    <t>障がい福祉課</t>
    <rPh sb="0" eb="1">
      <t>ショウ</t>
    </rPh>
    <rPh sb="3" eb="5">
      <t>フクシ</t>
    </rPh>
    <rPh sb="5" eb="6">
      <t>カ</t>
    </rPh>
    <phoneticPr fontId="25"/>
  </si>
  <si>
    <t>いきいき高齢支援課</t>
    <rPh sb="4" eb="6">
      <t>コウレイ</t>
    </rPh>
    <rPh sb="6" eb="8">
      <t>シエン</t>
    </rPh>
    <rPh sb="8" eb="9">
      <t>カ</t>
    </rPh>
    <phoneticPr fontId="25"/>
  </si>
  <si>
    <t>健康づくり課</t>
    <rPh sb="0" eb="2">
      <t>ケンコウ</t>
    </rPh>
    <rPh sb="5" eb="6">
      <t>カ</t>
    </rPh>
    <phoneticPr fontId="25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</si>
  <si>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25"/>
  </si>
  <si>
    <t>こども未来部</t>
    <rPh sb="3" eb="5">
      <t>ミライ</t>
    </rPh>
    <phoneticPr fontId="25"/>
  </si>
  <si>
    <t>こども政策課</t>
    <rPh sb="3" eb="6">
      <t>セイサクカ</t>
    </rPh>
    <phoneticPr fontId="25"/>
  </si>
  <si>
    <t>保育課</t>
    <rPh sb="0" eb="2">
      <t>ホイク</t>
    </rPh>
    <rPh sb="2" eb="3">
      <t>カ</t>
    </rPh>
    <phoneticPr fontId="25"/>
  </si>
  <si>
    <t>こども家庭課</t>
    <rPh sb="3" eb="5">
      <t>カテイ</t>
    </rPh>
    <rPh sb="5" eb="6">
      <t>カ</t>
    </rPh>
    <phoneticPr fontId="25"/>
  </si>
  <si>
    <t>建築指導課</t>
    <rPh sb="0" eb="2">
      <t>ケンチク</t>
    </rPh>
    <rPh sb="2" eb="5">
      <t>シドウカ</t>
    </rPh>
    <phoneticPr fontId="25"/>
  </si>
  <si>
    <t>用地課</t>
    <phoneticPr fontId="25"/>
  </si>
  <si>
    <t>道路課</t>
    <phoneticPr fontId="25"/>
  </si>
  <si>
    <t>下水道課</t>
    <phoneticPr fontId="25"/>
  </si>
  <si>
    <t>区画整理課</t>
    <rPh sb="0" eb="2">
      <t>クカク</t>
    </rPh>
    <rPh sb="2" eb="4">
      <t>セイリ</t>
    </rPh>
    <rPh sb="4" eb="5">
      <t>カ</t>
    </rPh>
    <phoneticPr fontId="25"/>
  </si>
  <si>
    <t>美らまち促進課</t>
    <rPh sb="0" eb="1">
      <t>チュ</t>
    </rPh>
    <rPh sb="4" eb="7">
      <t>ソクシンカ</t>
    </rPh>
    <phoneticPr fontId="25"/>
  </si>
  <si>
    <t>-</t>
    <phoneticPr fontId="25"/>
  </si>
  <si>
    <t>施設課</t>
    <rPh sb="0" eb="3">
      <t>シセツカ</t>
    </rPh>
    <phoneticPr fontId="25"/>
  </si>
  <si>
    <t>文化スポーツ振興課</t>
    <rPh sb="0" eb="2">
      <t>ブンカ</t>
    </rPh>
    <rPh sb="6" eb="8">
      <t>シンコウ</t>
    </rPh>
    <rPh sb="8" eb="9">
      <t>カ</t>
    </rPh>
    <phoneticPr fontId="25"/>
  </si>
  <si>
    <t>文化財課</t>
    <rPh sb="0" eb="3">
      <t>ブンカザイ</t>
    </rPh>
    <rPh sb="3" eb="4">
      <t>カ</t>
    </rPh>
    <phoneticPr fontId="25"/>
  </si>
  <si>
    <t>中央公民館</t>
    <phoneticPr fontId="25"/>
  </si>
  <si>
    <t>浦添市立図書館</t>
    <rPh sb="0" eb="4">
      <t>ウラソエシリツ</t>
    </rPh>
    <rPh sb="4" eb="7">
      <t>トショカン</t>
    </rPh>
    <phoneticPr fontId="25"/>
  </si>
  <si>
    <t>学校総務課</t>
    <rPh sb="0" eb="2">
      <t>ガッコウ</t>
    </rPh>
    <rPh sb="2" eb="5">
      <t>ソウムカ</t>
    </rPh>
    <phoneticPr fontId="25"/>
  </si>
  <si>
    <t>学校教育課</t>
    <rPh sb="0" eb="2">
      <t>ガッコウ</t>
    </rPh>
    <rPh sb="2" eb="4">
      <t>キョウイク</t>
    </rPh>
    <rPh sb="4" eb="5">
      <t>カ</t>
    </rPh>
    <phoneticPr fontId="25"/>
  </si>
  <si>
    <t>こども青少年課</t>
    <rPh sb="3" eb="6">
      <t>セイショウネン</t>
    </rPh>
    <rPh sb="6" eb="7">
      <t>カ</t>
    </rPh>
    <phoneticPr fontId="25"/>
  </si>
  <si>
    <t>浦添市立教育研究所</t>
    <rPh sb="0" eb="4">
      <t>ウラソエシリツ</t>
    </rPh>
    <rPh sb="4" eb="6">
      <t>キョウイク</t>
    </rPh>
    <rPh sb="6" eb="8">
      <t>ケンキュウ</t>
    </rPh>
    <rPh sb="8" eb="9">
      <t>ジョ</t>
    </rPh>
    <phoneticPr fontId="25"/>
  </si>
  <si>
    <t>浦添市立学校給食調理場</t>
    <rPh sb="0" eb="4">
      <t>ウラソエシリツ</t>
    </rPh>
    <rPh sb="4" eb="6">
      <t>ガッコウ</t>
    </rPh>
    <rPh sb="6" eb="8">
      <t>キュウショク</t>
    </rPh>
    <rPh sb="8" eb="10">
      <t>チョウリ</t>
    </rPh>
    <rPh sb="10" eb="11">
      <t>ジョウ</t>
    </rPh>
    <phoneticPr fontId="25"/>
  </si>
  <si>
    <t>幼稚園</t>
    <rPh sb="0" eb="3">
      <t>ヨウチエン</t>
    </rPh>
    <phoneticPr fontId="25"/>
  </si>
  <si>
    <t>浦添市美術館</t>
    <rPh sb="0" eb="2">
      <t>ウラソエ</t>
    </rPh>
    <rPh sb="2" eb="3">
      <t>シ</t>
    </rPh>
    <rPh sb="3" eb="6">
      <t>ビジュツカン</t>
    </rPh>
    <phoneticPr fontId="25"/>
  </si>
  <si>
    <t>防災危機管理室（総務課）、新クリーンセンター建設室（環境保全課）、里道・潰地事業推進室（道路課）</t>
    <rPh sb="0" eb="2">
      <t>ボウサイ</t>
    </rPh>
    <rPh sb="2" eb="4">
      <t>キキ</t>
    </rPh>
    <rPh sb="4" eb="6">
      <t>カンリ</t>
    </rPh>
    <rPh sb="6" eb="7">
      <t>シツ</t>
    </rPh>
    <rPh sb="8" eb="11">
      <t>ソウムカ</t>
    </rPh>
    <rPh sb="13" eb="14">
      <t>シン</t>
    </rPh>
    <rPh sb="22" eb="24">
      <t>ケンセツ</t>
    </rPh>
    <rPh sb="24" eb="25">
      <t>シツ</t>
    </rPh>
    <rPh sb="33" eb="35">
      <t>サトミチ</t>
    </rPh>
    <rPh sb="36" eb="37">
      <t>ツブ</t>
    </rPh>
    <rPh sb="37" eb="38">
      <t>チ</t>
    </rPh>
    <rPh sb="38" eb="40">
      <t>ジギョウ</t>
    </rPh>
    <rPh sb="40" eb="43">
      <t>スイシンシツ</t>
    </rPh>
    <rPh sb="44" eb="46">
      <t>ドウロ</t>
    </rPh>
    <rPh sb="46" eb="47">
      <t>カ</t>
    </rPh>
    <phoneticPr fontId="25"/>
  </si>
  <si>
    <t>下水道公営企業化準備室（下水道課）、土地区画整理組合指導室（区画整理課）</t>
    <rPh sb="0" eb="3">
      <t>ゲスイドウ</t>
    </rPh>
    <rPh sb="3" eb="5">
      <t>コウエイ</t>
    </rPh>
    <rPh sb="5" eb="7">
      <t>キギョウ</t>
    </rPh>
    <rPh sb="7" eb="8">
      <t>カ</t>
    </rPh>
    <rPh sb="8" eb="11">
      <t>ジュンビシツ</t>
    </rPh>
    <rPh sb="12" eb="15">
      <t>ゲスイドウ</t>
    </rPh>
    <rPh sb="15" eb="16">
      <t>カ</t>
    </rPh>
    <rPh sb="18" eb="20">
      <t>トチ</t>
    </rPh>
    <rPh sb="20" eb="22">
      <t>クカク</t>
    </rPh>
    <rPh sb="22" eb="24">
      <t>セイリ</t>
    </rPh>
    <rPh sb="24" eb="26">
      <t>クミアイ</t>
    </rPh>
    <rPh sb="26" eb="28">
      <t>シドウ</t>
    </rPh>
    <rPh sb="28" eb="29">
      <t>シツ</t>
    </rPh>
    <rPh sb="30" eb="32">
      <t>クカク</t>
    </rPh>
    <rPh sb="32" eb="34">
      <t>セイリ</t>
    </rPh>
    <rPh sb="34" eb="35">
      <t>カ</t>
    </rPh>
    <phoneticPr fontId="25"/>
  </si>
  <si>
    <t>福祉健康部</t>
    <rPh sb="0" eb="2">
      <t>フクシ</t>
    </rPh>
    <rPh sb="2" eb="4">
      <t>ケンコウ</t>
    </rPh>
    <rPh sb="4" eb="5">
      <t>ブ</t>
    </rPh>
    <phoneticPr fontId="25"/>
  </si>
  <si>
    <t>-</t>
    <phoneticPr fontId="25"/>
  </si>
  <si>
    <t>（248）  選挙人名簿登録者数</t>
    <phoneticPr fontId="25"/>
  </si>
  <si>
    <t>（249) 　行政区別選挙人名簿登録者数（各年共９月１日現在）</t>
    <phoneticPr fontId="25"/>
  </si>
  <si>
    <t>（250）  市議会党派別議員数（各年度共３月末現在）</t>
    <rPh sb="18" eb="20">
      <t>ネンド</t>
    </rPh>
    <phoneticPr fontId="25"/>
  </si>
  <si>
    <t>（251）  年齢別市議会議員数（各年度共３月末現在）</t>
    <rPh sb="19" eb="20">
      <t>ド</t>
    </rPh>
    <phoneticPr fontId="25"/>
  </si>
  <si>
    <t>（252）  職業別市議会議員数（各年度共３月末現在）</t>
    <rPh sb="19" eb="20">
      <t>ド</t>
    </rPh>
    <phoneticPr fontId="25"/>
  </si>
  <si>
    <t>（253）  各種選挙の投票及び得票状況</t>
    <phoneticPr fontId="25"/>
  </si>
  <si>
    <t>（254）  議会の運営状況</t>
    <phoneticPr fontId="25"/>
  </si>
  <si>
    <t>（255）  各種委員会開催日数</t>
    <phoneticPr fontId="25"/>
  </si>
  <si>
    <t>（256）  市職員数の推移（各年共４月１日現在）</t>
    <phoneticPr fontId="25"/>
  </si>
  <si>
    <t>30年９月１日</t>
  </si>
  <si>
    <t>令和元年９月１日</t>
    <rPh sb="0" eb="2">
      <t>レイワ</t>
    </rPh>
    <rPh sb="2" eb="3">
      <t>ガン</t>
    </rPh>
    <phoneticPr fontId="25"/>
  </si>
  <si>
    <t>平   成   30   年</t>
    <phoneticPr fontId="25"/>
  </si>
  <si>
    <t>令　和　元   年</t>
    <rPh sb="0" eb="1">
      <t>レイ</t>
    </rPh>
    <rPh sb="2" eb="3">
      <t>ワ</t>
    </rPh>
    <rPh sb="4" eb="5">
      <t>ガン</t>
    </rPh>
    <phoneticPr fontId="25"/>
  </si>
  <si>
    <t>平成27年</t>
    <phoneticPr fontId="25"/>
  </si>
  <si>
    <t>平成28年</t>
    <phoneticPr fontId="25"/>
  </si>
  <si>
    <t>平成29年</t>
    <phoneticPr fontId="25"/>
  </si>
  <si>
    <t>平成30年</t>
    <phoneticPr fontId="25"/>
  </si>
  <si>
    <t>令和元年</t>
    <rPh sb="0" eb="2">
      <t>レイワ</t>
    </rPh>
    <rPh sb="2" eb="3">
      <t>ガン</t>
    </rPh>
    <rPh sb="3" eb="4">
      <t>ネン</t>
    </rPh>
    <phoneticPr fontId="25"/>
  </si>
  <si>
    <t>平成27年</t>
    <phoneticPr fontId="25"/>
  </si>
  <si>
    <t>平成28年</t>
    <phoneticPr fontId="25"/>
  </si>
  <si>
    <t>令和元年</t>
    <rPh sb="0" eb="2">
      <t>レイワ</t>
    </rPh>
    <rPh sb="2" eb="3">
      <t>ガン</t>
    </rPh>
    <rPh sb="3" eb="4">
      <t>ネン</t>
    </rPh>
    <phoneticPr fontId="25"/>
  </si>
  <si>
    <t xml:space="preserve">  昭和59年</t>
    <rPh sb="2" eb="4">
      <t>ショウワ</t>
    </rPh>
    <rPh sb="6" eb="7">
      <t>ネン</t>
    </rPh>
    <phoneticPr fontId="25"/>
  </si>
  <si>
    <t>　１９</t>
  </si>
  <si>
    <t>　２９</t>
  </si>
  <si>
    <t>　３０</t>
  </si>
  <si>
    <t xml:space="preserve">  63</t>
    <phoneticPr fontId="25"/>
  </si>
  <si>
    <t>　３１</t>
    <phoneticPr fontId="25"/>
  </si>
  <si>
    <r>
      <t>（257） 区分別職員数及び平均年齢</t>
    </r>
    <r>
      <rPr>
        <sz val="10"/>
        <color rgb="FFFF0000"/>
        <rFont val="ＭＳ 明朝"/>
        <family val="1"/>
        <charset val="128"/>
      </rPr>
      <t>（平成31年４月１日現在）</t>
    </r>
    <phoneticPr fontId="25"/>
  </si>
  <si>
    <t>令和元年７月21日</t>
    <rPh sb="0" eb="2">
      <t>レイワ</t>
    </rPh>
    <rPh sb="2" eb="4">
      <t>ガンネン</t>
    </rPh>
    <rPh sb="5" eb="6">
      <t>ガツ</t>
    </rPh>
    <rPh sb="8" eb="9">
      <t>ニチ</t>
    </rPh>
    <phoneticPr fontId="25"/>
  </si>
  <si>
    <t>平成19年７月29日</t>
    <phoneticPr fontId="25"/>
  </si>
  <si>
    <t>総数　昭和５８年</t>
    <rPh sb="0" eb="2">
      <t>ソウスウ</t>
    </rPh>
    <rPh sb="3" eb="5">
      <t>ショウワ</t>
    </rPh>
    <rPh sb="7" eb="8">
      <t>ネン</t>
    </rPh>
    <phoneticPr fontId="25"/>
  </si>
  <si>
    <t>平成27年</t>
    <rPh sb="0" eb="2">
      <t>ヘイセイ</t>
    </rPh>
    <phoneticPr fontId="25"/>
  </si>
  <si>
    <t>28年</t>
    <phoneticPr fontId="25"/>
  </si>
  <si>
    <t>29年</t>
    <phoneticPr fontId="25"/>
  </si>
  <si>
    <t>30年</t>
    <phoneticPr fontId="25"/>
  </si>
  <si>
    <t>令和元年</t>
    <rPh sb="0" eb="2">
      <t>レイワ</t>
    </rPh>
    <rPh sb="2" eb="3">
      <t>ガン</t>
    </rPh>
    <phoneticPr fontId="25"/>
  </si>
  <si>
    <t>31年</t>
    <phoneticPr fontId="25"/>
  </si>
  <si>
    <t>-</t>
    <phoneticPr fontId="25"/>
  </si>
  <si>
    <t>-</t>
    <phoneticPr fontId="25"/>
  </si>
  <si>
    <t>浦添市てだこ浦西駅周辺土地区画整理組合</t>
    <rPh sb="0" eb="3">
      <t>ウラソエシ</t>
    </rPh>
    <rPh sb="6" eb="8">
      <t>ウラニシ</t>
    </rPh>
    <rPh sb="8" eb="9">
      <t>エキ</t>
    </rPh>
    <rPh sb="9" eb="11">
      <t>シュウヘン</t>
    </rPh>
    <rPh sb="11" eb="13">
      <t>トチ</t>
    </rPh>
    <rPh sb="13" eb="14">
      <t>ク</t>
    </rPh>
    <rPh sb="14" eb="15">
      <t>ガ</t>
    </rPh>
    <rPh sb="15" eb="17">
      <t>セイリ</t>
    </rPh>
    <rPh sb="17" eb="19">
      <t>クミアイ</t>
    </rPh>
    <phoneticPr fontId="25"/>
  </si>
  <si>
    <t>-</t>
    <phoneticPr fontId="25"/>
  </si>
  <si>
    <t>x</t>
    <phoneticPr fontId="25"/>
  </si>
  <si>
    <t>令和元年版　更新済み</t>
    <rPh sb="0" eb="2">
      <t>レイワ</t>
    </rPh>
    <rPh sb="2" eb="4">
      <t>ガンネン</t>
    </rPh>
    <rPh sb="4" eb="5">
      <t>ヘイネン</t>
    </rPh>
    <rPh sb="6" eb="8">
      <t>コウシン</t>
    </rPh>
    <rPh sb="8" eb="9">
      <t>ズ</t>
    </rPh>
    <phoneticPr fontId="25"/>
  </si>
  <si>
    <t>執行年月日</t>
    <rPh sb="0" eb="2">
      <t>シッコウ</t>
    </rPh>
    <rPh sb="2" eb="5">
      <t>ネンガッピ</t>
    </rPh>
    <phoneticPr fontId="25"/>
  </si>
  <si>
    <t>グラフは執行日順に並んでいる</t>
    <rPh sb="4" eb="6">
      <t>シッコウ</t>
    </rPh>
    <rPh sb="6" eb="7">
      <t>ヒ</t>
    </rPh>
    <rPh sb="7" eb="8">
      <t>ジュン</t>
    </rPh>
    <rPh sb="9" eb="10">
      <t>ナラ</t>
    </rPh>
    <phoneticPr fontId="25"/>
  </si>
  <si>
    <t>平成28年６月５日</t>
    <rPh sb="0" eb="2">
      <t>ヘイセイ</t>
    </rPh>
    <phoneticPr fontId="25"/>
  </si>
  <si>
    <t>平成29年２月12日</t>
    <phoneticPr fontId="25"/>
  </si>
  <si>
    <t>平成29年10月22日</t>
    <phoneticPr fontId="25"/>
  </si>
  <si>
    <t>平成30年 9月30日</t>
    <phoneticPr fontId="25"/>
  </si>
  <si>
    <t>県議会議員選挙</t>
    <phoneticPr fontId="25"/>
  </si>
  <si>
    <t>浦添市てだこ浦西駅周辺
　　土地区画整理組合</t>
    <rPh sb="0" eb="3">
      <t>ウラソエシ</t>
    </rPh>
    <rPh sb="6" eb="8">
      <t>ウラニシ</t>
    </rPh>
    <rPh sb="8" eb="9">
      <t>エキ</t>
    </rPh>
    <rPh sb="9" eb="11">
      <t>シュウヘン</t>
    </rPh>
    <rPh sb="14" eb="16">
      <t>トチ</t>
    </rPh>
    <rPh sb="16" eb="18">
      <t>クカク</t>
    </rPh>
    <rPh sb="18" eb="20">
      <t>セイリ</t>
    </rPh>
    <rPh sb="20" eb="22">
      <t>クミアイ</t>
    </rPh>
    <phoneticPr fontId="25"/>
  </si>
  <si>
    <t>(平成21年＝100)</t>
    <phoneticPr fontId="25"/>
  </si>
  <si>
    <t>平成21年９月１日</t>
    <rPh sb="0" eb="2">
      <t>ヘイセイ</t>
    </rPh>
    <phoneticPr fontId="25"/>
  </si>
  <si>
    <t>平成24年度</t>
    <rPh sb="0" eb="2">
      <t>ヘイセイ</t>
    </rPh>
    <rPh sb="4" eb="6">
      <t>ネンド</t>
    </rPh>
    <phoneticPr fontId="25"/>
  </si>
  <si>
    <t>25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</si>
</sst>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#,##0.0_);[Red]\(#,##0.0\)"/>
    <numFmt numFmtId="180" formatCode="_ * #,##0_ ;_ * \-#,##0_ ;_ * \-_ ;_ @_ "/>
    <numFmt numFmtId="181" formatCode="_ * #,##0.0_ ;_ * \-#,##0.0_ ;_ * \-_ ;_ @_ "/>
    <numFmt numFmtId="182" formatCode="0.0_ "/>
    <numFmt numFmtId="183" formatCode="#,##0_);\(#,##0\)"/>
    <numFmt numFmtId="184" formatCode="_ * #,##0\ ;_ * &quot;△&quot;#,##0\ ;_ * \-_ ;_ @_ "/>
    <numFmt numFmtId="185" formatCode="0.0%_ "/>
  </numFmts>
  <fonts count="5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9.5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0"/>
      <color theme="0" tint="-0.34998626667073579"/>
      <name val="ＭＳ 明朝"/>
      <family val="1"/>
      <charset val="128"/>
    </font>
    <font>
      <sz val="9"/>
      <color theme="0" tint="-0.34998626667073579"/>
      <name val="ＭＳ Ｐゴシック"/>
      <family val="3"/>
      <charset val="128"/>
    </font>
    <font>
      <sz val="8"/>
      <color theme="0" tint="-0.34998626667073579"/>
      <name val="ＭＳ 明朝"/>
      <family val="1"/>
      <charset val="128"/>
    </font>
    <font>
      <sz val="8"/>
      <color theme="0" tint="-0.34998626667073579"/>
      <name val="ＭＳ Ｐゴシック"/>
      <family val="3"/>
      <charset val="128"/>
    </font>
    <font>
      <sz val="11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79998168889431442"/>
        <bgColor indexed="64"/>
      </patternFill>
    </fill>
  </fills>
  <borders count="1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9" fontId="24" fillId="0" borderId="0" applyFill="0" applyBorder="0" applyAlignment="0" applyProtection="0"/>
    <xf numFmtId="0" fontId="24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559">
    <xf numFmtId="0" fontId="0" fillId="0" borderId="0" xfId="0"/>
    <xf numFmtId="0" fontId="18" fillId="0" borderId="0" xfId="0" applyFont="1" applyAlignment="1">
      <alignment vertical="center"/>
    </xf>
    <xf numFmtId="0" fontId="18" fillId="0" borderId="11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80" fontId="18" fillId="0" borderId="0" xfId="0" applyNumberFormat="1" applyFont="1" applyFill="1" applyBorder="1" applyAlignment="1">
      <alignment vertical="center"/>
    </xf>
    <xf numFmtId="180" fontId="18" fillId="0" borderId="0" xfId="0" applyNumberFormat="1" applyFont="1" applyFill="1" applyBorder="1" applyAlignment="1">
      <alignment horizontal="right" vertical="center"/>
    </xf>
    <xf numFmtId="176" fontId="18" fillId="0" borderId="11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176" fontId="18" fillId="0" borderId="16" xfId="0" applyNumberFormat="1" applyFont="1" applyFill="1" applyBorder="1" applyAlignment="1">
      <alignment vertical="center"/>
    </xf>
    <xf numFmtId="180" fontId="18" fillId="0" borderId="16" xfId="0" applyNumberFormat="1" applyFont="1" applyFill="1" applyBorder="1" applyAlignment="1">
      <alignment horizontal="right" vertical="center" indent="1"/>
    </xf>
    <xf numFmtId="0" fontId="18" fillId="0" borderId="17" xfId="0" applyFont="1" applyFill="1" applyBorder="1" applyAlignment="1">
      <alignment horizontal="distributed" vertical="center"/>
    </xf>
    <xf numFmtId="0" fontId="18" fillId="0" borderId="18" xfId="0" applyFont="1" applyFill="1" applyBorder="1" applyAlignment="1">
      <alignment horizontal="distributed" vertical="center"/>
    </xf>
    <xf numFmtId="0" fontId="18" fillId="0" borderId="19" xfId="0" applyFont="1" applyFill="1" applyBorder="1" applyAlignment="1">
      <alignment horizontal="distributed" vertical="center"/>
    </xf>
    <xf numFmtId="0" fontId="18" fillId="0" borderId="20" xfId="0" applyFont="1" applyFill="1" applyBorder="1" applyAlignment="1">
      <alignment horizontal="distributed" vertical="center"/>
    </xf>
    <xf numFmtId="0" fontId="18" fillId="0" borderId="10" xfId="0" applyFont="1" applyFill="1" applyBorder="1" applyAlignment="1">
      <alignment horizontal="distributed" vertical="center"/>
    </xf>
    <xf numFmtId="0" fontId="18" fillId="0" borderId="21" xfId="0" applyFont="1" applyFill="1" applyBorder="1" applyAlignment="1">
      <alignment horizontal="distributed" vertical="center"/>
    </xf>
    <xf numFmtId="177" fontId="18" fillId="0" borderId="13" xfId="0" applyNumberFormat="1" applyFont="1" applyFill="1" applyBorder="1" applyAlignment="1">
      <alignment vertical="center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22" xfId="0" applyNumberFormat="1" applyFont="1" applyFill="1" applyBorder="1" applyAlignment="1">
      <alignment horizontal="right" vertical="center"/>
    </xf>
    <xf numFmtId="177" fontId="18" fillId="0" borderId="16" xfId="0" applyNumberFormat="1" applyFont="1" applyFill="1" applyBorder="1" applyAlignment="1">
      <alignment horizontal="right" vertical="center"/>
    </xf>
    <xf numFmtId="176" fontId="18" fillId="0" borderId="13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22" xfId="0" applyNumberFormat="1" applyFont="1" applyFill="1" applyBorder="1" applyAlignment="1">
      <alignment horizontal="right" vertical="center"/>
    </xf>
    <xf numFmtId="0" fontId="26" fillId="0" borderId="0" xfId="0" applyFont="1"/>
    <xf numFmtId="41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177" fontId="27" fillId="0" borderId="0" xfId="0" applyNumberFormat="1" applyFont="1" applyFill="1" applyBorder="1" applyAlignment="1">
      <alignment horizontal="right" vertical="center"/>
    </xf>
    <xf numFmtId="179" fontId="27" fillId="0" borderId="0" xfId="0" applyNumberFormat="1" applyFont="1" applyFill="1" applyBorder="1" applyAlignment="1">
      <alignment horizontal="right" vertical="center"/>
    </xf>
    <xf numFmtId="180" fontId="27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Alignment="1">
      <alignment vertical="center"/>
    </xf>
    <xf numFmtId="0" fontId="21" fillId="0" borderId="33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23" xfId="0" applyFont="1" applyFill="1" applyBorder="1" applyAlignment="1">
      <alignment vertical="center"/>
    </xf>
    <xf numFmtId="0" fontId="21" fillId="0" borderId="40" xfId="0" applyFont="1" applyFill="1" applyBorder="1" applyAlignment="1">
      <alignment horizontal="distributed" vertical="center"/>
    </xf>
    <xf numFmtId="0" fontId="18" fillId="0" borderId="41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49" fontId="18" fillId="0" borderId="43" xfId="0" applyNumberFormat="1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right"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top"/>
    </xf>
    <xf numFmtId="179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/>
    <xf numFmtId="0" fontId="18" fillId="0" borderId="0" xfId="0" applyFont="1" applyFill="1" applyBorder="1" applyAlignment="1"/>
    <xf numFmtId="0" fontId="18" fillId="0" borderId="0" xfId="0" applyFont="1" applyFill="1" applyAlignment="1"/>
    <xf numFmtId="0" fontId="18" fillId="0" borderId="0" xfId="0" applyFont="1" applyFill="1" applyAlignment="1">
      <alignment vertical="top"/>
    </xf>
    <xf numFmtId="0" fontId="18" fillId="0" borderId="28" xfId="0" applyFont="1" applyFill="1" applyBorder="1" applyAlignment="1">
      <alignment vertical="center"/>
    </xf>
    <xf numFmtId="0" fontId="18" fillId="0" borderId="45" xfId="0" applyFont="1" applyFill="1" applyBorder="1"/>
    <xf numFmtId="0" fontId="18" fillId="0" borderId="21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18" fillId="0" borderId="36" xfId="0" applyFont="1" applyFill="1" applyBorder="1"/>
    <xf numFmtId="0" fontId="18" fillId="0" borderId="34" xfId="0" applyFont="1" applyFill="1" applyBorder="1" applyAlignment="1">
      <alignment horizontal="center" vertical="center" shrinkToFit="1"/>
    </xf>
    <xf numFmtId="0" fontId="18" fillId="0" borderId="14" xfId="0" applyFont="1" applyFill="1" applyBorder="1" applyAlignment="1">
      <alignment horizontal="center" vertical="center" shrinkToFit="1"/>
    </xf>
    <xf numFmtId="0" fontId="18" fillId="0" borderId="12" xfId="0" applyFont="1" applyFill="1" applyBorder="1" applyAlignment="1">
      <alignment horizontal="center" vertical="center" shrinkToFit="1"/>
    </xf>
    <xf numFmtId="0" fontId="18" fillId="0" borderId="19" xfId="0" applyFont="1" applyFill="1" applyBorder="1" applyAlignment="1">
      <alignment horizontal="center" vertical="center" textRotation="255" shrinkToFit="1"/>
    </xf>
    <xf numFmtId="0" fontId="18" fillId="0" borderId="34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177" fontId="18" fillId="0" borderId="34" xfId="0" applyNumberFormat="1" applyFont="1" applyFill="1" applyBorder="1" applyAlignment="1">
      <alignment horizontal="right" vertical="center"/>
    </xf>
    <xf numFmtId="179" fontId="18" fillId="0" borderId="34" xfId="0" applyNumberFormat="1" applyFont="1" applyFill="1" applyBorder="1" applyAlignment="1">
      <alignment horizontal="right" vertical="center"/>
    </xf>
    <xf numFmtId="180" fontId="18" fillId="0" borderId="10" xfId="0" applyNumberFormat="1" applyFont="1" applyFill="1" applyBorder="1" applyAlignment="1">
      <alignment horizontal="right" vertical="center"/>
    </xf>
    <xf numFmtId="180" fontId="18" fillId="0" borderId="34" xfId="0" applyNumberFormat="1" applyFont="1" applyFill="1" applyBorder="1" applyAlignment="1">
      <alignment horizontal="right" vertical="center"/>
    </xf>
    <xf numFmtId="177" fontId="18" fillId="0" borderId="10" xfId="0" applyNumberFormat="1" applyFont="1" applyFill="1" applyBorder="1" applyAlignment="1">
      <alignment horizontal="right" vertical="center"/>
    </xf>
    <xf numFmtId="179" fontId="18" fillId="0" borderId="10" xfId="0" applyNumberFormat="1" applyFont="1" applyFill="1" applyBorder="1" applyAlignment="1">
      <alignment horizontal="right" vertical="center"/>
    </xf>
    <xf numFmtId="177" fontId="27" fillId="0" borderId="13" xfId="0" applyNumberFormat="1" applyFont="1" applyFill="1" applyBorder="1" applyAlignment="1">
      <alignment horizontal="right" vertical="center"/>
    </xf>
    <xf numFmtId="177" fontId="20" fillId="0" borderId="34" xfId="0" applyNumberFormat="1" applyFont="1" applyFill="1" applyBorder="1" applyAlignment="1">
      <alignment horizontal="right" vertical="center"/>
    </xf>
    <xf numFmtId="177" fontId="20" fillId="0" borderId="10" xfId="0" applyNumberFormat="1" applyFont="1" applyFill="1" applyBorder="1" applyAlignment="1">
      <alignment horizontal="right" vertical="center"/>
    </xf>
    <xf numFmtId="180" fontId="18" fillId="0" borderId="13" xfId="0" applyNumberFormat="1" applyFont="1" applyFill="1" applyBorder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/>
    <xf numFmtId="0" fontId="31" fillId="0" borderId="0" xfId="0" applyFont="1" applyFill="1" applyAlignment="1">
      <alignment vertical="top"/>
    </xf>
    <xf numFmtId="0" fontId="31" fillId="0" borderId="0" xfId="0" applyFont="1" applyFill="1" applyBorder="1" applyAlignment="1">
      <alignment horizontal="right"/>
    </xf>
    <xf numFmtId="0" fontId="31" fillId="0" borderId="22" xfId="0" applyFont="1" applyFill="1" applyBorder="1" applyAlignment="1">
      <alignment horizontal="right"/>
    </xf>
    <xf numFmtId="0" fontId="31" fillId="0" borderId="0" xfId="0" applyFont="1" applyFill="1" applyBorder="1"/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2" fillId="0" borderId="0" xfId="0" applyFont="1" applyFill="1" applyAlignment="1">
      <alignment horizontal="right" vertical="center"/>
    </xf>
    <xf numFmtId="0" fontId="32" fillId="0" borderId="28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32" fillId="0" borderId="37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2" fillId="0" borderId="35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0" borderId="39" xfId="0" applyFont="1" applyFill="1" applyBorder="1" applyAlignment="1">
      <alignment horizontal="center" vertical="center"/>
    </xf>
    <xf numFmtId="49" fontId="32" fillId="0" borderId="21" xfId="0" applyNumberFormat="1" applyFont="1" applyFill="1" applyBorder="1" applyAlignment="1">
      <alignment horizontal="center" vertical="center"/>
    </xf>
    <xf numFmtId="177" fontId="32" fillId="0" borderId="13" xfId="0" applyNumberFormat="1" applyFont="1" applyFill="1" applyBorder="1" applyAlignment="1">
      <alignment vertical="center"/>
    </xf>
    <xf numFmtId="177" fontId="32" fillId="0" borderId="0" xfId="0" applyNumberFormat="1" applyFont="1" applyFill="1" applyBorder="1" applyAlignment="1">
      <alignment vertical="center"/>
    </xf>
    <xf numFmtId="183" fontId="32" fillId="0" borderId="22" xfId="0" applyNumberFormat="1" applyFont="1" applyFill="1" applyBorder="1" applyAlignment="1">
      <alignment vertical="center"/>
    </xf>
    <xf numFmtId="184" fontId="32" fillId="0" borderId="22" xfId="0" applyNumberFormat="1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49" fontId="35" fillId="0" borderId="23" xfId="0" applyNumberFormat="1" applyFont="1" applyFill="1" applyBorder="1" applyAlignment="1">
      <alignment horizontal="left" vertical="center" indent="4"/>
    </xf>
    <xf numFmtId="177" fontId="32" fillId="0" borderId="24" xfId="0" applyNumberFormat="1" applyFont="1" applyFill="1" applyBorder="1" applyAlignment="1">
      <alignment horizontal="right" vertical="center" indent="1"/>
    </xf>
    <xf numFmtId="177" fontId="35" fillId="0" borderId="16" xfId="0" applyNumberFormat="1" applyFont="1" applyFill="1" applyBorder="1" applyAlignment="1">
      <alignment horizontal="right" vertical="center" indent="2"/>
    </xf>
    <xf numFmtId="177" fontId="35" fillId="0" borderId="25" xfId="0" applyNumberFormat="1" applyFont="1" applyFill="1" applyBorder="1" applyAlignment="1">
      <alignment horizontal="right" vertical="center" indent="2"/>
    </xf>
    <xf numFmtId="180" fontId="32" fillId="0" borderId="0" xfId="0" applyNumberFormat="1" applyFont="1" applyFill="1" applyAlignment="1">
      <alignment vertical="center"/>
    </xf>
    <xf numFmtId="180" fontId="33" fillId="0" borderId="0" xfId="0" applyNumberFormat="1" applyFont="1" applyFill="1"/>
    <xf numFmtId="180" fontId="33" fillId="0" borderId="0" xfId="0" applyNumberFormat="1" applyFont="1" applyFill="1" applyAlignment="1">
      <alignment vertical="center"/>
    </xf>
    <xf numFmtId="181" fontId="33" fillId="0" borderId="0" xfId="28" applyNumberFormat="1" applyFont="1" applyFill="1" applyBorder="1" applyAlignment="1" applyProtection="1">
      <alignment vertical="center"/>
    </xf>
    <xf numFmtId="181" fontId="32" fillId="0" borderId="0" xfId="0" applyNumberFormat="1" applyFont="1" applyFill="1" applyAlignment="1">
      <alignment horizontal="right" vertical="center"/>
    </xf>
    <xf numFmtId="180" fontId="32" fillId="0" borderId="0" xfId="0" applyNumberFormat="1" applyFont="1" applyFill="1" applyAlignment="1">
      <alignment horizontal="left" vertical="center"/>
    </xf>
    <xf numFmtId="180" fontId="32" fillId="0" borderId="0" xfId="0" applyNumberFormat="1" applyFont="1" applyFill="1" applyBorder="1" applyAlignment="1">
      <alignment vertical="center"/>
    </xf>
    <xf numFmtId="180" fontId="32" fillId="0" borderId="12" xfId="0" applyNumberFormat="1" applyFont="1" applyFill="1" applyBorder="1" applyAlignment="1">
      <alignment horizontal="center" vertical="center"/>
    </xf>
    <xf numFmtId="181" fontId="32" fillId="0" borderId="12" xfId="28" applyNumberFormat="1" applyFont="1" applyFill="1" applyBorder="1" applyAlignment="1" applyProtection="1">
      <alignment horizontal="center" vertical="center"/>
    </xf>
    <xf numFmtId="181" fontId="32" fillId="0" borderId="27" xfId="0" applyNumberFormat="1" applyFont="1" applyFill="1" applyBorder="1" applyAlignment="1">
      <alignment horizontal="center" vertical="center"/>
    </xf>
    <xf numFmtId="180" fontId="32" fillId="0" borderId="15" xfId="0" applyNumberFormat="1" applyFont="1" applyFill="1" applyBorder="1" applyAlignment="1">
      <alignment horizontal="justify" vertical="center" indent="2"/>
    </xf>
    <xf numFmtId="180" fontId="32" fillId="0" borderId="11" xfId="0" applyNumberFormat="1" applyFont="1" applyFill="1" applyBorder="1" applyAlignment="1">
      <alignment horizontal="justify" vertical="center" indent="2"/>
    </xf>
    <xf numFmtId="180" fontId="32" fillId="0" borderId="35" xfId="0" applyNumberFormat="1" applyFont="1" applyFill="1" applyBorder="1" applyAlignment="1">
      <alignment horizontal="center" vertical="center"/>
    </xf>
    <xf numFmtId="181" fontId="32" fillId="0" borderId="11" xfId="0" applyNumberFormat="1" applyFont="1" applyFill="1" applyBorder="1" applyAlignment="1">
      <alignment horizontal="center" vertical="center"/>
    </xf>
    <xf numFmtId="180" fontId="32" fillId="0" borderId="11" xfId="0" applyNumberFormat="1" applyFont="1" applyFill="1" applyBorder="1" applyAlignment="1">
      <alignment horizontal="center" vertical="center"/>
    </xf>
    <xf numFmtId="181" fontId="32" fillId="0" borderId="11" xfId="28" applyNumberFormat="1" applyFont="1" applyFill="1" applyBorder="1" applyAlignment="1" applyProtection="1">
      <alignment horizontal="center" vertical="center"/>
    </xf>
    <xf numFmtId="181" fontId="32" fillId="0" borderId="39" xfId="0" applyNumberFormat="1" applyFont="1" applyFill="1" applyBorder="1" applyAlignment="1">
      <alignment horizontal="center" vertical="center"/>
    </xf>
    <xf numFmtId="180" fontId="35" fillId="0" borderId="13" xfId="0" applyNumberFormat="1" applyFont="1" applyFill="1" applyBorder="1" applyAlignment="1">
      <alignment horizontal="right" vertical="center" indent="1"/>
    </xf>
    <xf numFmtId="182" fontId="35" fillId="0" borderId="0" xfId="0" applyNumberFormat="1" applyFont="1" applyFill="1" applyBorder="1" applyAlignment="1">
      <alignment vertical="center"/>
    </xf>
    <xf numFmtId="180" fontId="35" fillId="0" borderId="0" xfId="0" applyNumberFormat="1" applyFont="1" applyFill="1" applyBorder="1" applyAlignment="1">
      <alignment horizontal="right" vertical="center" indent="1"/>
    </xf>
    <xf numFmtId="181" fontId="35" fillId="0" borderId="0" xfId="28" applyNumberFormat="1" applyFont="1" applyFill="1" applyBorder="1" applyAlignment="1" applyProtection="1">
      <alignment horizontal="right" vertical="center" indent="1"/>
    </xf>
    <xf numFmtId="181" fontId="35" fillId="0" borderId="22" xfId="28" applyNumberFormat="1" applyFont="1" applyFill="1" applyBorder="1" applyAlignment="1" applyProtection="1">
      <alignment horizontal="right" vertical="center" indent="1"/>
    </xf>
    <xf numFmtId="180" fontId="33" fillId="0" borderId="21" xfId="0" applyNumberFormat="1" applyFont="1" applyFill="1" applyBorder="1" applyAlignment="1">
      <alignment horizontal="distributed" vertical="center"/>
    </xf>
    <xf numFmtId="49" fontId="33" fillId="0" borderId="0" xfId="0" applyNumberFormat="1" applyFont="1" applyFill="1" applyBorder="1" applyAlignment="1">
      <alignment horizontal="distributed" vertical="center"/>
    </xf>
    <xf numFmtId="49" fontId="32" fillId="0" borderId="0" xfId="0" applyNumberFormat="1" applyFont="1" applyFill="1" applyBorder="1" applyAlignment="1">
      <alignment horizontal="distributed" vertical="center"/>
    </xf>
    <xf numFmtId="180" fontId="32" fillId="0" borderId="13" xfId="0" applyNumberFormat="1" applyFont="1" applyFill="1" applyBorder="1" applyAlignment="1">
      <alignment horizontal="right" vertical="center" indent="1"/>
    </xf>
    <xf numFmtId="181" fontId="32" fillId="0" borderId="0" xfId="0" applyNumberFormat="1" applyFont="1" applyFill="1" applyBorder="1" applyAlignment="1">
      <alignment horizontal="right" vertical="center"/>
    </xf>
    <xf numFmtId="180" fontId="32" fillId="0" borderId="0" xfId="0" applyNumberFormat="1" applyFont="1" applyFill="1" applyBorder="1" applyAlignment="1">
      <alignment horizontal="right" vertical="center" indent="1"/>
    </xf>
    <xf numFmtId="181" fontId="32" fillId="0" borderId="0" xfId="28" applyNumberFormat="1" applyFont="1" applyFill="1" applyBorder="1" applyAlignment="1" applyProtection="1">
      <alignment horizontal="right" vertical="center" indent="1"/>
    </xf>
    <xf numFmtId="181" fontId="32" fillId="0" borderId="0" xfId="0" applyNumberFormat="1" applyFont="1" applyFill="1" applyBorder="1" applyAlignment="1">
      <alignment horizontal="right" vertical="center" indent="1"/>
    </xf>
    <xf numFmtId="181" fontId="32" fillId="0" borderId="22" xfId="28" applyNumberFormat="1" applyFont="1" applyFill="1" applyBorder="1" applyAlignment="1" applyProtection="1">
      <alignment horizontal="right" vertical="center" indent="1"/>
    </xf>
    <xf numFmtId="180" fontId="33" fillId="0" borderId="0" xfId="0" applyNumberFormat="1" applyFont="1" applyFill="1" applyBorder="1" applyAlignment="1">
      <alignment horizontal="distributed" vertical="center"/>
    </xf>
    <xf numFmtId="180" fontId="32" fillId="0" borderId="0" xfId="0" applyNumberFormat="1" applyFont="1" applyFill="1" applyBorder="1" applyAlignment="1">
      <alignment horizontal="distributed" vertical="center"/>
    </xf>
    <xf numFmtId="181" fontId="35" fillId="0" borderId="0" xfId="0" applyNumberFormat="1" applyFont="1" applyFill="1" applyBorder="1" applyAlignment="1">
      <alignment horizontal="right" vertical="center" indent="1"/>
    </xf>
    <xf numFmtId="49" fontId="32" fillId="0" borderId="0" xfId="0" applyNumberFormat="1" applyFont="1" applyFill="1" applyBorder="1" applyAlignment="1">
      <alignment horizontal="distributed" vertical="center" indent="1"/>
    </xf>
    <xf numFmtId="180" fontId="32" fillId="0" borderId="33" xfId="0" applyNumberFormat="1" applyFont="1" applyFill="1" applyBorder="1" applyAlignment="1">
      <alignment horizontal="distributed" vertical="center"/>
    </xf>
    <xf numFmtId="0" fontId="33" fillId="0" borderId="0" xfId="0" applyFont="1" applyFill="1" applyBorder="1"/>
    <xf numFmtId="49" fontId="32" fillId="0" borderId="33" xfId="0" applyNumberFormat="1" applyFont="1" applyFill="1" applyBorder="1" applyAlignment="1">
      <alignment horizontal="distributed" vertical="center"/>
    </xf>
    <xf numFmtId="49" fontId="33" fillId="0" borderId="21" xfId="0" applyNumberFormat="1" applyFont="1" applyFill="1" applyBorder="1" applyAlignment="1">
      <alignment horizontal="distributed" vertical="center"/>
    </xf>
    <xf numFmtId="180" fontId="33" fillId="0" borderId="23" xfId="0" applyNumberFormat="1" applyFont="1" applyFill="1" applyBorder="1"/>
    <xf numFmtId="180" fontId="33" fillId="0" borderId="16" xfId="0" applyNumberFormat="1" applyFont="1" applyFill="1" applyBorder="1"/>
    <xf numFmtId="180" fontId="32" fillId="0" borderId="16" xfId="0" applyNumberFormat="1" applyFont="1" applyFill="1" applyBorder="1" applyAlignment="1">
      <alignment horizontal="justify" vertical="center" indent="1"/>
    </xf>
    <xf numFmtId="180" fontId="32" fillId="0" borderId="24" xfId="0" applyNumberFormat="1" applyFont="1" applyFill="1" applyBorder="1" applyAlignment="1">
      <alignment horizontal="right" vertical="center" indent="1"/>
    </xf>
    <xf numFmtId="181" fontId="32" fillId="0" borderId="16" xfId="0" applyNumberFormat="1" applyFont="1" applyFill="1" applyBorder="1" applyAlignment="1">
      <alignment horizontal="right" vertical="center" indent="1"/>
    </xf>
    <xf numFmtId="180" fontId="32" fillId="0" borderId="16" xfId="0" applyNumberFormat="1" applyFont="1" applyFill="1" applyBorder="1" applyAlignment="1">
      <alignment horizontal="right" vertical="center" indent="1"/>
    </xf>
    <xf numFmtId="181" fontId="32" fillId="0" borderId="16" xfId="28" applyNumberFormat="1" applyFont="1" applyFill="1" applyBorder="1" applyAlignment="1" applyProtection="1">
      <alignment horizontal="right" vertical="center" indent="1"/>
    </xf>
    <xf numFmtId="181" fontId="35" fillId="0" borderId="25" xfId="28" applyNumberFormat="1" applyFont="1" applyFill="1" applyBorder="1" applyAlignment="1" applyProtection="1">
      <alignment horizontal="right" vertical="center" indent="1"/>
    </xf>
    <xf numFmtId="181" fontId="33" fillId="0" borderId="0" xfId="28" applyNumberFormat="1" applyFont="1" applyFill="1" applyBorder="1" applyAlignment="1" applyProtection="1"/>
    <xf numFmtId="181" fontId="33" fillId="0" borderId="0" xfId="0" applyNumberFormat="1" applyFont="1" applyFill="1"/>
    <xf numFmtId="180" fontId="33" fillId="0" borderId="0" xfId="0" applyNumberFormat="1" applyFont="1" applyFill="1" applyBorder="1" applyAlignment="1">
      <alignment vertical="center"/>
    </xf>
    <xf numFmtId="180" fontId="33" fillId="0" borderId="21" xfId="0" applyNumberFormat="1" applyFont="1" applyFill="1" applyBorder="1" applyAlignment="1"/>
    <xf numFmtId="49" fontId="33" fillId="0" borderId="0" xfId="0" applyNumberFormat="1" applyFont="1" applyFill="1" applyBorder="1" applyAlignment="1">
      <alignment horizontal="justify"/>
    </xf>
    <xf numFmtId="49" fontId="35" fillId="0" borderId="0" xfId="0" applyNumberFormat="1" applyFont="1" applyFill="1" applyBorder="1" applyAlignment="1">
      <alignment horizontal="justify" vertical="center"/>
    </xf>
    <xf numFmtId="180" fontId="35" fillId="0" borderId="0" xfId="0" applyNumberFormat="1" applyFont="1" applyFill="1" applyBorder="1" applyAlignment="1">
      <alignment vertical="center"/>
    </xf>
    <xf numFmtId="180" fontId="34" fillId="0" borderId="0" xfId="0" applyNumberFormat="1" applyFont="1" applyFill="1"/>
    <xf numFmtId="180" fontId="32" fillId="0" borderId="0" xfId="0" applyNumberFormat="1" applyFont="1" applyFill="1"/>
    <xf numFmtId="180" fontId="32" fillId="0" borderId="0" xfId="0" applyNumberFormat="1" applyFont="1" applyFill="1" applyBorder="1" applyAlignment="1">
      <alignment horizontal="left"/>
    </xf>
    <xf numFmtId="0" fontId="18" fillId="0" borderId="69" xfId="0" applyFont="1" applyFill="1" applyBorder="1" applyAlignment="1">
      <alignment vertical="center"/>
    </xf>
    <xf numFmtId="0" fontId="31" fillId="0" borderId="71" xfId="0" applyFont="1" applyFill="1" applyBorder="1" applyAlignment="1">
      <alignment vertical="center"/>
    </xf>
    <xf numFmtId="0" fontId="31" fillId="0" borderId="72" xfId="0" applyFont="1" applyFill="1" applyBorder="1" applyAlignment="1">
      <alignment vertical="center"/>
    </xf>
    <xf numFmtId="0" fontId="31" fillId="0" borderId="73" xfId="0" applyFont="1" applyFill="1" applyBorder="1" applyAlignment="1">
      <alignment vertical="center"/>
    </xf>
    <xf numFmtId="0" fontId="18" fillId="0" borderId="73" xfId="0" applyFont="1" applyFill="1" applyBorder="1" applyAlignment="1">
      <alignment vertical="center"/>
    </xf>
    <xf numFmtId="0" fontId="31" fillId="0" borderId="74" xfId="0" applyFont="1" applyFill="1" applyBorder="1" applyAlignment="1">
      <alignment vertical="center"/>
    </xf>
    <xf numFmtId="0" fontId="18" fillId="0" borderId="75" xfId="0" applyFont="1" applyFill="1" applyBorder="1" applyAlignment="1">
      <alignment vertical="center"/>
    </xf>
    <xf numFmtId="0" fontId="18" fillId="0" borderId="75" xfId="0" applyFont="1" applyFill="1" applyBorder="1" applyAlignment="1">
      <alignment horizontal="center" vertical="center"/>
    </xf>
    <xf numFmtId="0" fontId="18" fillId="0" borderId="77" xfId="0" applyFont="1" applyFill="1" applyBorder="1" applyAlignment="1">
      <alignment horizontal="center" vertical="center" shrinkToFit="1"/>
    </xf>
    <xf numFmtId="0" fontId="18" fillId="0" borderId="79" xfId="0" applyFont="1" applyFill="1" applyBorder="1" applyAlignment="1">
      <alignment vertical="center"/>
    </xf>
    <xf numFmtId="0" fontId="18" fillId="0" borderId="80" xfId="0" applyFont="1" applyFill="1" applyBorder="1" applyAlignment="1">
      <alignment vertical="center"/>
    </xf>
    <xf numFmtId="0" fontId="18" fillId="0" borderId="81" xfId="0" applyFont="1" applyFill="1" applyBorder="1" applyAlignment="1">
      <alignment vertical="center"/>
    </xf>
    <xf numFmtId="49" fontId="18" fillId="0" borderId="75" xfId="0" applyNumberFormat="1" applyFont="1" applyFill="1" applyBorder="1" applyAlignment="1">
      <alignment vertical="center"/>
    </xf>
    <xf numFmtId="180" fontId="18" fillId="0" borderId="51" xfId="0" applyNumberFormat="1" applyFont="1" applyFill="1" applyBorder="1" applyAlignment="1">
      <alignment horizontal="right" vertical="center"/>
    </xf>
    <xf numFmtId="180" fontId="18" fillId="0" borderId="76" xfId="0" applyNumberFormat="1" applyFont="1" applyFill="1" applyBorder="1" applyAlignment="1">
      <alignment horizontal="right" vertical="center"/>
    </xf>
    <xf numFmtId="180" fontId="18" fillId="0" borderId="81" xfId="0" applyNumberFormat="1" applyFont="1" applyFill="1" applyBorder="1" applyAlignment="1">
      <alignment horizontal="right" vertical="center"/>
    </xf>
    <xf numFmtId="49" fontId="18" fillId="0" borderId="79" xfId="0" applyNumberFormat="1" applyFont="1" applyFill="1" applyBorder="1" applyAlignment="1">
      <alignment vertical="center"/>
    </xf>
    <xf numFmtId="49" fontId="27" fillId="0" borderId="75" xfId="0" applyNumberFormat="1" applyFont="1" applyFill="1" applyBorder="1" applyAlignment="1">
      <alignment vertical="center"/>
    </xf>
    <xf numFmtId="180" fontId="27" fillId="0" borderId="51" xfId="0" applyNumberFormat="1" applyFont="1" applyFill="1" applyBorder="1" applyAlignment="1">
      <alignment horizontal="right" vertical="center"/>
    </xf>
    <xf numFmtId="49" fontId="27" fillId="0" borderId="64" xfId="0" applyNumberFormat="1" applyFont="1" applyFill="1" applyBorder="1" applyAlignment="1">
      <alignment vertical="center"/>
    </xf>
    <xf numFmtId="49" fontId="20" fillId="0" borderId="80" xfId="0" applyNumberFormat="1" applyFont="1" applyFill="1" applyBorder="1" applyAlignment="1">
      <alignment vertical="center"/>
    </xf>
    <xf numFmtId="49" fontId="18" fillId="0" borderId="64" xfId="0" applyNumberFormat="1" applyFont="1" applyFill="1" applyBorder="1" applyAlignment="1">
      <alignment vertical="center"/>
    </xf>
    <xf numFmtId="49" fontId="20" fillId="0" borderId="79" xfId="0" applyNumberFormat="1" applyFont="1" applyFill="1" applyBorder="1" applyAlignment="1">
      <alignment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1" xfId="0" applyFont="1" applyFill="1" applyBorder="1" applyAlignment="1">
      <alignment horizontal="center" vertical="center"/>
    </xf>
    <xf numFmtId="180" fontId="32" fillId="0" borderId="0" xfId="0" applyNumberFormat="1" applyFont="1" applyFill="1" applyBorder="1" applyAlignment="1">
      <alignment horizontal="left"/>
    </xf>
    <xf numFmtId="184" fontId="18" fillId="0" borderId="0" xfId="0" applyNumberFormat="1" applyFont="1" applyFill="1" applyBorder="1" applyAlignment="1">
      <alignment horizontal="right" vertical="center"/>
    </xf>
    <xf numFmtId="49" fontId="18" fillId="0" borderId="85" xfId="0" applyNumberFormat="1" applyFont="1" applyFill="1" applyBorder="1" applyAlignment="1">
      <alignment horizontal="center" vertical="center"/>
    </xf>
    <xf numFmtId="180" fontId="33" fillId="24" borderId="0" xfId="0" applyNumberFormat="1" applyFont="1" applyFill="1"/>
    <xf numFmtId="180" fontId="32" fillId="24" borderId="0" xfId="0" applyNumberFormat="1" applyFont="1" applyFill="1" applyBorder="1" applyAlignment="1">
      <alignment horizontal="right" vertical="center" indent="1"/>
    </xf>
    <xf numFmtId="181" fontId="32" fillId="24" borderId="0" xfId="0" applyNumberFormat="1" applyFont="1" applyFill="1" applyBorder="1" applyAlignment="1">
      <alignment horizontal="right" vertical="center"/>
    </xf>
    <xf numFmtId="181" fontId="32" fillId="24" borderId="0" xfId="0" applyNumberFormat="1" applyFont="1" applyFill="1" applyBorder="1" applyAlignment="1">
      <alignment horizontal="right" vertical="center" indent="1"/>
    </xf>
    <xf numFmtId="180" fontId="32" fillId="24" borderId="0" xfId="0" applyNumberFormat="1" applyFont="1" applyFill="1" applyBorder="1" applyAlignment="1">
      <alignment horizontal="right" vertical="center"/>
    </xf>
    <xf numFmtId="180" fontId="32" fillId="24" borderId="0" xfId="28" applyNumberFormat="1" applyFont="1" applyFill="1" applyBorder="1" applyAlignment="1" applyProtection="1">
      <alignment horizontal="right" vertical="center" indent="1"/>
    </xf>
    <xf numFmtId="49" fontId="18" fillId="0" borderId="0" xfId="0" applyNumberFormat="1" applyFont="1" applyFill="1" applyBorder="1" applyAlignment="1">
      <alignment horizontal="distributed" vertical="center"/>
    </xf>
    <xf numFmtId="49" fontId="18" fillId="0" borderId="33" xfId="0" applyNumberFormat="1" applyFont="1" applyFill="1" applyBorder="1" applyAlignment="1">
      <alignment horizontal="distributed" vertical="center"/>
    </xf>
    <xf numFmtId="177" fontId="18" fillId="0" borderId="86" xfId="0" applyNumberFormat="1" applyFont="1" applyFill="1" applyBorder="1" applyAlignment="1">
      <alignment horizontal="right" vertical="center"/>
    </xf>
    <xf numFmtId="180" fontId="18" fillId="0" borderId="86" xfId="0" applyNumberFormat="1" applyFont="1" applyFill="1" applyBorder="1" applyAlignment="1">
      <alignment horizontal="right" vertical="center"/>
    </xf>
    <xf numFmtId="49" fontId="18" fillId="0" borderId="87" xfId="0" applyNumberFormat="1" applyFont="1" applyFill="1" applyBorder="1" applyAlignment="1">
      <alignment vertical="center"/>
    </xf>
    <xf numFmtId="179" fontId="18" fillId="0" borderId="86" xfId="0" applyNumberFormat="1" applyFont="1" applyFill="1" applyBorder="1" applyAlignment="1">
      <alignment horizontal="right" vertical="center"/>
    </xf>
    <xf numFmtId="180" fontId="18" fillId="0" borderId="88" xfId="0" applyNumberFormat="1" applyFont="1" applyFill="1" applyBorder="1" applyAlignment="1">
      <alignment horizontal="right" vertical="center"/>
    </xf>
    <xf numFmtId="0" fontId="18" fillId="0" borderId="38" xfId="0" applyFont="1" applyFill="1" applyBorder="1" applyAlignment="1">
      <alignment horizontal="center" vertical="center"/>
    </xf>
    <xf numFmtId="180" fontId="32" fillId="0" borderId="0" xfId="0" applyNumberFormat="1" applyFont="1" applyFill="1" applyBorder="1" applyAlignment="1">
      <alignment horizontal="left"/>
    </xf>
    <xf numFmtId="0" fontId="27" fillId="0" borderId="26" xfId="0" applyFont="1" applyFill="1" applyBorder="1" applyAlignment="1">
      <alignment horizontal="center" vertical="center"/>
    </xf>
    <xf numFmtId="177" fontId="18" fillId="0" borderId="35" xfId="0" applyNumberFormat="1" applyFont="1" applyFill="1" applyBorder="1" applyAlignment="1">
      <alignment vertical="center"/>
    </xf>
    <xf numFmtId="177" fontId="18" fillId="0" borderId="11" xfId="0" applyNumberFormat="1" applyFont="1" applyFill="1" applyBorder="1" applyAlignment="1">
      <alignment vertical="center"/>
    </xf>
    <xf numFmtId="0" fontId="18" fillId="0" borderId="85" xfId="0" applyFont="1" applyFill="1" applyBorder="1" applyAlignment="1">
      <alignment horizontal="center" vertical="center"/>
    </xf>
    <xf numFmtId="176" fontId="18" fillId="0" borderId="83" xfId="0" applyNumberFormat="1" applyFont="1" applyFill="1" applyBorder="1" applyAlignment="1">
      <alignment vertical="center"/>
    </xf>
    <xf numFmtId="180" fontId="18" fillId="0" borderId="89" xfId="0" applyNumberFormat="1" applyFont="1" applyFill="1" applyBorder="1" applyAlignment="1">
      <alignment horizontal="right" vertical="center"/>
    </xf>
    <xf numFmtId="184" fontId="18" fillId="0" borderId="22" xfId="0" applyNumberFormat="1" applyFont="1" applyFill="1" applyBorder="1" applyAlignment="1">
      <alignment vertical="center"/>
    </xf>
    <xf numFmtId="180" fontId="30" fillId="0" borderId="13" xfId="0" applyNumberFormat="1" applyFont="1" applyFill="1" applyBorder="1" applyAlignment="1">
      <alignment horizontal="right" vertical="center" indent="1"/>
    </xf>
    <xf numFmtId="181" fontId="43" fillId="0" borderId="0" xfId="0" applyNumberFormat="1" applyFont="1" applyFill="1" applyBorder="1"/>
    <xf numFmtId="180" fontId="30" fillId="0" borderId="0" xfId="0" applyNumberFormat="1" applyFont="1" applyFill="1" applyBorder="1" applyAlignment="1">
      <alignment horizontal="right" vertical="center" indent="1"/>
    </xf>
    <xf numFmtId="181" fontId="42" fillId="0" borderId="0" xfId="28" applyNumberFormat="1" applyFont="1" applyFill="1" applyBorder="1" applyAlignment="1" applyProtection="1">
      <alignment horizontal="right" vertical="center" indent="1"/>
    </xf>
    <xf numFmtId="181" fontId="42" fillId="0" borderId="22" xfId="28" applyNumberFormat="1" applyFont="1" applyFill="1" applyBorder="1" applyAlignment="1" applyProtection="1">
      <alignment horizontal="right" vertical="center" indent="1"/>
    </xf>
    <xf numFmtId="180" fontId="30" fillId="0" borderId="35" xfId="0" applyNumberFormat="1" applyFont="1" applyFill="1" applyBorder="1" applyAlignment="1">
      <alignment horizontal="center" vertical="center"/>
    </xf>
    <xf numFmtId="181" fontId="30" fillId="0" borderId="11" xfId="0" applyNumberFormat="1" applyFont="1" applyFill="1" applyBorder="1" applyAlignment="1">
      <alignment horizontal="center" vertical="center"/>
    </xf>
    <xf numFmtId="180" fontId="30" fillId="0" borderId="11" xfId="0" applyNumberFormat="1" applyFont="1" applyFill="1" applyBorder="1" applyAlignment="1">
      <alignment horizontal="center" vertical="center"/>
    </xf>
    <xf numFmtId="181" fontId="30" fillId="0" borderId="11" xfId="28" applyNumberFormat="1" applyFont="1" applyFill="1" applyBorder="1" applyAlignment="1" applyProtection="1">
      <alignment horizontal="center" vertical="center"/>
    </xf>
    <xf numFmtId="181" fontId="30" fillId="0" borderId="39" xfId="0" applyNumberFormat="1" applyFont="1" applyFill="1" applyBorder="1" applyAlignment="1">
      <alignment horizontal="center" vertical="center"/>
    </xf>
    <xf numFmtId="180" fontId="18" fillId="0" borderId="22" xfId="0" applyNumberFormat="1" applyFont="1" applyFill="1" applyBorder="1" applyAlignment="1">
      <alignment horizontal="right" vertical="center"/>
    </xf>
    <xf numFmtId="184" fontId="32" fillId="0" borderId="0" xfId="0" applyNumberFormat="1" applyFont="1" applyFill="1" applyBorder="1" applyAlignment="1">
      <alignment horizontal="right" vertical="center"/>
    </xf>
    <xf numFmtId="49" fontId="18" fillId="0" borderId="93" xfId="0" applyNumberFormat="1" applyFont="1" applyFill="1" applyBorder="1" applyAlignment="1">
      <alignment vertical="center"/>
    </xf>
    <xf numFmtId="177" fontId="18" fillId="0" borderId="89" xfId="0" applyNumberFormat="1" applyFont="1" applyFill="1" applyBorder="1" applyAlignment="1">
      <alignment horizontal="right" vertical="center"/>
    </xf>
    <xf numFmtId="179" fontId="18" fillId="0" borderId="89" xfId="0" applyNumberFormat="1" applyFont="1" applyFill="1" applyBorder="1" applyAlignment="1">
      <alignment horizontal="right" vertical="center"/>
    </xf>
    <xf numFmtId="177" fontId="18" fillId="0" borderId="94" xfId="0" applyNumberFormat="1" applyFont="1" applyFill="1" applyBorder="1" applyAlignment="1">
      <alignment horizontal="right" vertical="center"/>
    </xf>
    <xf numFmtId="180" fontId="18" fillId="0" borderId="92" xfId="0" applyNumberFormat="1" applyFont="1" applyFill="1" applyBorder="1" applyAlignment="1">
      <alignment horizontal="right" vertical="center"/>
    </xf>
    <xf numFmtId="180" fontId="18" fillId="0" borderId="95" xfId="0" applyNumberFormat="1" applyFont="1" applyFill="1" applyBorder="1" applyAlignment="1">
      <alignment horizontal="right" vertical="center"/>
    </xf>
    <xf numFmtId="177" fontId="27" fillId="0" borderId="89" xfId="0" applyNumberFormat="1" applyFont="1" applyFill="1" applyBorder="1" applyAlignment="1">
      <alignment horizontal="right" vertical="center"/>
    </xf>
    <xf numFmtId="179" fontId="27" fillId="0" borderId="89" xfId="0" applyNumberFormat="1" applyFont="1" applyFill="1" applyBorder="1" applyAlignment="1">
      <alignment horizontal="right" vertical="center"/>
    </xf>
    <xf numFmtId="180" fontId="27" fillId="0" borderId="89" xfId="0" applyNumberFormat="1" applyFont="1" applyFill="1" applyBorder="1" applyAlignment="1">
      <alignment horizontal="right" vertical="center"/>
    </xf>
    <xf numFmtId="180" fontId="27" fillId="0" borderId="95" xfId="0" applyNumberFormat="1" applyFont="1" applyFill="1" applyBorder="1" applyAlignment="1">
      <alignment horizontal="right" vertical="center"/>
    </xf>
    <xf numFmtId="0" fontId="21" fillId="0" borderId="0" xfId="0" applyFont="1" applyFill="1"/>
    <xf numFmtId="0" fontId="31" fillId="0" borderId="97" xfId="0" applyFont="1" applyFill="1" applyBorder="1" applyAlignment="1">
      <alignment vertical="center"/>
    </xf>
    <xf numFmtId="0" fontId="18" fillId="0" borderId="37" xfId="0" applyFont="1" applyFill="1" applyBorder="1" applyAlignment="1">
      <alignment horizontal="center" vertical="center"/>
    </xf>
    <xf numFmtId="177" fontId="32" fillId="0" borderId="0" xfId="0" applyNumberFormat="1" applyFont="1" applyFill="1" applyBorder="1" applyAlignment="1">
      <alignment horizontal="right" vertical="center"/>
    </xf>
    <xf numFmtId="0" fontId="18" fillId="0" borderId="26" xfId="0" applyFont="1" applyFill="1" applyBorder="1" applyAlignment="1">
      <alignment horizontal="center" vertical="center"/>
    </xf>
    <xf numFmtId="49" fontId="35" fillId="0" borderId="21" xfId="0" applyNumberFormat="1" applyFont="1" applyFill="1" applyBorder="1" applyAlignment="1">
      <alignment horizontal="distributed" vertical="center"/>
    </xf>
    <xf numFmtId="49" fontId="35" fillId="0" borderId="0" xfId="0" applyNumberFormat="1" applyFont="1" applyFill="1" applyBorder="1" applyAlignment="1">
      <alignment horizontal="distributed" vertical="center"/>
    </xf>
    <xf numFmtId="0" fontId="44" fillId="0" borderId="0" xfId="0" applyFont="1"/>
    <xf numFmtId="177" fontId="18" fillId="0" borderId="0" xfId="0" applyNumberFormat="1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/>
    </xf>
    <xf numFmtId="0" fontId="46" fillId="0" borderId="0" xfId="0" applyFont="1"/>
    <xf numFmtId="0" fontId="46" fillId="0" borderId="0" xfId="0" applyFont="1" applyFill="1"/>
    <xf numFmtId="0" fontId="45" fillId="0" borderId="0" xfId="0" applyFont="1"/>
    <xf numFmtId="0" fontId="18" fillId="0" borderId="26" xfId="0" applyFont="1" applyFill="1" applyBorder="1" applyAlignment="1">
      <alignment horizontal="center" vertical="center"/>
    </xf>
    <xf numFmtId="49" fontId="27" fillId="0" borderId="21" xfId="0" applyNumberFormat="1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vertical="center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13" xfId="0" applyNumberFormat="1" applyFont="1" applyFill="1" applyBorder="1" applyAlignment="1">
      <alignment horizontal="right" vertical="center"/>
    </xf>
    <xf numFmtId="49" fontId="18" fillId="0" borderId="65" xfId="0" applyNumberFormat="1" applyFont="1" applyFill="1" applyBorder="1" applyAlignment="1">
      <alignment horizontal="center" vertical="center"/>
    </xf>
    <xf numFmtId="177" fontId="18" fillId="0" borderId="39" xfId="0" applyNumberFormat="1" applyFont="1" applyFill="1" applyBorder="1" applyAlignment="1">
      <alignment horizontal="right" vertical="center"/>
    </xf>
    <xf numFmtId="41" fontId="18" fillId="0" borderId="11" xfId="0" applyNumberFormat="1" applyFont="1" applyFill="1" applyBorder="1" applyAlignment="1">
      <alignment horizontal="right" vertical="center"/>
    </xf>
    <xf numFmtId="177" fontId="18" fillId="0" borderId="13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 shrinkToFit="1"/>
    </xf>
    <xf numFmtId="49" fontId="35" fillId="0" borderId="21" xfId="0" applyNumberFormat="1" applyFont="1" applyFill="1" applyBorder="1" applyAlignment="1">
      <alignment horizontal="distributed" vertical="center"/>
    </xf>
    <xf numFmtId="49" fontId="35" fillId="0" borderId="0" xfId="0" applyNumberFormat="1" applyFont="1" applyFill="1" applyBorder="1" applyAlignment="1">
      <alignment horizontal="distributed" vertical="center"/>
    </xf>
    <xf numFmtId="180" fontId="47" fillId="0" borderId="0" xfId="0" applyNumberFormat="1" applyFont="1" applyFill="1" applyBorder="1" applyAlignment="1">
      <alignment horizontal="right" vertical="center"/>
    </xf>
    <xf numFmtId="180" fontId="47" fillId="0" borderId="51" xfId="0" applyNumberFormat="1" applyFont="1" applyFill="1" applyBorder="1" applyAlignment="1">
      <alignment horizontal="right" vertical="center"/>
    </xf>
    <xf numFmtId="177" fontId="47" fillId="0" borderId="0" xfId="0" applyNumberFormat="1" applyFont="1" applyFill="1" applyBorder="1" applyAlignment="1">
      <alignment horizontal="right" vertical="center"/>
    </xf>
    <xf numFmtId="184" fontId="48" fillId="0" borderId="0" xfId="0" applyNumberFormat="1" applyFont="1" applyFill="1" applyBorder="1" applyAlignment="1">
      <alignment horizontal="right" vertical="center"/>
    </xf>
    <xf numFmtId="180" fontId="47" fillId="0" borderId="22" xfId="0" applyNumberFormat="1" applyFont="1" applyFill="1" applyBorder="1" applyAlignment="1">
      <alignment horizontal="right" vertical="center"/>
    </xf>
    <xf numFmtId="180" fontId="47" fillId="0" borderId="89" xfId="0" applyNumberFormat="1" applyFont="1" applyFill="1" applyBorder="1" applyAlignment="1">
      <alignment horizontal="right" vertical="center"/>
    </xf>
    <xf numFmtId="180" fontId="47" fillId="0" borderId="92" xfId="0" applyNumberFormat="1" applyFont="1" applyFill="1" applyBorder="1" applyAlignment="1">
      <alignment horizontal="right" vertical="center"/>
    </xf>
    <xf numFmtId="180" fontId="47" fillId="0" borderId="10" xfId="0" applyNumberFormat="1" applyFont="1" applyFill="1" applyBorder="1" applyAlignment="1">
      <alignment horizontal="right" vertical="center"/>
    </xf>
    <xf numFmtId="180" fontId="47" fillId="0" borderId="76" xfId="0" applyNumberFormat="1" applyFont="1" applyFill="1" applyBorder="1" applyAlignment="1">
      <alignment horizontal="right" vertical="center"/>
    </xf>
    <xf numFmtId="180" fontId="47" fillId="0" borderId="95" xfId="0" applyNumberFormat="1" applyFont="1" applyFill="1" applyBorder="1" applyAlignment="1">
      <alignment horizontal="right" vertical="center"/>
    </xf>
    <xf numFmtId="180" fontId="47" fillId="0" borderId="86" xfId="0" applyNumberFormat="1" applyFont="1" applyFill="1" applyBorder="1" applyAlignment="1">
      <alignment horizontal="right" vertical="center"/>
    </xf>
    <xf numFmtId="180" fontId="49" fillId="0" borderId="0" xfId="0" applyNumberFormat="1" applyFont="1" applyFill="1" applyBorder="1" applyAlignment="1">
      <alignment horizontal="right" vertical="center"/>
    </xf>
    <xf numFmtId="180" fontId="49" fillId="0" borderId="51" xfId="0" applyNumberFormat="1" applyFont="1" applyFill="1" applyBorder="1" applyAlignment="1">
      <alignment horizontal="right" vertical="center"/>
    </xf>
    <xf numFmtId="49" fontId="37" fillId="0" borderId="0" xfId="0" applyNumberFormat="1" applyFont="1" applyFill="1" applyBorder="1" applyAlignment="1">
      <alignment horizontal="distributed" vertical="center"/>
    </xf>
    <xf numFmtId="180" fontId="18" fillId="0" borderId="11" xfId="0" applyNumberFormat="1" applyFont="1" applyFill="1" applyBorder="1" applyAlignment="1">
      <alignment horizontal="right" vertical="center"/>
    </xf>
    <xf numFmtId="180" fontId="31" fillId="0" borderId="16" xfId="0" applyNumberFormat="1" applyFont="1" applyFill="1" applyBorder="1" applyAlignment="1">
      <alignment horizontal="right" vertical="center" indent="1"/>
    </xf>
    <xf numFmtId="181" fontId="31" fillId="0" borderId="16" xfId="28" applyNumberFormat="1" applyFont="1" applyFill="1" applyBorder="1" applyAlignment="1" applyProtection="1">
      <alignment horizontal="right" vertical="center" indent="1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13" xfId="0" applyNumberFormat="1" applyFont="1" applyFill="1" applyBorder="1" applyAlignment="1">
      <alignment horizontal="right" vertical="center"/>
    </xf>
    <xf numFmtId="180" fontId="32" fillId="0" borderId="10" xfId="0" applyNumberFormat="1" applyFont="1" applyFill="1" applyBorder="1" applyAlignment="1">
      <alignment horizontal="right" vertical="center"/>
    </xf>
    <xf numFmtId="177" fontId="32" fillId="0" borderId="10" xfId="0" applyNumberFormat="1" applyFont="1" applyFill="1" applyBorder="1" applyAlignment="1">
      <alignment horizontal="right" vertical="center"/>
    </xf>
    <xf numFmtId="179" fontId="32" fillId="0" borderId="10" xfId="0" applyNumberFormat="1" applyFont="1" applyFill="1" applyBorder="1" applyAlignment="1">
      <alignment horizontal="right" vertical="center"/>
    </xf>
    <xf numFmtId="180" fontId="32" fillId="0" borderId="0" xfId="0" applyNumberFormat="1" applyFont="1" applyFill="1" applyBorder="1" applyAlignment="1">
      <alignment horizontal="right" vertical="center"/>
    </xf>
    <xf numFmtId="180" fontId="32" fillId="0" borderId="51" xfId="0" applyNumberFormat="1" applyFont="1" applyFill="1" applyBorder="1" applyAlignment="1">
      <alignment horizontal="right" vertical="center"/>
    </xf>
    <xf numFmtId="180" fontId="32" fillId="0" borderId="76" xfId="0" applyNumberFormat="1" applyFont="1" applyFill="1" applyBorder="1" applyAlignment="1">
      <alignment horizontal="right" vertical="center"/>
    </xf>
    <xf numFmtId="180" fontId="31" fillId="0" borderId="21" xfId="0" applyNumberFormat="1" applyFont="1" applyFill="1" applyBorder="1" applyAlignment="1">
      <alignment horizontal="distributed" vertical="center"/>
    </xf>
    <xf numFmtId="180" fontId="31" fillId="0" borderId="0" xfId="0" applyNumberFormat="1" applyFont="1" applyFill="1" applyBorder="1" applyAlignment="1">
      <alignment horizontal="distributed" vertical="center"/>
    </xf>
    <xf numFmtId="180" fontId="18" fillId="0" borderId="0" xfId="0" applyNumberFormat="1" applyFont="1" applyFill="1" applyBorder="1" applyAlignment="1">
      <alignment horizontal="distributed" vertical="center"/>
    </xf>
    <xf numFmtId="49" fontId="31" fillId="0" borderId="21" xfId="0" applyNumberFormat="1" applyFont="1" applyFill="1" applyBorder="1" applyAlignment="1">
      <alignment horizontal="distributed" vertical="center"/>
    </xf>
    <xf numFmtId="49" fontId="31" fillId="0" borderId="0" xfId="0" applyNumberFormat="1" applyFont="1" applyFill="1" applyBorder="1" applyAlignment="1">
      <alignment horizontal="distributed" vertical="center"/>
    </xf>
    <xf numFmtId="177" fontId="18" fillId="0" borderId="0" xfId="0" applyNumberFormat="1" applyFont="1" applyFill="1" applyBorder="1" applyAlignment="1">
      <alignment horizontal="right" vertical="center"/>
    </xf>
    <xf numFmtId="49" fontId="21" fillId="0" borderId="0" xfId="0" applyNumberFormat="1" applyFont="1" applyFill="1" applyAlignment="1">
      <alignment horizontal="right" vertical="center"/>
    </xf>
    <xf numFmtId="180" fontId="21" fillId="0" borderId="0" xfId="0" applyNumberFormat="1" applyFont="1" applyFill="1"/>
    <xf numFmtId="181" fontId="21" fillId="0" borderId="0" xfId="0" applyNumberFormat="1" applyFont="1" applyFill="1" applyAlignment="1">
      <alignment vertical="center"/>
    </xf>
    <xf numFmtId="181" fontId="21" fillId="0" borderId="0" xfId="28" applyNumberFormat="1" applyFont="1" applyFill="1" applyBorder="1" applyAlignment="1" applyProtection="1">
      <alignment vertical="center"/>
    </xf>
    <xf numFmtId="49" fontId="20" fillId="0" borderId="20" xfId="0" applyNumberFormat="1" applyFont="1" applyFill="1" applyBorder="1" applyAlignment="1">
      <alignment vertical="center"/>
    </xf>
    <xf numFmtId="0" fontId="18" fillId="0" borderId="20" xfId="0" applyFont="1" applyFill="1" applyBorder="1" applyAlignment="1">
      <alignment vertical="center"/>
    </xf>
    <xf numFmtId="0" fontId="18" fillId="0" borderId="102" xfId="0" applyFont="1" applyFill="1" applyBorder="1" applyAlignment="1">
      <alignment vertical="center"/>
    </xf>
    <xf numFmtId="49" fontId="18" fillId="0" borderId="101" xfId="0" applyNumberFormat="1" applyFont="1" applyFill="1" applyBorder="1" applyAlignment="1">
      <alignment vertical="center"/>
    </xf>
    <xf numFmtId="49" fontId="18" fillId="0" borderId="20" xfId="0" applyNumberFormat="1" applyFont="1" applyFill="1" applyBorder="1" applyAlignment="1">
      <alignment vertical="center"/>
    </xf>
    <xf numFmtId="49" fontId="18" fillId="0" borderId="103" xfId="0" applyNumberFormat="1" applyFont="1" applyFill="1" applyBorder="1" applyAlignment="1">
      <alignment vertical="center"/>
    </xf>
    <xf numFmtId="49" fontId="18" fillId="0" borderId="104" xfId="0" applyNumberFormat="1" applyFont="1" applyFill="1" applyBorder="1" applyAlignment="1">
      <alignment vertical="center"/>
    </xf>
    <xf numFmtId="49" fontId="18" fillId="0" borderId="105" xfId="0" applyNumberFormat="1" applyFont="1" applyFill="1" applyBorder="1" applyAlignment="1">
      <alignment vertical="center"/>
    </xf>
    <xf numFmtId="177" fontId="18" fillId="0" borderId="0" xfId="0" applyNumberFormat="1" applyFont="1" applyFill="1" applyBorder="1" applyAlignment="1">
      <alignment horizontal="right" vertical="center"/>
    </xf>
    <xf numFmtId="0" fontId="33" fillId="0" borderId="0" xfId="0" applyFont="1" applyAlignment="1">
      <alignment vertical="center"/>
    </xf>
    <xf numFmtId="0" fontId="33" fillId="0" borderId="107" xfId="0" applyFont="1" applyBorder="1" applyAlignment="1">
      <alignment vertical="center"/>
    </xf>
    <xf numFmtId="49" fontId="18" fillId="0" borderId="108" xfId="0" applyNumberFormat="1" applyFont="1" applyFill="1" applyBorder="1" applyAlignment="1">
      <alignment vertical="center"/>
    </xf>
    <xf numFmtId="49" fontId="18" fillId="0" borderId="85" xfId="0" applyNumberFormat="1" applyFont="1" applyFill="1" applyBorder="1" applyAlignment="1">
      <alignment vertical="center"/>
    </xf>
    <xf numFmtId="180" fontId="47" fillId="0" borderId="111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>
      <alignment horizontal="right" vertical="center"/>
    </xf>
    <xf numFmtId="177" fontId="42" fillId="25" borderId="0" xfId="0" applyNumberFormat="1" applyFont="1" applyFill="1" applyBorder="1" applyAlignment="1">
      <alignment vertical="center"/>
    </xf>
    <xf numFmtId="177" fontId="18" fillId="0" borderId="116" xfId="0" applyNumberFormat="1" applyFont="1" applyFill="1" applyBorder="1" applyAlignment="1">
      <alignment horizontal="right" vertical="center"/>
    </xf>
    <xf numFmtId="49" fontId="27" fillId="0" borderId="117" xfId="0" applyNumberFormat="1" applyFont="1" applyFill="1" applyBorder="1" applyAlignment="1">
      <alignment vertical="center"/>
    </xf>
    <xf numFmtId="49" fontId="27" fillId="0" borderId="104" xfId="0" applyNumberFormat="1" applyFont="1" applyFill="1" applyBorder="1" applyAlignment="1">
      <alignment vertical="center"/>
    </xf>
    <xf numFmtId="49" fontId="27" fillId="0" borderId="105" xfId="0" applyNumberFormat="1" applyFont="1" applyFill="1" applyBorder="1" applyAlignment="1">
      <alignment vertical="center"/>
    </xf>
    <xf numFmtId="49" fontId="27" fillId="0" borderId="118" xfId="0" applyNumberFormat="1" applyFont="1" applyFill="1" applyBorder="1" applyAlignment="1">
      <alignment vertical="center"/>
    </xf>
    <xf numFmtId="49" fontId="18" fillId="0" borderId="117" xfId="0" applyNumberFormat="1" applyFont="1" applyFill="1" applyBorder="1" applyAlignment="1">
      <alignment vertical="center"/>
    </xf>
    <xf numFmtId="49" fontId="18" fillId="0" borderId="106" xfId="0" applyNumberFormat="1" applyFont="1" applyFill="1" applyBorder="1" applyAlignment="1">
      <alignment vertical="center"/>
    </xf>
    <xf numFmtId="180" fontId="20" fillId="0" borderId="13" xfId="0" applyNumberFormat="1" applyFont="1" applyFill="1" applyBorder="1" applyAlignment="1">
      <alignment horizontal="right" vertical="center" indent="1"/>
    </xf>
    <xf numFmtId="182" fontId="20" fillId="0" borderId="0" xfId="0" applyNumberFormat="1" applyFont="1" applyFill="1" applyBorder="1" applyAlignment="1">
      <alignment vertical="center"/>
    </xf>
    <xf numFmtId="180" fontId="20" fillId="0" borderId="0" xfId="0" applyNumberFormat="1" applyFont="1" applyFill="1" applyBorder="1" applyAlignment="1">
      <alignment horizontal="right" vertical="center" indent="1"/>
    </xf>
    <xf numFmtId="181" fontId="20" fillId="0" borderId="0" xfId="28" applyNumberFormat="1" applyFont="1" applyFill="1" applyBorder="1" applyAlignment="1" applyProtection="1">
      <alignment horizontal="right" vertical="center" indent="1"/>
    </xf>
    <xf numFmtId="181" fontId="20" fillId="0" borderId="22" xfId="28" applyNumberFormat="1" applyFont="1" applyFill="1" applyBorder="1" applyAlignment="1" applyProtection="1">
      <alignment horizontal="right" vertical="center" indent="1"/>
    </xf>
    <xf numFmtId="181" fontId="31" fillId="0" borderId="0" xfId="0" applyNumberFormat="1" applyFont="1" applyFill="1" applyBorder="1" applyAlignment="1">
      <alignment horizontal="right" vertical="center"/>
    </xf>
    <xf numFmtId="181" fontId="20" fillId="0" borderId="0" xfId="0" applyNumberFormat="1" applyFont="1" applyFill="1" applyBorder="1" applyAlignment="1">
      <alignment horizontal="right" vertical="center" indent="1"/>
    </xf>
    <xf numFmtId="180" fontId="18" fillId="0" borderId="13" xfId="0" applyNumberFormat="1" applyFont="1" applyFill="1" applyBorder="1" applyAlignment="1">
      <alignment horizontal="right" vertical="center" indent="1"/>
    </xf>
    <xf numFmtId="180" fontId="18" fillId="0" borderId="0" xfId="0" applyNumberFormat="1" applyFont="1" applyFill="1" applyBorder="1" applyAlignment="1">
      <alignment horizontal="right" vertical="center" indent="1"/>
    </xf>
    <xf numFmtId="49" fontId="18" fillId="0" borderId="21" xfId="0" applyNumberFormat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13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14" xfId="0" applyFont="1" applyFill="1" applyBorder="1" applyAlignment="1">
      <alignment horizontal="center" vertical="center"/>
    </xf>
    <xf numFmtId="180" fontId="18" fillId="0" borderId="26" xfId="0" applyNumberFormat="1" applyFont="1" applyFill="1" applyBorder="1" applyAlignment="1">
      <alignment horizontal="center" vertical="center"/>
    </xf>
    <xf numFmtId="177" fontId="20" fillId="0" borderId="24" xfId="0" applyNumberFormat="1" applyFont="1" applyFill="1" applyBorder="1" applyAlignment="1">
      <alignment vertical="center"/>
    </xf>
    <xf numFmtId="177" fontId="20" fillId="0" borderId="16" xfId="0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18" fillId="0" borderId="77" xfId="0" applyFont="1" applyFill="1" applyBorder="1" applyAlignment="1">
      <alignment horizontal="center" vertical="center"/>
    </xf>
    <xf numFmtId="0" fontId="20" fillId="0" borderId="9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177" fontId="20" fillId="0" borderId="11" xfId="0" applyNumberFormat="1" applyFont="1" applyFill="1" applyBorder="1" applyAlignment="1">
      <alignment horizontal="right" vertical="center"/>
    </xf>
    <xf numFmtId="177" fontId="20" fillId="0" borderId="39" xfId="0" applyNumberFormat="1" applyFont="1" applyFill="1" applyBorder="1" applyAlignment="1">
      <alignment horizontal="right" vertical="center"/>
    </xf>
    <xf numFmtId="177" fontId="18" fillId="0" borderId="25" xfId="0" applyNumberFormat="1" applyFont="1" applyFill="1" applyBorder="1" applyAlignment="1">
      <alignment horizontal="right" vertical="center"/>
    </xf>
    <xf numFmtId="49" fontId="20" fillId="0" borderId="23" xfId="0" applyNumberFormat="1" applyFont="1" applyFill="1" applyBorder="1" applyAlignment="1">
      <alignment horizontal="center" vertical="center"/>
    </xf>
    <xf numFmtId="176" fontId="20" fillId="0" borderId="24" xfId="0" applyNumberFormat="1" applyFont="1" applyFill="1" applyBorder="1" applyAlignment="1">
      <alignment horizontal="right" vertical="center"/>
    </xf>
    <xf numFmtId="184" fontId="20" fillId="0" borderId="16" xfId="0" applyNumberFormat="1" applyFont="1" applyFill="1" applyBorder="1" applyAlignment="1">
      <alignment horizontal="right" vertical="center"/>
    </xf>
    <xf numFmtId="176" fontId="20" fillId="0" borderId="16" xfId="0" applyNumberFormat="1" applyFont="1" applyFill="1" applyBorder="1" applyAlignment="1">
      <alignment horizontal="right" vertical="center"/>
    </xf>
    <xf numFmtId="176" fontId="20" fillId="0" borderId="25" xfId="0" applyNumberFormat="1" applyFont="1" applyFill="1" applyBorder="1" applyAlignment="1">
      <alignment horizontal="right" vertical="center"/>
    </xf>
    <xf numFmtId="177" fontId="20" fillId="0" borderId="24" xfId="0" applyNumberFormat="1" applyFont="1" applyFill="1" applyBorder="1" applyAlignment="1">
      <alignment horizontal="right" vertical="center"/>
    </xf>
    <xf numFmtId="177" fontId="20" fillId="0" borderId="16" xfId="0" applyNumberFormat="1" applyFont="1" applyFill="1" applyBorder="1" applyAlignment="1">
      <alignment horizontal="right" vertical="center"/>
    </xf>
    <xf numFmtId="180" fontId="20" fillId="0" borderId="16" xfId="0" applyNumberFormat="1" applyFont="1" applyFill="1" applyBorder="1" applyAlignment="1">
      <alignment horizontal="right" vertical="center"/>
    </xf>
    <xf numFmtId="177" fontId="20" fillId="0" borderId="25" xfId="0" applyNumberFormat="1" applyFont="1" applyFill="1" applyBorder="1" applyAlignment="1">
      <alignment horizontal="right" vertical="center"/>
    </xf>
    <xf numFmtId="41" fontId="18" fillId="0" borderId="16" xfId="0" applyNumberFormat="1" applyFont="1" applyFill="1" applyBorder="1" applyAlignment="1">
      <alignment horizontal="right" vertical="center"/>
    </xf>
    <xf numFmtId="49" fontId="20" fillId="0" borderId="106" xfId="0" applyNumberFormat="1" applyFont="1" applyFill="1" applyBorder="1" applyAlignment="1">
      <alignment vertical="center"/>
    </xf>
    <xf numFmtId="49" fontId="20" fillId="0" borderId="109" xfId="0" applyNumberFormat="1" applyFont="1" applyFill="1" applyBorder="1" applyAlignment="1">
      <alignment vertical="center"/>
    </xf>
    <xf numFmtId="180" fontId="18" fillId="0" borderId="100" xfId="0" applyNumberFormat="1" applyFont="1" applyFill="1" applyBorder="1" applyAlignment="1">
      <alignment horizontal="right" vertical="center"/>
    </xf>
    <xf numFmtId="177" fontId="18" fillId="0" borderId="100" xfId="0" applyNumberFormat="1" applyFont="1" applyFill="1" applyBorder="1" applyAlignment="1">
      <alignment horizontal="right" vertical="center"/>
    </xf>
    <xf numFmtId="179" fontId="18" fillId="0" borderId="100" xfId="0" applyNumberFormat="1" applyFont="1" applyFill="1" applyBorder="1" applyAlignment="1">
      <alignment horizontal="right" vertical="center"/>
    </xf>
    <xf numFmtId="180" fontId="18" fillId="0" borderId="16" xfId="0" applyNumberFormat="1" applyFont="1" applyFill="1" applyBorder="1" applyAlignment="1">
      <alignment horizontal="right" vertical="center"/>
    </xf>
    <xf numFmtId="180" fontId="18" fillId="0" borderId="61" xfId="0" applyNumberFormat="1" applyFont="1" applyFill="1" applyBorder="1" applyAlignment="1">
      <alignment horizontal="right" vertical="center"/>
    </xf>
    <xf numFmtId="49" fontId="18" fillId="0" borderId="96" xfId="0" applyNumberFormat="1" applyFont="1" applyFill="1" applyBorder="1" applyAlignment="1">
      <alignment vertical="center"/>
    </xf>
    <xf numFmtId="180" fontId="47" fillId="0" borderId="110" xfId="0" applyNumberFormat="1" applyFont="1" applyFill="1" applyBorder="1" applyAlignment="1">
      <alignment horizontal="right" vertical="center"/>
    </xf>
    <xf numFmtId="177" fontId="18" fillId="0" borderId="42" xfId="0" applyNumberFormat="1" applyFont="1" applyFill="1" applyBorder="1" applyAlignment="1">
      <alignment horizontal="right" vertical="center"/>
    </xf>
    <xf numFmtId="180" fontId="47" fillId="0" borderId="112" xfId="0" applyNumberFormat="1" applyFont="1" applyFill="1" applyBorder="1" applyAlignment="1">
      <alignment horizontal="right" vertical="center"/>
    </xf>
    <xf numFmtId="180" fontId="18" fillId="0" borderId="42" xfId="0" applyNumberFormat="1" applyFont="1" applyFill="1" applyBorder="1" applyAlignment="1">
      <alignment horizontal="right" vertical="center"/>
    </xf>
    <xf numFmtId="180" fontId="47" fillId="0" borderId="34" xfId="0" applyNumberFormat="1" applyFont="1" applyFill="1" applyBorder="1" applyAlignment="1">
      <alignment horizontal="right" vertical="center"/>
    </xf>
    <xf numFmtId="180" fontId="47" fillId="0" borderId="113" xfId="0" applyNumberFormat="1" applyFont="1" applyFill="1" applyBorder="1" applyAlignment="1">
      <alignment horizontal="right" vertical="center"/>
    </xf>
    <xf numFmtId="49" fontId="20" fillId="0" borderId="114" xfId="0" applyNumberFormat="1" applyFont="1" applyFill="1" applyBorder="1" applyAlignment="1">
      <alignment vertical="center"/>
    </xf>
    <xf numFmtId="49" fontId="20" fillId="0" borderId="115" xfId="0" applyNumberFormat="1" applyFont="1" applyFill="1" applyBorder="1" applyAlignment="1">
      <alignment vertical="center"/>
    </xf>
    <xf numFmtId="0" fontId="20" fillId="0" borderId="91" xfId="0" applyFont="1" applyFill="1" applyBorder="1" applyAlignment="1">
      <alignment horizontal="center" vertical="center"/>
    </xf>
    <xf numFmtId="176" fontId="20" fillId="0" borderId="39" xfId="0" applyNumberFormat="1" applyFont="1" applyFill="1" applyBorder="1" applyAlignment="1">
      <alignment vertical="center"/>
    </xf>
    <xf numFmtId="176" fontId="20" fillId="0" borderId="22" xfId="0" applyNumberFormat="1" applyFont="1" applyFill="1" applyBorder="1" applyAlignment="1">
      <alignment vertical="center"/>
    </xf>
    <xf numFmtId="180" fontId="20" fillId="0" borderId="22" xfId="0" applyNumberFormat="1" applyFont="1" applyFill="1" applyBorder="1" applyAlignment="1">
      <alignment vertical="center"/>
    </xf>
    <xf numFmtId="176" fontId="20" fillId="0" borderId="25" xfId="0" applyNumberFormat="1" applyFont="1" applyFill="1" applyBorder="1" applyAlignment="1">
      <alignment vertical="center"/>
    </xf>
    <xf numFmtId="180" fontId="20" fillId="0" borderId="25" xfId="0" applyNumberFormat="1" applyFont="1" applyFill="1" applyBorder="1" applyAlignment="1">
      <alignment horizontal="right" vertical="center" indent="1"/>
    </xf>
    <xf numFmtId="49" fontId="20" fillId="0" borderId="21" xfId="0" applyNumberFormat="1" applyFont="1" applyFill="1" applyBorder="1" applyAlignment="1">
      <alignment horizontal="center" vertical="center"/>
    </xf>
    <xf numFmtId="184" fontId="20" fillId="0" borderId="22" xfId="0" applyNumberFormat="1" applyFont="1" applyFill="1" applyBorder="1" applyAlignment="1">
      <alignment vertical="center"/>
    </xf>
    <xf numFmtId="177" fontId="20" fillId="0" borderId="13" xfId="0" applyNumberFormat="1" applyFont="1" applyFill="1" applyBorder="1" applyAlignment="1">
      <alignment vertical="center"/>
    </xf>
    <xf numFmtId="177" fontId="20" fillId="0" borderId="0" xfId="0" applyNumberFormat="1" applyFont="1" applyFill="1" applyBorder="1" applyAlignment="1">
      <alignment vertical="center"/>
    </xf>
    <xf numFmtId="181" fontId="18" fillId="0" borderId="0" xfId="28" applyNumberFormat="1" applyFont="1" applyFill="1" applyBorder="1" applyAlignment="1" applyProtection="1">
      <alignment horizontal="right" vertical="center" indent="1"/>
    </xf>
    <xf numFmtId="180" fontId="18" fillId="0" borderId="22" xfId="0" quotePrefix="1" applyNumberFormat="1" applyFont="1" applyFill="1" applyBorder="1" applyAlignment="1">
      <alignment horizontal="right" vertical="center"/>
    </xf>
    <xf numFmtId="181" fontId="18" fillId="0" borderId="22" xfId="28" applyNumberFormat="1" applyFont="1" applyFill="1" applyBorder="1" applyAlignment="1" applyProtection="1">
      <alignment horizontal="right" vertical="center" indent="1"/>
    </xf>
    <xf numFmtId="181" fontId="18" fillId="0" borderId="0" xfId="0" applyNumberFormat="1" applyFont="1" applyFill="1" applyBorder="1" applyAlignment="1">
      <alignment horizontal="right" vertical="center" indent="1"/>
    </xf>
    <xf numFmtId="181" fontId="20" fillId="0" borderId="22" xfId="28" applyNumberFormat="1" applyFont="1" applyFill="1" applyBorder="1" applyAlignment="1" applyProtection="1">
      <alignment horizontal="right" vertical="center"/>
    </xf>
    <xf numFmtId="180" fontId="18" fillId="0" borderId="24" xfId="0" applyNumberFormat="1" applyFont="1" applyFill="1" applyBorder="1" applyAlignment="1">
      <alignment horizontal="right" vertical="center" indent="1"/>
    </xf>
    <xf numFmtId="181" fontId="18" fillId="0" borderId="16" xfId="0" applyNumberFormat="1" applyFont="1" applyFill="1" applyBorder="1" applyAlignment="1">
      <alignment horizontal="right" vertical="center" indent="1"/>
    </xf>
    <xf numFmtId="181" fontId="18" fillId="0" borderId="16" xfId="28" applyNumberFormat="1" applyFont="1" applyFill="1" applyBorder="1" applyAlignment="1" applyProtection="1">
      <alignment horizontal="right" vertical="center" indent="1"/>
    </xf>
    <xf numFmtId="181" fontId="20" fillId="0" borderId="25" xfId="28" applyNumberFormat="1" applyFont="1" applyFill="1" applyBorder="1" applyAlignment="1" applyProtection="1">
      <alignment horizontal="right" vertical="center" indent="1"/>
    </xf>
    <xf numFmtId="180" fontId="18" fillId="0" borderId="0" xfId="0" quotePrefix="1" applyNumberFormat="1" applyFont="1" applyFill="1" applyBorder="1" applyAlignment="1">
      <alignment horizontal="right" vertical="center"/>
    </xf>
    <xf numFmtId="181" fontId="18" fillId="0" borderId="0" xfId="0" applyNumberFormat="1" applyFont="1" applyFill="1" applyBorder="1" applyAlignment="1">
      <alignment horizontal="right" vertical="center"/>
    </xf>
    <xf numFmtId="180" fontId="18" fillId="0" borderId="0" xfId="28" applyNumberFormat="1" applyFont="1" applyFill="1" applyBorder="1" applyAlignment="1" applyProtection="1">
      <alignment horizontal="right" vertical="center" indent="1"/>
    </xf>
    <xf numFmtId="181" fontId="20" fillId="0" borderId="0" xfId="0" applyNumberFormat="1" applyFont="1" applyFill="1" applyBorder="1" applyAlignment="1">
      <alignment horizontal="right" vertical="center"/>
    </xf>
    <xf numFmtId="181" fontId="18" fillId="0" borderId="22" xfId="28" applyNumberFormat="1" applyFont="1" applyFill="1" applyBorder="1" applyAlignment="1" applyProtection="1">
      <alignment horizontal="right" vertical="center"/>
    </xf>
    <xf numFmtId="181" fontId="18" fillId="0" borderId="0" xfId="28" applyNumberFormat="1" applyFont="1" applyFill="1" applyBorder="1" applyAlignment="1" applyProtection="1">
      <alignment horizontal="right" vertical="center"/>
    </xf>
    <xf numFmtId="49" fontId="18" fillId="0" borderId="0" xfId="0" applyNumberFormat="1" applyFont="1" applyFill="1" applyBorder="1" applyAlignment="1">
      <alignment horizontal="distributed" vertical="center" indent="1"/>
    </xf>
    <xf numFmtId="49" fontId="47" fillId="0" borderId="0" xfId="0" applyNumberFormat="1" applyFont="1" applyFill="1" applyBorder="1" applyAlignment="1">
      <alignment vertical="center" shrinkToFit="1"/>
    </xf>
    <xf numFmtId="180" fontId="31" fillId="0" borderId="23" xfId="0" applyNumberFormat="1" applyFont="1" applyFill="1" applyBorder="1"/>
    <xf numFmtId="180" fontId="31" fillId="0" borderId="16" xfId="0" applyNumberFormat="1" applyFont="1" applyFill="1" applyBorder="1"/>
    <xf numFmtId="180" fontId="18" fillId="0" borderId="40" xfId="0" applyNumberFormat="1" applyFont="1" applyFill="1" applyBorder="1" applyAlignment="1">
      <alignment vertical="center"/>
    </xf>
    <xf numFmtId="181" fontId="31" fillId="0" borderId="25" xfId="0" applyNumberFormat="1" applyFont="1" applyFill="1" applyBorder="1" applyAlignment="1">
      <alignment horizontal="right" vertical="center" indent="1"/>
    </xf>
    <xf numFmtId="180" fontId="18" fillId="0" borderId="28" xfId="0" applyNumberFormat="1" applyFont="1" applyFill="1" applyBorder="1"/>
    <xf numFmtId="180" fontId="18" fillId="0" borderId="29" xfId="0" applyNumberFormat="1" applyFont="1" applyFill="1" applyBorder="1"/>
    <xf numFmtId="180" fontId="18" fillId="0" borderId="36" xfId="0" applyNumberFormat="1" applyFont="1" applyFill="1" applyBorder="1" applyAlignment="1">
      <alignment vertical="center"/>
    </xf>
    <xf numFmtId="180" fontId="18" fillId="0" borderId="30" xfId="0" applyNumberFormat="1" applyFont="1" applyFill="1" applyBorder="1" applyAlignment="1">
      <alignment horizontal="center" vertical="center"/>
    </xf>
    <xf numFmtId="180" fontId="21" fillId="0" borderId="29" xfId="0" applyNumberFormat="1" applyFont="1" applyFill="1" applyBorder="1" applyAlignment="1">
      <alignment horizontal="center" vertical="center" shrinkToFit="1"/>
    </xf>
    <xf numFmtId="180" fontId="18" fillId="0" borderId="31" xfId="0" applyNumberFormat="1" applyFont="1" applyFill="1" applyBorder="1" applyAlignment="1">
      <alignment horizontal="center" vertical="center"/>
    </xf>
    <xf numFmtId="181" fontId="18" fillId="0" borderId="26" xfId="28" applyNumberFormat="1" applyFont="1" applyFill="1" applyBorder="1" applyAlignment="1" applyProtection="1">
      <alignment horizontal="center" vertical="center"/>
    </xf>
    <xf numFmtId="181" fontId="18" fillId="0" borderId="32" xfId="0" applyNumberFormat="1" applyFont="1" applyFill="1" applyBorder="1" applyAlignment="1">
      <alignment horizontal="center" vertical="center"/>
    </xf>
    <xf numFmtId="180" fontId="20" fillId="0" borderId="35" xfId="0" applyNumberFormat="1" applyFont="1" applyFill="1" applyBorder="1" applyAlignment="1">
      <alignment horizontal="right" vertical="center" indent="2"/>
    </xf>
    <xf numFmtId="180" fontId="20" fillId="0" borderId="11" xfId="0" applyNumberFormat="1" applyFont="1" applyFill="1" applyBorder="1" applyAlignment="1">
      <alignment horizontal="right" vertical="center" indent="2"/>
    </xf>
    <xf numFmtId="185" fontId="18" fillId="0" borderId="24" xfId="28" applyNumberFormat="1" applyFont="1" applyFill="1" applyBorder="1" applyAlignment="1" applyProtection="1">
      <alignment horizontal="right" vertical="center"/>
    </xf>
    <xf numFmtId="181" fontId="18" fillId="0" borderId="16" xfId="0" applyNumberFormat="1" applyFont="1" applyFill="1" applyBorder="1" applyAlignment="1">
      <alignment horizontal="right" vertical="center" indent="2"/>
    </xf>
    <xf numFmtId="185" fontId="18" fillId="0" borderId="16" xfId="28" applyNumberFormat="1" applyFont="1" applyFill="1" applyBorder="1" applyAlignment="1" applyProtection="1">
      <alignment horizontal="right" vertical="center"/>
    </xf>
    <xf numFmtId="181" fontId="18" fillId="0" borderId="16" xfId="28" applyNumberFormat="1" applyFont="1" applyFill="1" applyBorder="1" applyAlignment="1" applyProtection="1">
      <alignment horizontal="right" vertical="center" indent="2"/>
    </xf>
    <xf numFmtId="181" fontId="18" fillId="0" borderId="25" xfId="28" applyNumberFormat="1" applyFont="1" applyFill="1" applyBorder="1" applyAlignment="1" applyProtection="1">
      <alignment horizontal="right" vertical="center" indent="2"/>
    </xf>
    <xf numFmtId="180" fontId="18" fillId="0" borderId="0" xfId="28" applyNumberFormat="1" applyFont="1" applyFill="1" applyBorder="1" applyAlignment="1" applyProtection="1">
      <alignment horizontal="right" vertical="center"/>
    </xf>
    <xf numFmtId="180" fontId="18" fillId="0" borderId="0" xfId="0" applyNumberFormat="1" applyFont="1" applyFill="1" applyBorder="1" applyAlignment="1">
      <alignment horizontal="right"/>
    </xf>
    <xf numFmtId="180" fontId="18" fillId="0" borderId="0" xfId="0" applyNumberFormat="1" applyFont="1" applyFill="1" applyBorder="1" applyAlignment="1">
      <alignment horizontal="left" vertical="center" indent="3" shrinkToFit="1"/>
    </xf>
    <xf numFmtId="181" fontId="20" fillId="0" borderId="11" xfId="0" applyNumberFormat="1" applyFont="1" applyFill="1" applyBorder="1" applyAlignment="1">
      <alignment horizontal="right" vertical="center" indent="2" shrinkToFit="1"/>
    </xf>
    <xf numFmtId="181" fontId="20" fillId="0" borderId="11" xfId="28" applyNumberFormat="1" applyFont="1" applyFill="1" applyBorder="1" applyAlignment="1" applyProtection="1">
      <alignment horizontal="right" vertical="center" indent="2" shrinkToFit="1"/>
    </xf>
    <xf numFmtId="181" fontId="20" fillId="0" borderId="82" xfId="0" applyNumberFormat="1" applyFont="1" applyFill="1" applyBorder="1" applyAlignment="1">
      <alignment horizontal="right" vertical="center" indent="2" shrinkToFit="1"/>
    </xf>
    <xf numFmtId="0" fontId="51" fillId="24" borderId="0" xfId="0" applyFont="1" applyFill="1"/>
    <xf numFmtId="0" fontId="51" fillId="0" borderId="0" xfId="0" applyFont="1"/>
    <xf numFmtId="49" fontId="51" fillId="0" borderId="0" xfId="0" applyNumberFormat="1" applyFont="1"/>
    <xf numFmtId="177" fontId="52" fillId="0" borderId="0" xfId="0" applyNumberFormat="1" applyFont="1" applyBorder="1" applyAlignment="1">
      <alignment vertical="center"/>
    </xf>
    <xf numFmtId="49" fontId="56" fillId="0" borderId="0" xfId="0" applyNumberFormat="1" applyFont="1"/>
    <xf numFmtId="0" fontId="56" fillId="0" borderId="0" xfId="0" applyFont="1"/>
    <xf numFmtId="177" fontId="51" fillId="0" borderId="0" xfId="0" applyNumberFormat="1" applyFont="1"/>
    <xf numFmtId="0" fontId="51" fillId="0" borderId="0" xfId="0" applyNumberFormat="1" applyFont="1"/>
    <xf numFmtId="0" fontId="51" fillId="0" borderId="119" xfId="0" applyFont="1" applyBorder="1"/>
    <xf numFmtId="49" fontId="52" fillId="0" borderId="119" xfId="0" applyNumberFormat="1" applyFont="1" applyBorder="1" applyAlignment="1">
      <alignment horizontal="center" vertical="center"/>
    </xf>
    <xf numFmtId="177" fontId="52" fillId="0" borderId="119" xfId="0" applyNumberFormat="1" applyFont="1" applyBorder="1" applyAlignment="1">
      <alignment horizontal="right" vertical="center"/>
    </xf>
    <xf numFmtId="49" fontId="53" fillId="0" borderId="119" xfId="0" applyNumberFormat="1" applyFont="1" applyBorder="1"/>
    <xf numFmtId="49" fontId="54" fillId="0" borderId="119" xfId="0" applyNumberFormat="1" applyFont="1" applyBorder="1" applyAlignment="1">
      <alignment horizontal="left" vertical="top"/>
    </xf>
    <xf numFmtId="179" fontId="52" fillId="0" borderId="119" xfId="0" applyNumberFormat="1" applyFont="1" applyBorder="1" applyAlignment="1">
      <alignment horizontal="right" vertical="center"/>
    </xf>
    <xf numFmtId="49" fontId="55" fillId="0" borderId="119" xfId="0" applyNumberFormat="1" applyFont="1" applyBorder="1" applyAlignment="1">
      <alignment horizontal="left" vertical="top"/>
    </xf>
    <xf numFmtId="49" fontId="53" fillId="26" borderId="119" xfId="0" applyNumberFormat="1" applyFont="1" applyFill="1" applyBorder="1"/>
    <xf numFmtId="49" fontId="54" fillId="26" borderId="119" xfId="0" applyNumberFormat="1" applyFont="1" applyFill="1" applyBorder="1" applyAlignment="1">
      <alignment horizontal="left" vertical="top"/>
    </xf>
    <xf numFmtId="177" fontId="52" fillId="26" borderId="119" xfId="0" applyNumberFormat="1" applyFont="1" applyFill="1" applyBorder="1" applyAlignment="1">
      <alignment horizontal="right" vertical="center"/>
    </xf>
    <xf numFmtId="179" fontId="52" fillId="26" borderId="119" xfId="0" applyNumberFormat="1" applyFont="1" applyFill="1" applyBorder="1" applyAlignment="1">
      <alignment horizontal="right" vertical="center"/>
    </xf>
    <xf numFmtId="49" fontId="57" fillId="0" borderId="119" xfId="0" applyNumberFormat="1" applyFont="1" applyBorder="1" applyAlignment="1">
      <alignment horizontal="center" vertical="center"/>
    </xf>
    <xf numFmtId="177" fontId="57" fillId="0" borderId="119" xfId="0" applyNumberFormat="1" applyFont="1" applyBorder="1" applyAlignment="1">
      <alignment horizontal="right" vertical="center"/>
    </xf>
    <xf numFmtId="177" fontId="52" fillId="0" borderId="119" xfId="0" applyNumberFormat="1" applyFont="1" applyFill="1" applyBorder="1" applyAlignment="1">
      <alignment vertical="center"/>
    </xf>
    <xf numFmtId="0" fontId="56" fillId="0" borderId="119" xfId="0" applyFont="1" applyBorder="1"/>
    <xf numFmtId="0" fontId="56" fillId="0" borderId="119" xfId="0" applyFont="1" applyFill="1" applyBorder="1"/>
    <xf numFmtId="0" fontId="51" fillId="0" borderId="119" xfId="0" applyFont="1" applyBorder="1" applyAlignment="1">
      <alignment wrapText="1"/>
    </xf>
    <xf numFmtId="0" fontId="18" fillId="0" borderId="54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58" xfId="0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18" fillId="0" borderId="4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distributed" vertical="center"/>
    </xf>
    <xf numFmtId="0" fontId="20" fillId="0" borderId="52" xfId="0" applyFont="1" applyFill="1" applyBorder="1" applyAlignment="1">
      <alignment horizontal="distributed" vertical="center"/>
    </xf>
    <xf numFmtId="49" fontId="18" fillId="0" borderId="21" xfId="0" applyNumberFormat="1" applyFont="1" applyFill="1" applyBorder="1" applyAlignment="1">
      <alignment horizontal="center" vertical="center"/>
    </xf>
    <xf numFmtId="49" fontId="18" fillId="0" borderId="46" xfId="0" applyNumberFormat="1" applyFont="1" applyFill="1" applyBorder="1" applyAlignment="1">
      <alignment horizontal="center" vertical="center"/>
    </xf>
    <xf numFmtId="0" fontId="20" fillId="0" borderId="84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53" xfId="0" applyFont="1" applyFill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right" vertical="center"/>
    </xf>
    <xf numFmtId="178" fontId="18" fillId="0" borderId="22" xfId="0" applyNumberFormat="1" applyFont="1" applyFill="1" applyBorder="1" applyAlignment="1">
      <alignment horizontal="right" vertical="center"/>
    </xf>
    <xf numFmtId="178" fontId="18" fillId="0" borderId="11" xfId="0" applyNumberFormat="1" applyFont="1" applyFill="1" applyBorder="1" applyAlignment="1">
      <alignment horizontal="right" vertical="center"/>
    </xf>
    <xf numFmtId="178" fontId="18" fillId="0" borderId="39" xfId="0" applyNumberFormat="1" applyFont="1" applyFill="1" applyBorder="1" applyAlignment="1">
      <alignment horizontal="right" vertical="center"/>
    </xf>
    <xf numFmtId="49" fontId="18" fillId="0" borderId="15" xfId="0" applyNumberFormat="1" applyFont="1" applyFill="1" applyBorder="1" applyAlignment="1">
      <alignment vertical="center"/>
    </xf>
    <xf numFmtId="49" fontId="18" fillId="0" borderId="48" xfId="0" applyNumberFormat="1" applyFont="1" applyFill="1" applyBorder="1" applyAlignment="1">
      <alignment vertical="center"/>
    </xf>
    <xf numFmtId="49" fontId="20" fillId="0" borderId="23" xfId="0" applyNumberFormat="1" applyFont="1" applyFill="1" applyBorder="1" applyAlignment="1">
      <alignment vertical="center"/>
    </xf>
    <xf numFmtId="49" fontId="20" fillId="0" borderId="47" xfId="0" applyNumberFormat="1" applyFont="1" applyFill="1" applyBorder="1" applyAlignment="1">
      <alignment vertical="center"/>
    </xf>
    <xf numFmtId="178" fontId="20" fillId="0" borderId="61" xfId="0" applyNumberFormat="1" applyFont="1" applyFill="1" applyBorder="1" applyAlignment="1">
      <alignment vertical="center"/>
    </xf>
    <xf numFmtId="178" fontId="20" fillId="0" borderId="25" xfId="0" applyNumberFormat="1" applyFont="1" applyFill="1" applyBorder="1" applyAlignment="1">
      <alignment vertical="center"/>
    </xf>
    <xf numFmtId="0" fontId="18" fillId="0" borderId="37" xfId="0" applyFont="1" applyFill="1" applyBorder="1" applyAlignment="1">
      <alignment horizontal="center" vertical="center"/>
    </xf>
    <xf numFmtId="0" fontId="18" fillId="0" borderId="50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/>
    </xf>
    <xf numFmtId="0" fontId="18" fillId="0" borderId="90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right" vertical="center"/>
    </xf>
    <xf numFmtId="0" fontId="18" fillId="0" borderId="16" xfId="0" applyFont="1" applyFill="1" applyBorder="1" applyAlignment="1">
      <alignment horizontal="left" vertical="center"/>
    </xf>
    <xf numFmtId="177" fontId="20" fillId="0" borderId="16" xfId="0" applyNumberFormat="1" applyFont="1" applyFill="1" applyBorder="1" applyAlignment="1">
      <alignment horizontal="right" vertical="center"/>
    </xf>
    <xf numFmtId="177" fontId="18" fillId="0" borderId="35" xfId="0" applyNumberFormat="1" applyFont="1" applyFill="1" applyBorder="1" applyAlignment="1">
      <alignment horizontal="right" vertical="center"/>
    </xf>
    <xf numFmtId="177" fontId="18" fillId="0" borderId="11" xfId="0" applyNumberFormat="1" applyFont="1" applyFill="1" applyBorder="1" applyAlignment="1">
      <alignment horizontal="right" vertical="center"/>
    </xf>
    <xf numFmtId="177" fontId="20" fillId="0" borderId="24" xfId="0" applyNumberFormat="1" applyFont="1" applyFill="1" applyBorder="1" applyAlignment="1">
      <alignment horizontal="right" vertical="center"/>
    </xf>
    <xf numFmtId="177" fontId="18" fillId="0" borderId="13" xfId="0" applyNumberFormat="1" applyFont="1" applyFill="1" applyBorder="1" applyAlignment="1">
      <alignment horizontal="right" vertical="center"/>
    </xf>
    <xf numFmtId="177" fontId="18" fillId="0" borderId="99" xfId="0" applyNumberFormat="1" applyFont="1" applyFill="1" applyBorder="1" applyAlignment="1">
      <alignment horizontal="right" vertical="center"/>
    </xf>
    <xf numFmtId="0" fontId="18" fillId="0" borderId="70" xfId="0" applyFont="1" applyFill="1" applyBorder="1" applyAlignment="1">
      <alignment horizontal="center" vertical="center" textRotation="255"/>
    </xf>
    <xf numFmtId="0" fontId="18" fillId="0" borderId="18" xfId="0" applyFont="1" applyFill="1" applyBorder="1" applyAlignment="1">
      <alignment horizontal="center" vertical="center" textRotation="255"/>
    </xf>
    <xf numFmtId="0" fontId="18" fillId="0" borderId="19" xfId="0" applyFont="1" applyFill="1" applyBorder="1" applyAlignment="1">
      <alignment horizontal="center" vertical="center" textRotation="255"/>
    </xf>
    <xf numFmtId="0" fontId="18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center" textRotation="255" wrapText="1"/>
    </xf>
    <xf numFmtId="0" fontId="18" fillId="0" borderId="18" xfId="0" applyFont="1" applyFill="1" applyBorder="1" applyAlignment="1">
      <alignment horizontal="center" vertical="center" textRotation="255" wrapText="1"/>
    </xf>
    <xf numFmtId="0" fontId="18" fillId="0" borderId="19" xfId="0" applyFont="1" applyFill="1" applyBorder="1" applyAlignment="1">
      <alignment horizontal="center" vertical="center" textRotation="255" wrapText="1"/>
    </xf>
    <xf numFmtId="0" fontId="18" fillId="0" borderId="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98" xfId="0" applyFont="1" applyFill="1" applyBorder="1" applyAlignment="1">
      <alignment horizontal="center" vertical="center" textRotation="255" wrapText="1"/>
    </xf>
    <xf numFmtId="0" fontId="18" fillId="0" borderId="48" xfId="0" applyFont="1" applyFill="1" applyBorder="1" applyAlignment="1">
      <alignment horizontal="center" vertical="center"/>
    </xf>
    <xf numFmtId="0" fontId="18" fillId="0" borderId="76" xfId="0" applyFont="1" applyFill="1" applyBorder="1" applyAlignment="1">
      <alignment horizontal="center" vertical="center"/>
    </xf>
    <xf numFmtId="0" fontId="18" fillId="0" borderId="78" xfId="0" applyFont="1" applyFill="1" applyBorder="1" applyAlignment="1">
      <alignment horizontal="center" vertical="center"/>
    </xf>
    <xf numFmtId="0" fontId="18" fillId="0" borderId="62" xfId="0" applyFont="1" applyFill="1" applyBorder="1" applyAlignment="1">
      <alignment horizontal="distributed" vertical="center"/>
    </xf>
    <xf numFmtId="0" fontId="18" fillId="0" borderId="63" xfId="0" applyFont="1" applyFill="1" applyBorder="1" applyAlignment="1">
      <alignment horizontal="distributed" vertical="center"/>
    </xf>
    <xf numFmtId="0" fontId="18" fillId="0" borderId="65" xfId="0" applyFont="1" applyFill="1" applyBorder="1" applyAlignment="1">
      <alignment horizontal="distributed" vertical="center"/>
    </xf>
    <xf numFmtId="0" fontId="18" fillId="0" borderId="66" xfId="0" applyFont="1" applyFill="1" applyBorder="1" applyAlignment="1">
      <alignment horizontal="distributed" vertical="center"/>
    </xf>
    <xf numFmtId="0" fontId="18" fillId="0" borderId="43" xfId="0" applyFont="1" applyFill="1" applyBorder="1" applyAlignment="1">
      <alignment horizontal="distributed" vertical="center"/>
    </xf>
    <xf numFmtId="0" fontId="18" fillId="0" borderId="64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46" xfId="0" applyFont="1" applyFill="1" applyBorder="1" applyAlignment="1">
      <alignment horizontal="distributed" vertical="center"/>
    </xf>
    <xf numFmtId="0" fontId="18" fillId="0" borderId="17" xfId="0" applyFont="1" applyFill="1" applyBorder="1" applyAlignment="1">
      <alignment horizontal="center" vertical="distributed" textRotation="255"/>
    </xf>
    <xf numFmtId="0" fontId="18" fillId="0" borderId="62" xfId="0" applyFont="1" applyFill="1" applyBorder="1" applyAlignment="1">
      <alignment horizontal="justify" vertical="center"/>
    </xf>
    <xf numFmtId="0" fontId="18" fillId="0" borderId="63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center" vertical="distributed" textRotation="255"/>
    </xf>
    <xf numFmtId="0" fontId="18" fillId="0" borderId="67" xfId="0" applyFont="1" applyFill="1" applyBorder="1" applyAlignment="1">
      <alignment horizontal="distributed" vertical="center"/>
    </xf>
    <xf numFmtId="0" fontId="18" fillId="0" borderId="68" xfId="0" applyFont="1" applyFill="1" applyBorder="1" applyAlignment="1">
      <alignment horizontal="distributed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65" xfId="0" applyFont="1" applyFill="1" applyBorder="1" applyAlignment="1">
      <alignment horizontal="center" vertical="center" textRotation="255" wrapText="1"/>
    </xf>
    <xf numFmtId="0" fontId="18" fillId="0" borderId="43" xfId="0" applyFont="1" applyFill="1" applyBorder="1" applyAlignment="1">
      <alignment horizontal="center" vertical="center" textRotation="255" wrapText="1"/>
    </xf>
    <xf numFmtId="0" fontId="18" fillId="0" borderId="67" xfId="0" applyFont="1" applyFill="1" applyBorder="1" applyAlignment="1">
      <alignment horizontal="center" vertical="center" textRotation="255" wrapText="1"/>
    </xf>
    <xf numFmtId="0" fontId="18" fillId="0" borderId="65" xfId="0" applyFont="1" applyFill="1" applyBorder="1" applyAlignment="1">
      <alignment horizontal="justify" vertical="center"/>
    </xf>
    <xf numFmtId="0" fontId="18" fillId="0" borderId="66" xfId="0" applyFont="1" applyFill="1" applyBorder="1" applyAlignment="1">
      <alignment horizontal="justify" vertical="center"/>
    </xf>
    <xf numFmtId="180" fontId="32" fillId="0" borderId="0" xfId="0" applyNumberFormat="1" applyFont="1" applyFill="1" applyBorder="1" applyAlignment="1">
      <alignment horizontal="left"/>
    </xf>
    <xf numFmtId="49" fontId="35" fillId="0" borderId="21" xfId="0" applyNumberFormat="1" applyFont="1" applyFill="1" applyBorder="1" applyAlignment="1">
      <alignment horizontal="distributed" vertical="center"/>
    </xf>
    <xf numFmtId="49" fontId="35" fillId="0" borderId="0" xfId="0" applyNumberFormat="1" applyFont="1" applyFill="1" applyBorder="1" applyAlignment="1">
      <alignment horizontal="distributed" vertical="center"/>
    </xf>
    <xf numFmtId="49" fontId="35" fillId="0" borderId="33" xfId="0" applyNumberFormat="1" applyFont="1" applyFill="1" applyBorder="1" applyAlignment="1">
      <alignment horizontal="distributed" vertical="center"/>
    </xf>
    <xf numFmtId="180" fontId="18" fillId="0" borderId="26" xfId="0" applyNumberFormat="1" applyFont="1" applyFill="1" applyBorder="1" applyAlignment="1">
      <alignment horizontal="center" vertical="center"/>
    </xf>
    <xf numFmtId="180" fontId="18" fillId="0" borderId="53" xfId="0" applyNumberFormat="1" applyFont="1" applyFill="1" applyBorder="1" applyAlignment="1">
      <alignment horizontal="center" vertical="center"/>
    </xf>
    <xf numFmtId="180" fontId="18" fillId="0" borderId="37" xfId="0" applyNumberFormat="1" applyFont="1" applyFill="1" applyBorder="1" applyAlignment="1">
      <alignment horizontal="center" vertical="center"/>
    </xf>
    <xf numFmtId="180" fontId="32" fillId="0" borderId="54" xfId="0" applyNumberFormat="1" applyFont="1" applyFill="1" applyBorder="1" applyAlignment="1">
      <alignment horizontal="center" vertical="center"/>
    </xf>
    <xf numFmtId="180" fontId="32" fillId="0" borderId="55" xfId="0" applyNumberFormat="1" applyFont="1" applyFill="1" applyBorder="1" applyAlignment="1">
      <alignment horizontal="center" vertical="center"/>
    </xf>
    <xf numFmtId="180" fontId="32" fillId="0" borderId="56" xfId="0" applyNumberFormat="1" applyFont="1" applyFill="1" applyBorder="1" applyAlignment="1">
      <alignment horizontal="center" vertical="center"/>
    </xf>
    <xf numFmtId="180" fontId="32" fillId="0" borderId="57" xfId="0" applyNumberFormat="1" applyFont="1" applyFill="1" applyBorder="1" applyAlignment="1">
      <alignment horizontal="center" vertical="center"/>
    </xf>
    <xf numFmtId="180" fontId="32" fillId="0" borderId="26" xfId="0" applyNumberFormat="1" applyFont="1" applyFill="1" applyBorder="1" applyAlignment="1">
      <alignment horizontal="center" vertical="center"/>
    </xf>
    <xf numFmtId="180" fontId="32" fillId="0" borderId="58" xfId="0" applyNumberFormat="1" applyFont="1" applyFill="1" applyBorder="1" applyAlignment="1">
      <alignment horizontal="center" vertical="center"/>
    </xf>
    <xf numFmtId="180" fontId="32" fillId="0" borderId="26" xfId="0" applyNumberFormat="1" applyFont="1" applyFill="1" applyBorder="1" applyAlignment="1">
      <alignment horizontal="center" vertical="center" shrinkToFit="1"/>
    </xf>
    <xf numFmtId="180" fontId="32" fillId="0" borderId="58" xfId="0" applyNumberFormat="1" applyFont="1" applyFill="1" applyBorder="1" applyAlignment="1">
      <alignment horizontal="center" vertical="center" shrinkToFit="1"/>
    </xf>
    <xf numFmtId="180" fontId="21" fillId="0" borderId="0" xfId="0" applyNumberFormat="1" applyFont="1" applyFill="1" applyAlignment="1">
      <alignment horizontal="left"/>
    </xf>
    <xf numFmtId="180" fontId="32" fillId="0" borderId="53" xfId="0" applyNumberFormat="1" applyFont="1" applyFill="1" applyBorder="1" applyAlignment="1">
      <alignment horizontal="center" vertical="center"/>
    </xf>
    <xf numFmtId="180" fontId="32" fillId="0" borderId="37" xfId="0" applyNumberFormat="1" applyFont="1" applyFill="1" applyBorder="1" applyAlignment="1">
      <alignment horizontal="center" vertical="center"/>
    </xf>
    <xf numFmtId="181" fontId="32" fillId="0" borderId="26" xfId="0" applyNumberFormat="1" applyFont="1" applyFill="1" applyBorder="1" applyAlignment="1">
      <alignment horizontal="center" vertical="center" shrinkToFit="1"/>
    </xf>
    <xf numFmtId="181" fontId="32" fillId="0" borderId="58" xfId="0" applyNumberFormat="1" applyFont="1" applyFill="1" applyBorder="1" applyAlignment="1">
      <alignment horizontal="center" vertical="center" shrinkToFit="1"/>
    </xf>
    <xf numFmtId="49" fontId="20" fillId="0" borderId="21" xfId="0" applyNumberFormat="1" applyFont="1" applyFill="1" applyBorder="1" applyAlignment="1">
      <alignment horizontal="distributed" vertical="center"/>
    </xf>
    <xf numFmtId="49" fontId="20" fillId="0" borderId="0" xfId="0" applyNumberFormat="1" applyFont="1" applyFill="1" applyBorder="1" applyAlignment="1">
      <alignment horizontal="distributed" vertical="center"/>
    </xf>
    <xf numFmtId="180" fontId="18" fillId="0" borderId="62" xfId="0" applyNumberFormat="1" applyFont="1" applyFill="1" applyBorder="1" applyAlignment="1">
      <alignment horizontal="center" vertical="center"/>
    </xf>
    <xf numFmtId="180" fontId="18" fillId="0" borderId="63" xfId="0" applyNumberFormat="1" applyFont="1" applyFill="1" applyBorder="1" applyAlignment="1">
      <alignment horizontal="center" vertical="center"/>
    </xf>
    <xf numFmtId="180" fontId="20" fillId="0" borderId="43" xfId="0" applyNumberFormat="1" applyFont="1" applyFill="1" applyBorder="1" applyAlignment="1">
      <alignment horizontal="center" vertical="center"/>
    </xf>
    <xf numFmtId="180" fontId="20" fillId="0" borderId="64" xfId="0" applyNumberFormat="1" applyFont="1" applyFill="1" applyBorder="1" applyAlignment="1">
      <alignment horizontal="center" vertical="center"/>
    </xf>
    <xf numFmtId="180" fontId="50" fillId="0" borderId="21" xfId="0" applyNumberFormat="1" applyFont="1" applyFill="1" applyBorder="1" applyAlignment="1">
      <alignment horizontal="center" vertical="center"/>
    </xf>
    <xf numFmtId="180" fontId="50" fillId="0" borderId="0" xfId="0" applyNumberFormat="1" applyFont="1" applyFill="1" applyBorder="1" applyAlignment="1">
      <alignment horizontal="center" vertical="center"/>
    </xf>
    <xf numFmtId="180" fontId="50" fillId="0" borderId="46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46543041357694"/>
          <c:y val="6.8807416507732519E-2"/>
          <c:w val="0.79832151151498965"/>
          <c:h val="0.766055903786094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グラフ!$I$4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グラフ!$H$5:$H$9</c:f>
              <c:strCache>
                <c:ptCount val="5"/>
                <c:pt idx="0">
                  <c:v>平成27年</c:v>
                </c:pt>
                <c:pt idx="1">
                  <c:v>28年</c:v>
                </c:pt>
                <c:pt idx="2">
                  <c:v>29年</c:v>
                </c:pt>
                <c:pt idx="3">
                  <c:v>30年</c:v>
                </c:pt>
                <c:pt idx="4">
                  <c:v>令和元年</c:v>
                </c:pt>
              </c:strCache>
            </c:strRef>
          </c:cat>
          <c:val>
            <c:numRef>
              <c:f>グラフ!$I$5:$I$9</c:f>
              <c:numCache>
                <c:formatCode>#,##0_);[Red]\(#,##0\)</c:formatCode>
                <c:ptCount val="5"/>
                <c:pt idx="0">
                  <c:v>40882</c:v>
                </c:pt>
                <c:pt idx="1">
                  <c:v>42441</c:v>
                </c:pt>
                <c:pt idx="2">
                  <c:v>42660</c:v>
                </c:pt>
                <c:pt idx="3">
                  <c:v>42737</c:v>
                </c:pt>
                <c:pt idx="4">
                  <c:v>42976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6-4315-82B2-5CB1CEE226B2}"/>
            </c:ext>
          </c:extLst>
        </c:ser>
        <c:ser>
          <c:idx val="1"/>
          <c:order val="1"/>
          <c:tx>
            <c:strRef>
              <c:f>グラフ!$J$4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グラフ!$H$5:$H$9</c:f>
              <c:strCache>
                <c:ptCount val="5"/>
                <c:pt idx="0">
                  <c:v>平成27年</c:v>
                </c:pt>
                <c:pt idx="1">
                  <c:v>28年</c:v>
                </c:pt>
                <c:pt idx="2">
                  <c:v>29年</c:v>
                </c:pt>
                <c:pt idx="3">
                  <c:v>30年</c:v>
                </c:pt>
                <c:pt idx="4">
                  <c:v>令和元年</c:v>
                </c:pt>
              </c:strCache>
            </c:strRef>
          </c:cat>
          <c:val>
            <c:numRef>
              <c:f>グラフ!$J$5:$J$9</c:f>
              <c:numCache>
                <c:formatCode>#,##0_);[Red]\(#,##0\)</c:formatCode>
                <c:ptCount val="5"/>
                <c:pt idx="0">
                  <c:v>44517</c:v>
                </c:pt>
                <c:pt idx="1">
                  <c:v>45922</c:v>
                </c:pt>
                <c:pt idx="2">
                  <c:v>46096</c:v>
                </c:pt>
                <c:pt idx="3">
                  <c:v>46391</c:v>
                </c:pt>
                <c:pt idx="4">
                  <c:v>46731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46-4315-82B2-5CB1CEE22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35727184"/>
        <c:axId val="235727576"/>
      </c:barChart>
      <c:catAx>
        <c:axId val="235727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275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57275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8926553672316543"/>
              <c:y val="2.43902439024390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27184"/>
        <c:crosses val="autoZero"/>
        <c:crossBetween val="between"/>
        <c:majorUnit val="2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5141242937853"/>
          <c:y val="0.90835181079083505"/>
          <c:w val="0.65442561205273064"/>
          <c:h val="7.02143385070214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3819455715969"/>
          <c:y val="7.4889948386250238E-2"/>
          <c:w val="0.78212397177784398"/>
          <c:h val="0.764318002647906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グラフ!$I$42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グラフ!$H$43:$H$47</c:f>
              <c:strCache>
                <c:ptCount val="5"/>
                <c:pt idx="0">
                  <c:v>平成27年</c:v>
                </c:pt>
                <c:pt idx="1">
                  <c:v>28年</c:v>
                </c:pt>
                <c:pt idx="2">
                  <c:v>29年</c:v>
                </c:pt>
                <c:pt idx="3">
                  <c:v>30年</c:v>
                </c:pt>
                <c:pt idx="4">
                  <c:v>31年</c:v>
                </c:pt>
              </c:strCache>
            </c:strRef>
          </c:cat>
          <c:val>
            <c:numRef>
              <c:f>グラフ!$I$43:$I$47</c:f>
              <c:numCache>
                <c:formatCode>#,##0_);[Red]\(#,##0\)</c:formatCode>
                <c:ptCount val="5"/>
                <c:pt idx="0">
                  <c:v>467</c:v>
                </c:pt>
                <c:pt idx="1">
                  <c:v>468</c:v>
                </c:pt>
                <c:pt idx="2">
                  <c:v>471</c:v>
                </c:pt>
                <c:pt idx="3">
                  <c:v>466</c:v>
                </c:pt>
                <c:pt idx="4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A-42F3-99AC-6E978E525A90}"/>
            </c:ext>
          </c:extLst>
        </c:ser>
        <c:ser>
          <c:idx val="1"/>
          <c:order val="1"/>
          <c:tx>
            <c:strRef>
              <c:f>グラフ!$J$42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グラフ!$H$43:$H$47</c:f>
              <c:strCache>
                <c:ptCount val="5"/>
                <c:pt idx="0">
                  <c:v>平成27年</c:v>
                </c:pt>
                <c:pt idx="1">
                  <c:v>28年</c:v>
                </c:pt>
                <c:pt idx="2">
                  <c:v>29年</c:v>
                </c:pt>
                <c:pt idx="3">
                  <c:v>30年</c:v>
                </c:pt>
                <c:pt idx="4">
                  <c:v>31年</c:v>
                </c:pt>
              </c:strCache>
            </c:strRef>
          </c:cat>
          <c:val>
            <c:numRef>
              <c:f>グラフ!$J$43:$J$47</c:f>
              <c:numCache>
                <c:formatCode>#,##0_);[Red]\(#,##0\)</c:formatCode>
                <c:ptCount val="5"/>
                <c:pt idx="0">
                  <c:v>330</c:v>
                </c:pt>
                <c:pt idx="1">
                  <c:v>333</c:v>
                </c:pt>
                <c:pt idx="2">
                  <c:v>334</c:v>
                </c:pt>
                <c:pt idx="3">
                  <c:v>338</c:v>
                </c:pt>
                <c:pt idx="4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A-42F3-99AC-6E978E525A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35733848"/>
        <c:axId val="235733064"/>
      </c:barChart>
      <c:catAx>
        <c:axId val="235733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330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57330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525139664804471"/>
              <c:y val="2.422907488986784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3384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63625090142018"/>
          <c:y val="0.914027166195996"/>
          <c:w val="0.60226344701847945"/>
          <c:h val="7.055444660226760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31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年４月１日現在職員数</a:t>
            </a:r>
          </a:p>
        </c:rich>
      </c:tx>
      <c:layout>
        <c:manualLayout>
          <c:xMode val="edge"/>
          <c:yMode val="edge"/>
          <c:x val="0.30198725251133107"/>
          <c:y val="4.888176486336626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6192401083554396E-2"/>
          <c:y val="0.15690527838033527"/>
          <c:w val="0.84122562674094703"/>
          <c:h val="0.48806941431670281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グラフ!$H$51:$H$59</c:f>
              <c:strCache>
                <c:ptCount val="9"/>
                <c:pt idx="0">
                  <c:v>市長部局</c:v>
                </c:pt>
                <c:pt idx="1">
                  <c:v>会計課</c:v>
                </c:pt>
                <c:pt idx="2">
                  <c:v>議会事務局</c:v>
                </c:pt>
                <c:pt idx="3">
                  <c:v>選挙管理委員会事務局</c:v>
                </c:pt>
                <c:pt idx="4">
                  <c:v>監査委員会事務局</c:v>
                </c:pt>
                <c:pt idx="5">
                  <c:v>消防本部</c:v>
                </c:pt>
                <c:pt idx="6">
                  <c:v>教育委員会</c:v>
                </c:pt>
                <c:pt idx="7">
                  <c:v>水道部</c:v>
                </c:pt>
                <c:pt idx="8">
                  <c:v>浦添市てだこ浦西駅周辺
　　土地区画整理組合</c:v>
                </c:pt>
              </c:strCache>
            </c:strRef>
          </c:cat>
          <c:val>
            <c:numRef>
              <c:f>グラフ!$I$51:$I$59</c:f>
              <c:numCache>
                <c:formatCode>General</c:formatCode>
                <c:ptCount val="9"/>
                <c:pt idx="0">
                  <c:v>533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100</c:v>
                </c:pt>
                <c:pt idx="6">
                  <c:v>115</c:v>
                </c:pt>
                <c:pt idx="7">
                  <c:v>35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9-4C6A-9DD1-2590D1812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5726400"/>
        <c:axId val="456147936"/>
      </c:barChart>
      <c:catAx>
        <c:axId val="23572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9.8039215686274508E-2"/>
              <c:y val="0.103398409255242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479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56147936"/>
        <c:scaling>
          <c:orientation val="minMax"/>
          <c:max val="6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2640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7931595759761"/>
          <c:y val="8.0959500315625224E-2"/>
          <c:w val="0.73282624847490063"/>
          <c:h val="0.51416231396870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グラフ!$J$13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layout>
                <c:manualLayout>
                  <c:x val="-8.2982117231695151E-17"/>
                  <c:y val="6.84094866182246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B0-4D0F-9892-809B45879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グラフ!$I$14:$I$21</c:f>
              <c:strCache>
                <c:ptCount val="8"/>
                <c:pt idx="0">
                  <c:v>県議会議員選挙</c:v>
                </c:pt>
                <c:pt idx="1">
                  <c:v>市長選挙</c:v>
                </c:pt>
                <c:pt idx="2">
                  <c:v>市議会議員選挙</c:v>
                </c:pt>
                <c:pt idx="3">
                  <c:v>衆議院議員選挙（選挙区）</c:v>
                </c:pt>
                <c:pt idx="4">
                  <c:v>衆議院議員選挙（比例）</c:v>
                </c:pt>
                <c:pt idx="5">
                  <c:v>県知事選挙</c:v>
                </c:pt>
                <c:pt idx="6">
                  <c:v>参議院議員選挙（選挙区）</c:v>
                </c:pt>
                <c:pt idx="7">
                  <c:v>参議院議員選挙（比例）</c:v>
                </c:pt>
              </c:strCache>
            </c:strRef>
          </c:cat>
          <c:val>
            <c:numRef>
              <c:f>グラフ!$J$14:$J$21</c:f>
              <c:numCache>
                <c:formatCode>#,##0_);[Red]\(#,##0\)</c:formatCode>
                <c:ptCount val="8"/>
                <c:pt idx="0">
                  <c:v>47459</c:v>
                </c:pt>
                <c:pt idx="1">
                  <c:v>53718</c:v>
                </c:pt>
                <c:pt idx="2">
                  <c:v>53709</c:v>
                </c:pt>
                <c:pt idx="3">
                  <c:v>49226</c:v>
                </c:pt>
                <c:pt idx="4">
                  <c:v>49213</c:v>
                </c:pt>
                <c:pt idx="5">
                  <c:v>56893</c:v>
                </c:pt>
                <c:pt idx="6">
                  <c:v>45955</c:v>
                </c:pt>
                <c:pt idx="7">
                  <c:v>45936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9-4EFD-94F3-02EF6D481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56146368"/>
        <c:axId val="456149504"/>
      </c:barChart>
      <c:lineChart>
        <c:grouping val="standard"/>
        <c:varyColors val="0"/>
        <c:ser>
          <c:idx val="0"/>
          <c:order val="1"/>
          <c:tx>
            <c:strRef>
              <c:f>グラフ!$K$13</c:f>
              <c:strCache>
                <c:ptCount val="1"/>
                <c:pt idx="0">
                  <c:v>投票率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2.7779653019486563E-2"/>
                  <c:y val="3.43193143390695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F5-456F-95B6-29BCB566EA58}"/>
                </c:ext>
              </c:extLst>
            </c:dLbl>
            <c:dLbl>
              <c:idx val="2"/>
              <c:layout>
                <c:manualLayout>
                  <c:x val="-3.6520963938983506E-2"/>
                  <c:y val="5.1195584712829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49-4EFD-94F3-02EF6D48144F}"/>
                </c:ext>
              </c:extLst>
            </c:dLbl>
            <c:dLbl>
              <c:idx val="5"/>
              <c:layout>
                <c:manualLayout>
                  <c:x val="-3.6804500485352117E-2"/>
                  <c:y val="7.2702758007765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F5-456F-95B6-29BCB566EA58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グラフ!$I$14:$I$21</c:f>
              <c:strCache>
                <c:ptCount val="8"/>
                <c:pt idx="0">
                  <c:v>県議会議員選挙</c:v>
                </c:pt>
                <c:pt idx="1">
                  <c:v>市長選挙</c:v>
                </c:pt>
                <c:pt idx="2">
                  <c:v>市議会議員選挙</c:v>
                </c:pt>
                <c:pt idx="3">
                  <c:v>衆議院議員選挙（選挙区）</c:v>
                </c:pt>
                <c:pt idx="4">
                  <c:v>衆議院議員選挙（比例）</c:v>
                </c:pt>
                <c:pt idx="5">
                  <c:v>県知事選挙</c:v>
                </c:pt>
                <c:pt idx="6">
                  <c:v>参議院議員選挙（選挙区）</c:v>
                </c:pt>
                <c:pt idx="7">
                  <c:v>参議院議員選挙（比例）</c:v>
                </c:pt>
              </c:strCache>
            </c:strRef>
          </c:cat>
          <c:val>
            <c:numRef>
              <c:f>グラフ!$K$14:$K$21</c:f>
              <c:numCache>
                <c:formatCode>#,##0.0_);[Red]\(#,##0.0\)</c:formatCode>
                <c:ptCount val="8"/>
                <c:pt idx="0">
                  <c:v>55.9</c:v>
                </c:pt>
                <c:pt idx="1">
                  <c:v>61.4</c:v>
                </c:pt>
                <c:pt idx="2">
                  <c:v>61.4</c:v>
                </c:pt>
                <c:pt idx="3">
                  <c:v>55.5</c:v>
                </c:pt>
                <c:pt idx="4">
                  <c:v>55.5</c:v>
                </c:pt>
                <c:pt idx="5">
                  <c:v>64.239999999999995</c:v>
                </c:pt>
                <c:pt idx="6">
                  <c:v>51.4</c:v>
                </c:pt>
                <c:pt idx="7">
                  <c:v>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49-4EFD-94F3-02EF6D481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149112"/>
        <c:axId val="456150288"/>
      </c:lineChart>
      <c:catAx>
        <c:axId val="45614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495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56149504"/>
        <c:scaling>
          <c:orientation val="minMax"/>
          <c:max val="60000"/>
          <c:min val="1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2058570198105222"/>
              <c:y val="3.475730090700688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46368"/>
        <c:crosses val="autoZero"/>
        <c:crossBetween val="between"/>
        <c:majorUnit val="10000"/>
      </c:valAx>
      <c:catAx>
        <c:axId val="456149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6150288"/>
        <c:crossesAt val="0"/>
        <c:auto val="1"/>
        <c:lblAlgn val="ctr"/>
        <c:lblOffset val="100"/>
        <c:noMultiLvlLbl val="0"/>
      </c:catAx>
      <c:valAx>
        <c:axId val="456150288"/>
        <c:scaling>
          <c:orientation val="minMax"/>
          <c:max val="80"/>
          <c:min val="4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81353578114992786"/>
              <c:y val="4.03831433997503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49112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3522348222673536E-2"/>
          <c:y val="0.82040032918380867"/>
          <c:w val="0.30060292850990755"/>
          <c:h val="9.58605490769350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111579</xdr:rowOff>
    </xdr:from>
    <xdr:to>
      <xdr:col>2</xdr:col>
      <xdr:colOff>1047750</xdr:colOff>
      <xdr:row>32</xdr:row>
      <xdr:rowOff>121103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id="{00000000-0008-0000-08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136071</xdr:colOff>
      <xdr:row>43</xdr:row>
      <xdr:rowOff>134710</xdr:rowOff>
    </xdr:from>
    <xdr:to>
      <xdr:col>2</xdr:col>
      <xdr:colOff>1221921</xdr:colOff>
      <xdr:row>77</xdr:row>
      <xdr:rowOff>27214</xdr:rowOff>
    </xdr:to>
    <xdr:graphicFrame macro="">
      <xdr:nvGraphicFramePr>
        <xdr:cNvPr id="4098" name="Chart 2">
          <a:extLst>
            <a:ext uri="{FF2B5EF4-FFF2-40B4-BE49-F238E27FC236}">
              <a16:creationId xmlns:a16="http://schemas.microsoft.com/office/drawing/2014/main" id="{00000000-0008-0000-08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1302204</xdr:colOff>
      <xdr:row>42</xdr:row>
      <xdr:rowOff>51955</xdr:rowOff>
    </xdr:from>
    <xdr:to>
      <xdr:col>6</xdr:col>
      <xdr:colOff>54429</xdr:colOff>
      <xdr:row>78</xdr:row>
      <xdr:rowOff>121228</xdr:rowOff>
    </xdr:to>
    <xdr:graphicFrame macro="">
      <xdr:nvGraphicFramePr>
        <xdr:cNvPr id="4099" name="Chart 3">
          <a:extLst>
            <a:ext uri="{FF2B5EF4-FFF2-40B4-BE49-F238E27FC236}">
              <a16:creationId xmlns:a16="http://schemas.microsoft.com/office/drawing/2014/main" id="{00000000-0008-0000-0800-00000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1164772</xdr:colOff>
      <xdr:row>7</xdr:row>
      <xdr:rowOff>12246</xdr:rowOff>
    </xdr:from>
    <xdr:to>
      <xdr:col>6</xdr:col>
      <xdr:colOff>489858</xdr:colOff>
      <xdr:row>39</xdr:row>
      <xdr:rowOff>95249</xdr:rowOff>
    </xdr:to>
    <xdr:graphicFrame macro="">
      <xdr:nvGraphicFramePr>
        <xdr:cNvPr id="4100" name="Chart 4">
          <a:extLst>
            <a:ext uri="{FF2B5EF4-FFF2-40B4-BE49-F238E27FC236}">
              <a16:creationId xmlns:a16="http://schemas.microsoft.com/office/drawing/2014/main" id="{00000000-0008-0000-0800-00000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0.75971</cdr:x>
      <cdr:y>0.14447</cdr:y>
    </cdr:from>
    <cdr:to>
      <cdr:x>0.97548</cdr:x>
      <cdr:y>0.30265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BAEC208-3C16-469A-95F2-17BE1A4E3760}"/>
            </a:ext>
          </a:extLst>
        </cdr:cNvPr>
        <cdr:cNvSpPr txBox="1"/>
      </cdr:nvSpPr>
      <cdr:spPr>
        <a:xfrm xmlns:a="http://schemas.openxmlformats.org/drawingml/2006/main">
          <a:off x="3219450" y="83510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0.78423</cdr:x>
      <cdr:y>0.19689</cdr:y>
    </cdr:from>
    <cdr:to>
      <cdr:x>1</cdr:x>
      <cdr:y>0.35507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B59B655-D3D5-429B-8085-B1B059BE5EAA}"/>
            </a:ext>
          </a:extLst>
        </cdr:cNvPr>
        <cdr:cNvSpPr txBox="1"/>
      </cdr:nvSpPr>
      <cdr:spPr>
        <a:xfrm xmlns:a="http://schemas.openxmlformats.org/drawingml/2006/main">
          <a:off x="3323359" y="11381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I66"/>
  <sheetViews>
    <sheetView tabSelected="1" view="pageBreakPreview" zoomScaleNormal="100" zoomScaleSheetLayoutView="100" workbookViewId="0">
      <selection activeCell="L8" sqref="L8"/>
    </sheetView>
  </sheetViews>
  <sheetFormatPr defaultColWidth="8.75" defaultRowHeight="15.6" customHeight="1" x14ac:dyDescent="0.15"/>
  <cols>
    <col min="1" max="1" width="3" style="3" customWidth="1"/>
    <col min="2" max="2" width="16.375" style="3" customWidth="1"/>
    <col min="3" max="8" width="12.125" style="3" customWidth="1"/>
    <col min="9" max="9" width="1.375" style="3" customWidth="1"/>
    <col min="10" max="16384" width="8.75" style="3"/>
  </cols>
  <sheetData>
    <row r="1" spans="1:9" ht="19.5" customHeight="1" x14ac:dyDescent="0.15">
      <c r="A1" s="455" t="s">
        <v>306</v>
      </c>
      <c r="B1" s="455"/>
      <c r="C1" s="455"/>
      <c r="D1" s="455"/>
      <c r="E1" s="455"/>
      <c r="F1" s="455"/>
      <c r="G1" s="455"/>
      <c r="H1" s="455"/>
    </row>
    <row r="2" spans="1:9" ht="4.5" customHeight="1" x14ac:dyDescent="0.15"/>
    <row r="3" spans="1:9" ht="15" customHeight="1" thickBot="1" x14ac:dyDescent="0.2">
      <c r="A3" s="3" t="s">
        <v>382</v>
      </c>
      <c r="H3" s="26" t="s">
        <v>0</v>
      </c>
    </row>
    <row r="4" spans="1:9" ht="15" customHeight="1" thickBot="1" x14ac:dyDescent="0.2">
      <c r="A4" s="445" t="s">
        <v>1</v>
      </c>
      <c r="B4" s="446"/>
      <c r="C4" s="449" t="s">
        <v>2</v>
      </c>
      <c r="D4" s="449" t="s">
        <v>3</v>
      </c>
      <c r="E4" s="449" t="s">
        <v>4</v>
      </c>
      <c r="F4" s="449" t="s">
        <v>5</v>
      </c>
      <c r="G4" s="451" t="s">
        <v>6</v>
      </c>
      <c r="H4" s="452"/>
    </row>
    <row r="5" spans="1:9" ht="15" customHeight="1" x14ac:dyDescent="0.15">
      <c r="A5" s="447"/>
      <c r="B5" s="448"/>
      <c r="C5" s="450"/>
      <c r="D5" s="450"/>
      <c r="E5" s="450"/>
      <c r="F5" s="450"/>
      <c r="G5" s="453" t="s">
        <v>433</v>
      </c>
      <c r="H5" s="454"/>
      <c r="I5" s="30"/>
    </row>
    <row r="6" spans="1:9" ht="14.1" customHeight="1" x14ac:dyDescent="0.15">
      <c r="A6" s="469" t="s">
        <v>434</v>
      </c>
      <c r="B6" s="470"/>
      <c r="C6" s="199">
        <f t="shared" ref="C6:C13" si="0">SUM(D6:E6)</f>
        <v>82402</v>
      </c>
      <c r="D6" s="200">
        <v>39666</v>
      </c>
      <c r="E6" s="200">
        <v>42736</v>
      </c>
      <c r="F6" s="6">
        <v>1010</v>
      </c>
      <c r="G6" s="467">
        <v>100</v>
      </c>
      <c r="H6" s="468"/>
    </row>
    <row r="7" spans="1:9" ht="14.1" customHeight="1" x14ac:dyDescent="0.15">
      <c r="A7" s="458" t="s">
        <v>238</v>
      </c>
      <c r="B7" s="459"/>
      <c r="C7" s="17">
        <f t="shared" si="0"/>
        <v>82852</v>
      </c>
      <c r="D7" s="246">
        <v>39894</v>
      </c>
      <c r="E7" s="246">
        <v>42958</v>
      </c>
      <c r="F7" s="7">
        <f>C7-C6</f>
        <v>450</v>
      </c>
      <c r="G7" s="465">
        <f>ROUND(C7/$C$6,5)*100</f>
        <v>100.54600000000001</v>
      </c>
      <c r="H7" s="466"/>
    </row>
    <row r="8" spans="1:9" ht="14.1" customHeight="1" x14ac:dyDescent="0.15">
      <c r="A8" s="458" t="s">
        <v>239</v>
      </c>
      <c r="B8" s="459"/>
      <c r="C8" s="17">
        <f t="shared" si="0"/>
        <v>83511</v>
      </c>
      <c r="D8" s="246">
        <v>40150</v>
      </c>
      <c r="E8" s="246">
        <v>43361</v>
      </c>
      <c r="F8" s="7">
        <f t="shared" ref="F8:F13" si="1">C8-C7</f>
        <v>659</v>
      </c>
      <c r="G8" s="465">
        <f t="shared" ref="G8:G13" si="2">ROUND(C8/$C$6,5)*100</f>
        <v>101.346</v>
      </c>
      <c r="H8" s="466"/>
    </row>
    <row r="9" spans="1:9" ht="14.1" customHeight="1" x14ac:dyDescent="0.15">
      <c r="A9" s="458" t="s">
        <v>240</v>
      </c>
      <c r="B9" s="459"/>
      <c r="C9" s="17">
        <f t="shared" si="0"/>
        <v>84395</v>
      </c>
      <c r="D9" s="246">
        <v>40580</v>
      </c>
      <c r="E9" s="246">
        <v>43815</v>
      </c>
      <c r="F9" s="7">
        <f t="shared" si="1"/>
        <v>884</v>
      </c>
      <c r="G9" s="465">
        <f t="shared" si="2"/>
        <v>102.419</v>
      </c>
      <c r="H9" s="466"/>
    </row>
    <row r="10" spans="1:9" ht="14.1" customHeight="1" x14ac:dyDescent="0.15">
      <c r="A10" s="458" t="s">
        <v>286</v>
      </c>
      <c r="B10" s="459"/>
      <c r="C10" s="17">
        <f t="shared" si="0"/>
        <v>85023</v>
      </c>
      <c r="D10" s="246">
        <v>40874</v>
      </c>
      <c r="E10" s="246">
        <v>44149</v>
      </c>
      <c r="F10" s="7">
        <f t="shared" si="1"/>
        <v>628</v>
      </c>
      <c r="G10" s="465">
        <f t="shared" si="2"/>
        <v>103.18099999999998</v>
      </c>
      <c r="H10" s="466"/>
    </row>
    <row r="11" spans="1:9" ht="14.1" customHeight="1" x14ac:dyDescent="0.15">
      <c r="A11" s="458" t="s">
        <v>287</v>
      </c>
      <c r="B11" s="459"/>
      <c r="C11" s="17">
        <f t="shared" si="0"/>
        <v>85179</v>
      </c>
      <c r="D11" s="246">
        <v>40923</v>
      </c>
      <c r="E11" s="246">
        <v>44256</v>
      </c>
      <c r="F11" s="7">
        <f t="shared" si="1"/>
        <v>156</v>
      </c>
      <c r="G11" s="465">
        <f t="shared" si="2"/>
        <v>103.37</v>
      </c>
      <c r="H11" s="466"/>
    </row>
    <row r="12" spans="1:9" ht="14.1" customHeight="1" x14ac:dyDescent="0.15">
      <c r="A12" s="458" t="s">
        <v>288</v>
      </c>
      <c r="B12" s="459"/>
      <c r="C12" s="17">
        <f t="shared" si="0"/>
        <v>85399</v>
      </c>
      <c r="D12" s="246">
        <v>40882</v>
      </c>
      <c r="E12" s="246">
        <v>44517</v>
      </c>
      <c r="F12" s="7">
        <f t="shared" si="1"/>
        <v>220</v>
      </c>
      <c r="G12" s="465">
        <f t="shared" si="2"/>
        <v>103.637</v>
      </c>
      <c r="H12" s="466"/>
    </row>
    <row r="13" spans="1:9" ht="14.1" customHeight="1" x14ac:dyDescent="0.15">
      <c r="A13" s="458" t="s">
        <v>307</v>
      </c>
      <c r="B13" s="459"/>
      <c r="C13" s="17">
        <f t="shared" si="0"/>
        <v>88363</v>
      </c>
      <c r="D13" s="246">
        <v>42441</v>
      </c>
      <c r="E13" s="246">
        <v>45922</v>
      </c>
      <c r="F13" s="7">
        <f t="shared" si="1"/>
        <v>2964</v>
      </c>
      <c r="G13" s="465">
        <f t="shared" si="2"/>
        <v>107.23400000000001</v>
      </c>
      <c r="H13" s="466"/>
    </row>
    <row r="14" spans="1:9" ht="14.1" customHeight="1" x14ac:dyDescent="0.15">
      <c r="A14" s="458" t="s">
        <v>346</v>
      </c>
      <c r="B14" s="459"/>
      <c r="C14" s="17">
        <f>SUM(D14:E14)</f>
        <v>88756</v>
      </c>
      <c r="D14" s="246">
        <v>42660</v>
      </c>
      <c r="E14" s="246">
        <v>46096</v>
      </c>
      <c r="F14" s="7">
        <f>C14-C13</f>
        <v>393</v>
      </c>
      <c r="G14" s="465">
        <f>ROUND(C14/$C$6,5)*100</f>
        <v>107.711</v>
      </c>
      <c r="H14" s="466"/>
    </row>
    <row r="15" spans="1:9" ht="14.1" customHeight="1" x14ac:dyDescent="0.15">
      <c r="A15" s="458" t="s">
        <v>391</v>
      </c>
      <c r="B15" s="459"/>
      <c r="C15" s="17">
        <v>89128</v>
      </c>
      <c r="D15" s="246">
        <v>42737</v>
      </c>
      <c r="E15" s="246">
        <v>46391</v>
      </c>
      <c r="F15" s="7">
        <v>372</v>
      </c>
      <c r="G15" s="465">
        <f>ROUND(C15/$C$6,5)*100</f>
        <v>108.16200000000001</v>
      </c>
      <c r="H15" s="466"/>
    </row>
    <row r="16" spans="1:9" ht="13.5" customHeight="1" thickBot="1" x14ac:dyDescent="0.2">
      <c r="A16" s="471" t="s">
        <v>392</v>
      </c>
      <c r="B16" s="472"/>
      <c r="C16" s="332">
        <f>SUM(D16:E16)</f>
        <v>89707</v>
      </c>
      <c r="D16" s="333">
        <v>42976</v>
      </c>
      <c r="E16" s="333">
        <v>46731</v>
      </c>
      <c r="F16" s="334">
        <f>C16-C15</f>
        <v>579</v>
      </c>
      <c r="G16" s="473">
        <f>ROUND(C16/$C$6,5)*100</f>
        <v>108.86499999999999</v>
      </c>
      <c r="H16" s="474"/>
    </row>
    <row r="17" spans="1:8" ht="15" customHeight="1" x14ac:dyDescent="0.15">
      <c r="D17" s="30"/>
      <c r="F17" s="30"/>
      <c r="G17" s="463" t="s">
        <v>7</v>
      </c>
      <c r="H17" s="463"/>
    </row>
    <row r="18" spans="1:8" ht="15" customHeight="1" x14ac:dyDescent="0.15"/>
    <row r="19" spans="1:8" ht="15" customHeight="1" thickBot="1" x14ac:dyDescent="0.2">
      <c r="A19" s="3" t="s">
        <v>383</v>
      </c>
      <c r="H19" s="26" t="s">
        <v>0</v>
      </c>
    </row>
    <row r="20" spans="1:8" ht="15" customHeight="1" thickBot="1" x14ac:dyDescent="0.2">
      <c r="A20" s="445" t="s">
        <v>8</v>
      </c>
      <c r="B20" s="446"/>
      <c r="C20" s="464" t="s">
        <v>393</v>
      </c>
      <c r="D20" s="464"/>
      <c r="E20" s="464"/>
      <c r="F20" s="460" t="s">
        <v>394</v>
      </c>
      <c r="G20" s="461"/>
      <c r="H20" s="462"/>
    </row>
    <row r="21" spans="1:8" ht="15" customHeight="1" x14ac:dyDescent="0.15">
      <c r="A21" s="447"/>
      <c r="B21" s="448"/>
      <c r="C21" s="330" t="s">
        <v>9</v>
      </c>
      <c r="D21" s="330" t="s">
        <v>3</v>
      </c>
      <c r="E21" s="335" t="s">
        <v>4</v>
      </c>
      <c r="F21" s="336" t="s">
        <v>9</v>
      </c>
      <c r="G21" s="337" t="s">
        <v>3</v>
      </c>
      <c r="H21" s="338" t="s">
        <v>4</v>
      </c>
    </row>
    <row r="22" spans="1:8" ht="16.5" customHeight="1" x14ac:dyDescent="0.15">
      <c r="A22" s="456" t="s">
        <v>10</v>
      </c>
      <c r="B22" s="457"/>
      <c r="C22" s="339">
        <f>SUM(C23:C64)</f>
        <v>89128</v>
      </c>
      <c r="D22" s="339">
        <f t="shared" ref="D22:E22" si="3">SUM(D23:D64)</f>
        <v>42737</v>
      </c>
      <c r="E22" s="339">
        <f t="shared" si="3"/>
        <v>46391</v>
      </c>
      <c r="F22" s="339">
        <f>SUM(F23:F64)</f>
        <v>89707</v>
      </c>
      <c r="G22" s="339">
        <f>SUM(G23:G64)</f>
        <v>42976</v>
      </c>
      <c r="H22" s="340">
        <f>SUM(H23:H64)</f>
        <v>46731</v>
      </c>
    </row>
    <row r="23" spans="1:8" ht="12" customHeight="1" x14ac:dyDescent="0.15">
      <c r="A23" s="16"/>
      <c r="B23" s="31" t="s">
        <v>11</v>
      </c>
      <c r="C23" s="327">
        <f>SUM(D23:E23)</f>
        <v>2160</v>
      </c>
      <c r="D23" s="327">
        <v>1065</v>
      </c>
      <c r="E23" s="327">
        <v>1095</v>
      </c>
      <c r="F23" s="327">
        <v>2205</v>
      </c>
      <c r="G23" s="327">
        <v>1072</v>
      </c>
      <c r="H23" s="19">
        <v>1133</v>
      </c>
    </row>
    <row r="24" spans="1:8" ht="12" customHeight="1" x14ac:dyDescent="0.15">
      <c r="A24" s="16"/>
      <c r="B24" s="32" t="s">
        <v>12</v>
      </c>
      <c r="C24" s="327">
        <f t="shared" ref="C24:C25" si="4">SUM(D24:E24)</f>
        <v>1170</v>
      </c>
      <c r="D24" s="327">
        <v>566</v>
      </c>
      <c r="E24" s="327">
        <v>604</v>
      </c>
      <c r="F24" s="327">
        <v>1137</v>
      </c>
      <c r="G24" s="327">
        <v>541</v>
      </c>
      <c r="H24" s="19">
        <v>596</v>
      </c>
    </row>
    <row r="25" spans="1:8" ht="12" customHeight="1" x14ac:dyDescent="0.15">
      <c r="A25" s="16"/>
      <c r="B25" s="32" t="s">
        <v>13</v>
      </c>
      <c r="C25" s="327">
        <f t="shared" si="4"/>
        <v>3040</v>
      </c>
      <c r="D25" s="327">
        <v>1455</v>
      </c>
      <c r="E25" s="327">
        <v>1585</v>
      </c>
      <c r="F25" s="327">
        <v>3012</v>
      </c>
      <c r="G25" s="327">
        <v>1452</v>
      </c>
      <c r="H25" s="19">
        <v>1560</v>
      </c>
    </row>
    <row r="26" spans="1:8" ht="12" customHeight="1" x14ac:dyDescent="0.15">
      <c r="A26" s="16"/>
      <c r="B26" s="32" t="s">
        <v>14</v>
      </c>
      <c r="C26" s="327">
        <f>SUM(D26:E26)</f>
        <v>3550</v>
      </c>
      <c r="D26" s="327">
        <v>1714</v>
      </c>
      <c r="E26" s="327">
        <v>1836</v>
      </c>
      <c r="F26" s="327">
        <v>3654</v>
      </c>
      <c r="G26" s="327">
        <v>1779</v>
      </c>
      <c r="H26" s="19">
        <v>1875</v>
      </c>
    </row>
    <row r="27" spans="1:8" ht="12" customHeight="1" x14ac:dyDescent="0.15">
      <c r="A27" s="16"/>
      <c r="B27" s="32" t="s">
        <v>15</v>
      </c>
      <c r="C27" s="327">
        <f>SUM(D27:E27)</f>
        <v>4151</v>
      </c>
      <c r="D27" s="327">
        <v>1931</v>
      </c>
      <c r="E27" s="327">
        <v>2220</v>
      </c>
      <c r="F27" s="327">
        <v>4205</v>
      </c>
      <c r="G27" s="327">
        <v>1956</v>
      </c>
      <c r="H27" s="19">
        <v>2249</v>
      </c>
    </row>
    <row r="28" spans="1:8" ht="12" customHeight="1" x14ac:dyDescent="0.15">
      <c r="A28" s="16"/>
      <c r="B28" s="32" t="s">
        <v>289</v>
      </c>
      <c r="C28" s="327">
        <f>SUM(D28:E28)</f>
        <v>329</v>
      </c>
      <c r="D28" s="327">
        <v>136</v>
      </c>
      <c r="E28" s="327">
        <v>193</v>
      </c>
      <c r="F28" s="327">
        <v>301</v>
      </c>
      <c r="G28" s="327">
        <v>125</v>
      </c>
      <c r="H28" s="19">
        <v>176</v>
      </c>
    </row>
    <row r="29" spans="1:8" ht="12" customHeight="1" x14ac:dyDescent="0.15">
      <c r="A29" s="16"/>
      <c r="B29" s="32" t="s">
        <v>16</v>
      </c>
      <c r="C29" s="327">
        <f t="shared" ref="C29" si="5">SUM(D29:E29)</f>
        <v>3788</v>
      </c>
      <c r="D29" s="327">
        <v>1785</v>
      </c>
      <c r="E29" s="327">
        <v>2003</v>
      </c>
      <c r="F29" s="327">
        <v>3811</v>
      </c>
      <c r="G29" s="327">
        <v>1789</v>
      </c>
      <c r="H29" s="19">
        <v>2022</v>
      </c>
    </row>
    <row r="30" spans="1:8" ht="12" customHeight="1" x14ac:dyDescent="0.15">
      <c r="A30" s="16"/>
      <c r="B30" s="32" t="s">
        <v>17</v>
      </c>
      <c r="C30" s="327">
        <f>SUM(D30:E30)</f>
        <v>3546</v>
      </c>
      <c r="D30" s="327">
        <v>1679</v>
      </c>
      <c r="E30" s="327">
        <v>1867</v>
      </c>
      <c r="F30" s="327">
        <v>3520</v>
      </c>
      <c r="G30" s="327">
        <v>1668</v>
      </c>
      <c r="H30" s="19">
        <v>1852</v>
      </c>
    </row>
    <row r="31" spans="1:8" ht="12" customHeight="1" x14ac:dyDescent="0.15">
      <c r="A31" s="16"/>
      <c r="B31" s="32" t="s">
        <v>18</v>
      </c>
      <c r="C31" s="327">
        <f t="shared" ref="C31:C47" si="6">SUM(D31:E31)</f>
        <v>7698</v>
      </c>
      <c r="D31" s="327">
        <v>3716</v>
      </c>
      <c r="E31" s="327">
        <v>3982</v>
      </c>
      <c r="F31" s="327">
        <v>7722</v>
      </c>
      <c r="G31" s="327">
        <v>3722</v>
      </c>
      <c r="H31" s="19">
        <v>4000</v>
      </c>
    </row>
    <row r="32" spans="1:8" ht="12" customHeight="1" x14ac:dyDescent="0.15">
      <c r="A32" s="16"/>
      <c r="B32" s="32" t="s">
        <v>19</v>
      </c>
      <c r="C32" s="327">
        <f t="shared" si="6"/>
        <v>2236</v>
      </c>
      <c r="D32" s="327">
        <v>1057</v>
      </c>
      <c r="E32" s="327">
        <v>1179</v>
      </c>
      <c r="F32" s="327">
        <v>2236</v>
      </c>
      <c r="G32" s="327">
        <v>1053</v>
      </c>
      <c r="H32" s="19">
        <v>1183</v>
      </c>
    </row>
    <row r="33" spans="1:8" ht="12" customHeight="1" x14ac:dyDescent="0.15">
      <c r="A33" s="16"/>
      <c r="B33" s="32" t="s">
        <v>20</v>
      </c>
      <c r="C33" s="327">
        <f t="shared" si="6"/>
        <v>3493</v>
      </c>
      <c r="D33" s="327">
        <v>1687</v>
      </c>
      <c r="E33" s="327">
        <v>1806</v>
      </c>
      <c r="F33" s="327">
        <v>3596</v>
      </c>
      <c r="G33" s="327">
        <v>1731</v>
      </c>
      <c r="H33" s="19">
        <v>1865</v>
      </c>
    </row>
    <row r="34" spans="1:8" ht="12" customHeight="1" x14ac:dyDescent="0.15">
      <c r="A34" s="16"/>
      <c r="B34" s="32" t="s">
        <v>21</v>
      </c>
      <c r="C34" s="327">
        <f t="shared" si="6"/>
        <v>3476</v>
      </c>
      <c r="D34" s="327">
        <v>1732</v>
      </c>
      <c r="E34" s="327">
        <v>1744</v>
      </c>
      <c r="F34" s="327">
        <v>3464</v>
      </c>
      <c r="G34" s="327">
        <v>1714</v>
      </c>
      <c r="H34" s="19">
        <v>1750</v>
      </c>
    </row>
    <row r="35" spans="1:8" ht="12" customHeight="1" x14ac:dyDescent="0.15">
      <c r="A35" s="16"/>
      <c r="B35" s="32" t="s">
        <v>22</v>
      </c>
      <c r="C35" s="327">
        <f t="shared" si="6"/>
        <v>7536</v>
      </c>
      <c r="D35" s="327">
        <v>3611</v>
      </c>
      <c r="E35" s="327">
        <v>3925</v>
      </c>
      <c r="F35" s="327">
        <v>7489</v>
      </c>
      <c r="G35" s="327">
        <v>3603</v>
      </c>
      <c r="H35" s="19">
        <v>3886</v>
      </c>
    </row>
    <row r="36" spans="1:8" ht="12" customHeight="1" x14ac:dyDescent="0.15">
      <c r="A36" s="16"/>
      <c r="B36" s="32" t="s">
        <v>23</v>
      </c>
      <c r="C36" s="327">
        <f t="shared" si="6"/>
        <v>3181</v>
      </c>
      <c r="D36" s="327">
        <v>1535</v>
      </c>
      <c r="E36" s="327">
        <v>1646</v>
      </c>
      <c r="F36" s="327">
        <v>3237</v>
      </c>
      <c r="G36" s="327">
        <v>1561</v>
      </c>
      <c r="H36" s="19">
        <v>1676</v>
      </c>
    </row>
    <row r="37" spans="1:8" ht="12" customHeight="1" x14ac:dyDescent="0.15">
      <c r="A37" s="16"/>
      <c r="B37" s="32" t="s">
        <v>24</v>
      </c>
      <c r="C37" s="327">
        <f t="shared" si="6"/>
        <v>3677</v>
      </c>
      <c r="D37" s="327">
        <v>1753</v>
      </c>
      <c r="E37" s="327">
        <v>1924</v>
      </c>
      <c r="F37" s="327">
        <v>3755</v>
      </c>
      <c r="G37" s="327">
        <v>1788</v>
      </c>
      <c r="H37" s="19">
        <v>1967</v>
      </c>
    </row>
    <row r="38" spans="1:8" ht="12" customHeight="1" x14ac:dyDescent="0.15">
      <c r="A38" s="16"/>
      <c r="B38" s="32" t="s">
        <v>25</v>
      </c>
      <c r="C38" s="327">
        <f t="shared" si="6"/>
        <v>4072</v>
      </c>
      <c r="D38" s="327">
        <v>1968</v>
      </c>
      <c r="E38" s="327">
        <v>2104</v>
      </c>
      <c r="F38" s="327">
        <v>4203</v>
      </c>
      <c r="G38" s="327">
        <v>2012</v>
      </c>
      <c r="H38" s="19">
        <v>2191</v>
      </c>
    </row>
    <row r="39" spans="1:8" ht="12" customHeight="1" x14ac:dyDescent="0.15">
      <c r="A39" s="16"/>
      <c r="B39" s="32" t="s">
        <v>26</v>
      </c>
      <c r="C39" s="327">
        <f t="shared" si="6"/>
        <v>1719</v>
      </c>
      <c r="D39" s="327">
        <v>838</v>
      </c>
      <c r="E39" s="327">
        <v>881</v>
      </c>
      <c r="F39" s="327">
        <v>1695</v>
      </c>
      <c r="G39" s="327">
        <v>827</v>
      </c>
      <c r="H39" s="19">
        <v>868</v>
      </c>
    </row>
    <row r="40" spans="1:8" ht="12" customHeight="1" x14ac:dyDescent="0.15">
      <c r="A40" s="16"/>
      <c r="B40" s="32" t="s">
        <v>27</v>
      </c>
      <c r="C40" s="327">
        <f t="shared" si="6"/>
        <v>2256</v>
      </c>
      <c r="D40" s="327">
        <v>1146</v>
      </c>
      <c r="E40" s="327">
        <v>1110</v>
      </c>
      <c r="F40" s="327">
        <v>2217</v>
      </c>
      <c r="G40" s="327">
        <v>1134</v>
      </c>
      <c r="H40" s="19">
        <v>1083</v>
      </c>
    </row>
    <row r="41" spans="1:8" ht="12" customHeight="1" x14ac:dyDescent="0.15">
      <c r="A41" s="16"/>
      <c r="B41" s="32" t="s">
        <v>28</v>
      </c>
      <c r="C41" s="327">
        <f t="shared" si="6"/>
        <v>1354</v>
      </c>
      <c r="D41" s="327">
        <v>676</v>
      </c>
      <c r="E41" s="327">
        <v>678</v>
      </c>
      <c r="F41" s="327">
        <v>1367</v>
      </c>
      <c r="G41" s="327">
        <v>677</v>
      </c>
      <c r="H41" s="19">
        <v>690</v>
      </c>
    </row>
    <row r="42" spans="1:8" ht="12" customHeight="1" x14ac:dyDescent="0.15">
      <c r="A42" s="16"/>
      <c r="B42" s="32" t="s">
        <v>29</v>
      </c>
      <c r="C42" s="327">
        <f t="shared" si="6"/>
        <v>3528</v>
      </c>
      <c r="D42" s="327">
        <v>1667</v>
      </c>
      <c r="E42" s="327">
        <v>1861</v>
      </c>
      <c r="F42" s="327">
        <v>3503</v>
      </c>
      <c r="G42" s="327">
        <v>1675</v>
      </c>
      <c r="H42" s="19">
        <v>1828</v>
      </c>
    </row>
    <row r="43" spans="1:8" ht="12" customHeight="1" x14ac:dyDescent="0.15">
      <c r="A43" s="16"/>
      <c r="B43" s="32" t="s">
        <v>30</v>
      </c>
      <c r="C43" s="327">
        <f t="shared" si="6"/>
        <v>682</v>
      </c>
      <c r="D43" s="327">
        <v>350</v>
      </c>
      <c r="E43" s="327">
        <v>332</v>
      </c>
      <c r="F43" s="327">
        <v>692</v>
      </c>
      <c r="G43" s="327">
        <v>357</v>
      </c>
      <c r="H43" s="19">
        <v>335</v>
      </c>
    </row>
    <row r="44" spans="1:8" ht="12" customHeight="1" x14ac:dyDescent="0.15">
      <c r="A44" s="16"/>
      <c r="B44" s="32" t="s">
        <v>31</v>
      </c>
      <c r="C44" s="327">
        <f t="shared" si="6"/>
        <v>757</v>
      </c>
      <c r="D44" s="327">
        <v>357</v>
      </c>
      <c r="E44" s="327">
        <v>400</v>
      </c>
      <c r="F44" s="327">
        <v>757</v>
      </c>
      <c r="G44" s="327">
        <v>363</v>
      </c>
      <c r="H44" s="19">
        <v>394</v>
      </c>
    </row>
    <row r="45" spans="1:8" ht="12" customHeight="1" x14ac:dyDescent="0.15">
      <c r="A45" s="16"/>
      <c r="B45" s="32" t="s">
        <v>224</v>
      </c>
      <c r="C45" s="327">
        <f t="shared" si="6"/>
        <v>1665</v>
      </c>
      <c r="D45" s="327">
        <v>804</v>
      </c>
      <c r="E45" s="327">
        <v>861</v>
      </c>
      <c r="F45" s="327">
        <v>1644</v>
      </c>
      <c r="G45" s="327">
        <v>791</v>
      </c>
      <c r="H45" s="19">
        <v>853</v>
      </c>
    </row>
    <row r="46" spans="1:8" ht="12" customHeight="1" x14ac:dyDescent="0.15">
      <c r="A46" s="16"/>
      <c r="B46" s="32" t="s">
        <v>32</v>
      </c>
      <c r="C46" s="327">
        <f t="shared" si="6"/>
        <v>3183</v>
      </c>
      <c r="D46" s="327">
        <v>1495</v>
      </c>
      <c r="E46" s="327">
        <v>1688</v>
      </c>
      <c r="F46" s="327">
        <v>3280</v>
      </c>
      <c r="G46" s="327">
        <v>1532</v>
      </c>
      <c r="H46" s="19">
        <v>1748</v>
      </c>
    </row>
    <row r="47" spans="1:8" ht="12" customHeight="1" x14ac:dyDescent="0.15">
      <c r="A47" s="16"/>
      <c r="B47" s="31" t="s">
        <v>33</v>
      </c>
      <c r="C47" s="327">
        <f t="shared" si="6"/>
        <v>1769</v>
      </c>
      <c r="D47" s="327">
        <v>859</v>
      </c>
      <c r="E47" s="327">
        <v>910</v>
      </c>
      <c r="F47" s="327">
        <v>1773</v>
      </c>
      <c r="G47" s="327">
        <v>854</v>
      </c>
      <c r="H47" s="19">
        <v>919</v>
      </c>
    </row>
    <row r="48" spans="1:8" ht="12" customHeight="1" x14ac:dyDescent="0.15">
      <c r="A48" s="16"/>
      <c r="B48" s="32" t="s">
        <v>34</v>
      </c>
      <c r="C48" s="327">
        <f>SUM(D48:E48)</f>
        <v>272</v>
      </c>
      <c r="D48" s="327">
        <v>132</v>
      </c>
      <c r="E48" s="327">
        <v>140</v>
      </c>
      <c r="F48" s="327">
        <v>272</v>
      </c>
      <c r="G48" s="327">
        <v>129</v>
      </c>
      <c r="H48" s="19">
        <v>143</v>
      </c>
    </row>
    <row r="49" spans="1:8" ht="12" customHeight="1" x14ac:dyDescent="0.15">
      <c r="A49" s="16"/>
      <c r="B49" s="31" t="s">
        <v>35</v>
      </c>
      <c r="C49" s="327">
        <f t="shared" ref="C49:C59" si="7">SUM(D49:E49)</f>
        <v>1561</v>
      </c>
      <c r="D49" s="327">
        <v>735</v>
      </c>
      <c r="E49" s="327">
        <v>826</v>
      </c>
      <c r="F49" s="327">
        <v>1561</v>
      </c>
      <c r="G49" s="327">
        <v>732</v>
      </c>
      <c r="H49" s="19">
        <v>829</v>
      </c>
    </row>
    <row r="50" spans="1:8" ht="12" customHeight="1" x14ac:dyDescent="0.15">
      <c r="A50" s="16"/>
      <c r="B50" s="32" t="s">
        <v>36</v>
      </c>
      <c r="C50" s="327">
        <f t="shared" si="7"/>
        <v>3912</v>
      </c>
      <c r="D50" s="327">
        <v>1828</v>
      </c>
      <c r="E50" s="327">
        <v>2084</v>
      </c>
      <c r="F50" s="327">
        <v>4047</v>
      </c>
      <c r="G50" s="327">
        <v>1897</v>
      </c>
      <c r="H50" s="19">
        <v>2150</v>
      </c>
    </row>
    <row r="51" spans="1:8" ht="12" customHeight="1" x14ac:dyDescent="0.15">
      <c r="A51" s="16"/>
      <c r="B51" s="32" t="s">
        <v>37</v>
      </c>
      <c r="C51" s="327">
        <f t="shared" si="7"/>
        <v>126</v>
      </c>
      <c r="D51" s="327">
        <v>62</v>
      </c>
      <c r="E51" s="327">
        <v>64</v>
      </c>
      <c r="F51" s="327">
        <v>119</v>
      </c>
      <c r="G51" s="327">
        <v>60</v>
      </c>
      <c r="H51" s="19">
        <v>59</v>
      </c>
    </row>
    <row r="52" spans="1:8" ht="12" customHeight="1" x14ac:dyDescent="0.15">
      <c r="A52" s="16"/>
      <c r="B52" s="32" t="s">
        <v>38</v>
      </c>
      <c r="C52" s="327">
        <f t="shared" si="7"/>
        <v>117</v>
      </c>
      <c r="D52" s="327">
        <v>54</v>
      </c>
      <c r="E52" s="327">
        <v>63</v>
      </c>
      <c r="F52" s="327">
        <v>131</v>
      </c>
      <c r="G52" s="327">
        <v>59</v>
      </c>
      <c r="H52" s="19">
        <v>72</v>
      </c>
    </row>
    <row r="53" spans="1:8" ht="12" customHeight="1" x14ac:dyDescent="0.15">
      <c r="A53" s="16"/>
      <c r="B53" s="32" t="s">
        <v>39</v>
      </c>
      <c r="C53" s="327">
        <f t="shared" si="7"/>
        <v>741</v>
      </c>
      <c r="D53" s="327">
        <v>356</v>
      </c>
      <c r="E53" s="327">
        <v>385</v>
      </c>
      <c r="F53" s="327">
        <v>749</v>
      </c>
      <c r="G53" s="327">
        <v>349</v>
      </c>
      <c r="H53" s="19">
        <v>400</v>
      </c>
    </row>
    <row r="54" spans="1:8" ht="12" customHeight="1" x14ac:dyDescent="0.15">
      <c r="A54" s="16"/>
      <c r="B54" s="32" t="s">
        <v>40</v>
      </c>
      <c r="C54" s="327">
        <f t="shared" si="7"/>
        <v>1261</v>
      </c>
      <c r="D54" s="327">
        <v>605</v>
      </c>
      <c r="E54" s="327">
        <v>656</v>
      </c>
      <c r="F54" s="327">
        <v>1256</v>
      </c>
      <c r="G54" s="327">
        <v>599</v>
      </c>
      <c r="H54" s="19">
        <v>657</v>
      </c>
    </row>
    <row r="55" spans="1:8" ht="12" customHeight="1" x14ac:dyDescent="0.15">
      <c r="A55" s="16"/>
      <c r="B55" s="32" t="s">
        <v>41</v>
      </c>
      <c r="C55" s="327">
        <f t="shared" si="7"/>
        <v>943</v>
      </c>
      <c r="D55" s="327">
        <v>429</v>
      </c>
      <c r="E55" s="327">
        <v>514</v>
      </c>
      <c r="F55" s="327">
        <v>916</v>
      </c>
      <c r="G55" s="327">
        <v>420</v>
      </c>
      <c r="H55" s="19">
        <v>496</v>
      </c>
    </row>
    <row r="56" spans="1:8" ht="12" customHeight="1" x14ac:dyDescent="0.15">
      <c r="A56" s="16"/>
      <c r="B56" s="32" t="s">
        <v>42</v>
      </c>
      <c r="C56" s="327">
        <f t="shared" si="7"/>
        <v>1452</v>
      </c>
      <c r="D56" s="327">
        <v>704</v>
      </c>
      <c r="E56" s="327">
        <v>748</v>
      </c>
      <c r="F56" s="327">
        <v>1459</v>
      </c>
      <c r="G56" s="327">
        <v>701</v>
      </c>
      <c r="H56" s="19">
        <v>758</v>
      </c>
    </row>
    <row r="57" spans="1:8" ht="12" customHeight="1" x14ac:dyDescent="0.15">
      <c r="A57" s="16"/>
      <c r="B57" s="32" t="s">
        <v>43</v>
      </c>
      <c r="C57" s="327">
        <f t="shared" si="7"/>
        <v>476</v>
      </c>
      <c r="D57" s="327">
        <v>221</v>
      </c>
      <c r="E57" s="327">
        <v>255</v>
      </c>
      <c r="F57" s="327">
        <v>485</v>
      </c>
      <c r="G57" s="327">
        <v>225</v>
      </c>
      <c r="H57" s="19">
        <v>260</v>
      </c>
    </row>
    <row r="58" spans="1:8" ht="12" customHeight="1" x14ac:dyDescent="0.15">
      <c r="A58" s="16"/>
      <c r="B58" s="32" t="s">
        <v>44</v>
      </c>
      <c r="C58" s="327">
        <f t="shared" si="7"/>
        <v>852</v>
      </c>
      <c r="D58" s="327">
        <v>411</v>
      </c>
      <c r="E58" s="327">
        <v>441</v>
      </c>
      <c r="F58" s="327">
        <v>854</v>
      </c>
      <c r="G58" s="327">
        <v>416</v>
      </c>
      <c r="H58" s="19">
        <v>438</v>
      </c>
    </row>
    <row r="59" spans="1:8" ht="12" customHeight="1" x14ac:dyDescent="0.15">
      <c r="A59" s="16"/>
      <c r="B59" s="32" t="s">
        <v>45</v>
      </c>
      <c r="C59" s="327">
        <f t="shared" si="7"/>
        <v>265</v>
      </c>
      <c r="D59" s="327">
        <v>136</v>
      </c>
      <c r="E59" s="327">
        <v>129</v>
      </c>
      <c r="F59" s="327">
        <v>257</v>
      </c>
      <c r="G59" s="327">
        <v>132</v>
      </c>
      <c r="H59" s="19">
        <v>125</v>
      </c>
    </row>
    <row r="60" spans="1:8" ht="12" customHeight="1" x14ac:dyDescent="0.15">
      <c r="A60" s="16"/>
      <c r="B60" s="32" t="s">
        <v>46</v>
      </c>
      <c r="C60" s="327">
        <f>SUM(D60:E60)</f>
        <v>243</v>
      </c>
      <c r="D60" s="327">
        <v>101</v>
      </c>
      <c r="E60" s="327">
        <v>142</v>
      </c>
      <c r="F60" s="327">
        <v>243</v>
      </c>
      <c r="G60" s="327">
        <v>99</v>
      </c>
      <c r="H60" s="19">
        <v>144</v>
      </c>
    </row>
    <row r="61" spans="1:8" ht="12" customHeight="1" x14ac:dyDescent="0.15">
      <c r="A61" s="16"/>
      <c r="B61" s="32" t="s">
        <v>47</v>
      </c>
      <c r="C61" s="327">
        <f t="shared" ref="C61" si="8">SUM(D61:E61)</f>
        <v>356</v>
      </c>
      <c r="D61" s="327">
        <v>148</v>
      </c>
      <c r="E61" s="327">
        <v>208</v>
      </c>
      <c r="F61" s="327">
        <v>322</v>
      </c>
      <c r="G61" s="327">
        <v>137</v>
      </c>
      <c r="H61" s="19">
        <v>185</v>
      </c>
    </row>
    <row r="62" spans="1:8" ht="12" customHeight="1" x14ac:dyDescent="0.15">
      <c r="A62" s="16"/>
      <c r="B62" s="31" t="s">
        <v>225</v>
      </c>
      <c r="C62" s="327">
        <f>SUM(D62:E62)</f>
        <v>213</v>
      </c>
      <c r="D62" s="327">
        <v>99</v>
      </c>
      <c r="E62" s="327">
        <v>114</v>
      </c>
      <c r="F62" s="327">
        <v>207</v>
      </c>
      <c r="G62" s="327">
        <v>93</v>
      </c>
      <c r="H62" s="19">
        <v>114</v>
      </c>
    </row>
    <row r="63" spans="1:8" ht="12" customHeight="1" x14ac:dyDescent="0.15">
      <c r="A63" s="16"/>
      <c r="B63" s="32" t="s">
        <v>48</v>
      </c>
      <c r="C63" s="327">
        <f>SUM(D63:E63)</f>
        <v>2278</v>
      </c>
      <c r="D63" s="327">
        <v>1127</v>
      </c>
      <c r="E63" s="327">
        <v>1151</v>
      </c>
      <c r="F63" s="327">
        <v>2318</v>
      </c>
      <c r="G63" s="327">
        <v>1146</v>
      </c>
      <c r="H63" s="19">
        <v>1172</v>
      </c>
    </row>
    <row r="64" spans="1:8" ht="12" customHeight="1" thickBot="1" x14ac:dyDescent="0.2">
      <c r="A64" s="33"/>
      <c r="B64" s="34" t="s">
        <v>49</v>
      </c>
      <c r="C64" s="20">
        <f t="shared" ref="C64" si="9">SUM(D64:E64)</f>
        <v>44</v>
      </c>
      <c r="D64" s="20">
        <v>7</v>
      </c>
      <c r="E64" s="20">
        <v>37</v>
      </c>
      <c r="F64" s="20">
        <v>36</v>
      </c>
      <c r="G64" s="20">
        <v>6</v>
      </c>
      <c r="H64" s="341">
        <v>30</v>
      </c>
    </row>
    <row r="65" spans="8:8" ht="15" customHeight="1" x14ac:dyDescent="0.15">
      <c r="H65" s="26" t="s">
        <v>7</v>
      </c>
    </row>
    <row r="66" spans="8:8" ht="14.25" customHeight="1" x14ac:dyDescent="0.15"/>
  </sheetData>
  <sheetProtection sheet="1" objects="1" scenarios="1" selectLockedCells="1" selectUnlockedCells="1"/>
  <mergeCells count="35">
    <mergeCell ref="G8:H8"/>
    <mergeCell ref="G9:H9"/>
    <mergeCell ref="G10:H10"/>
    <mergeCell ref="G12:H12"/>
    <mergeCell ref="A16:B16"/>
    <mergeCell ref="G14:H14"/>
    <mergeCell ref="G16:H16"/>
    <mergeCell ref="A9:B9"/>
    <mergeCell ref="A10:B10"/>
    <mergeCell ref="G13:H13"/>
    <mergeCell ref="A11:B11"/>
    <mergeCell ref="A12:B12"/>
    <mergeCell ref="A13:B13"/>
    <mergeCell ref="G11:H11"/>
    <mergeCell ref="G4:H4"/>
    <mergeCell ref="G5:H5"/>
    <mergeCell ref="A1:H1"/>
    <mergeCell ref="A22:B22"/>
    <mergeCell ref="A15:B15"/>
    <mergeCell ref="A14:B14"/>
    <mergeCell ref="F20:H20"/>
    <mergeCell ref="G17:H17"/>
    <mergeCell ref="A20:B21"/>
    <mergeCell ref="C20:E20"/>
    <mergeCell ref="G15:H15"/>
    <mergeCell ref="G6:H6"/>
    <mergeCell ref="A8:B8"/>
    <mergeCell ref="A7:B7"/>
    <mergeCell ref="A6:B6"/>
    <mergeCell ref="G7:H7"/>
    <mergeCell ref="A4:B5"/>
    <mergeCell ref="C4:C5"/>
    <mergeCell ref="D4:D5"/>
    <mergeCell ref="E4:E5"/>
    <mergeCell ref="F4:F5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firstPageNumber="182" orientation="portrait" useFirstPageNumber="1" verticalDpi="300" r:id="rId1"/>
  <headerFooter scaleWithDoc="0" alignWithMargins="0">
    <oddHeader>&amp;L&amp;"ＭＳ 明朝,標準"&amp;10選挙及び市職員</oddHeader>
    <oddFooter>&amp;C&amp;"ＭＳ 明朝,標準"&amp;12&amp;A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L54"/>
  <sheetViews>
    <sheetView view="pageBreakPreview" zoomScaleNormal="100" zoomScaleSheetLayoutView="100" workbookViewId="0">
      <selection activeCell="B50" sqref="B50:C50"/>
    </sheetView>
  </sheetViews>
  <sheetFormatPr defaultColWidth="8.75" defaultRowHeight="17.100000000000001" customHeight="1" x14ac:dyDescent="0.15"/>
  <cols>
    <col min="1" max="1" width="10.25" style="72" customWidth="1"/>
    <col min="2" max="2" width="10.25" style="76" customWidth="1"/>
    <col min="3" max="10" width="8.875" style="72" customWidth="1"/>
    <col min="11" max="16384" width="8.75" style="72"/>
  </cols>
  <sheetData>
    <row r="1" spans="1:11" ht="5.0999999999999996" customHeight="1" x14ac:dyDescent="0.15">
      <c r="A1" s="3"/>
      <c r="B1" s="71"/>
      <c r="C1" s="71"/>
      <c r="D1" s="71"/>
      <c r="E1" s="71"/>
      <c r="F1" s="71"/>
      <c r="G1" s="71"/>
      <c r="H1" s="71"/>
      <c r="I1" s="26"/>
      <c r="J1" s="71"/>
    </row>
    <row r="2" spans="1:11" ht="15" customHeight="1" thickBot="1" x14ac:dyDescent="0.2">
      <c r="A2" s="484" t="s">
        <v>384</v>
      </c>
      <c r="B2" s="484"/>
      <c r="C2" s="484"/>
      <c r="D2" s="484"/>
      <c r="E2" s="484"/>
      <c r="F2" s="71"/>
      <c r="G2" s="71"/>
      <c r="H2" s="71"/>
      <c r="J2" s="26" t="s">
        <v>50</v>
      </c>
    </row>
    <row r="3" spans="1:11" ht="24.95" customHeight="1" thickBot="1" x14ac:dyDescent="0.2">
      <c r="A3" s="445" t="s">
        <v>51</v>
      </c>
      <c r="B3" s="449" t="s">
        <v>2</v>
      </c>
      <c r="C3" s="477" t="s">
        <v>303</v>
      </c>
      <c r="D3" s="35" t="s">
        <v>53</v>
      </c>
      <c r="E3" s="477" t="s">
        <v>300</v>
      </c>
      <c r="F3" s="477" t="s">
        <v>301</v>
      </c>
      <c r="G3" s="449" t="s">
        <v>56</v>
      </c>
      <c r="H3" s="449" t="s">
        <v>57</v>
      </c>
      <c r="I3" s="477" t="s">
        <v>302</v>
      </c>
      <c r="J3" s="475" t="s">
        <v>58</v>
      </c>
      <c r="K3" s="71"/>
    </row>
    <row r="4" spans="1:11" ht="24.95" customHeight="1" x14ac:dyDescent="0.15">
      <c r="A4" s="447"/>
      <c r="B4" s="450"/>
      <c r="C4" s="450"/>
      <c r="D4" s="177" t="s">
        <v>59</v>
      </c>
      <c r="E4" s="450"/>
      <c r="F4" s="450"/>
      <c r="G4" s="450"/>
      <c r="H4" s="450"/>
      <c r="I4" s="450"/>
      <c r="J4" s="476"/>
      <c r="K4" s="71"/>
    </row>
    <row r="5" spans="1:11" ht="15" customHeight="1" x14ac:dyDescent="0.15">
      <c r="A5" s="37" t="s">
        <v>435</v>
      </c>
      <c r="B5" s="21">
        <f>SUM(C5:J5)</f>
        <v>29</v>
      </c>
      <c r="C5" s="22">
        <v>1</v>
      </c>
      <c r="D5" s="22">
        <v>1</v>
      </c>
      <c r="E5" s="5">
        <v>1</v>
      </c>
      <c r="F5" s="22">
        <v>2</v>
      </c>
      <c r="G5" s="22">
        <v>4</v>
      </c>
      <c r="H5" s="5">
        <v>1</v>
      </c>
      <c r="I5" s="181">
        <v>0</v>
      </c>
      <c r="J5" s="23">
        <v>19</v>
      </c>
      <c r="K5" s="71"/>
    </row>
    <row r="6" spans="1:11" ht="14.25" customHeight="1" x14ac:dyDescent="0.15">
      <c r="A6" s="36"/>
      <c r="B6" s="21"/>
      <c r="C6" s="74"/>
      <c r="D6" s="74"/>
      <c r="E6" s="74"/>
      <c r="F6" s="74"/>
      <c r="G6" s="74"/>
      <c r="H6" s="74"/>
      <c r="I6" s="181"/>
      <c r="J6" s="75"/>
      <c r="K6" s="71"/>
    </row>
    <row r="7" spans="1:11" s="73" customFormat="1" ht="15" customHeight="1" x14ac:dyDescent="0.15">
      <c r="A7" s="245" t="s">
        <v>436</v>
      </c>
      <c r="B7" s="21">
        <f>SUM(C7:J7)</f>
        <v>27</v>
      </c>
      <c r="C7" s="22">
        <v>1</v>
      </c>
      <c r="D7" s="22">
        <v>1</v>
      </c>
      <c r="E7" s="5">
        <v>0</v>
      </c>
      <c r="F7" s="22">
        <v>2</v>
      </c>
      <c r="G7" s="22">
        <v>4</v>
      </c>
      <c r="H7" s="5">
        <v>0</v>
      </c>
      <c r="I7" s="181">
        <v>0</v>
      </c>
      <c r="J7" s="23">
        <v>19</v>
      </c>
    </row>
    <row r="8" spans="1:11" ht="14.25" customHeight="1" x14ac:dyDescent="0.15">
      <c r="A8" s="36"/>
      <c r="B8" s="21"/>
      <c r="C8" s="22"/>
      <c r="D8" s="22"/>
      <c r="E8" s="22"/>
      <c r="F8" s="22"/>
      <c r="G8" s="22"/>
      <c r="H8" s="22"/>
      <c r="I8" s="22"/>
      <c r="J8" s="23"/>
      <c r="K8" s="71"/>
    </row>
    <row r="9" spans="1:11" s="73" customFormat="1" ht="15" customHeight="1" x14ac:dyDescent="0.15">
      <c r="A9" s="245" t="s">
        <v>308</v>
      </c>
      <c r="B9" s="21">
        <f>SUM(C9:J9)</f>
        <v>27</v>
      </c>
      <c r="C9" s="22">
        <v>1</v>
      </c>
      <c r="D9" s="22">
        <v>1</v>
      </c>
      <c r="E9" s="181">
        <v>0</v>
      </c>
      <c r="F9" s="22">
        <v>2</v>
      </c>
      <c r="G9" s="22">
        <v>4</v>
      </c>
      <c r="H9" s="181">
        <v>0</v>
      </c>
      <c r="I9" s="181">
        <v>0</v>
      </c>
      <c r="J9" s="23">
        <v>19</v>
      </c>
    </row>
    <row r="10" spans="1:11" s="73" customFormat="1" ht="14.25" customHeight="1" x14ac:dyDescent="0.15">
      <c r="A10" s="245"/>
      <c r="B10" s="21"/>
      <c r="C10" s="22"/>
      <c r="D10" s="22"/>
      <c r="E10" s="22"/>
      <c r="F10" s="22"/>
      <c r="G10" s="22"/>
      <c r="H10" s="22"/>
      <c r="I10" s="22"/>
      <c r="J10" s="23"/>
    </row>
    <row r="11" spans="1:11" s="73" customFormat="1" ht="15" customHeight="1" x14ac:dyDescent="0.15">
      <c r="A11" s="245" t="s">
        <v>309</v>
      </c>
      <c r="B11" s="21">
        <f>SUM(C11:J11)</f>
        <v>27</v>
      </c>
      <c r="C11" s="25">
        <v>1</v>
      </c>
      <c r="D11" s="25">
        <v>1</v>
      </c>
      <c r="E11" s="181">
        <v>0</v>
      </c>
      <c r="F11" s="22">
        <v>2</v>
      </c>
      <c r="G11" s="22">
        <v>4</v>
      </c>
      <c r="H11" s="181">
        <v>0</v>
      </c>
      <c r="I11" s="181">
        <v>0</v>
      </c>
      <c r="J11" s="23">
        <v>19</v>
      </c>
    </row>
    <row r="12" spans="1:11" ht="14.25" customHeight="1" x14ac:dyDescent="0.15">
      <c r="A12" s="245"/>
      <c r="B12" s="21"/>
      <c r="C12" s="22"/>
      <c r="D12" s="22"/>
      <c r="E12" s="22"/>
      <c r="F12" s="22"/>
      <c r="G12" s="22"/>
      <c r="H12" s="22"/>
      <c r="I12" s="22"/>
      <c r="J12" s="23"/>
      <c r="K12" s="71"/>
    </row>
    <row r="13" spans="1:11" s="73" customFormat="1" ht="15" customHeight="1" x14ac:dyDescent="0.15">
      <c r="A13" s="244" t="s">
        <v>310</v>
      </c>
      <c r="B13" s="21">
        <f>SUM(C13:J13)</f>
        <v>27</v>
      </c>
      <c r="C13" s="25">
        <v>0</v>
      </c>
      <c r="D13" s="25">
        <v>0</v>
      </c>
      <c r="E13" s="181">
        <v>1</v>
      </c>
      <c r="F13" s="22">
        <v>3</v>
      </c>
      <c r="G13" s="22">
        <v>4</v>
      </c>
      <c r="H13" s="181" t="s">
        <v>94</v>
      </c>
      <c r="I13" s="181">
        <v>1</v>
      </c>
      <c r="J13" s="23">
        <v>18</v>
      </c>
    </row>
    <row r="14" spans="1:11" ht="14.25" customHeight="1" x14ac:dyDescent="0.15">
      <c r="A14" s="245"/>
      <c r="B14" s="21"/>
      <c r="C14" s="22"/>
      <c r="D14" s="22"/>
      <c r="E14" s="22"/>
      <c r="F14" s="22"/>
      <c r="G14" s="22"/>
      <c r="H14" s="22"/>
      <c r="I14" s="22"/>
      <c r="J14" s="23"/>
      <c r="K14" s="71"/>
    </row>
    <row r="15" spans="1:11" s="73" customFormat="1" ht="15" customHeight="1" x14ac:dyDescent="0.15">
      <c r="A15" s="326" t="s">
        <v>344</v>
      </c>
      <c r="B15" s="21">
        <f>SUM(C15:J15)</f>
        <v>27</v>
      </c>
      <c r="C15" s="181">
        <v>1</v>
      </c>
      <c r="D15" s="181">
        <v>0</v>
      </c>
      <c r="E15" s="181">
        <v>1</v>
      </c>
      <c r="F15" s="22">
        <v>3</v>
      </c>
      <c r="G15" s="22">
        <v>4</v>
      </c>
      <c r="H15" s="181" t="s">
        <v>94</v>
      </c>
      <c r="I15" s="181">
        <v>1</v>
      </c>
      <c r="J15" s="23">
        <v>17</v>
      </c>
    </row>
    <row r="16" spans="1:11" s="73" customFormat="1" ht="14.25" customHeight="1" x14ac:dyDescent="0.15">
      <c r="A16" s="326"/>
      <c r="B16" s="21"/>
      <c r="C16" s="22"/>
      <c r="D16" s="22"/>
      <c r="E16" s="22"/>
      <c r="F16" s="22"/>
      <c r="G16" s="22"/>
      <c r="H16" s="22"/>
      <c r="I16" s="22"/>
      <c r="J16" s="23"/>
    </row>
    <row r="17" spans="1:11" s="73" customFormat="1" ht="15" customHeight="1" thickBot="1" x14ac:dyDescent="0.2">
      <c r="A17" s="342" t="s">
        <v>345</v>
      </c>
      <c r="B17" s="343">
        <f>SUM(C17:J17)</f>
        <v>27</v>
      </c>
      <c r="C17" s="344">
        <v>1</v>
      </c>
      <c r="D17" s="344">
        <v>0</v>
      </c>
      <c r="E17" s="344">
        <v>1</v>
      </c>
      <c r="F17" s="345">
        <v>3</v>
      </c>
      <c r="G17" s="345">
        <v>4</v>
      </c>
      <c r="H17" s="344">
        <v>0</v>
      </c>
      <c r="I17" s="344">
        <v>1</v>
      </c>
      <c r="J17" s="346">
        <v>17</v>
      </c>
    </row>
    <row r="18" spans="1:11" ht="15" customHeight="1" x14ac:dyDescent="0.15">
      <c r="B18" s="71"/>
      <c r="C18" s="71"/>
      <c r="D18" s="71"/>
      <c r="E18" s="71"/>
      <c r="F18" s="71"/>
      <c r="G18" s="71"/>
      <c r="H18" s="71"/>
      <c r="J18" s="26" t="s">
        <v>60</v>
      </c>
      <c r="K18" s="71"/>
    </row>
    <row r="19" spans="1:11" ht="15" customHeight="1" x14ac:dyDescent="0.15">
      <c r="A19" s="3"/>
      <c r="B19" s="71"/>
      <c r="C19" s="71"/>
      <c r="D19" s="71"/>
      <c r="E19" s="71"/>
      <c r="F19" s="71"/>
      <c r="G19" s="71"/>
      <c r="H19" s="71"/>
      <c r="I19" s="71"/>
      <c r="J19" s="71"/>
      <c r="K19" s="71"/>
    </row>
    <row r="20" spans="1:11" ht="15" customHeight="1" thickBot="1" x14ac:dyDescent="0.2">
      <c r="A20" s="484" t="s">
        <v>385</v>
      </c>
      <c r="B20" s="484"/>
      <c r="C20" s="484"/>
      <c r="D20" s="484"/>
      <c r="E20" s="484"/>
      <c r="F20" s="71"/>
      <c r="G20" s="71"/>
      <c r="H20" s="71"/>
      <c r="J20" s="26" t="s">
        <v>50</v>
      </c>
      <c r="K20" s="71"/>
    </row>
    <row r="21" spans="1:11" ht="24.95" customHeight="1" thickBot="1" x14ac:dyDescent="0.2">
      <c r="A21" s="445" t="s">
        <v>61</v>
      </c>
      <c r="B21" s="449" t="s">
        <v>62</v>
      </c>
      <c r="C21" s="480" t="s">
        <v>305</v>
      </c>
      <c r="D21" s="481"/>
      <c r="E21" s="482"/>
      <c r="F21" s="38" t="s">
        <v>63</v>
      </c>
      <c r="G21" s="38" t="s">
        <v>64</v>
      </c>
      <c r="H21" s="38" t="s">
        <v>65</v>
      </c>
      <c r="I21" s="38" t="s">
        <v>66</v>
      </c>
      <c r="J21" s="196" t="s">
        <v>67</v>
      </c>
    </row>
    <row r="22" spans="1:11" ht="24.95" customHeight="1" x14ac:dyDescent="0.15">
      <c r="A22" s="447"/>
      <c r="B22" s="450"/>
      <c r="C22" s="478" t="s">
        <v>68</v>
      </c>
      <c r="D22" s="479"/>
      <c r="E22" s="39" t="s">
        <v>69</v>
      </c>
      <c r="F22" s="40" t="s">
        <v>70</v>
      </c>
      <c r="G22" s="40" t="s">
        <v>71</v>
      </c>
      <c r="H22" s="40" t="s">
        <v>72</v>
      </c>
      <c r="I22" s="40" t="s">
        <v>73</v>
      </c>
      <c r="J22" s="41" t="s">
        <v>74</v>
      </c>
    </row>
    <row r="23" spans="1:11" ht="15" customHeight="1" x14ac:dyDescent="0.15">
      <c r="A23" s="249" t="s">
        <v>435</v>
      </c>
      <c r="B23" s="277">
        <v>30</v>
      </c>
      <c r="C23" s="483">
        <v>29</v>
      </c>
      <c r="D23" s="483"/>
      <c r="E23" s="276">
        <v>26</v>
      </c>
      <c r="F23" s="5">
        <v>0</v>
      </c>
      <c r="G23" s="276">
        <v>2</v>
      </c>
      <c r="H23" s="276">
        <v>3</v>
      </c>
      <c r="I23" s="276">
        <v>11</v>
      </c>
      <c r="J23" s="19">
        <v>13</v>
      </c>
    </row>
    <row r="24" spans="1:11" ht="14.25" customHeight="1" x14ac:dyDescent="0.15">
      <c r="A24" s="36"/>
      <c r="B24" s="248"/>
      <c r="C24" s="483"/>
      <c r="D24" s="483"/>
      <c r="E24" s="247"/>
      <c r="F24" s="247"/>
      <c r="G24" s="247"/>
      <c r="H24" s="247"/>
      <c r="I24" s="247"/>
      <c r="J24" s="19"/>
    </row>
    <row r="25" spans="1:11" s="73" customFormat="1" ht="15" customHeight="1" x14ac:dyDescent="0.15">
      <c r="A25" s="245" t="s">
        <v>436</v>
      </c>
      <c r="B25" s="248">
        <v>27</v>
      </c>
      <c r="C25" s="483">
        <v>27</v>
      </c>
      <c r="D25" s="483"/>
      <c r="E25" s="247">
        <v>25</v>
      </c>
      <c r="F25" s="5">
        <v>0</v>
      </c>
      <c r="G25" s="247">
        <v>3</v>
      </c>
      <c r="H25" s="247">
        <v>4</v>
      </c>
      <c r="I25" s="247">
        <v>7</v>
      </c>
      <c r="J25" s="19">
        <v>13</v>
      </c>
    </row>
    <row r="26" spans="1:11" ht="14.25" customHeight="1" x14ac:dyDescent="0.15">
      <c r="A26" s="245"/>
      <c r="B26" s="248"/>
      <c r="C26" s="483"/>
      <c r="D26" s="483"/>
      <c r="E26" s="247"/>
      <c r="F26" s="247"/>
      <c r="G26" s="247"/>
      <c r="H26" s="247"/>
      <c r="I26" s="247"/>
      <c r="J26" s="19"/>
    </row>
    <row r="27" spans="1:11" s="73" customFormat="1" ht="15" customHeight="1" x14ac:dyDescent="0.15">
      <c r="A27" s="245" t="s">
        <v>308</v>
      </c>
      <c r="B27" s="248">
        <v>27</v>
      </c>
      <c r="C27" s="483">
        <v>27</v>
      </c>
      <c r="D27" s="483"/>
      <c r="E27" s="247">
        <v>25</v>
      </c>
      <c r="F27" s="5">
        <v>0</v>
      </c>
      <c r="G27" s="247">
        <v>2</v>
      </c>
      <c r="H27" s="247">
        <v>5</v>
      </c>
      <c r="I27" s="247">
        <v>6</v>
      </c>
      <c r="J27" s="19">
        <v>14</v>
      </c>
    </row>
    <row r="28" spans="1:11" s="73" customFormat="1" ht="14.25" customHeight="1" x14ac:dyDescent="0.15">
      <c r="A28" s="245"/>
      <c r="B28" s="248"/>
      <c r="C28" s="483"/>
      <c r="D28" s="483"/>
      <c r="E28" s="247"/>
      <c r="F28" s="247"/>
      <c r="G28" s="247"/>
      <c r="H28" s="247"/>
      <c r="I28" s="247"/>
      <c r="J28" s="19"/>
    </row>
    <row r="29" spans="1:11" s="73" customFormat="1" ht="15" customHeight="1" x14ac:dyDescent="0.15">
      <c r="A29" s="245" t="s">
        <v>309</v>
      </c>
      <c r="B29" s="248">
        <v>27</v>
      </c>
      <c r="C29" s="483">
        <v>27</v>
      </c>
      <c r="D29" s="483"/>
      <c r="E29" s="247">
        <v>25</v>
      </c>
      <c r="F29" s="5">
        <v>0</v>
      </c>
      <c r="G29" s="247">
        <v>2</v>
      </c>
      <c r="H29" s="247">
        <v>5</v>
      </c>
      <c r="I29" s="247">
        <v>5</v>
      </c>
      <c r="J29" s="19">
        <v>15</v>
      </c>
    </row>
    <row r="30" spans="1:11" ht="14.25" customHeight="1" x14ac:dyDescent="0.15">
      <c r="A30" s="245"/>
      <c r="B30" s="248"/>
      <c r="C30" s="483"/>
      <c r="D30" s="483"/>
      <c r="E30" s="247"/>
      <c r="F30" s="247"/>
      <c r="G30" s="247"/>
      <c r="H30" s="247"/>
      <c r="I30" s="247"/>
      <c r="J30" s="19"/>
    </row>
    <row r="31" spans="1:11" s="73" customFormat="1" ht="15" customHeight="1" x14ac:dyDescent="0.15">
      <c r="A31" s="244" t="s">
        <v>310</v>
      </c>
      <c r="B31" s="248">
        <v>27</v>
      </c>
      <c r="C31" s="483">
        <v>27</v>
      </c>
      <c r="D31" s="483"/>
      <c r="E31" s="247">
        <v>24</v>
      </c>
      <c r="F31" s="5">
        <v>1</v>
      </c>
      <c r="G31" s="247">
        <v>8</v>
      </c>
      <c r="H31" s="247">
        <v>1</v>
      </c>
      <c r="I31" s="247">
        <v>6</v>
      </c>
      <c r="J31" s="19">
        <v>11</v>
      </c>
    </row>
    <row r="32" spans="1:11" ht="14.25" customHeight="1" x14ac:dyDescent="0.15">
      <c r="A32" s="245"/>
      <c r="B32" s="248"/>
      <c r="C32" s="483"/>
      <c r="D32" s="483"/>
      <c r="E32" s="247"/>
      <c r="F32" s="247"/>
      <c r="G32" s="247"/>
      <c r="H32" s="247"/>
      <c r="I32" s="247"/>
      <c r="J32" s="19"/>
    </row>
    <row r="33" spans="1:12" s="73" customFormat="1" ht="15" customHeight="1" x14ac:dyDescent="0.15">
      <c r="A33" s="244" t="s">
        <v>344</v>
      </c>
      <c r="B33" s="248">
        <v>27</v>
      </c>
      <c r="C33" s="483">
        <v>27</v>
      </c>
      <c r="D33" s="483"/>
      <c r="E33" s="247">
        <v>24</v>
      </c>
      <c r="F33" s="5">
        <v>1</v>
      </c>
      <c r="G33" s="247">
        <v>7</v>
      </c>
      <c r="H33" s="247">
        <v>2</v>
      </c>
      <c r="I33" s="247">
        <v>2</v>
      </c>
      <c r="J33" s="19">
        <v>15</v>
      </c>
    </row>
    <row r="34" spans="1:12" s="73" customFormat="1" ht="14.25" customHeight="1" x14ac:dyDescent="0.15">
      <c r="A34" s="326"/>
      <c r="B34" s="328"/>
      <c r="C34" s="483"/>
      <c r="D34" s="483"/>
      <c r="E34" s="327"/>
      <c r="F34" s="327"/>
      <c r="G34" s="327"/>
      <c r="H34" s="327"/>
      <c r="I34" s="327"/>
      <c r="J34" s="19"/>
    </row>
    <row r="35" spans="1:12" s="73" customFormat="1" ht="15" customHeight="1" thickBot="1" x14ac:dyDescent="0.2">
      <c r="A35" s="342" t="s">
        <v>345</v>
      </c>
      <c r="B35" s="347">
        <v>27</v>
      </c>
      <c r="C35" s="485">
        <v>27</v>
      </c>
      <c r="D35" s="485"/>
      <c r="E35" s="348">
        <v>24</v>
      </c>
      <c r="F35" s="349">
        <v>1</v>
      </c>
      <c r="G35" s="348">
        <v>7</v>
      </c>
      <c r="H35" s="348">
        <v>2</v>
      </c>
      <c r="I35" s="348">
        <v>2</v>
      </c>
      <c r="J35" s="350">
        <v>15</v>
      </c>
    </row>
    <row r="36" spans="1:12" ht="15" customHeight="1" x14ac:dyDescent="0.15">
      <c r="B36" s="71"/>
      <c r="C36" s="71"/>
      <c r="D36" s="71"/>
      <c r="E36" s="71"/>
      <c r="F36" s="71"/>
      <c r="G36" s="71"/>
      <c r="H36" s="71"/>
      <c r="J36" s="26" t="s">
        <v>60</v>
      </c>
      <c r="K36" s="71"/>
    </row>
    <row r="37" spans="1:12" ht="15" customHeight="1" x14ac:dyDescent="0.15">
      <c r="A37" s="3"/>
      <c r="B37" s="71"/>
      <c r="C37" s="71"/>
      <c r="D37" s="71"/>
      <c r="E37" s="71"/>
      <c r="F37" s="71"/>
      <c r="G37" s="71"/>
      <c r="H37" s="71"/>
      <c r="I37" s="71"/>
      <c r="J37" s="71"/>
      <c r="K37" s="71"/>
    </row>
    <row r="38" spans="1:12" ht="15" customHeight="1" thickBot="1" x14ac:dyDescent="0.2">
      <c r="A38" s="484" t="s">
        <v>386</v>
      </c>
      <c r="B38" s="484"/>
      <c r="C38" s="484"/>
      <c r="D38" s="484"/>
      <c r="E38" s="484"/>
      <c r="F38" s="71"/>
      <c r="G38" s="71"/>
      <c r="H38" s="71"/>
      <c r="J38" s="26" t="s">
        <v>50</v>
      </c>
      <c r="K38" s="71"/>
    </row>
    <row r="39" spans="1:12" ht="24.95" customHeight="1" x14ac:dyDescent="0.15">
      <c r="A39" s="42" t="s">
        <v>51</v>
      </c>
      <c r="B39" s="480" t="s">
        <v>304</v>
      </c>
      <c r="C39" s="482"/>
      <c r="D39" s="179" t="s">
        <v>75</v>
      </c>
      <c r="E39" s="179" t="s">
        <v>76</v>
      </c>
      <c r="F39" s="179" t="s">
        <v>77</v>
      </c>
      <c r="G39" s="179" t="s">
        <v>78</v>
      </c>
      <c r="H39" s="179" t="s">
        <v>79</v>
      </c>
      <c r="I39" s="179" t="s">
        <v>80</v>
      </c>
      <c r="J39" s="229" t="s">
        <v>81</v>
      </c>
      <c r="K39" s="43"/>
      <c r="L39" s="71"/>
    </row>
    <row r="40" spans="1:12" ht="15" customHeight="1" x14ac:dyDescent="0.15">
      <c r="A40" s="249" t="s">
        <v>435</v>
      </c>
      <c r="B40" s="486">
        <f>SUM(D40:J40)</f>
        <v>27</v>
      </c>
      <c r="C40" s="487"/>
      <c r="D40" s="251">
        <v>0</v>
      </c>
      <c r="E40" s="251">
        <v>0</v>
      </c>
      <c r="F40" s="273">
        <v>0</v>
      </c>
      <c r="G40" s="273">
        <v>0</v>
      </c>
      <c r="H40" s="273">
        <v>0</v>
      </c>
      <c r="I40" s="251">
        <v>0</v>
      </c>
      <c r="J40" s="250">
        <v>27</v>
      </c>
      <c r="K40" s="43"/>
      <c r="L40" s="71"/>
    </row>
    <row r="41" spans="1:12" ht="14.25" customHeight="1" x14ac:dyDescent="0.15">
      <c r="A41" s="36"/>
      <c r="B41" s="489"/>
      <c r="C41" s="483"/>
      <c r="D41" s="25"/>
      <c r="E41" s="25"/>
      <c r="F41" s="247"/>
      <c r="G41" s="247"/>
      <c r="H41" s="247"/>
      <c r="I41" s="25"/>
      <c r="J41" s="19"/>
      <c r="K41" s="43"/>
      <c r="L41" s="71"/>
    </row>
    <row r="42" spans="1:12" s="73" customFormat="1" ht="15" customHeight="1" x14ac:dyDescent="0.15">
      <c r="A42" s="182" t="s">
        <v>436</v>
      </c>
      <c r="B42" s="490">
        <f>SUM(D42:J42)</f>
        <v>27</v>
      </c>
      <c r="C42" s="483"/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19">
        <v>27</v>
      </c>
      <c r="K42" s="44"/>
    </row>
    <row r="43" spans="1:12" ht="14.25" customHeight="1" x14ac:dyDescent="0.15">
      <c r="A43" s="201"/>
      <c r="B43" s="490"/>
      <c r="C43" s="483"/>
      <c r="D43" s="25"/>
      <c r="E43" s="25"/>
      <c r="F43" s="25"/>
      <c r="G43" s="25"/>
      <c r="H43" s="25"/>
      <c r="I43" s="25"/>
      <c r="J43" s="19"/>
      <c r="K43" s="43"/>
      <c r="L43" s="71"/>
    </row>
    <row r="44" spans="1:12" s="73" customFormat="1" ht="15" customHeight="1" x14ac:dyDescent="0.15">
      <c r="A44" s="182" t="s">
        <v>308</v>
      </c>
      <c r="B44" s="490">
        <f>SUM(D44:J44)</f>
        <v>27</v>
      </c>
      <c r="C44" s="483"/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19">
        <v>27</v>
      </c>
      <c r="K44" s="44"/>
    </row>
    <row r="45" spans="1:12" ht="14.25" customHeight="1" x14ac:dyDescent="0.15">
      <c r="A45" s="182"/>
      <c r="B45" s="490"/>
      <c r="C45" s="483"/>
      <c r="D45" s="25"/>
      <c r="E45" s="25"/>
      <c r="F45" s="247"/>
      <c r="G45" s="247"/>
      <c r="H45" s="247"/>
      <c r="I45" s="25"/>
      <c r="J45" s="19"/>
      <c r="K45" s="43"/>
      <c r="L45" s="71"/>
    </row>
    <row r="46" spans="1:12" ht="15" customHeight="1" x14ac:dyDescent="0.15">
      <c r="A46" s="182" t="s">
        <v>309</v>
      </c>
      <c r="B46" s="490">
        <f>SUM(D46:J46)</f>
        <v>27</v>
      </c>
      <c r="C46" s="483"/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19">
        <v>27</v>
      </c>
      <c r="K46" s="43"/>
      <c r="L46" s="71"/>
    </row>
    <row r="47" spans="1:12" ht="14.25" customHeight="1" x14ac:dyDescent="0.15">
      <c r="A47" s="245"/>
      <c r="B47" s="489"/>
      <c r="C47" s="483"/>
      <c r="D47" s="25"/>
      <c r="E47" s="25"/>
      <c r="F47" s="247"/>
      <c r="G47" s="247"/>
      <c r="H47" s="247"/>
      <c r="I47" s="25"/>
      <c r="J47" s="19"/>
      <c r="K47" s="43"/>
      <c r="L47" s="71"/>
    </row>
    <row r="48" spans="1:12" s="73" customFormat="1" ht="15" customHeight="1" x14ac:dyDescent="0.15">
      <c r="A48" s="244" t="s">
        <v>310</v>
      </c>
      <c r="B48" s="489">
        <v>27</v>
      </c>
      <c r="C48" s="483"/>
      <c r="D48" s="25" t="s">
        <v>94</v>
      </c>
      <c r="E48" s="25">
        <v>0</v>
      </c>
      <c r="F48" s="25" t="s">
        <v>94</v>
      </c>
      <c r="G48" s="25">
        <v>1</v>
      </c>
      <c r="H48" s="25">
        <v>1</v>
      </c>
      <c r="I48" s="25">
        <v>0</v>
      </c>
      <c r="J48" s="19">
        <v>25</v>
      </c>
      <c r="K48" s="44"/>
    </row>
    <row r="49" spans="1:12" ht="14.25" customHeight="1" x14ac:dyDescent="0.15">
      <c r="A49" s="245"/>
      <c r="B49" s="489"/>
      <c r="C49" s="483"/>
      <c r="D49" s="25"/>
      <c r="E49" s="25"/>
      <c r="F49" s="247"/>
      <c r="G49" s="247"/>
      <c r="H49" s="247"/>
      <c r="I49" s="25"/>
      <c r="J49" s="19"/>
      <c r="K49" s="43"/>
      <c r="L49" s="71"/>
    </row>
    <row r="50" spans="1:12" s="73" customFormat="1" ht="15" customHeight="1" x14ac:dyDescent="0.15">
      <c r="A50" s="326" t="s">
        <v>344</v>
      </c>
      <c r="B50" s="489">
        <f>SUM(D50:J50)</f>
        <v>27</v>
      </c>
      <c r="C50" s="483"/>
      <c r="D50" s="25">
        <v>0</v>
      </c>
      <c r="E50" s="25">
        <v>1</v>
      </c>
      <c r="F50" s="25">
        <v>0</v>
      </c>
      <c r="G50" s="25">
        <v>0</v>
      </c>
      <c r="H50" s="25">
        <v>0</v>
      </c>
      <c r="I50" s="25">
        <v>0</v>
      </c>
      <c r="J50" s="19">
        <v>26</v>
      </c>
      <c r="K50" s="44"/>
    </row>
    <row r="51" spans="1:12" s="73" customFormat="1" ht="14.25" customHeight="1" x14ac:dyDescent="0.15">
      <c r="A51" s="326"/>
      <c r="B51" s="489"/>
      <c r="C51" s="483"/>
      <c r="D51" s="25"/>
      <c r="E51" s="25"/>
      <c r="F51" s="327"/>
      <c r="G51" s="327"/>
      <c r="H51" s="327"/>
      <c r="I51" s="25"/>
      <c r="J51" s="19"/>
      <c r="K51" s="44"/>
    </row>
    <row r="52" spans="1:12" s="73" customFormat="1" ht="15" customHeight="1" thickBot="1" x14ac:dyDescent="0.2">
      <c r="A52" s="342" t="s">
        <v>345</v>
      </c>
      <c r="B52" s="488">
        <f>SUM(D52:J52)</f>
        <v>27</v>
      </c>
      <c r="C52" s="485"/>
      <c r="D52" s="351">
        <v>0</v>
      </c>
      <c r="E52" s="351">
        <v>1</v>
      </c>
      <c r="F52" s="351">
        <v>0</v>
      </c>
      <c r="G52" s="351">
        <v>0</v>
      </c>
      <c r="H52" s="351">
        <v>0</v>
      </c>
      <c r="I52" s="351">
        <v>0</v>
      </c>
      <c r="J52" s="350">
        <v>26</v>
      </c>
      <c r="K52" s="44"/>
    </row>
    <row r="53" spans="1:12" ht="15" customHeight="1" x14ac:dyDescent="0.15">
      <c r="A53" s="3" t="s">
        <v>82</v>
      </c>
      <c r="B53" s="71"/>
      <c r="C53" s="71"/>
      <c r="D53" s="71"/>
      <c r="E53" s="71"/>
      <c r="F53" s="71"/>
      <c r="G53" s="71"/>
      <c r="H53" s="71"/>
      <c r="J53" s="26" t="s">
        <v>60</v>
      </c>
      <c r="K53" s="71"/>
    </row>
    <row r="54" spans="1:12" ht="17.100000000000001" customHeight="1" x14ac:dyDescent="0.15">
      <c r="A54" s="3"/>
      <c r="B54" s="71"/>
      <c r="C54" s="71"/>
      <c r="D54" s="71"/>
      <c r="E54" s="71"/>
      <c r="F54" s="71"/>
      <c r="G54" s="71"/>
      <c r="H54" s="71"/>
      <c r="I54" s="71"/>
      <c r="J54" s="71"/>
      <c r="K54" s="71"/>
    </row>
  </sheetData>
  <sheetProtection sheet="1" objects="1" scenarios="1" selectLockedCells="1" selectUnlockedCells="1"/>
  <mergeCells count="43">
    <mergeCell ref="B52:C52"/>
    <mergeCell ref="B41:C41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C34:D34"/>
    <mergeCell ref="C35:D35"/>
    <mergeCell ref="B39:C39"/>
    <mergeCell ref="B40:C40"/>
    <mergeCell ref="C30:D30"/>
    <mergeCell ref="C31:D31"/>
    <mergeCell ref="C32:D32"/>
    <mergeCell ref="C33:D33"/>
    <mergeCell ref="A38:E38"/>
    <mergeCell ref="C28:D28"/>
    <mergeCell ref="C29:D29"/>
    <mergeCell ref="A2:E2"/>
    <mergeCell ref="A20:E20"/>
    <mergeCell ref="C24:D24"/>
    <mergeCell ref="C26:D26"/>
    <mergeCell ref="C23:D23"/>
    <mergeCell ref="C25:D25"/>
    <mergeCell ref="C27:D27"/>
    <mergeCell ref="H3:H4"/>
    <mergeCell ref="J3:J4"/>
    <mergeCell ref="A21:A22"/>
    <mergeCell ref="B21:B22"/>
    <mergeCell ref="A3:A4"/>
    <mergeCell ref="B3:B4"/>
    <mergeCell ref="C3:C4"/>
    <mergeCell ref="E3:E4"/>
    <mergeCell ref="F3:F4"/>
    <mergeCell ref="G3:G4"/>
    <mergeCell ref="I3:I4"/>
    <mergeCell ref="C22:D22"/>
    <mergeCell ref="C21:E21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firstPageNumber="183" orientation="portrait" useFirstPageNumber="1" r:id="rId1"/>
  <headerFooter scaleWithDoc="0" alignWithMargins="0">
    <oddHeader>&amp;R&amp;"ＭＳ 明朝,標準"&amp;10選挙及び市職員</oddHeader>
    <oddFooter>&amp;C&amp;"ＭＳ 明朝,標準"&amp;12&amp;A</oddFooter>
  </headerFooter>
  <ignoredErrors>
    <ignoredError sqref="A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W58"/>
  <sheetViews>
    <sheetView view="pageBreakPreview" zoomScaleNormal="100" zoomScaleSheetLayoutView="100" workbookViewId="0">
      <pane xSplit="1" ySplit="7" topLeftCell="B8" activePane="bottomRight" state="frozen"/>
      <selection activeCell="L8" sqref="L8"/>
      <selection pane="topRight" activeCell="L8" sqref="L8"/>
      <selection pane="bottomLeft" activeCell="L8" sqref="L8"/>
      <selection pane="bottomRight" activeCell="AD20" sqref="AD20"/>
    </sheetView>
  </sheetViews>
  <sheetFormatPr defaultColWidth="8.75" defaultRowHeight="15.95" customHeight="1" x14ac:dyDescent="0.15"/>
  <cols>
    <col min="1" max="1" width="15.625" style="72" customWidth="1"/>
    <col min="2" max="3" width="4.75" style="72" customWidth="1"/>
    <col min="4" max="7" width="8.75" style="72" customWidth="1"/>
    <col min="8" max="11" width="7.875" style="72" customWidth="1"/>
    <col min="12" max="23" width="7.75" style="72" hidden="1" customWidth="1"/>
    <col min="24" max="24" width="0" style="72" hidden="1" customWidth="1"/>
    <col min="25" max="16384" width="8.75" style="72"/>
  </cols>
  <sheetData>
    <row r="1" spans="1:23" ht="5.0999999999999996" customHeight="1" x14ac:dyDescent="0.15">
      <c r="A1" s="3"/>
      <c r="B1" s="71"/>
      <c r="C1" s="71"/>
      <c r="D1" s="71"/>
      <c r="E1" s="71"/>
      <c r="F1" s="71"/>
      <c r="G1" s="71"/>
      <c r="H1" s="71"/>
      <c r="I1" s="71"/>
      <c r="J1" s="71"/>
      <c r="K1" s="71"/>
      <c r="L1" s="3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23" ht="15" customHeight="1" thickBot="1" x14ac:dyDescent="0.2">
      <c r="A2" s="3" t="s">
        <v>387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3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</row>
    <row r="3" spans="1:23" ht="3.75" customHeight="1" x14ac:dyDescent="0.15">
      <c r="A3" s="154"/>
      <c r="B3" s="491" t="s">
        <v>245</v>
      </c>
      <c r="C3" s="500" t="s">
        <v>246</v>
      </c>
      <c r="D3" s="155"/>
      <c r="E3" s="156"/>
      <c r="F3" s="155"/>
      <c r="G3" s="156"/>
      <c r="H3" s="155"/>
      <c r="I3" s="157"/>
      <c r="J3" s="156"/>
      <c r="K3" s="228"/>
      <c r="L3" s="158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9"/>
    </row>
    <row r="4" spans="1:23" ht="18" customHeight="1" x14ac:dyDescent="0.15">
      <c r="A4" s="160"/>
      <c r="B4" s="492"/>
      <c r="C4" s="501"/>
      <c r="D4" s="496" t="s">
        <v>83</v>
      </c>
      <c r="E4" s="497"/>
      <c r="F4" s="496" t="s">
        <v>84</v>
      </c>
      <c r="G4" s="497"/>
      <c r="H4" s="496" t="s">
        <v>85</v>
      </c>
      <c r="I4" s="503"/>
      <c r="J4" s="497"/>
      <c r="K4" s="505" t="s">
        <v>247</v>
      </c>
      <c r="L4" s="504" t="s">
        <v>86</v>
      </c>
      <c r="M4" s="504"/>
      <c r="N4" s="504"/>
      <c r="O4" s="504"/>
      <c r="P4" s="504"/>
      <c r="Q4" s="504"/>
      <c r="R4" s="504"/>
      <c r="S4" s="504"/>
      <c r="T4" s="504"/>
      <c r="U4" s="504"/>
      <c r="V4" s="504"/>
      <c r="W4" s="507"/>
    </row>
    <row r="5" spans="1:23" ht="24.75" customHeight="1" x14ac:dyDescent="0.15">
      <c r="A5" s="161" t="s">
        <v>248</v>
      </c>
      <c r="B5" s="492"/>
      <c r="C5" s="501"/>
      <c r="D5" s="498"/>
      <c r="E5" s="499"/>
      <c r="F5" s="498"/>
      <c r="G5" s="499"/>
      <c r="H5" s="498"/>
      <c r="I5" s="504"/>
      <c r="J5" s="499"/>
      <c r="K5" s="505"/>
      <c r="L5" s="55" t="s">
        <v>52</v>
      </c>
      <c r="M5" s="256" t="s">
        <v>347</v>
      </c>
      <c r="N5" s="56" t="s">
        <v>87</v>
      </c>
      <c r="O5" s="57" t="s">
        <v>54</v>
      </c>
      <c r="P5" s="57" t="s">
        <v>55</v>
      </c>
      <c r="Q5" s="57" t="s">
        <v>56</v>
      </c>
      <c r="R5" s="57" t="s">
        <v>249</v>
      </c>
      <c r="S5" s="57" t="s">
        <v>282</v>
      </c>
      <c r="T5" s="57" t="s">
        <v>334</v>
      </c>
      <c r="U5" s="57" t="s">
        <v>335</v>
      </c>
      <c r="V5" s="57" t="s">
        <v>88</v>
      </c>
      <c r="W5" s="162" t="s">
        <v>58</v>
      </c>
    </row>
    <row r="6" spans="1:23" ht="18" customHeight="1" x14ac:dyDescent="0.15">
      <c r="A6" s="160"/>
      <c r="B6" s="492"/>
      <c r="C6" s="501"/>
      <c r="D6" s="494" t="s">
        <v>89</v>
      </c>
      <c r="E6" s="494" t="s">
        <v>90</v>
      </c>
      <c r="F6" s="494" t="s">
        <v>91</v>
      </c>
      <c r="G6" s="494" t="s">
        <v>90</v>
      </c>
      <c r="H6" s="494" t="s">
        <v>89</v>
      </c>
      <c r="I6" s="494" t="s">
        <v>3</v>
      </c>
      <c r="J6" s="494" t="s">
        <v>4</v>
      </c>
      <c r="K6" s="505"/>
      <c r="L6" s="506" t="s">
        <v>92</v>
      </c>
      <c r="M6" s="494" t="s">
        <v>92</v>
      </c>
      <c r="N6" s="494" t="s">
        <v>92</v>
      </c>
      <c r="O6" s="494" t="s">
        <v>92</v>
      </c>
      <c r="P6" s="494" t="s">
        <v>92</v>
      </c>
      <c r="Q6" s="494" t="s">
        <v>92</v>
      </c>
      <c r="R6" s="494" t="s">
        <v>92</v>
      </c>
      <c r="S6" s="236" t="s">
        <v>283</v>
      </c>
      <c r="T6" s="236" t="s">
        <v>283</v>
      </c>
      <c r="U6" s="236" t="s">
        <v>283</v>
      </c>
      <c r="V6" s="494" t="s">
        <v>92</v>
      </c>
      <c r="W6" s="508" t="s">
        <v>92</v>
      </c>
    </row>
    <row r="7" spans="1:23" ht="3" customHeight="1" x14ac:dyDescent="0.15">
      <c r="A7" s="295"/>
      <c r="B7" s="493"/>
      <c r="C7" s="502"/>
      <c r="D7" s="495"/>
      <c r="E7" s="495"/>
      <c r="F7" s="495"/>
      <c r="G7" s="495"/>
      <c r="H7" s="495"/>
      <c r="I7" s="495"/>
      <c r="J7" s="495"/>
      <c r="K7" s="58"/>
      <c r="L7" s="495"/>
      <c r="M7" s="495"/>
      <c r="N7" s="495"/>
      <c r="O7" s="495"/>
      <c r="P7" s="495"/>
      <c r="Q7" s="495"/>
      <c r="R7" s="495"/>
      <c r="S7" s="237"/>
      <c r="T7" s="237"/>
      <c r="U7" s="237"/>
      <c r="V7" s="495"/>
      <c r="W7" s="453"/>
    </row>
    <row r="8" spans="1:23" ht="15.95" customHeight="1" x14ac:dyDescent="0.15">
      <c r="A8" s="296" t="s">
        <v>93</v>
      </c>
      <c r="B8" s="59"/>
      <c r="C8" s="59"/>
      <c r="D8" s="60"/>
      <c r="E8" s="60"/>
      <c r="F8" s="60"/>
      <c r="G8" s="60"/>
      <c r="H8" s="60"/>
      <c r="I8" s="60"/>
      <c r="J8" s="60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165"/>
    </row>
    <row r="9" spans="1:23" ht="15" customHeight="1" x14ac:dyDescent="0.15">
      <c r="A9" s="299" t="s">
        <v>294</v>
      </c>
      <c r="B9" s="308">
        <v>1</v>
      </c>
      <c r="C9" s="18">
        <v>3</v>
      </c>
      <c r="D9" s="18">
        <v>73558</v>
      </c>
      <c r="E9" s="18">
        <v>35666</v>
      </c>
      <c r="F9" s="18">
        <v>54632</v>
      </c>
      <c r="G9" s="18">
        <v>25668</v>
      </c>
      <c r="H9" s="45">
        <v>74.3</v>
      </c>
      <c r="I9" s="45">
        <v>72</v>
      </c>
      <c r="J9" s="45">
        <v>76.400000000000006</v>
      </c>
      <c r="K9" s="18">
        <v>54054</v>
      </c>
      <c r="L9" s="5" t="s">
        <v>94</v>
      </c>
      <c r="M9" s="5" t="s">
        <v>94</v>
      </c>
      <c r="N9" s="5" t="s">
        <v>94</v>
      </c>
      <c r="O9" s="5" t="s">
        <v>94</v>
      </c>
      <c r="P9" s="5" t="s">
        <v>94</v>
      </c>
      <c r="Q9" s="5" t="s">
        <v>94</v>
      </c>
      <c r="R9" s="5" t="s">
        <v>94</v>
      </c>
      <c r="S9" s="5">
        <v>0</v>
      </c>
      <c r="T9" s="5">
        <v>0</v>
      </c>
      <c r="U9" s="5">
        <v>0</v>
      </c>
      <c r="V9" s="5" t="s">
        <v>94</v>
      </c>
      <c r="W9" s="167">
        <v>54054</v>
      </c>
    </row>
    <row r="10" spans="1:23" ht="15" customHeight="1" x14ac:dyDescent="0.15">
      <c r="A10" s="306" t="s">
        <v>241</v>
      </c>
      <c r="B10" s="308">
        <v>1</v>
      </c>
      <c r="C10" s="18">
        <v>3</v>
      </c>
      <c r="D10" s="18">
        <v>76754</v>
      </c>
      <c r="E10" s="18">
        <v>37179</v>
      </c>
      <c r="F10" s="18">
        <v>50421</v>
      </c>
      <c r="G10" s="18">
        <v>23684</v>
      </c>
      <c r="H10" s="45">
        <v>65.599999999999994</v>
      </c>
      <c r="I10" s="45">
        <v>63.7</v>
      </c>
      <c r="J10" s="45">
        <v>67.599999999999994</v>
      </c>
      <c r="K10" s="18">
        <v>49783</v>
      </c>
      <c r="L10" s="5" t="s">
        <v>94</v>
      </c>
      <c r="M10" s="5" t="s">
        <v>94</v>
      </c>
      <c r="N10" s="5" t="s">
        <v>94</v>
      </c>
      <c r="O10" s="5" t="s">
        <v>94</v>
      </c>
      <c r="P10" s="5" t="s">
        <v>94</v>
      </c>
      <c r="Q10" s="5" t="s">
        <v>94</v>
      </c>
      <c r="R10" s="5" t="s">
        <v>94</v>
      </c>
      <c r="S10" s="5">
        <v>0</v>
      </c>
      <c r="T10" s="5">
        <v>0</v>
      </c>
      <c r="U10" s="5">
        <v>0</v>
      </c>
      <c r="V10" s="5" t="s">
        <v>94</v>
      </c>
      <c r="W10" s="167">
        <v>49783</v>
      </c>
    </row>
    <row r="11" spans="1:23" ht="15" customHeight="1" x14ac:dyDescent="0.15">
      <c r="A11" s="306" t="s">
        <v>242</v>
      </c>
      <c r="B11" s="308">
        <v>1</v>
      </c>
      <c r="C11" s="18">
        <v>3</v>
      </c>
      <c r="D11" s="18">
        <v>80708</v>
      </c>
      <c r="E11" s="18">
        <v>38810</v>
      </c>
      <c r="F11" s="18">
        <v>52279</v>
      </c>
      <c r="G11" s="18">
        <v>24559</v>
      </c>
      <c r="H11" s="45">
        <v>64.8</v>
      </c>
      <c r="I11" s="45">
        <v>63.3</v>
      </c>
      <c r="J11" s="45">
        <v>66.2</v>
      </c>
      <c r="K11" s="18">
        <v>51301</v>
      </c>
      <c r="L11" s="5" t="s">
        <v>94</v>
      </c>
      <c r="M11" s="5" t="s">
        <v>94</v>
      </c>
      <c r="N11" s="5" t="s">
        <v>94</v>
      </c>
      <c r="O11" s="5" t="s">
        <v>94</v>
      </c>
      <c r="P11" s="235">
        <v>6402</v>
      </c>
      <c r="Q11" s="216">
        <v>0</v>
      </c>
      <c r="R11" s="5" t="s">
        <v>94</v>
      </c>
      <c r="S11" s="5">
        <v>0</v>
      </c>
      <c r="T11" s="5">
        <v>0</v>
      </c>
      <c r="U11" s="5">
        <v>0</v>
      </c>
      <c r="V11" s="5" t="s">
        <v>94</v>
      </c>
      <c r="W11" s="167">
        <v>44899</v>
      </c>
    </row>
    <row r="12" spans="1:23" ht="15" customHeight="1" x14ac:dyDescent="0.15">
      <c r="A12" s="306" t="s">
        <v>250</v>
      </c>
      <c r="B12" s="308">
        <v>1</v>
      </c>
      <c r="C12" s="18">
        <v>3</v>
      </c>
      <c r="D12" s="18">
        <v>83533</v>
      </c>
      <c r="E12" s="18">
        <v>40173</v>
      </c>
      <c r="F12" s="18">
        <v>52878</v>
      </c>
      <c r="G12" s="18">
        <v>24751</v>
      </c>
      <c r="H12" s="45">
        <v>63.3</v>
      </c>
      <c r="I12" s="45">
        <v>61.61</v>
      </c>
      <c r="J12" s="45">
        <v>64.87</v>
      </c>
      <c r="K12" s="18">
        <v>52215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215">
        <v>52215</v>
      </c>
    </row>
    <row r="13" spans="1:23" s="76" customFormat="1" ht="15" customHeight="1" x14ac:dyDescent="0.15">
      <c r="A13" s="316" t="s">
        <v>295</v>
      </c>
      <c r="B13" s="218">
        <v>1</v>
      </c>
      <c r="C13" s="218">
        <v>2</v>
      </c>
      <c r="D13" s="218">
        <v>87525</v>
      </c>
      <c r="E13" s="218">
        <v>42047</v>
      </c>
      <c r="F13" s="218">
        <v>53718</v>
      </c>
      <c r="G13" s="218">
        <v>25261</v>
      </c>
      <c r="H13" s="219">
        <v>61.4</v>
      </c>
      <c r="I13" s="219">
        <v>60.1</v>
      </c>
      <c r="J13" s="219">
        <v>62.6</v>
      </c>
      <c r="K13" s="218">
        <v>52776</v>
      </c>
      <c r="L13" s="203">
        <v>0</v>
      </c>
      <c r="M13" s="203">
        <v>0</v>
      </c>
      <c r="N13" s="203">
        <v>0</v>
      </c>
      <c r="O13" s="203">
        <v>0</v>
      </c>
      <c r="P13" s="203">
        <v>0</v>
      </c>
      <c r="Q13" s="203">
        <v>0</v>
      </c>
      <c r="R13" s="203">
        <v>0</v>
      </c>
      <c r="S13" s="203">
        <v>0</v>
      </c>
      <c r="T13" s="203">
        <v>0</v>
      </c>
      <c r="U13" s="203">
        <v>0</v>
      </c>
      <c r="V13" s="203">
        <v>0</v>
      </c>
      <c r="W13" s="221">
        <v>52776</v>
      </c>
    </row>
    <row r="14" spans="1:23" ht="15.95" customHeight="1" x14ac:dyDescent="0.15">
      <c r="A14" s="298" t="s">
        <v>95</v>
      </c>
      <c r="B14" s="65"/>
      <c r="C14" s="65"/>
      <c r="D14" s="65"/>
      <c r="E14" s="65"/>
      <c r="F14" s="65"/>
      <c r="G14" s="65"/>
      <c r="H14" s="66"/>
      <c r="I14" s="66"/>
      <c r="J14" s="66"/>
      <c r="K14" s="65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168"/>
    </row>
    <row r="15" spans="1:23" ht="15" customHeight="1" x14ac:dyDescent="0.15">
      <c r="A15" s="299" t="s">
        <v>294</v>
      </c>
      <c r="B15" s="308">
        <v>30</v>
      </c>
      <c r="C15" s="18">
        <v>32</v>
      </c>
      <c r="D15" s="18">
        <v>73558</v>
      </c>
      <c r="E15" s="18">
        <v>35666</v>
      </c>
      <c r="F15" s="18">
        <v>54602</v>
      </c>
      <c r="G15" s="18">
        <v>25647</v>
      </c>
      <c r="H15" s="45">
        <v>74.2</v>
      </c>
      <c r="I15" s="45">
        <v>71.900000000000006</v>
      </c>
      <c r="J15" s="45">
        <v>76.400000000000006</v>
      </c>
      <c r="K15" s="18">
        <v>53225</v>
      </c>
      <c r="L15" s="5">
        <v>3759</v>
      </c>
      <c r="M15" s="5" t="s">
        <v>94</v>
      </c>
      <c r="N15" s="5">
        <v>2725</v>
      </c>
      <c r="O15" s="5">
        <v>1746</v>
      </c>
      <c r="P15" s="5">
        <v>5388</v>
      </c>
      <c r="Q15" s="5">
        <v>7480</v>
      </c>
      <c r="R15" s="5" t="s">
        <v>94</v>
      </c>
      <c r="S15" s="5">
        <v>0</v>
      </c>
      <c r="T15" s="5">
        <v>0</v>
      </c>
      <c r="U15" s="5">
        <v>0</v>
      </c>
      <c r="V15" s="5" t="s">
        <v>94</v>
      </c>
      <c r="W15" s="167">
        <v>32127</v>
      </c>
    </row>
    <row r="16" spans="1:23" ht="15" customHeight="1" x14ac:dyDescent="0.15">
      <c r="A16" s="306" t="s">
        <v>241</v>
      </c>
      <c r="B16" s="308">
        <v>30</v>
      </c>
      <c r="C16" s="18">
        <v>33</v>
      </c>
      <c r="D16" s="18">
        <v>76754</v>
      </c>
      <c r="E16" s="18">
        <v>37179</v>
      </c>
      <c r="F16" s="18">
        <v>50393</v>
      </c>
      <c r="G16" s="18">
        <v>23676</v>
      </c>
      <c r="H16" s="45">
        <v>65.599999999999994</v>
      </c>
      <c r="I16" s="45">
        <v>63.6</v>
      </c>
      <c r="J16" s="45">
        <v>67.5</v>
      </c>
      <c r="K16" s="18">
        <v>49160</v>
      </c>
      <c r="L16" s="5" t="s">
        <v>94</v>
      </c>
      <c r="M16" s="5" t="s">
        <v>94</v>
      </c>
      <c r="N16" s="5">
        <v>1160</v>
      </c>
      <c r="O16" s="5">
        <v>1256</v>
      </c>
      <c r="P16" s="5">
        <v>4009.7</v>
      </c>
      <c r="Q16" s="5">
        <v>7336.5</v>
      </c>
      <c r="R16" s="5" t="s">
        <v>94</v>
      </c>
      <c r="S16" s="5">
        <v>0</v>
      </c>
      <c r="T16" s="5">
        <v>0</v>
      </c>
      <c r="U16" s="5">
        <v>0</v>
      </c>
      <c r="V16" s="5" t="s">
        <v>94</v>
      </c>
      <c r="W16" s="167">
        <v>35397.699999999997</v>
      </c>
    </row>
    <row r="17" spans="1:23" ht="15" customHeight="1" x14ac:dyDescent="0.15">
      <c r="A17" s="306" t="s">
        <v>242</v>
      </c>
      <c r="B17" s="308">
        <v>30</v>
      </c>
      <c r="C17" s="18">
        <v>36</v>
      </c>
      <c r="D17" s="18">
        <v>80708</v>
      </c>
      <c r="E17" s="18">
        <v>38810</v>
      </c>
      <c r="F17" s="18">
        <v>52256</v>
      </c>
      <c r="G17" s="18">
        <v>24547</v>
      </c>
      <c r="H17" s="45">
        <v>64.8</v>
      </c>
      <c r="I17" s="45">
        <v>63.2</v>
      </c>
      <c r="J17" s="45">
        <v>66.099999999999994</v>
      </c>
      <c r="K17" s="18">
        <v>52256</v>
      </c>
      <c r="L17" s="5" t="s">
        <v>94</v>
      </c>
      <c r="M17" s="5">
        <v>2402.1</v>
      </c>
      <c r="N17" s="5">
        <v>2195</v>
      </c>
      <c r="O17" s="5">
        <v>1274</v>
      </c>
      <c r="P17" s="5">
        <v>4389.3999999999996</v>
      </c>
      <c r="Q17" s="5">
        <v>7164.3</v>
      </c>
      <c r="R17" s="5" t="s">
        <v>94</v>
      </c>
      <c r="S17" s="5">
        <v>0</v>
      </c>
      <c r="T17" s="5">
        <v>0</v>
      </c>
      <c r="U17" s="5">
        <v>0</v>
      </c>
      <c r="V17" s="5" t="s">
        <v>94</v>
      </c>
      <c r="W17" s="167">
        <v>33845.199999999997</v>
      </c>
    </row>
    <row r="18" spans="1:23" ht="15" customHeight="1" x14ac:dyDescent="0.15">
      <c r="A18" s="306" t="s">
        <v>250</v>
      </c>
      <c r="B18" s="308">
        <v>27</v>
      </c>
      <c r="C18" s="18">
        <v>35</v>
      </c>
      <c r="D18" s="18">
        <v>83533</v>
      </c>
      <c r="E18" s="18">
        <v>40173</v>
      </c>
      <c r="F18" s="18">
        <v>52855</v>
      </c>
      <c r="G18" s="18">
        <v>24741</v>
      </c>
      <c r="H18" s="45">
        <v>63.28</v>
      </c>
      <c r="I18" s="45">
        <v>61.59</v>
      </c>
      <c r="J18" s="45">
        <v>64.84</v>
      </c>
      <c r="K18" s="18">
        <v>51431</v>
      </c>
      <c r="L18" s="5">
        <v>0</v>
      </c>
      <c r="M18" s="5">
        <v>0</v>
      </c>
      <c r="N18" s="5">
        <v>1596</v>
      </c>
      <c r="O18" s="5">
        <v>1007</v>
      </c>
      <c r="P18" s="5">
        <v>6212</v>
      </c>
      <c r="Q18" s="5">
        <v>7058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167">
        <v>35558</v>
      </c>
    </row>
    <row r="19" spans="1:23" s="76" customFormat="1" ht="15" customHeight="1" x14ac:dyDescent="0.15">
      <c r="A19" s="316" t="s">
        <v>295</v>
      </c>
      <c r="B19" s="218">
        <v>27</v>
      </c>
      <c r="C19" s="218">
        <v>36</v>
      </c>
      <c r="D19" s="218">
        <v>87525</v>
      </c>
      <c r="E19" s="218">
        <v>42047</v>
      </c>
      <c r="F19" s="218">
        <v>53709</v>
      </c>
      <c r="G19" s="218">
        <v>25254</v>
      </c>
      <c r="H19" s="219">
        <v>61.4</v>
      </c>
      <c r="I19" s="219">
        <v>60.1</v>
      </c>
      <c r="J19" s="219">
        <v>62.3</v>
      </c>
      <c r="K19" s="218">
        <v>52262</v>
      </c>
      <c r="L19" s="203">
        <v>0</v>
      </c>
      <c r="M19" s="203">
        <v>0</v>
      </c>
      <c r="N19" s="203">
        <v>0</v>
      </c>
      <c r="O19" s="203">
        <v>2415</v>
      </c>
      <c r="P19" s="203">
        <v>7490</v>
      </c>
      <c r="Q19" s="203">
        <v>6609</v>
      </c>
      <c r="R19" s="203">
        <v>3007</v>
      </c>
      <c r="S19" s="203">
        <v>0</v>
      </c>
      <c r="T19" s="203">
        <v>0</v>
      </c>
      <c r="U19" s="203">
        <v>0</v>
      </c>
      <c r="V19" s="203">
        <v>0</v>
      </c>
      <c r="W19" s="222">
        <v>32741</v>
      </c>
    </row>
    <row r="20" spans="1:23" ht="15.95" customHeight="1" x14ac:dyDescent="0.15">
      <c r="A20" s="297" t="s">
        <v>96</v>
      </c>
      <c r="B20" s="218"/>
      <c r="C20" s="218"/>
      <c r="D20" s="218"/>
      <c r="E20" s="218"/>
      <c r="F20" s="218"/>
      <c r="G20" s="218"/>
      <c r="H20" s="219"/>
      <c r="I20" s="219"/>
      <c r="J20" s="219"/>
      <c r="K20" s="218"/>
      <c r="L20" s="20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168"/>
    </row>
    <row r="21" spans="1:23" ht="15" customHeight="1" x14ac:dyDescent="0.15">
      <c r="A21" s="315" t="s">
        <v>279</v>
      </c>
      <c r="B21" s="308">
        <v>1</v>
      </c>
      <c r="C21" s="18">
        <v>3</v>
      </c>
      <c r="D21" s="18">
        <v>71203</v>
      </c>
      <c r="E21" s="18">
        <v>34655</v>
      </c>
      <c r="F21" s="18">
        <v>54803</v>
      </c>
      <c r="G21" s="18">
        <v>26010</v>
      </c>
      <c r="H21" s="45">
        <v>77</v>
      </c>
      <c r="I21" s="45">
        <v>75.099999999999994</v>
      </c>
      <c r="J21" s="45">
        <v>78.8</v>
      </c>
      <c r="K21" s="18">
        <v>54580</v>
      </c>
      <c r="L21" s="5" t="s">
        <v>94</v>
      </c>
      <c r="M21" s="5" t="s">
        <v>94</v>
      </c>
      <c r="N21" s="5" t="s">
        <v>94</v>
      </c>
      <c r="O21" s="5" t="s">
        <v>94</v>
      </c>
      <c r="P21" s="5" t="s">
        <v>94</v>
      </c>
      <c r="Q21" s="5" t="s">
        <v>94</v>
      </c>
      <c r="R21" s="5" t="s">
        <v>94</v>
      </c>
      <c r="S21" s="5">
        <v>0</v>
      </c>
      <c r="T21" s="5">
        <v>0</v>
      </c>
      <c r="U21" s="5">
        <v>0</v>
      </c>
      <c r="V21" s="5">
        <v>226</v>
      </c>
      <c r="W21" s="167">
        <v>54354</v>
      </c>
    </row>
    <row r="22" spans="1:23" ht="15" customHeight="1" x14ac:dyDescent="0.15">
      <c r="A22" s="300" t="s">
        <v>251</v>
      </c>
      <c r="B22" s="308">
        <v>1</v>
      </c>
      <c r="C22" s="18">
        <v>4</v>
      </c>
      <c r="D22" s="18">
        <v>75401</v>
      </c>
      <c r="E22" s="18">
        <v>36476</v>
      </c>
      <c r="F22" s="18">
        <v>42116</v>
      </c>
      <c r="G22" s="18">
        <v>19641</v>
      </c>
      <c r="H22" s="45">
        <v>55.9</v>
      </c>
      <c r="I22" s="45">
        <v>53.9</v>
      </c>
      <c r="J22" s="45">
        <v>57.7</v>
      </c>
      <c r="K22" s="18">
        <v>41744</v>
      </c>
      <c r="L22" s="5" t="s">
        <v>94</v>
      </c>
      <c r="M22" s="5" t="s">
        <v>94</v>
      </c>
      <c r="N22" s="5" t="s">
        <v>94</v>
      </c>
      <c r="O22" s="5" t="s">
        <v>94</v>
      </c>
      <c r="P22" s="5" t="s">
        <v>94</v>
      </c>
      <c r="Q22" s="5" t="s">
        <v>94</v>
      </c>
      <c r="R22" s="5" t="s">
        <v>94</v>
      </c>
      <c r="S22" s="5">
        <v>0</v>
      </c>
      <c r="T22" s="5">
        <v>0</v>
      </c>
      <c r="U22" s="5">
        <v>0</v>
      </c>
      <c r="V22" s="5">
        <v>408</v>
      </c>
      <c r="W22" s="167">
        <v>41336</v>
      </c>
    </row>
    <row r="23" spans="1:23" ht="15" customHeight="1" x14ac:dyDescent="0.15">
      <c r="A23" s="300" t="s">
        <v>252</v>
      </c>
      <c r="B23" s="308">
        <v>1</v>
      </c>
      <c r="C23" s="18">
        <v>3</v>
      </c>
      <c r="D23" s="18">
        <v>79117</v>
      </c>
      <c r="E23" s="18">
        <v>38279</v>
      </c>
      <c r="F23" s="18">
        <v>52214</v>
      </c>
      <c r="G23" s="18">
        <v>24571</v>
      </c>
      <c r="H23" s="45">
        <v>66</v>
      </c>
      <c r="I23" s="45">
        <v>64.2</v>
      </c>
      <c r="J23" s="45">
        <v>67.7</v>
      </c>
      <c r="K23" s="18">
        <v>51814</v>
      </c>
      <c r="L23" s="5" t="s">
        <v>94</v>
      </c>
      <c r="M23" s="5" t="s">
        <v>94</v>
      </c>
      <c r="N23" s="5" t="s">
        <v>94</v>
      </c>
      <c r="O23" s="5" t="s">
        <v>94</v>
      </c>
      <c r="P23" s="5" t="s">
        <v>94</v>
      </c>
      <c r="Q23" s="5" t="s">
        <v>94</v>
      </c>
      <c r="R23" s="5" t="s">
        <v>94</v>
      </c>
      <c r="S23" s="5">
        <v>0</v>
      </c>
      <c r="T23" s="5">
        <v>0</v>
      </c>
      <c r="U23" s="5">
        <v>0</v>
      </c>
      <c r="V23" s="5">
        <v>499</v>
      </c>
      <c r="W23" s="167">
        <v>51315</v>
      </c>
    </row>
    <row r="24" spans="1:23" ht="15" customHeight="1" x14ac:dyDescent="0.15">
      <c r="A24" s="300" t="s">
        <v>253</v>
      </c>
      <c r="B24" s="308">
        <v>1</v>
      </c>
      <c r="C24" s="18">
        <v>3</v>
      </c>
      <c r="D24" s="18">
        <v>82260</v>
      </c>
      <c r="E24" s="18">
        <v>39567</v>
      </c>
      <c r="F24" s="18">
        <v>50415</v>
      </c>
      <c r="G24" s="18">
        <v>23759</v>
      </c>
      <c r="H24" s="45">
        <v>61.3</v>
      </c>
      <c r="I24" s="45">
        <v>60.1</v>
      </c>
      <c r="J24" s="45">
        <v>62.4</v>
      </c>
      <c r="K24" s="18">
        <v>49985</v>
      </c>
      <c r="L24" s="5" t="s">
        <v>94</v>
      </c>
      <c r="M24" s="5" t="s">
        <v>94</v>
      </c>
      <c r="N24" s="5" t="s">
        <v>94</v>
      </c>
      <c r="O24" s="5" t="s">
        <v>94</v>
      </c>
      <c r="P24" s="5" t="s">
        <v>94</v>
      </c>
      <c r="Q24" s="5" t="s">
        <v>94</v>
      </c>
      <c r="R24" s="5" t="s">
        <v>94</v>
      </c>
      <c r="S24" s="5">
        <v>0</v>
      </c>
      <c r="T24" s="5">
        <v>0</v>
      </c>
      <c r="U24" s="5">
        <v>0</v>
      </c>
      <c r="V24" s="5">
        <v>880</v>
      </c>
      <c r="W24" s="167">
        <v>49105</v>
      </c>
    </row>
    <row r="25" spans="1:23" ht="15" customHeight="1" x14ac:dyDescent="0.15">
      <c r="A25" s="300" t="s">
        <v>280</v>
      </c>
      <c r="B25" s="302">
        <v>1</v>
      </c>
      <c r="C25" s="253">
        <v>4</v>
      </c>
      <c r="D25" s="253">
        <v>84826</v>
      </c>
      <c r="E25" s="253">
        <v>40711</v>
      </c>
      <c r="F25" s="253">
        <v>55642</v>
      </c>
      <c r="G25" s="253">
        <v>26321</v>
      </c>
      <c r="H25" s="45">
        <v>65.599999999999994</v>
      </c>
      <c r="I25" s="45">
        <v>64.7</v>
      </c>
      <c r="J25" s="45">
        <v>66.5</v>
      </c>
      <c r="K25" s="253">
        <v>55199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167">
        <v>55199</v>
      </c>
    </row>
    <row r="26" spans="1:23" ht="15.95" customHeight="1" x14ac:dyDescent="0.15">
      <c r="A26" s="305" t="s">
        <v>348</v>
      </c>
      <c r="B26" s="65">
        <v>1</v>
      </c>
      <c r="C26" s="65">
        <v>4</v>
      </c>
      <c r="D26" s="65">
        <v>88570</v>
      </c>
      <c r="E26" s="65">
        <v>42442</v>
      </c>
      <c r="F26" s="65">
        <v>56893</v>
      </c>
      <c r="G26" s="65">
        <v>26563</v>
      </c>
      <c r="H26" s="66">
        <v>64.239999999999995</v>
      </c>
      <c r="I26" s="66">
        <v>62.59</v>
      </c>
      <c r="J26" s="66">
        <v>65.75</v>
      </c>
      <c r="K26" s="65">
        <v>56517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168">
        <v>56517</v>
      </c>
    </row>
    <row r="27" spans="1:23" ht="15" customHeight="1" x14ac:dyDescent="0.15">
      <c r="A27" s="170" t="s">
        <v>97</v>
      </c>
      <c r="B27" s="191"/>
      <c r="C27" s="191"/>
      <c r="D27" s="191"/>
      <c r="E27" s="191"/>
      <c r="F27" s="191"/>
      <c r="G27" s="191"/>
      <c r="H27" s="194"/>
      <c r="I27" s="194"/>
      <c r="J27" s="194"/>
      <c r="K27" s="191"/>
      <c r="L27" s="192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168"/>
    </row>
    <row r="28" spans="1:23" ht="15" customHeight="1" x14ac:dyDescent="0.15">
      <c r="A28" s="313" t="s">
        <v>296</v>
      </c>
      <c r="B28" s="27">
        <v>4</v>
      </c>
      <c r="C28" s="27">
        <v>6</v>
      </c>
      <c r="D28" s="27">
        <v>72951</v>
      </c>
      <c r="E28" s="27">
        <v>35339</v>
      </c>
      <c r="F28" s="27">
        <v>45984</v>
      </c>
      <c r="G28" s="27">
        <v>21549</v>
      </c>
      <c r="H28" s="28">
        <v>63</v>
      </c>
      <c r="I28" s="28">
        <v>61</v>
      </c>
      <c r="J28" s="28">
        <v>65</v>
      </c>
      <c r="K28" s="27">
        <v>45458</v>
      </c>
      <c r="L28" s="29">
        <v>8346</v>
      </c>
      <c r="M28" s="29" t="s">
        <v>94</v>
      </c>
      <c r="N28" s="29">
        <v>8279</v>
      </c>
      <c r="O28" s="29" t="s">
        <v>94</v>
      </c>
      <c r="P28" s="29">
        <v>5685</v>
      </c>
      <c r="Q28" s="29" t="s">
        <v>94</v>
      </c>
      <c r="R28" s="29" t="s">
        <v>94</v>
      </c>
      <c r="S28" s="29">
        <v>0</v>
      </c>
      <c r="T28" s="29">
        <v>0</v>
      </c>
      <c r="U28" s="29">
        <v>0</v>
      </c>
      <c r="V28" s="29" t="s">
        <v>94</v>
      </c>
      <c r="W28" s="172">
        <v>23148</v>
      </c>
    </row>
    <row r="29" spans="1:23" ht="15" customHeight="1" x14ac:dyDescent="0.15">
      <c r="A29" s="312" t="s">
        <v>231</v>
      </c>
      <c r="B29" s="27">
        <v>4</v>
      </c>
      <c r="C29" s="27">
        <v>5</v>
      </c>
      <c r="D29" s="27">
        <v>76627</v>
      </c>
      <c r="E29" s="27">
        <v>37063</v>
      </c>
      <c r="F29" s="27">
        <v>42019</v>
      </c>
      <c r="G29" s="27">
        <v>19816</v>
      </c>
      <c r="H29" s="28">
        <v>54.8</v>
      </c>
      <c r="I29" s="28">
        <v>53.5</v>
      </c>
      <c r="J29" s="28">
        <v>56.1</v>
      </c>
      <c r="K29" s="27">
        <v>41434</v>
      </c>
      <c r="L29" s="29">
        <v>7027</v>
      </c>
      <c r="M29" s="29" t="s">
        <v>94</v>
      </c>
      <c r="N29" s="29">
        <v>8735</v>
      </c>
      <c r="O29" s="29" t="s">
        <v>94</v>
      </c>
      <c r="P29" s="29">
        <v>8935</v>
      </c>
      <c r="Q29" s="29" t="s">
        <v>94</v>
      </c>
      <c r="R29" s="29" t="s">
        <v>94</v>
      </c>
      <c r="S29" s="29">
        <v>0</v>
      </c>
      <c r="T29" s="29">
        <v>0</v>
      </c>
      <c r="U29" s="29">
        <v>0</v>
      </c>
      <c r="V29" s="29" t="s">
        <v>94</v>
      </c>
      <c r="W29" s="172">
        <v>16737</v>
      </c>
    </row>
    <row r="30" spans="1:23" ht="15" customHeight="1" x14ac:dyDescent="0.15">
      <c r="A30" s="312" t="s">
        <v>232</v>
      </c>
      <c r="B30" s="27">
        <v>4</v>
      </c>
      <c r="C30" s="27">
        <v>9</v>
      </c>
      <c r="D30" s="27">
        <v>80888</v>
      </c>
      <c r="E30" s="27">
        <v>39029</v>
      </c>
      <c r="F30" s="27">
        <v>48644</v>
      </c>
      <c r="G30" s="27">
        <v>22978</v>
      </c>
      <c r="H30" s="28">
        <v>60.1</v>
      </c>
      <c r="I30" s="28">
        <v>58.9</v>
      </c>
      <c r="J30" s="28">
        <v>61.3</v>
      </c>
      <c r="K30" s="27">
        <v>48209</v>
      </c>
      <c r="L30" s="29">
        <v>5181</v>
      </c>
      <c r="M30" s="29">
        <v>12403</v>
      </c>
      <c r="N30" s="29">
        <v>5032</v>
      </c>
      <c r="O30" s="29" t="s">
        <v>94</v>
      </c>
      <c r="P30" s="29">
        <v>6549</v>
      </c>
      <c r="Q30" s="29" t="s">
        <v>94</v>
      </c>
      <c r="R30" s="29" t="s">
        <v>94</v>
      </c>
      <c r="S30" s="29">
        <v>0</v>
      </c>
      <c r="T30" s="29">
        <v>0</v>
      </c>
      <c r="U30" s="29">
        <v>0</v>
      </c>
      <c r="V30" s="29" t="s">
        <v>94</v>
      </c>
      <c r="W30" s="172">
        <v>19044</v>
      </c>
    </row>
    <row r="31" spans="1:23" ht="15" customHeight="1" x14ac:dyDescent="0.15">
      <c r="A31" s="312" t="s">
        <v>254</v>
      </c>
      <c r="B31" s="27">
        <v>4</v>
      </c>
      <c r="C31" s="27">
        <v>6</v>
      </c>
      <c r="D31" s="27">
        <v>83195</v>
      </c>
      <c r="E31" s="27">
        <v>39946</v>
      </c>
      <c r="F31" s="27">
        <v>46216</v>
      </c>
      <c r="G31" s="27">
        <v>21657</v>
      </c>
      <c r="H31" s="28">
        <v>55.6</v>
      </c>
      <c r="I31" s="28">
        <v>54.2</v>
      </c>
      <c r="J31" s="28">
        <v>56.8</v>
      </c>
      <c r="K31" s="27">
        <v>45623</v>
      </c>
      <c r="L31" s="29">
        <v>5683</v>
      </c>
      <c r="M31" s="29">
        <v>3704</v>
      </c>
      <c r="N31" s="29" t="s">
        <v>94</v>
      </c>
      <c r="O31" s="29" t="s">
        <v>94</v>
      </c>
      <c r="P31" s="29">
        <v>7770</v>
      </c>
      <c r="Q31" s="29" t="s">
        <v>94</v>
      </c>
      <c r="R31" s="29" t="s">
        <v>94</v>
      </c>
      <c r="S31" s="29">
        <v>0</v>
      </c>
      <c r="T31" s="29">
        <v>0</v>
      </c>
      <c r="U31" s="29">
        <v>0</v>
      </c>
      <c r="V31" s="29" t="s">
        <v>94</v>
      </c>
      <c r="W31" s="172">
        <v>28466</v>
      </c>
    </row>
    <row r="32" spans="1:23" ht="15.95" customHeight="1" x14ac:dyDescent="0.15">
      <c r="A32" s="314" t="s">
        <v>297</v>
      </c>
      <c r="B32" s="223">
        <v>4</v>
      </c>
      <c r="C32" s="223">
        <v>7</v>
      </c>
      <c r="D32" s="223">
        <v>84874</v>
      </c>
      <c r="E32" s="223">
        <v>40579</v>
      </c>
      <c r="F32" s="223">
        <v>47459</v>
      </c>
      <c r="G32" s="223">
        <v>22304</v>
      </c>
      <c r="H32" s="224">
        <v>55.9</v>
      </c>
      <c r="I32" s="224">
        <v>55</v>
      </c>
      <c r="J32" s="224">
        <v>56.8</v>
      </c>
      <c r="K32" s="223">
        <v>46828</v>
      </c>
      <c r="L32" s="225">
        <v>7296</v>
      </c>
      <c r="M32" s="225">
        <v>0</v>
      </c>
      <c r="N32" s="225">
        <v>7516</v>
      </c>
      <c r="O32" s="225">
        <v>0</v>
      </c>
      <c r="P32" s="225">
        <v>7526</v>
      </c>
      <c r="Q32" s="225">
        <v>9254</v>
      </c>
      <c r="R32" s="225">
        <v>0</v>
      </c>
      <c r="S32" s="225">
        <v>0</v>
      </c>
      <c r="T32" s="225">
        <v>0</v>
      </c>
      <c r="U32" s="225">
        <v>0</v>
      </c>
      <c r="V32" s="225">
        <v>5391</v>
      </c>
      <c r="W32" s="226">
        <v>9845</v>
      </c>
    </row>
    <row r="33" spans="1:23" ht="15" customHeight="1" x14ac:dyDescent="0.15">
      <c r="A33" s="217" t="s">
        <v>98</v>
      </c>
      <c r="B33" s="218"/>
      <c r="C33" s="218"/>
      <c r="D33" s="218"/>
      <c r="E33" s="218"/>
      <c r="F33" s="218"/>
      <c r="G33" s="218"/>
      <c r="H33" s="219"/>
      <c r="I33" s="219"/>
      <c r="J33" s="219"/>
      <c r="K33" s="218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22"/>
    </row>
    <row r="34" spans="1:23" ht="15" customHeight="1" x14ac:dyDescent="0.15">
      <c r="A34" s="311" t="s">
        <v>312</v>
      </c>
      <c r="B34" s="27">
        <v>1</v>
      </c>
      <c r="C34" s="27">
        <v>4</v>
      </c>
      <c r="D34" s="27">
        <v>78729</v>
      </c>
      <c r="E34" s="27">
        <v>35876</v>
      </c>
      <c r="F34" s="27">
        <v>48088</v>
      </c>
      <c r="G34" s="27">
        <v>22911</v>
      </c>
      <c r="H34" s="28">
        <v>61.4</v>
      </c>
      <c r="I34" s="28">
        <v>60.4</v>
      </c>
      <c r="J34" s="28">
        <v>62.2</v>
      </c>
      <c r="K34" s="27">
        <v>47230</v>
      </c>
      <c r="L34" s="29">
        <v>18175</v>
      </c>
      <c r="M34" s="29" t="s">
        <v>94</v>
      </c>
      <c r="N34" s="29" t="s">
        <v>94</v>
      </c>
      <c r="O34" s="29">
        <v>19093</v>
      </c>
      <c r="P34" s="29">
        <v>2663</v>
      </c>
      <c r="Q34" s="29" t="s">
        <v>94</v>
      </c>
      <c r="R34" s="29" t="s">
        <v>94</v>
      </c>
      <c r="S34" s="29">
        <v>0</v>
      </c>
      <c r="T34" s="29">
        <v>0</v>
      </c>
      <c r="U34" s="29">
        <v>0</v>
      </c>
      <c r="V34" s="29" t="s">
        <v>94</v>
      </c>
      <c r="W34" s="172" t="s">
        <v>94</v>
      </c>
    </row>
    <row r="35" spans="1:23" ht="15" customHeight="1" x14ac:dyDescent="0.15">
      <c r="A35" s="312" t="s">
        <v>233</v>
      </c>
      <c r="B35" s="27">
        <v>1</v>
      </c>
      <c r="C35" s="27">
        <v>3</v>
      </c>
      <c r="D35" s="27">
        <v>81989</v>
      </c>
      <c r="E35" s="27">
        <v>39432</v>
      </c>
      <c r="F35" s="27">
        <v>52567</v>
      </c>
      <c r="G35" s="27">
        <v>25343</v>
      </c>
      <c r="H35" s="28">
        <v>64.099999999999994</v>
      </c>
      <c r="I35" s="28">
        <v>64.3</v>
      </c>
      <c r="J35" s="28">
        <v>64</v>
      </c>
      <c r="K35" s="27">
        <v>51153</v>
      </c>
      <c r="L35" s="29">
        <v>19276</v>
      </c>
      <c r="M35" s="29" t="s">
        <v>94</v>
      </c>
      <c r="N35" s="29" t="s">
        <v>94</v>
      </c>
      <c r="O35" s="29">
        <v>30197</v>
      </c>
      <c r="P35" s="29" t="s">
        <v>94</v>
      </c>
      <c r="Q35" s="29" t="s">
        <v>94</v>
      </c>
      <c r="R35" s="29" t="s">
        <v>94</v>
      </c>
      <c r="S35" s="29">
        <v>0</v>
      </c>
      <c r="T35" s="29">
        <v>0</v>
      </c>
      <c r="U35" s="29">
        <v>0</v>
      </c>
      <c r="V35" s="29" t="s">
        <v>94</v>
      </c>
      <c r="W35" s="172">
        <v>1680</v>
      </c>
    </row>
    <row r="36" spans="1:23" ht="15" customHeight="1" x14ac:dyDescent="0.15">
      <c r="A36" s="312" t="s">
        <v>255</v>
      </c>
      <c r="B36" s="27">
        <v>1</v>
      </c>
      <c r="C36" s="27">
        <v>4</v>
      </c>
      <c r="D36" s="27">
        <v>84277</v>
      </c>
      <c r="E36" s="27">
        <v>40512</v>
      </c>
      <c r="F36" s="27">
        <v>47848</v>
      </c>
      <c r="G36" s="27">
        <v>23122</v>
      </c>
      <c r="H36" s="28">
        <v>56.8</v>
      </c>
      <c r="I36" s="28">
        <v>57.1</v>
      </c>
      <c r="J36" s="28">
        <v>56.5</v>
      </c>
      <c r="K36" s="27">
        <v>46248</v>
      </c>
      <c r="L36" s="29">
        <v>18015</v>
      </c>
      <c r="M36" s="29" t="s">
        <v>94</v>
      </c>
      <c r="N36" s="29" t="s">
        <v>94</v>
      </c>
      <c r="O36" s="29">
        <v>20628</v>
      </c>
      <c r="P36" s="29" t="s">
        <v>94</v>
      </c>
      <c r="Q36" s="29" t="s">
        <v>94</v>
      </c>
      <c r="R36" s="29">
        <v>7080</v>
      </c>
      <c r="S36" s="29">
        <v>0</v>
      </c>
      <c r="T36" s="29">
        <v>0</v>
      </c>
      <c r="U36" s="29">
        <v>0</v>
      </c>
      <c r="V36" s="29" t="s">
        <v>94</v>
      </c>
      <c r="W36" s="172">
        <v>525</v>
      </c>
    </row>
    <row r="37" spans="1:23" s="76" customFormat="1" ht="15" customHeight="1" x14ac:dyDescent="0.15">
      <c r="A37" s="312" t="s">
        <v>281</v>
      </c>
      <c r="B37" s="27">
        <v>1</v>
      </c>
      <c r="C37" s="27">
        <v>2</v>
      </c>
      <c r="D37" s="27">
        <v>85249</v>
      </c>
      <c r="E37" s="27">
        <v>40889</v>
      </c>
      <c r="F37" s="27">
        <v>44128</v>
      </c>
      <c r="G37" s="27">
        <v>21485</v>
      </c>
      <c r="H37" s="28">
        <v>51.8</v>
      </c>
      <c r="I37" s="28">
        <v>52.5</v>
      </c>
      <c r="J37" s="28">
        <v>51</v>
      </c>
      <c r="K37" s="230">
        <v>42789</v>
      </c>
      <c r="L37" s="281">
        <v>17217</v>
      </c>
      <c r="M37" s="281">
        <v>0</v>
      </c>
      <c r="N37" s="281">
        <v>0</v>
      </c>
      <c r="O37" s="281">
        <v>25572</v>
      </c>
      <c r="P37" s="281">
        <v>0</v>
      </c>
      <c r="Q37" s="281">
        <v>0</v>
      </c>
      <c r="R37" s="281">
        <v>0</v>
      </c>
      <c r="S37" s="281">
        <v>0</v>
      </c>
      <c r="T37" s="281">
        <v>0</v>
      </c>
      <c r="U37" s="281">
        <v>0</v>
      </c>
      <c r="V37" s="281">
        <v>0</v>
      </c>
      <c r="W37" s="282">
        <v>0</v>
      </c>
    </row>
    <row r="38" spans="1:23" ht="15.95" customHeight="1" x14ac:dyDescent="0.15">
      <c r="A38" s="305" t="s">
        <v>332</v>
      </c>
      <c r="B38" s="279">
        <v>1</v>
      </c>
      <c r="C38" s="279">
        <v>2</v>
      </c>
      <c r="D38" s="279">
        <v>88654</v>
      </c>
      <c r="E38" s="279">
        <v>42578</v>
      </c>
      <c r="F38" s="279">
        <v>49226</v>
      </c>
      <c r="G38" s="279">
        <v>23417</v>
      </c>
      <c r="H38" s="280">
        <v>55.5</v>
      </c>
      <c r="I38" s="280">
        <v>55</v>
      </c>
      <c r="J38" s="280">
        <v>56.01</v>
      </c>
      <c r="K38" s="279">
        <v>47183</v>
      </c>
      <c r="L38" s="278">
        <v>20528</v>
      </c>
      <c r="M38" s="278">
        <v>0</v>
      </c>
      <c r="N38" s="278">
        <v>0</v>
      </c>
      <c r="O38" s="278">
        <v>26655</v>
      </c>
      <c r="P38" s="278">
        <v>0</v>
      </c>
      <c r="Q38" s="278">
        <v>0</v>
      </c>
      <c r="R38" s="278">
        <v>0</v>
      </c>
      <c r="S38" s="278">
        <v>0</v>
      </c>
      <c r="T38" s="278">
        <v>0</v>
      </c>
      <c r="U38" s="278">
        <v>0</v>
      </c>
      <c r="V38" s="278">
        <v>0</v>
      </c>
      <c r="W38" s="283">
        <v>0</v>
      </c>
    </row>
    <row r="39" spans="1:23" ht="15" customHeight="1" x14ac:dyDescent="0.15">
      <c r="A39" s="193" t="s">
        <v>99</v>
      </c>
      <c r="B39" s="191"/>
      <c r="C39" s="191"/>
      <c r="D39" s="191"/>
      <c r="E39" s="191"/>
      <c r="F39" s="191"/>
      <c r="G39" s="191"/>
      <c r="H39" s="194"/>
      <c r="I39" s="194"/>
      <c r="J39" s="194"/>
      <c r="K39" s="191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5"/>
    </row>
    <row r="40" spans="1:23" ht="15" customHeight="1" x14ac:dyDescent="0.15">
      <c r="A40" s="311" t="s">
        <v>311</v>
      </c>
      <c r="B40" s="29">
        <v>0</v>
      </c>
      <c r="C40" s="29">
        <v>0</v>
      </c>
      <c r="D40" s="27">
        <v>78380</v>
      </c>
      <c r="E40" s="27">
        <v>37913</v>
      </c>
      <c r="F40" s="27">
        <v>48046</v>
      </c>
      <c r="G40" s="27">
        <v>22901</v>
      </c>
      <c r="H40" s="28">
        <v>61.3</v>
      </c>
      <c r="I40" s="28">
        <v>60.4</v>
      </c>
      <c r="J40" s="28">
        <v>62.1</v>
      </c>
      <c r="K40" s="27">
        <v>46343</v>
      </c>
      <c r="L40" s="29">
        <v>15808</v>
      </c>
      <c r="M40" s="29">
        <v>12954</v>
      </c>
      <c r="N40" s="29" t="s">
        <v>94</v>
      </c>
      <c r="O40" s="29">
        <v>7654</v>
      </c>
      <c r="P40" s="29">
        <v>3473</v>
      </c>
      <c r="Q40" s="29">
        <v>4052</v>
      </c>
      <c r="R40" s="29" t="s">
        <v>94</v>
      </c>
      <c r="S40" s="29">
        <v>0</v>
      </c>
      <c r="T40" s="29">
        <v>0</v>
      </c>
      <c r="U40" s="29">
        <v>0</v>
      </c>
      <c r="V40" s="29">
        <v>2402</v>
      </c>
      <c r="W40" s="172" t="s">
        <v>94</v>
      </c>
    </row>
    <row r="41" spans="1:23" ht="15" customHeight="1" x14ac:dyDescent="0.15">
      <c r="A41" s="312" t="s">
        <v>233</v>
      </c>
      <c r="B41" s="29">
        <v>0</v>
      </c>
      <c r="C41" s="29">
        <v>0</v>
      </c>
      <c r="D41" s="27">
        <v>81989</v>
      </c>
      <c r="E41" s="27">
        <v>39432</v>
      </c>
      <c r="F41" s="27">
        <v>52530</v>
      </c>
      <c r="G41" s="27">
        <v>25322</v>
      </c>
      <c r="H41" s="28">
        <v>64.099999999999994</v>
      </c>
      <c r="I41" s="28">
        <v>64.2</v>
      </c>
      <c r="J41" s="28">
        <v>64</v>
      </c>
      <c r="K41" s="27">
        <v>50972</v>
      </c>
      <c r="L41" s="29">
        <v>8491</v>
      </c>
      <c r="M41" s="29">
        <v>20731</v>
      </c>
      <c r="N41" s="29" t="s">
        <v>94</v>
      </c>
      <c r="O41" s="29">
        <v>6000</v>
      </c>
      <c r="P41" s="29">
        <v>3939</v>
      </c>
      <c r="Q41" s="29">
        <v>7936</v>
      </c>
      <c r="R41" s="29" t="s">
        <v>94</v>
      </c>
      <c r="S41" s="29">
        <v>0</v>
      </c>
      <c r="T41" s="29">
        <v>0</v>
      </c>
      <c r="U41" s="29">
        <v>0</v>
      </c>
      <c r="V41" s="29">
        <v>3875</v>
      </c>
      <c r="W41" s="172" t="s">
        <v>94</v>
      </c>
    </row>
    <row r="42" spans="1:23" ht="15" customHeight="1" x14ac:dyDescent="0.15">
      <c r="A42" s="312" t="s">
        <v>255</v>
      </c>
      <c r="B42" s="29">
        <v>0</v>
      </c>
      <c r="C42" s="29">
        <v>0</v>
      </c>
      <c r="D42" s="27">
        <v>84277</v>
      </c>
      <c r="E42" s="27">
        <v>40512</v>
      </c>
      <c r="F42" s="27">
        <v>47813</v>
      </c>
      <c r="G42" s="27">
        <v>23106</v>
      </c>
      <c r="H42" s="28">
        <v>56.7</v>
      </c>
      <c r="I42" s="28">
        <v>57</v>
      </c>
      <c r="J42" s="28">
        <v>56.5</v>
      </c>
      <c r="K42" s="27">
        <v>45707</v>
      </c>
      <c r="L42" s="29">
        <v>9008</v>
      </c>
      <c r="M42" s="29">
        <v>3574</v>
      </c>
      <c r="N42" s="29" t="s">
        <v>94</v>
      </c>
      <c r="O42" s="29">
        <v>7374</v>
      </c>
      <c r="P42" s="29">
        <v>3403</v>
      </c>
      <c r="Q42" s="29">
        <v>7195</v>
      </c>
      <c r="R42" s="29">
        <v>8879</v>
      </c>
      <c r="S42" s="29">
        <v>0</v>
      </c>
      <c r="T42" s="29">
        <v>0</v>
      </c>
      <c r="U42" s="29">
        <v>0</v>
      </c>
      <c r="V42" s="29">
        <v>6274</v>
      </c>
      <c r="W42" s="172" t="s">
        <v>94</v>
      </c>
    </row>
    <row r="43" spans="1:23" s="76" customFormat="1" ht="15" customHeight="1" x14ac:dyDescent="0.15">
      <c r="A43" s="312" t="s">
        <v>313</v>
      </c>
      <c r="B43" s="29">
        <v>0</v>
      </c>
      <c r="C43" s="29">
        <v>0</v>
      </c>
      <c r="D43" s="27">
        <v>85249</v>
      </c>
      <c r="E43" s="27">
        <v>40889</v>
      </c>
      <c r="F43" s="27">
        <v>44113</v>
      </c>
      <c r="G43" s="27">
        <v>21478</v>
      </c>
      <c r="H43" s="28">
        <v>51.8</v>
      </c>
      <c r="I43" s="28">
        <v>52.5</v>
      </c>
      <c r="J43" s="28">
        <v>51</v>
      </c>
      <c r="K43" s="27">
        <v>42964</v>
      </c>
      <c r="L43" s="29">
        <v>10197</v>
      </c>
      <c r="M43" s="29">
        <v>3720</v>
      </c>
      <c r="N43" s="29">
        <v>0</v>
      </c>
      <c r="O43" s="29">
        <v>7143</v>
      </c>
      <c r="P43" s="29">
        <v>5902</v>
      </c>
      <c r="Q43" s="29">
        <v>6083</v>
      </c>
      <c r="R43" s="29">
        <v>0</v>
      </c>
      <c r="S43" s="29">
        <v>7611</v>
      </c>
      <c r="T43" s="29">
        <v>0</v>
      </c>
      <c r="U43" s="29">
        <v>0</v>
      </c>
      <c r="V43" s="29">
        <v>2308</v>
      </c>
      <c r="W43" s="172">
        <v>0</v>
      </c>
    </row>
    <row r="44" spans="1:23" ht="15.95" customHeight="1" x14ac:dyDescent="0.15">
      <c r="A44" s="305" t="s">
        <v>333</v>
      </c>
      <c r="B44" s="278">
        <v>0</v>
      </c>
      <c r="C44" s="278">
        <v>0</v>
      </c>
      <c r="D44" s="279">
        <v>88654</v>
      </c>
      <c r="E44" s="279">
        <v>42578</v>
      </c>
      <c r="F44" s="279">
        <v>49213</v>
      </c>
      <c r="G44" s="279">
        <v>23416</v>
      </c>
      <c r="H44" s="280">
        <v>55.5</v>
      </c>
      <c r="I44" s="280">
        <v>55</v>
      </c>
      <c r="J44" s="280">
        <v>56</v>
      </c>
      <c r="K44" s="279">
        <v>48061</v>
      </c>
      <c r="L44" s="278">
        <v>10399</v>
      </c>
      <c r="M44" s="278">
        <v>0</v>
      </c>
      <c r="N44" s="278">
        <v>0</v>
      </c>
      <c r="O44" s="278">
        <v>6072</v>
      </c>
      <c r="P44" s="278">
        <v>5241</v>
      </c>
      <c r="Q44" s="278">
        <v>7485</v>
      </c>
      <c r="R44" s="278">
        <v>4193</v>
      </c>
      <c r="S44" s="278">
        <v>0</v>
      </c>
      <c r="T44" s="278">
        <v>6967</v>
      </c>
      <c r="U44" s="278">
        <v>7250</v>
      </c>
      <c r="V44" s="278">
        <v>454</v>
      </c>
      <c r="W44" s="283">
        <v>0</v>
      </c>
    </row>
    <row r="45" spans="1:23" ht="15" customHeight="1" x14ac:dyDescent="0.15">
      <c r="A45" s="174" t="s">
        <v>100</v>
      </c>
      <c r="B45" s="68"/>
      <c r="C45" s="68"/>
      <c r="D45" s="68"/>
      <c r="E45" s="61"/>
      <c r="F45" s="61"/>
      <c r="G45" s="61"/>
      <c r="H45" s="62"/>
      <c r="I45" s="62"/>
      <c r="J45" s="62"/>
      <c r="K45" s="61"/>
      <c r="L45" s="63"/>
      <c r="M45" s="63"/>
      <c r="N45" s="64"/>
      <c r="O45" s="64"/>
      <c r="P45" s="63"/>
      <c r="Q45" s="63"/>
      <c r="R45" s="63"/>
      <c r="S45" s="63"/>
      <c r="T45" s="63"/>
      <c r="U45" s="63"/>
      <c r="V45" s="63"/>
      <c r="W45" s="169"/>
    </row>
    <row r="46" spans="1:23" ht="15" customHeight="1" x14ac:dyDescent="0.15">
      <c r="A46" s="301" t="s">
        <v>411</v>
      </c>
      <c r="B46" s="18">
        <v>1</v>
      </c>
      <c r="C46" s="18">
        <v>2</v>
      </c>
      <c r="D46" s="18">
        <v>80394</v>
      </c>
      <c r="E46" s="18">
        <v>38800</v>
      </c>
      <c r="F46" s="18">
        <v>48927</v>
      </c>
      <c r="G46" s="18">
        <v>23243</v>
      </c>
      <c r="H46" s="45">
        <v>60.7</v>
      </c>
      <c r="I46" s="45">
        <v>59.9</v>
      </c>
      <c r="J46" s="45">
        <v>61.8</v>
      </c>
      <c r="K46" s="18">
        <v>48288</v>
      </c>
      <c r="L46" s="5">
        <v>17496</v>
      </c>
      <c r="M46" s="5" t="s">
        <v>94</v>
      </c>
      <c r="N46" s="5" t="s">
        <v>94</v>
      </c>
      <c r="O46" s="5" t="s">
        <v>94</v>
      </c>
      <c r="P46" s="5" t="s">
        <v>94</v>
      </c>
      <c r="Q46" s="5" t="s">
        <v>94</v>
      </c>
      <c r="R46" s="5" t="s">
        <v>94</v>
      </c>
      <c r="S46" s="5">
        <v>0</v>
      </c>
      <c r="T46" s="5">
        <v>0</v>
      </c>
      <c r="U46" s="5">
        <v>0</v>
      </c>
      <c r="V46" s="5" t="s">
        <v>94</v>
      </c>
      <c r="W46" s="167">
        <v>30792</v>
      </c>
    </row>
    <row r="47" spans="1:23" ht="15" customHeight="1" x14ac:dyDescent="0.15">
      <c r="A47" s="300" t="s">
        <v>244</v>
      </c>
      <c r="B47" s="289">
        <v>1</v>
      </c>
      <c r="C47" s="18">
        <v>4</v>
      </c>
      <c r="D47" s="18">
        <v>82291</v>
      </c>
      <c r="E47" s="18">
        <v>39591</v>
      </c>
      <c r="F47" s="18">
        <v>43933</v>
      </c>
      <c r="G47" s="18">
        <v>21027</v>
      </c>
      <c r="H47" s="45">
        <v>53.4</v>
      </c>
      <c r="I47" s="45">
        <v>53.1</v>
      </c>
      <c r="J47" s="45">
        <v>53.6</v>
      </c>
      <c r="K47" s="18">
        <v>42350</v>
      </c>
      <c r="L47" s="5">
        <v>19838</v>
      </c>
      <c r="M47" s="5" t="s">
        <v>94</v>
      </c>
      <c r="N47" s="5" t="s">
        <v>94</v>
      </c>
      <c r="O47" s="5" t="s">
        <v>94</v>
      </c>
      <c r="P47" s="5" t="s">
        <v>94</v>
      </c>
      <c r="Q47" s="5" t="s">
        <v>94</v>
      </c>
      <c r="R47" s="5" t="s">
        <v>94</v>
      </c>
      <c r="S47" s="5">
        <v>0</v>
      </c>
      <c r="T47" s="5">
        <v>0</v>
      </c>
      <c r="U47" s="5">
        <v>0</v>
      </c>
      <c r="V47" s="5">
        <v>821</v>
      </c>
      <c r="W47" s="167">
        <v>21691</v>
      </c>
    </row>
    <row r="48" spans="1:23" ht="15" customHeight="1" x14ac:dyDescent="0.15">
      <c r="A48" s="300" t="s">
        <v>263</v>
      </c>
      <c r="B48" s="18">
        <v>1</v>
      </c>
      <c r="C48" s="18">
        <v>4</v>
      </c>
      <c r="D48" s="18">
        <v>84842</v>
      </c>
      <c r="E48" s="18">
        <v>40749</v>
      </c>
      <c r="F48" s="18">
        <v>45866</v>
      </c>
      <c r="G48" s="18">
        <v>21909</v>
      </c>
      <c r="H48" s="45">
        <v>54.06</v>
      </c>
      <c r="I48" s="45">
        <v>53.77</v>
      </c>
      <c r="J48" s="45">
        <v>54.33</v>
      </c>
      <c r="K48" s="18">
        <v>44803</v>
      </c>
      <c r="L48" s="5">
        <v>19242</v>
      </c>
      <c r="M48" s="5">
        <v>0</v>
      </c>
      <c r="N48" s="5">
        <v>23926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678</v>
      </c>
      <c r="W48" s="167">
        <v>957</v>
      </c>
    </row>
    <row r="49" spans="1:23" ht="15" customHeight="1" x14ac:dyDescent="0.15">
      <c r="A49" s="300" t="s">
        <v>298</v>
      </c>
      <c r="B49" s="327">
        <v>1</v>
      </c>
      <c r="C49" s="327">
        <v>3</v>
      </c>
      <c r="D49" s="327">
        <v>88274</v>
      </c>
      <c r="E49" s="327">
        <v>42350</v>
      </c>
      <c r="F49" s="327">
        <v>48856</v>
      </c>
      <c r="G49" s="327">
        <v>23317</v>
      </c>
      <c r="H49" s="45">
        <v>55.4</v>
      </c>
      <c r="I49" s="45">
        <v>55.1</v>
      </c>
      <c r="J49" s="45">
        <v>55.6</v>
      </c>
      <c r="K49" s="327">
        <v>47838</v>
      </c>
      <c r="L49" s="5">
        <v>18977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792</v>
      </c>
      <c r="W49" s="167">
        <v>28069</v>
      </c>
    </row>
    <row r="50" spans="1:23" ht="15.95" customHeight="1" x14ac:dyDescent="0.15">
      <c r="A50" s="352" t="s">
        <v>410</v>
      </c>
      <c r="B50" s="218">
        <v>1</v>
      </c>
      <c r="C50" s="218">
        <v>4</v>
      </c>
      <c r="D50" s="218">
        <v>89401</v>
      </c>
      <c r="E50" s="218">
        <v>42831</v>
      </c>
      <c r="F50" s="218">
        <v>45955</v>
      </c>
      <c r="G50" s="218">
        <v>21877</v>
      </c>
      <c r="H50" s="219">
        <v>51.4</v>
      </c>
      <c r="I50" s="219">
        <v>51.1</v>
      </c>
      <c r="J50" s="219">
        <v>51.7</v>
      </c>
      <c r="K50" s="218">
        <v>44795</v>
      </c>
      <c r="L50" s="203">
        <v>18647</v>
      </c>
      <c r="M50" s="203">
        <v>0</v>
      </c>
      <c r="N50" s="203">
        <v>0</v>
      </c>
      <c r="O50" s="203">
        <v>0</v>
      </c>
      <c r="P50" s="203">
        <v>0</v>
      </c>
      <c r="Q50" s="203">
        <v>0</v>
      </c>
      <c r="R50" s="203">
        <v>0</v>
      </c>
      <c r="S50" s="203">
        <v>0</v>
      </c>
      <c r="T50" s="203">
        <v>0</v>
      </c>
      <c r="U50" s="203">
        <v>0</v>
      </c>
      <c r="V50" s="203">
        <v>1085</v>
      </c>
      <c r="W50" s="222">
        <v>25063</v>
      </c>
    </row>
    <row r="51" spans="1:23" ht="15" customHeight="1" x14ac:dyDescent="0.15">
      <c r="A51" s="294" t="s">
        <v>101</v>
      </c>
      <c r="B51" s="69"/>
      <c r="C51" s="69"/>
      <c r="D51" s="69"/>
      <c r="E51" s="65"/>
      <c r="F51" s="65"/>
      <c r="G51" s="65"/>
      <c r="H51" s="66"/>
      <c r="I51" s="66"/>
      <c r="J51" s="66"/>
      <c r="K51" s="65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168"/>
    </row>
    <row r="52" spans="1:23" ht="15" customHeight="1" x14ac:dyDescent="0.15">
      <c r="A52" s="299" t="s">
        <v>411</v>
      </c>
      <c r="B52" s="5" t="s">
        <v>94</v>
      </c>
      <c r="C52" s="5" t="s">
        <v>94</v>
      </c>
      <c r="D52" s="327">
        <v>80394</v>
      </c>
      <c r="E52" s="327">
        <v>38800</v>
      </c>
      <c r="F52" s="327">
        <v>48884</v>
      </c>
      <c r="G52" s="327">
        <v>23217</v>
      </c>
      <c r="H52" s="45">
        <v>60.8</v>
      </c>
      <c r="I52" s="45">
        <v>59.8</v>
      </c>
      <c r="J52" s="45">
        <v>61.7</v>
      </c>
      <c r="K52" s="327">
        <v>46169</v>
      </c>
      <c r="L52" s="5">
        <v>9404</v>
      </c>
      <c r="M52" s="5">
        <v>12341</v>
      </c>
      <c r="N52" s="5" t="s">
        <v>94</v>
      </c>
      <c r="O52" s="5">
        <v>8283</v>
      </c>
      <c r="P52" s="5">
        <v>2889</v>
      </c>
      <c r="Q52" s="5">
        <v>7007</v>
      </c>
      <c r="R52" s="5" t="s">
        <v>94</v>
      </c>
      <c r="S52" s="5">
        <v>0</v>
      </c>
      <c r="T52" s="5">
        <v>0</v>
      </c>
      <c r="U52" s="5">
        <v>0</v>
      </c>
      <c r="V52" s="5">
        <v>6241</v>
      </c>
      <c r="W52" s="167" t="s">
        <v>94</v>
      </c>
    </row>
    <row r="53" spans="1:23" ht="18" customHeight="1" x14ac:dyDescent="0.15">
      <c r="A53" s="306" t="s">
        <v>244</v>
      </c>
      <c r="B53" s="5" t="s">
        <v>102</v>
      </c>
      <c r="C53" s="5" t="s">
        <v>102</v>
      </c>
      <c r="D53" s="18">
        <v>82291</v>
      </c>
      <c r="E53" s="18">
        <v>39591</v>
      </c>
      <c r="F53" s="18">
        <v>43916</v>
      </c>
      <c r="G53" s="18">
        <v>21022</v>
      </c>
      <c r="H53" s="45">
        <v>53.4</v>
      </c>
      <c r="I53" s="45">
        <v>53.1</v>
      </c>
      <c r="J53" s="45">
        <v>53.6</v>
      </c>
      <c r="K53" s="18">
        <v>41700</v>
      </c>
      <c r="L53" s="5">
        <v>7052</v>
      </c>
      <c r="M53" s="5">
        <v>9554</v>
      </c>
      <c r="N53" s="5" t="s">
        <v>94</v>
      </c>
      <c r="O53" s="5">
        <v>9857</v>
      </c>
      <c r="P53" s="5">
        <v>2722</v>
      </c>
      <c r="Q53" s="5">
        <v>6965</v>
      </c>
      <c r="R53" s="5" t="s">
        <v>94</v>
      </c>
      <c r="S53" s="5">
        <v>0</v>
      </c>
      <c r="T53" s="5">
        <v>0</v>
      </c>
      <c r="U53" s="5">
        <v>0</v>
      </c>
      <c r="V53" s="5">
        <v>5545</v>
      </c>
      <c r="W53" s="167" t="s">
        <v>94</v>
      </c>
    </row>
    <row r="54" spans="1:23" ht="15" customHeight="1" x14ac:dyDescent="0.15">
      <c r="A54" s="306" t="s">
        <v>263</v>
      </c>
      <c r="B54" s="5" t="s">
        <v>102</v>
      </c>
      <c r="C54" s="5" t="s">
        <v>102</v>
      </c>
      <c r="D54" s="18">
        <v>84842</v>
      </c>
      <c r="E54" s="18">
        <v>40749</v>
      </c>
      <c r="F54" s="18">
        <v>45850</v>
      </c>
      <c r="G54" s="18">
        <v>21899</v>
      </c>
      <c r="H54" s="45">
        <v>54.04</v>
      </c>
      <c r="I54" s="45">
        <v>53.74</v>
      </c>
      <c r="J54" s="45">
        <v>54.32</v>
      </c>
      <c r="K54" s="18">
        <v>43596</v>
      </c>
      <c r="L54" s="5">
        <v>9010</v>
      </c>
      <c r="M54" s="5">
        <v>2996</v>
      </c>
      <c r="N54" s="5">
        <v>0</v>
      </c>
      <c r="O54" s="5">
        <v>7261</v>
      </c>
      <c r="P54" s="5">
        <v>4319</v>
      </c>
      <c r="Q54" s="5">
        <v>6356</v>
      </c>
      <c r="R54" s="5">
        <v>9567</v>
      </c>
      <c r="S54" s="5">
        <v>0</v>
      </c>
      <c r="T54" s="5">
        <v>0</v>
      </c>
      <c r="U54" s="5">
        <v>0</v>
      </c>
      <c r="V54" s="5">
        <v>4087</v>
      </c>
      <c r="W54" s="167">
        <v>0</v>
      </c>
    </row>
    <row r="55" spans="1:23" ht="15" customHeight="1" x14ac:dyDescent="0.15">
      <c r="A55" s="306" t="s">
        <v>298</v>
      </c>
      <c r="B55" s="5">
        <v>0</v>
      </c>
      <c r="C55" s="5">
        <v>0</v>
      </c>
      <c r="D55" s="327">
        <v>88274</v>
      </c>
      <c r="E55" s="327">
        <v>42350</v>
      </c>
      <c r="F55" s="327">
        <v>48828</v>
      </c>
      <c r="G55" s="327">
        <v>23299</v>
      </c>
      <c r="H55" s="45">
        <v>55.3</v>
      </c>
      <c r="I55" s="45">
        <v>55</v>
      </c>
      <c r="J55" s="45">
        <v>55.6</v>
      </c>
      <c r="K55" s="327">
        <v>45112</v>
      </c>
      <c r="L55" s="5">
        <v>11916</v>
      </c>
      <c r="M55" s="5">
        <v>6185</v>
      </c>
      <c r="N55" s="5">
        <v>0</v>
      </c>
      <c r="O55" s="5">
        <v>4972</v>
      </c>
      <c r="P55" s="5">
        <v>7398</v>
      </c>
      <c r="Q55" s="5">
        <v>6838</v>
      </c>
      <c r="R55" s="5">
        <v>0</v>
      </c>
      <c r="S55" s="5">
        <v>0</v>
      </c>
      <c r="T55" s="5">
        <v>0</v>
      </c>
      <c r="U55" s="5">
        <v>0</v>
      </c>
      <c r="V55" s="5">
        <v>7803</v>
      </c>
      <c r="W55" s="167">
        <v>0</v>
      </c>
    </row>
    <row r="56" spans="1:23" ht="15" customHeight="1" thickBot="1" x14ac:dyDescent="0.2">
      <c r="A56" s="353" t="s">
        <v>410</v>
      </c>
      <c r="B56" s="354">
        <v>0</v>
      </c>
      <c r="C56" s="354">
        <v>0</v>
      </c>
      <c r="D56" s="355">
        <v>89401</v>
      </c>
      <c r="E56" s="355">
        <v>42831</v>
      </c>
      <c r="F56" s="355">
        <v>45936</v>
      </c>
      <c r="G56" s="355">
        <v>21864</v>
      </c>
      <c r="H56" s="356">
        <v>51.4</v>
      </c>
      <c r="I56" s="356">
        <v>51.1</v>
      </c>
      <c r="J56" s="356">
        <v>51.7</v>
      </c>
      <c r="K56" s="355">
        <v>42578</v>
      </c>
      <c r="L56" s="357">
        <v>10706</v>
      </c>
      <c r="M56" s="357">
        <v>3019</v>
      </c>
      <c r="N56" s="357">
        <v>0</v>
      </c>
      <c r="O56" s="357">
        <v>7279</v>
      </c>
      <c r="P56" s="357">
        <v>4718</v>
      </c>
      <c r="Q56" s="357">
        <v>6150</v>
      </c>
      <c r="R56" s="357">
        <v>2283</v>
      </c>
      <c r="S56" s="357">
        <v>0</v>
      </c>
      <c r="T56" s="357">
        <v>0</v>
      </c>
      <c r="U56" s="354">
        <v>3607</v>
      </c>
      <c r="V56" s="357">
        <v>4815</v>
      </c>
      <c r="W56" s="358">
        <v>0</v>
      </c>
    </row>
    <row r="57" spans="1:23" ht="15.95" customHeight="1" x14ac:dyDescent="0.15">
      <c r="A57" s="53" t="s">
        <v>256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3"/>
      <c r="M57" s="71"/>
      <c r="N57" s="71"/>
      <c r="O57" s="71"/>
      <c r="P57" s="71"/>
      <c r="Q57" s="71"/>
      <c r="R57" s="71"/>
      <c r="S57" s="71"/>
      <c r="T57" s="71"/>
      <c r="U57" s="71"/>
      <c r="W57" s="26" t="s">
        <v>7</v>
      </c>
    </row>
    <row r="58" spans="1:23" ht="15.95" customHeight="1" x14ac:dyDescent="0.15">
      <c r="A58" s="227"/>
    </row>
  </sheetData>
  <sheetProtection sheet="1" objects="1" scenarios="1" selectLockedCells="1" selectUnlockedCells="1"/>
  <mergeCells count="23">
    <mergeCell ref="K4:K6"/>
    <mergeCell ref="J6:J7"/>
    <mergeCell ref="L6:L7"/>
    <mergeCell ref="Q6:Q7"/>
    <mergeCell ref="R6:R7"/>
    <mergeCell ref="M6:M7"/>
    <mergeCell ref="N6:N7"/>
    <mergeCell ref="L4:W4"/>
    <mergeCell ref="V6:V7"/>
    <mergeCell ref="W6:W7"/>
    <mergeCell ref="O6:O7"/>
    <mergeCell ref="P6:P7"/>
    <mergeCell ref="B3:B7"/>
    <mergeCell ref="D6:D7"/>
    <mergeCell ref="E6:E7"/>
    <mergeCell ref="H6:H7"/>
    <mergeCell ref="F6:F7"/>
    <mergeCell ref="G6:G7"/>
    <mergeCell ref="D4:E5"/>
    <mergeCell ref="C3:C7"/>
    <mergeCell ref="F4:G5"/>
    <mergeCell ref="H4:J5"/>
    <mergeCell ref="I6:I7"/>
  </mergeCells>
  <phoneticPr fontId="25"/>
  <printOptions horizontalCentered="1"/>
  <pageMargins left="0.59055118110236227" right="0.59055118110236227" top="0.59055118110236227" bottom="0.43307086614173229" header="0.39370078740157483" footer="0.19685039370078741"/>
  <pageSetup paperSize="9" scale="97" firstPageNumber="185" orientation="portrait" useFirstPageNumber="1" r:id="rId1"/>
  <headerFooter scaleWithDoc="0" alignWithMargins="0">
    <oddHeader>&amp;L&amp;"ＭＳ Ｐ明朝,標準"&amp;10選挙及び市職員</oddHeader>
    <oddFooter>&amp;C&amp;"ＭＳ 明朝,標準"&amp;12&amp;A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</sheetPr>
  <dimension ref="A1:W58"/>
  <sheetViews>
    <sheetView view="pageBreakPreview" topLeftCell="L1" zoomScaleNormal="100" zoomScaleSheetLayoutView="100" workbookViewId="0">
      <selection activeCell="AA14" sqref="AA14"/>
    </sheetView>
  </sheetViews>
  <sheetFormatPr defaultColWidth="8.75" defaultRowHeight="15.95" customHeight="1" x14ac:dyDescent="0.15"/>
  <cols>
    <col min="1" max="1" width="15.625" style="72" hidden="1" customWidth="1"/>
    <col min="2" max="3" width="4.75" style="72" hidden="1" customWidth="1"/>
    <col min="4" max="7" width="8.75" style="72" hidden="1" customWidth="1"/>
    <col min="8" max="11" width="7.875" style="72" hidden="1" customWidth="1"/>
    <col min="12" max="12" width="8.75" style="72" customWidth="1"/>
    <col min="13" max="13" width="8.375" style="72" customWidth="1"/>
    <col min="14" max="15" width="8.5" style="72" customWidth="1"/>
    <col min="16" max="17" width="7.75" style="72" customWidth="1"/>
    <col min="18" max="18" width="7.5" style="72" customWidth="1"/>
    <col min="19" max="21" width="7.75" style="72" customWidth="1"/>
    <col min="22" max="22" width="8.25" style="72" customWidth="1"/>
    <col min="23" max="23" width="8.625" style="72" customWidth="1"/>
    <col min="24" max="16384" width="8.75" style="72"/>
  </cols>
  <sheetData>
    <row r="1" spans="1:23" ht="5.0999999999999996" customHeight="1" x14ac:dyDescent="0.15">
      <c r="A1" s="3"/>
      <c r="B1" s="71"/>
      <c r="C1" s="71"/>
      <c r="D1" s="71"/>
      <c r="E1" s="71"/>
      <c r="F1" s="71"/>
      <c r="G1" s="71"/>
      <c r="H1" s="71"/>
      <c r="I1" s="71"/>
      <c r="J1" s="71"/>
      <c r="K1" s="71"/>
      <c r="L1" s="3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23" ht="15" customHeight="1" thickBot="1" x14ac:dyDescent="0.2">
      <c r="A2" s="3" t="s">
        <v>387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3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</row>
    <row r="3" spans="1:23" ht="3.75" customHeight="1" x14ac:dyDescent="0.15">
      <c r="A3" s="154"/>
      <c r="B3" s="491" t="s">
        <v>245</v>
      </c>
      <c r="C3" s="500" t="s">
        <v>246</v>
      </c>
      <c r="D3" s="155"/>
      <c r="E3" s="156"/>
      <c r="F3" s="155"/>
      <c r="G3" s="156"/>
      <c r="H3" s="155"/>
      <c r="I3" s="157"/>
      <c r="J3" s="156"/>
      <c r="K3" s="228"/>
      <c r="L3" s="158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9"/>
    </row>
    <row r="4" spans="1:23" ht="18" customHeight="1" x14ac:dyDescent="0.15">
      <c r="A4" s="160"/>
      <c r="B4" s="492"/>
      <c r="C4" s="501"/>
      <c r="D4" s="496" t="s">
        <v>83</v>
      </c>
      <c r="E4" s="497"/>
      <c r="F4" s="496" t="s">
        <v>84</v>
      </c>
      <c r="G4" s="497"/>
      <c r="H4" s="496" t="s">
        <v>85</v>
      </c>
      <c r="I4" s="503"/>
      <c r="J4" s="497"/>
      <c r="K4" s="505" t="s">
        <v>247</v>
      </c>
      <c r="L4" s="504" t="s">
        <v>86</v>
      </c>
      <c r="M4" s="504"/>
      <c r="N4" s="504"/>
      <c r="O4" s="504"/>
      <c r="P4" s="504"/>
      <c r="Q4" s="504"/>
      <c r="R4" s="504"/>
      <c r="S4" s="504"/>
      <c r="T4" s="504"/>
      <c r="U4" s="504"/>
      <c r="V4" s="504"/>
      <c r="W4" s="507"/>
    </row>
    <row r="5" spans="1:23" ht="24.75" customHeight="1" x14ac:dyDescent="0.15">
      <c r="A5" s="161" t="s">
        <v>248</v>
      </c>
      <c r="B5" s="492"/>
      <c r="C5" s="501"/>
      <c r="D5" s="498"/>
      <c r="E5" s="499"/>
      <c r="F5" s="498"/>
      <c r="G5" s="499"/>
      <c r="H5" s="498"/>
      <c r="I5" s="504"/>
      <c r="J5" s="499"/>
      <c r="K5" s="505"/>
      <c r="L5" s="55" t="s">
        <v>52</v>
      </c>
      <c r="M5" s="256" t="s">
        <v>347</v>
      </c>
      <c r="N5" s="56" t="s">
        <v>87</v>
      </c>
      <c r="O5" s="57" t="s">
        <v>54</v>
      </c>
      <c r="P5" s="57" t="s">
        <v>55</v>
      </c>
      <c r="Q5" s="57" t="s">
        <v>56</v>
      </c>
      <c r="R5" s="57" t="s">
        <v>249</v>
      </c>
      <c r="S5" s="57" t="s">
        <v>282</v>
      </c>
      <c r="T5" s="57" t="s">
        <v>334</v>
      </c>
      <c r="U5" s="57" t="s">
        <v>335</v>
      </c>
      <c r="V5" s="57" t="s">
        <v>88</v>
      </c>
      <c r="W5" s="162" t="s">
        <v>58</v>
      </c>
    </row>
    <row r="6" spans="1:23" ht="18" customHeight="1" x14ac:dyDescent="0.15">
      <c r="A6" s="160"/>
      <c r="B6" s="492"/>
      <c r="C6" s="501"/>
      <c r="D6" s="494" t="s">
        <v>89</v>
      </c>
      <c r="E6" s="494" t="s">
        <v>90</v>
      </c>
      <c r="F6" s="494" t="s">
        <v>91</v>
      </c>
      <c r="G6" s="494" t="s">
        <v>90</v>
      </c>
      <c r="H6" s="494" t="s">
        <v>89</v>
      </c>
      <c r="I6" s="494" t="s">
        <v>3</v>
      </c>
      <c r="J6" s="494" t="s">
        <v>4</v>
      </c>
      <c r="K6" s="505"/>
      <c r="L6" s="506" t="s">
        <v>92</v>
      </c>
      <c r="M6" s="494" t="s">
        <v>92</v>
      </c>
      <c r="N6" s="494" t="s">
        <v>92</v>
      </c>
      <c r="O6" s="494" t="s">
        <v>92</v>
      </c>
      <c r="P6" s="494" t="s">
        <v>92</v>
      </c>
      <c r="Q6" s="494" t="s">
        <v>92</v>
      </c>
      <c r="R6" s="494" t="s">
        <v>92</v>
      </c>
      <c r="S6" s="254" t="s">
        <v>283</v>
      </c>
      <c r="T6" s="254" t="s">
        <v>283</v>
      </c>
      <c r="U6" s="254" t="s">
        <v>283</v>
      </c>
      <c r="V6" s="494" t="s">
        <v>92</v>
      </c>
      <c r="W6" s="508" t="s">
        <v>92</v>
      </c>
    </row>
    <row r="7" spans="1:23" ht="3" customHeight="1" x14ac:dyDescent="0.15">
      <c r="A7" s="163"/>
      <c r="B7" s="493"/>
      <c r="C7" s="502"/>
      <c r="D7" s="495"/>
      <c r="E7" s="495"/>
      <c r="F7" s="495"/>
      <c r="G7" s="495"/>
      <c r="H7" s="495"/>
      <c r="I7" s="495"/>
      <c r="J7" s="495"/>
      <c r="K7" s="58"/>
      <c r="L7" s="495"/>
      <c r="M7" s="495"/>
      <c r="N7" s="495"/>
      <c r="O7" s="495"/>
      <c r="P7" s="495"/>
      <c r="Q7" s="495"/>
      <c r="R7" s="495"/>
      <c r="S7" s="255"/>
      <c r="T7" s="255"/>
      <c r="U7" s="255"/>
      <c r="V7" s="495"/>
      <c r="W7" s="453"/>
    </row>
    <row r="8" spans="1:23" ht="15.95" customHeight="1" x14ac:dyDescent="0.15">
      <c r="A8" s="164" t="s">
        <v>93</v>
      </c>
      <c r="B8" s="59"/>
      <c r="C8" s="59"/>
      <c r="D8" s="60"/>
      <c r="E8" s="60"/>
      <c r="F8" s="60"/>
      <c r="G8" s="60"/>
      <c r="H8" s="60"/>
      <c r="I8" s="60"/>
      <c r="J8" s="60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165"/>
    </row>
    <row r="9" spans="1:23" ht="15" customHeight="1" x14ac:dyDescent="0.15">
      <c r="A9" s="166" t="s">
        <v>294</v>
      </c>
      <c r="B9" s="252">
        <v>1</v>
      </c>
      <c r="C9" s="253">
        <v>3</v>
      </c>
      <c r="D9" s="253">
        <v>73558</v>
      </c>
      <c r="E9" s="253">
        <v>35666</v>
      </c>
      <c r="F9" s="253">
        <v>54632</v>
      </c>
      <c r="G9" s="253">
        <v>25668</v>
      </c>
      <c r="H9" s="45">
        <v>74.3</v>
      </c>
      <c r="I9" s="45">
        <v>72</v>
      </c>
      <c r="J9" s="45">
        <v>76.400000000000006</v>
      </c>
      <c r="K9" s="253">
        <v>54054</v>
      </c>
      <c r="L9" s="259" t="s">
        <v>94</v>
      </c>
      <c r="M9" s="259" t="s">
        <v>94</v>
      </c>
      <c r="N9" s="259" t="s">
        <v>94</v>
      </c>
      <c r="O9" s="259" t="s">
        <v>94</v>
      </c>
      <c r="P9" s="259" t="s">
        <v>94</v>
      </c>
      <c r="Q9" s="259" t="s">
        <v>94</v>
      </c>
      <c r="R9" s="259" t="s">
        <v>94</v>
      </c>
      <c r="S9" s="259">
        <v>0</v>
      </c>
      <c r="T9" s="259">
        <v>0</v>
      </c>
      <c r="U9" s="259">
        <v>0</v>
      </c>
      <c r="V9" s="259" t="s">
        <v>94</v>
      </c>
      <c r="W9" s="260">
        <v>54054</v>
      </c>
    </row>
    <row r="10" spans="1:23" ht="15" customHeight="1" x14ac:dyDescent="0.15">
      <c r="A10" s="166" t="s">
        <v>241</v>
      </c>
      <c r="B10" s="252">
        <v>1</v>
      </c>
      <c r="C10" s="253">
        <v>3</v>
      </c>
      <c r="D10" s="253">
        <v>76754</v>
      </c>
      <c r="E10" s="253">
        <v>37179</v>
      </c>
      <c r="F10" s="253">
        <v>50421</v>
      </c>
      <c r="G10" s="253">
        <v>23684</v>
      </c>
      <c r="H10" s="45">
        <v>65.599999999999994</v>
      </c>
      <c r="I10" s="45">
        <v>63.7</v>
      </c>
      <c r="J10" s="45">
        <v>67.599999999999994</v>
      </c>
      <c r="K10" s="253">
        <v>49783</v>
      </c>
      <c r="L10" s="259" t="s">
        <v>94</v>
      </c>
      <c r="M10" s="259" t="s">
        <v>94</v>
      </c>
      <c r="N10" s="259" t="s">
        <v>94</v>
      </c>
      <c r="O10" s="259" t="s">
        <v>94</v>
      </c>
      <c r="P10" s="259" t="s">
        <v>94</v>
      </c>
      <c r="Q10" s="259" t="s">
        <v>94</v>
      </c>
      <c r="R10" s="259" t="s">
        <v>94</v>
      </c>
      <c r="S10" s="259">
        <v>0</v>
      </c>
      <c r="T10" s="259">
        <v>0</v>
      </c>
      <c r="U10" s="259">
        <v>0</v>
      </c>
      <c r="V10" s="259" t="s">
        <v>94</v>
      </c>
      <c r="W10" s="260">
        <v>49783</v>
      </c>
    </row>
    <row r="11" spans="1:23" ht="15" customHeight="1" x14ac:dyDescent="0.15">
      <c r="A11" s="166" t="s">
        <v>242</v>
      </c>
      <c r="B11" s="252">
        <v>1</v>
      </c>
      <c r="C11" s="253">
        <v>3</v>
      </c>
      <c r="D11" s="253">
        <v>80708</v>
      </c>
      <c r="E11" s="253">
        <v>38810</v>
      </c>
      <c r="F11" s="253">
        <v>52279</v>
      </c>
      <c r="G11" s="253">
        <v>24559</v>
      </c>
      <c r="H11" s="45">
        <v>64.8</v>
      </c>
      <c r="I11" s="45">
        <v>63.3</v>
      </c>
      <c r="J11" s="45">
        <v>66.2</v>
      </c>
      <c r="K11" s="253">
        <v>51301</v>
      </c>
      <c r="L11" s="259" t="s">
        <v>94</v>
      </c>
      <c r="M11" s="259" t="s">
        <v>94</v>
      </c>
      <c r="N11" s="259" t="s">
        <v>94</v>
      </c>
      <c r="O11" s="259" t="s">
        <v>94</v>
      </c>
      <c r="P11" s="261">
        <v>6402</v>
      </c>
      <c r="Q11" s="262">
        <v>0</v>
      </c>
      <c r="R11" s="259" t="s">
        <v>94</v>
      </c>
      <c r="S11" s="259">
        <v>0</v>
      </c>
      <c r="T11" s="259">
        <v>0</v>
      </c>
      <c r="U11" s="259">
        <v>0</v>
      </c>
      <c r="V11" s="259" t="s">
        <v>94</v>
      </c>
      <c r="W11" s="260">
        <v>44899</v>
      </c>
    </row>
    <row r="12" spans="1:23" ht="15" customHeight="1" x14ac:dyDescent="0.15">
      <c r="A12" s="166" t="s">
        <v>250</v>
      </c>
      <c r="B12" s="252">
        <v>1</v>
      </c>
      <c r="C12" s="253">
        <v>3</v>
      </c>
      <c r="D12" s="253">
        <v>83533</v>
      </c>
      <c r="E12" s="253">
        <v>40173</v>
      </c>
      <c r="F12" s="253">
        <v>52878</v>
      </c>
      <c r="G12" s="253">
        <v>24751</v>
      </c>
      <c r="H12" s="45">
        <v>63.3</v>
      </c>
      <c r="I12" s="45">
        <v>61.61</v>
      </c>
      <c r="J12" s="45">
        <v>64.87</v>
      </c>
      <c r="K12" s="253">
        <v>52215</v>
      </c>
      <c r="L12" s="259">
        <v>0</v>
      </c>
      <c r="M12" s="259">
        <v>0</v>
      </c>
      <c r="N12" s="259">
        <v>0</v>
      </c>
      <c r="O12" s="259">
        <v>0</v>
      </c>
      <c r="P12" s="259">
        <v>0</v>
      </c>
      <c r="Q12" s="259">
        <v>0</v>
      </c>
      <c r="R12" s="259">
        <v>0</v>
      </c>
      <c r="S12" s="259">
        <v>0</v>
      </c>
      <c r="T12" s="259">
        <v>0</v>
      </c>
      <c r="U12" s="259">
        <v>0</v>
      </c>
      <c r="V12" s="259">
        <v>0</v>
      </c>
      <c r="W12" s="263">
        <v>52215</v>
      </c>
    </row>
    <row r="13" spans="1:23" s="76" customFormat="1" ht="15" customHeight="1" x14ac:dyDescent="0.15">
      <c r="A13" s="217" t="s">
        <v>295</v>
      </c>
      <c r="B13" s="220">
        <v>1</v>
      </c>
      <c r="C13" s="218">
        <v>2</v>
      </c>
      <c r="D13" s="218">
        <v>87525</v>
      </c>
      <c r="E13" s="218">
        <v>42047</v>
      </c>
      <c r="F13" s="218">
        <v>53718</v>
      </c>
      <c r="G13" s="218">
        <v>25261</v>
      </c>
      <c r="H13" s="219">
        <v>61.4</v>
      </c>
      <c r="I13" s="219">
        <v>60.1</v>
      </c>
      <c r="J13" s="219">
        <v>62.6</v>
      </c>
      <c r="K13" s="218">
        <v>52776</v>
      </c>
      <c r="L13" s="264">
        <v>0</v>
      </c>
      <c r="M13" s="264">
        <v>0</v>
      </c>
      <c r="N13" s="264">
        <v>0</v>
      </c>
      <c r="O13" s="264">
        <v>0</v>
      </c>
      <c r="P13" s="264">
        <v>0</v>
      </c>
      <c r="Q13" s="264">
        <v>0</v>
      </c>
      <c r="R13" s="264">
        <v>0</v>
      </c>
      <c r="S13" s="264">
        <v>0</v>
      </c>
      <c r="T13" s="264">
        <v>0</v>
      </c>
      <c r="U13" s="264">
        <v>0</v>
      </c>
      <c r="V13" s="264">
        <v>0</v>
      </c>
      <c r="W13" s="265">
        <v>52776</v>
      </c>
    </row>
    <row r="14" spans="1:23" ht="15.95" customHeight="1" x14ac:dyDescent="0.15">
      <c r="A14" s="170" t="s">
        <v>95</v>
      </c>
      <c r="B14" s="65"/>
      <c r="C14" s="65"/>
      <c r="D14" s="65"/>
      <c r="E14" s="65"/>
      <c r="F14" s="65"/>
      <c r="G14" s="65"/>
      <c r="H14" s="66"/>
      <c r="I14" s="66"/>
      <c r="J14" s="66"/>
      <c r="K14" s="65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7"/>
    </row>
    <row r="15" spans="1:23" ht="15" customHeight="1" x14ac:dyDescent="0.15">
      <c r="A15" s="166" t="s">
        <v>294</v>
      </c>
      <c r="B15" s="252">
        <v>30</v>
      </c>
      <c r="C15" s="253">
        <v>32</v>
      </c>
      <c r="D15" s="253">
        <v>73558</v>
      </c>
      <c r="E15" s="253">
        <v>35666</v>
      </c>
      <c r="F15" s="253">
        <v>54602</v>
      </c>
      <c r="G15" s="253">
        <v>25647</v>
      </c>
      <c r="H15" s="45">
        <v>74.2</v>
      </c>
      <c r="I15" s="45">
        <v>71.900000000000006</v>
      </c>
      <c r="J15" s="45">
        <v>76.400000000000006</v>
      </c>
      <c r="K15" s="253">
        <v>53225</v>
      </c>
      <c r="L15" s="259">
        <v>3759</v>
      </c>
      <c r="M15" s="259" t="s">
        <v>94</v>
      </c>
      <c r="N15" s="259">
        <v>2725</v>
      </c>
      <c r="O15" s="259">
        <v>1746</v>
      </c>
      <c r="P15" s="259">
        <v>5388</v>
      </c>
      <c r="Q15" s="259">
        <v>7480</v>
      </c>
      <c r="R15" s="259" t="s">
        <v>94</v>
      </c>
      <c r="S15" s="259">
        <v>0</v>
      </c>
      <c r="T15" s="259">
        <v>0</v>
      </c>
      <c r="U15" s="259">
        <v>0</v>
      </c>
      <c r="V15" s="259" t="s">
        <v>94</v>
      </c>
      <c r="W15" s="260">
        <v>32127</v>
      </c>
    </row>
    <row r="16" spans="1:23" ht="15" customHeight="1" x14ac:dyDescent="0.15">
      <c r="A16" s="166" t="s">
        <v>241</v>
      </c>
      <c r="B16" s="252">
        <v>30</v>
      </c>
      <c r="C16" s="253">
        <v>33</v>
      </c>
      <c r="D16" s="253">
        <v>76754</v>
      </c>
      <c r="E16" s="253">
        <v>37179</v>
      </c>
      <c r="F16" s="253">
        <v>50393</v>
      </c>
      <c r="G16" s="253">
        <v>23676</v>
      </c>
      <c r="H16" s="45">
        <v>65.599999999999994</v>
      </c>
      <c r="I16" s="45">
        <v>63.6</v>
      </c>
      <c r="J16" s="45">
        <v>67.5</v>
      </c>
      <c r="K16" s="253">
        <v>49160</v>
      </c>
      <c r="L16" s="259" t="s">
        <v>94</v>
      </c>
      <c r="M16" s="259" t="s">
        <v>94</v>
      </c>
      <c r="N16" s="259">
        <v>1160</v>
      </c>
      <c r="O16" s="259">
        <v>1256</v>
      </c>
      <c r="P16" s="259">
        <v>4009.7</v>
      </c>
      <c r="Q16" s="259">
        <v>7336.5</v>
      </c>
      <c r="R16" s="259" t="s">
        <v>94</v>
      </c>
      <c r="S16" s="259">
        <v>0</v>
      </c>
      <c r="T16" s="259">
        <v>0</v>
      </c>
      <c r="U16" s="259">
        <v>0</v>
      </c>
      <c r="V16" s="259" t="s">
        <v>94</v>
      </c>
      <c r="W16" s="260">
        <v>35397.699999999997</v>
      </c>
    </row>
    <row r="17" spans="1:23" ht="15" customHeight="1" x14ac:dyDescent="0.15">
      <c r="A17" s="166" t="s">
        <v>242</v>
      </c>
      <c r="B17" s="252">
        <v>30</v>
      </c>
      <c r="C17" s="253">
        <v>36</v>
      </c>
      <c r="D17" s="253">
        <v>80708</v>
      </c>
      <c r="E17" s="253">
        <v>38810</v>
      </c>
      <c r="F17" s="253">
        <v>52256</v>
      </c>
      <c r="G17" s="253">
        <v>24547</v>
      </c>
      <c r="H17" s="45">
        <v>64.8</v>
      </c>
      <c r="I17" s="45">
        <v>63.2</v>
      </c>
      <c r="J17" s="45">
        <v>66.099999999999994</v>
      </c>
      <c r="K17" s="253">
        <v>52256</v>
      </c>
      <c r="L17" s="259" t="s">
        <v>94</v>
      </c>
      <c r="M17" s="259">
        <v>2402.1</v>
      </c>
      <c r="N17" s="259">
        <v>2195</v>
      </c>
      <c r="O17" s="259">
        <v>1274</v>
      </c>
      <c r="P17" s="259">
        <v>4389.3999999999996</v>
      </c>
      <c r="Q17" s="259">
        <v>7164.3</v>
      </c>
      <c r="R17" s="259" t="s">
        <v>94</v>
      </c>
      <c r="S17" s="259">
        <v>0</v>
      </c>
      <c r="T17" s="259">
        <v>0</v>
      </c>
      <c r="U17" s="259">
        <v>0</v>
      </c>
      <c r="V17" s="259" t="s">
        <v>94</v>
      </c>
      <c r="W17" s="260">
        <v>33845.199999999997</v>
      </c>
    </row>
    <row r="18" spans="1:23" ht="15" customHeight="1" x14ac:dyDescent="0.15">
      <c r="A18" s="166" t="s">
        <v>250</v>
      </c>
      <c r="B18" s="252">
        <v>27</v>
      </c>
      <c r="C18" s="253">
        <v>35</v>
      </c>
      <c r="D18" s="253">
        <v>83533</v>
      </c>
      <c r="E18" s="253">
        <v>40173</v>
      </c>
      <c r="F18" s="253">
        <v>52855</v>
      </c>
      <c r="G18" s="253">
        <v>24741</v>
      </c>
      <c r="H18" s="45">
        <v>63.28</v>
      </c>
      <c r="I18" s="45">
        <v>61.59</v>
      </c>
      <c r="J18" s="45">
        <v>64.84</v>
      </c>
      <c r="K18" s="253">
        <v>51431</v>
      </c>
      <c r="L18" s="259">
        <v>0</v>
      </c>
      <c r="M18" s="259">
        <v>0</v>
      </c>
      <c r="N18" s="259">
        <v>1596</v>
      </c>
      <c r="O18" s="259">
        <v>1007</v>
      </c>
      <c r="P18" s="259">
        <v>6212</v>
      </c>
      <c r="Q18" s="259">
        <v>7058</v>
      </c>
      <c r="R18" s="259">
        <v>0</v>
      </c>
      <c r="S18" s="259">
        <v>0</v>
      </c>
      <c r="T18" s="259">
        <v>0</v>
      </c>
      <c r="U18" s="259">
        <v>0</v>
      </c>
      <c r="V18" s="259">
        <v>0</v>
      </c>
      <c r="W18" s="260">
        <v>35558</v>
      </c>
    </row>
    <row r="19" spans="1:23" s="76" customFormat="1" ht="15" customHeight="1" x14ac:dyDescent="0.15">
      <c r="A19" s="217" t="s">
        <v>295</v>
      </c>
      <c r="B19" s="220">
        <v>27</v>
      </c>
      <c r="C19" s="218">
        <v>36</v>
      </c>
      <c r="D19" s="218">
        <v>87525</v>
      </c>
      <c r="E19" s="218">
        <v>42047</v>
      </c>
      <c r="F19" s="218">
        <v>53709</v>
      </c>
      <c r="G19" s="218">
        <v>25254</v>
      </c>
      <c r="H19" s="219">
        <v>61.4</v>
      </c>
      <c r="I19" s="219">
        <v>60.1</v>
      </c>
      <c r="J19" s="219">
        <v>62.3</v>
      </c>
      <c r="K19" s="218">
        <v>52262</v>
      </c>
      <c r="L19" s="264">
        <v>0</v>
      </c>
      <c r="M19" s="264">
        <v>0</v>
      </c>
      <c r="N19" s="264">
        <v>0</v>
      </c>
      <c r="O19" s="264">
        <v>2415</v>
      </c>
      <c r="P19" s="264">
        <v>7490</v>
      </c>
      <c r="Q19" s="264">
        <v>6609</v>
      </c>
      <c r="R19" s="264">
        <v>3007</v>
      </c>
      <c r="S19" s="264">
        <v>0</v>
      </c>
      <c r="T19" s="264">
        <v>0</v>
      </c>
      <c r="U19" s="264">
        <v>0</v>
      </c>
      <c r="V19" s="264">
        <v>0</v>
      </c>
      <c r="W19" s="268">
        <v>32741</v>
      </c>
    </row>
    <row r="20" spans="1:23" ht="15.95" customHeight="1" x14ac:dyDescent="0.15">
      <c r="A20" s="217" t="s">
        <v>96</v>
      </c>
      <c r="B20" s="218"/>
      <c r="C20" s="218"/>
      <c r="D20" s="218"/>
      <c r="E20" s="218"/>
      <c r="F20" s="218"/>
      <c r="G20" s="218"/>
      <c r="H20" s="219"/>
      <c r="I20" s="219"/>
      <c r="J20" s="219"/>
      <c r="K20" s="218"/>
      <c r="L20" s="264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7"/>
    </row>
    <row r="21" spans="1:23" ht="15" customHeight="1" x14ac:dyDescent="0.15">
      <c r="A21" s="166" t="s">
        <v>279</v>
      </c>
      <c r="B21" s="252">
        <v>1</v>
      </c>
      <c r="C21" s="253">
        <v>3</v>
      </c>
      <c r="D21" s="253">
        <v>71203</v>
      </c>
      <c r="E21" s="253">
        <v>34655</v>
      </c>
      <c r="F21" s="253">
        <v>54803</v>
      </c>
      <c r="G21" s="253">
        <v>26010</v>
      </c>
      <c r="H21" s="45">
        <v>77</v>
      </c>
      <c r="I21" s="45">
        <v>75.099999999999994</v>
      </c>
      <c r="J21" s="45">
        <v>78.8</v>
      </c>
      <c r="K21" s="253">
        <v>54580</v>
      </c>
      <c r="L21" s="259" t="s">
        <v>94</v>
      </c>
      <c r="M21" s="259" t="s">
        <v>94</v>
      </c>
      <c r="N21" s="259" t="s">
        <v>94</v>
      </c>
      <c r="O21" s="259" t="s">
        <v>94</v>
      </c>
      <c r="P21" s="259" t="s">
        <v>94</v>
      </c>
      <c r="Q21" s="259" t="s">
        <v>94</v>
      </c>
      <c r="R21" s="259" t="s">
        <v>94</v>
      </c>
      <c r="S21" s="259">
        <v>0</v>
      </c>
      <c r="T21" s="259">
        <v>0</v>
      </c>
      <c r="U21" s="259">
        <v>0</v>
      </c>
      <c r="V21" s="259">
        <v>226</v>
      </c>
      <c r="W21" s="260">
        <v>54354</v>
      </c>
    </row>
    <row r="22" spans="1:23" ht="15" customHeight="1" x14ac:dyDescent="0.15">
      <c r="A22" s="166" t="s">
        <v>251</v>
      </c>
      <c r="B22" s="252">
        <v>1</v>
      </c>
      <c r="C22" s="253">
        <v>4</v>
      </c>
      <c r="D22" s="253">
        <v>75401</v>
      </c>
      <c r="E22" s="253">
        <v>36476</v>
      </c>
      <c r="F22" s="253">
        <v>42116</v>
      </c>
      <c r="G22" s="253">
        <v>19641</v>
      </c>
      <c r="H22" s="45">
        <v>55.9</v>
      </c>
      <c r="I22" s="45">
        <v>53.9</v>
      </c>
      <c r="J22" s="45">
        <v>57.7</v>
      </c>
      <c r="K22" s="253">
        <v>41744</v>
      </c>
      <c r="L22" s="259" t="s">
        <v>94</v>
      </c>
      <c r="M22" s="259" t="s">
        <v>94</v>
      </c>
      <c r="N22" s="259" t="s">
        <v>94</v>
      </c>
      <c r="O22" s="259" t="s">
        <v>94</v>
      </c>
      <c r="P22" s="259" t="s">
        <v>94</v>
      </c>
      <c r="Q22" s="259" t="s">
        <v>94</v>
      </c>
      <c r="R22" s="259" t="s">
        <v>94</v>
      </c>
      <c r="S22" s="259">
        <v>0</v>
      </c>
      <c r="T22" s="259">
        <v>0</v>
      </c>
      <c r="U22" s="259">
        <v>0</v>
      </c>
      <c r="V22" s="259">
        <v>408</v>
      </c>
      <c r="W22" s="260">
        <v>41336</v>
      </c>
    </row>
    <row r="23" spans="1:23" ht="15" customHeight="1" x14ac:dyDescent="0.15">
      <c r="A23" s="166" t="s">
        <v>252</v>
      </c>
      <c r="B23" s="252">
        <v>1</v>
      </c>
      <c r="C23" s="253">
        <v>3</v>
      </c>
      <c r="D23" s="253">
        <v>79117</v>
      </c>
      <c r="E23" s="253">
        <v>38279</v>
      </c>
      <c r="F23" s="253">
        <v>52214</v>
      </c>
      <c r="G23" s="253">
        <v>24571</v>
      </c>
      <c r="H23" s="45">
        <v>66</v>
      </c>
      <c r="I23" s="45">
        <v>64.2</v>
      </c>
      <c r="J23" s="45">
        <v>67.7</v>
      </c>
      <c r="K23" s="253">
        <v>51814</v>
      </c>
      <c r="L23" s="259" t="s">
        <v>94</v>
      </c>
      <c r="M23" s="259" t="s">
        <v>94</v>
      </c>
      <c r="N23" s="259" t="s">
        <v>94</v>
      </c>
      <c r="O23" s="259" t="s">
        <v>94</v>
      </c>
      <c r="P23" s="259" t="s">
        <v>94</v>
      </c>
      <c r="Q23" s="259" t="s">
        <v>94</v>
      </c>
      <c r="R23" s="259" t="s">
        <v>94</v>
      </c>
      <c r="S23" s="259">
        <v>0</v>
      </c>
      <c r="T23" s="259">
        <v>0</v>
      </c>
      <c r="U23" s="259">
        <v>0</v>
      </c>
      <c r="V23" s="259">
        <v>499</v>
      </c>
      <c r="W23" s="260">
        <v>51315</v>
      </c>
    </row>
    <row r="24" spans="1:23" ht="15" customHeight="1" x14ac:dyDescent="0.15">
      <c r="A24" s="175" t="s">
        <v>253</v>
      </c>
      <c r="B24" s="252">
        <v>1</v>
      </c>
      <c r="C24" s="253">
        <v>3</v>
      </c>
      <c r="D24" s="253">
        <v>82260</v>
      </c>
      <c r="E24" s="253">
        <v>39567</v>
      </c>
      <c r="F24" s="253">
        <v>50415</v>
      </c>
      <c r="G24" s="253">
        <v>23759</v>
      </c>
      <c r="H24" s="45">
        <v>61.3</v>
      </c>
      <c r="I24" s="45">
        <v>60.1</v>
      </c>
      <c r="J24" s="45">
        <v>62.4</v>
      </c>
      <c r="K24" s="253">
        <v>49985</v>
      </c>
      <c r="L24" s="259" t="s">
        <v>94</v>
      </c>
      <c r="M24" s="259" t="s">
        <v>94</v>
      </c>
      <c r="N24" s="259" t="s">
        <v>94</v>
      </c>
      <c r="O24" s="259" t="s">
        <v>94</v>
      </c>
      <c r="P24" s="259" t="s">
        <v>94</v>
      </c>
      <c r="Q24" s="259" t="s">
        <v>94</v>
      </c>
      <c r="R24" s="259" t="s">
        <v>94</v>
      </c>
      <c r="S24" s="259">
        <v>0</v>
      </c>
      <c r="T24" s="259">
        <v>0</v>
      </c>
      <c r="U24" s="259">
        <v>0</v>
      </c>
      <c r="V24" s="259">
        <v>880</v>
      </c>
      <c r="W24" s="260">
        <v>49105</v>
      </c>
    </row>
    <row r="25" spans="1:23" ht="15" customHeight="1" x14ac:dyDescent="0.15">
      <c r="A25" s="175" t="s">
        <v>280</v>
      </c>
      <c r="B25" s="252">
        <v>1</v>
      </c>
      <c r="C25" s="253">
        <v>4</v>
      </c>
      <c r="D25" s="253">
        <v>84826</v>
      </c>
      <c r="E25" s="253">
        <v>40711</v>
      </c>
      <c r="F25" s="253">
        <v>55642</v>
      </c>
      <c r="G25" s="253">
        <v>26321</v>
      </c>
      <c r="H25" s="45">
        <v>65.599999999999994</v>
      </c>
      <c r="I25" s="45">
        <v>64.7</v>
      </c>
      <c r="J25" s="45">
        <v>66.5</v>
      </c>
      <c r="K25" s="253">
        <v>55199</v>
      </c>
      <c r="L25" s="259">
        <v>0</v>
      </c>
      <c r="M25" s="259">
        <v>0</v>
      </c>
      <c r="N25" s="259">
        <v>0</v>
      </c>
      <c r="O25" s="259">
        <v>0</v>
      </c>
      <c r="P25" s="259">
        <v>0</v>
      </c>
      <c r="Q25" s="259">
        <v>0</v>
      </c>
      <c r="R25" s="259">
        <v>0</v>
      </c>
      <c r="S25" s="259">
        <v>0</v>
      </c>
      <c r="T25" s="259">
        <v>0</v>
      </c>
      <c r="U25" s="259">
        <v>0</v>
      </c>
      <c r="V25" s="259">
        <v>0</v>
      </c>
      <c r="W25" s="260">
        <v>55199</v>
      </c>
    </row>
    <row r="26" spans="1:23" ht="15.95" customHeight="1" x14ac:dyDescent="0.15">
      <c r="A26" s="170" t="s">
        <v>348</v>
      </c>
      <c r="B26" s="310">
        <v>1</v>
      </c>
      <c r="C26" s="65">
        <v>4</v>
      </c>
      <c r="D26" s="65">
        <v>88570</v>
      </c>
      <c r="E26" s="65">
        <v>42442</v>
      </c>
      <c r="F26" s="65">
        <v>56893</v>
      </c>
      <c r="G26" s="65">
        <v>26563</v>
      </c>
      <c r="H26" s="66">
        <v>64.239999999999995</v>
      </c>
      <c r="I26" s="66">
        <v>62.59</v>
      </c>
      <c r="J26" s="66">
        <v>65.75</v>
      </c>
      <c r="K26" s="65">
        <v>56517</v>
      </c>
      <c r="L26" s="266">
        <v>0</v>
      </c>
      <c r="M26" s="266">
        <v>0</v>
      </c>
      <c r="N26" s="266">
        <v>0</v>
      </c>
      <c r="O26" s="266">
        <v>0</v>
      </c>
      <c r="P26" s="266">
        <v>0</v>
      </c>
      <c r="Q26" s="266">
        <v>0</v>
      </c>
      <c r="R26" s="266">
        <v>0</v>
      </c>
      <c r="S26" s="266">
        <v>0</v>
      </c>
      <c r="T26" s="266">
        <v>0</v>
      </c>
      <c r="U26" s="266">
        <v>0</v>
      </c>
      <c r="V26" s="266">
        <v>0</v>
      </c>
      <c r="W26" s="267">
        <v>56517</v>
      </c>
    </row>
    <row r="27" spans="1:23" ht="15" customHeight="1" x14ac:dyDescent="0.15">
      <c r="A27" s="170" t="s">
        <v>97</v>
      </c>
      <c r="B27" s="191"/>
      <c r="C27" s="191"/>
      <c r="D27" s="191"/>
      <c r="E27" s="191"/>
      <c r="F27" s="191"/>
      <c r="G27" s="191"/>
      <c r="H27" s="194"/>
      <c r="I27" s="194"/>
      <c r="J27" s="194"/>
      <c r="K27" s="191"/>
      <c r="L27" s="269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7"/>
    </row>
    <row r="28" spans="1:23" ht="15" customHeight="1" x14ac:dyDescent="0.15">
      <c r="A28" s="171" t="s">
        <v>296</v>
      </c>
      <c r="B28" s="67">
        <v>4</v>
      </c>
      <c r="C28" s="27">
        <v>6</v>
      </c>
      <c r="D28" s="27">
        <v>72951</v>
      </c>
      <c r="E28" s="27">
        <v>35339</v>
      </c>
      <c r="F28" s="27">
        <v>45984</v>
      </c>
      <c r="G28" s="27">
        <v>21549</v>
      </c>
      <c r="H28" s="28">
        <v>63</v>
      </c>
      <c r="I28" s="28">
        <v>61</v>
      </c>
      <c r="J28" s="28">
        <v>65</v>
      </c>
      <c r="K28" s="27">
        <v>45458</v>
      </c>
      <c r="L28" s="270">
        <v>8346</v>
      </c>
      <c r="M28" s="270" t="s">
        <v>94</v>
      </c>
      <c r="N28" s="270">
        <v>8279</v>
      </c>
      <c r="O28" s="270" t="s">
        <v>94</v>
      </c>
      <c r="P28" s="270">
        <v>5685</v>
      </c>
      <c r="Q28" s="270" t="s">
        <v>94</v>
      </c>
      <c r="R28" s="270" t="s">
        <v>94</v>
      </c>
      <c r="S28" s="270">
        <v>0</v>
      </c>
      <c r="T28" s="270">
        <v>0</v>
      </c>
      <c r="U28" s="270">
        <v>0</v>
      </c>
      <c r="V28" s="270" t="s">
        <v>94</v>
      </c>
      <c r="W28" s="271">
        <v>23148</v>
      </c>
    </row>
    <row r="29" spans="1:23" ht="15" customHeight="1" x14ac:dyDescent="0.15">
      <c r="A29" s="173" t="s">
        <v>231</v>
      </c>
      <c r="B29" s="67">
        <v>4</v>
      </c>
      <c r="C29" s="27">
        <v>5</v>
      </c>
      <c r="D29" s="27">
        <v>76627</v>
      </c>
      <c r="E29" s="27">
        <v>37063</v>
      </c>
      <c r="F29" s="27">
        <v>42019</v>
      </c>
      <c r="G29" s="27">
        <v>19816</v>
      </c>
      <c r="H29" s="28">
        <v>54.8</v>
      </c>
      <c r="I29" s="28">
        <v>53.5</v>
      </c>
      <c r="J29" s="28">
        <v>56.1</v>
      </c>
      <c r="K29" s="27">
        <v>41434</v>
      </c>
      <c r="L29" s="270">
        <v>7027</v>
      </c>
      <c r="M29" s="270" t="s">
        <v>94</v>
      </c>
      <c r="N29" s="270">
        <v>8735</v>
      </c>
      <c r="O29" s="270" t="s">
        <v>94</v>
      </c>
      <c r="P29" s="270">
        <v>8935</v>
      </c>
      <c r="Q29" s="270" t="s">
        <v>94</v>
      </c>
      <c r="R29" s="270" t="s">
        <v>94</v>
      </c>
      <c r="S29" s="270">
        <v>0</v>
      </c>
      <c r="T29" s="270">
        <v>0</v>
      </c>
      <c r="U29" s="270">
        <v>0</v>
      </c>
      <c r="V29" s="270" t="s">
        <v>94</v>
      </c>
      <c r="W29" s="271">
        <v>16737</v>
      </c>
    </row>
    <row r="30" spans="1:23" ht="15" customHeight="1" x14ac:dyDescent="0.15">
      <c r="A30" s="166" t="s">
        <v>232</v>
      </c>
      <c r="B30" s="328">
        <v>4</v>
      </c>
      <c r="C30" s="327">
        <v>9</v>
      </c>
      <c r="D30" s="327">
        <v>80888</v>
      </c>
      <c r="E30" s="327">
        <v>39029</v>
      </c>
      <c r="F30" s="327">
        <v>48644</v>
      </c>
      <c r="G30" s="327">
        <v>22978</v>
      </c>
      <c r="H30" s="45">
        <v>60.1</v>
      </c>
      <c r="I30" s="45">
        <v>58.9</v>
      </c>
      <c r="J30" s="45">
        <v>61.3</v>
      </c>
      <c r="K30" s="327">
        <v>48209</v>
      </c>
      <c r="L30" s="259">
        <v>5181</v>
      </c>
      <c r="M30" s="259">
        <v>12403</v>
      </c>
      <c r="N30" s="259">
        <v>5032</v>
      </c>
      <c r="O30" s="259" t="s">
        <v>94</v>
      </c>
      <c r="P30" s="259">
        <v>6549</v>
      </c>
      <c r="Q30" s="259" t="s">
        <v>94</v>
      </c>
      <c r="R30" s="259" t="s">
        <v>94</v>
      </c>
      <c r="S30" s="259">
        <v>0</v>
      </c>
      <c r="T30" s="259">
        <v>0</v>
      </c>
      <c r="U30" s="259">
        <v>0</v>
      </c>
      <c r="V30" s="259" t="s">
        <v>94</v>
      </c>
      <c r="W30" s="260">
        <v>19044</v>
      </c>
    </row>
    <row r="31" spans="1:23" ht="15" customHeight="1" x14ac:dyDescent="0.15">
      <c r="A31" s="175" t="s">
        <v>254</v>
      </c>
      <c r="B31" s="327">
        <v>4</v>
      </c>
      <c r="C31" s="327">
        <v>6</v>
      </c>
      <c r="D31" s="327">
        <v>83195</v>
      </c>
      <c r="E31" s="327">
        <v>39946</v>
      </c>
      <c r="F31" s="327">
        <v>46216</v>
      </c>
      <c r="G31" s="327">
        <v>21657</v>
      </c>
      <c r="H31" s="45">
        <v>55.6</v>
      </c>
      <c r="I31" s="45">
        <v>54.2</v>
      </c>
      <c r="J31" s="45">
        <v>56.8</v>
      </c>
      <c r="K31" s="327">
        <v>45623</v>
      </c>
      <c r="L31" s="259">
        <v>5683</v>
      </c>
      <c r="M31" s="259">
        <v>3704</v>
      </c>
      <c r="N31" s="259" t="s">
        <v>94</v>
      </c>
      <c r="O31" s="259" t="s">
        <v>94</v>
      </c>
      <c r="P31" s="259">
        <v>7770</v>
      </c>
      <c r="Q31" s="259" t="s">
        <v>94</v>
      </c>
      <c r="R31" s="259" t="s">
        <v>94</v>
      </c>
      <c r="S31" s="259">
        <v>0</v>
      </c>
      <c r="T31" s="259">
        <v>0</v>
      </c>
      <c r="U31" s="259">
        <v>0</v>
      </c>
      <c r="V31" s="259" t="s">
        <v>94</v>
      </c>
      <c r="W31" s="260">
        <v>28466</v>
      </c>
    </row>
    <row r="32" spans="1:23" ht="15.95" customHeight="1" x14ac:dyDescent="0.15">
      <c r="A32" s="359" t="s">
        <v>297</v>
      </c>
      <c r="B32" s="218">
        <v>4</v>
      </c>
      <c r="C32" s="218">
        <v>7</v>
      </c>
      <c r="D32" s="218">
        <v>84874</v>
      </c>
      <c r="E32" s="218">
        <v>40579</v>
      </c>
      <c r="F32" s="218">
        <v>47459</v>
      </c>
      <c r="G32" s="218">
        <v>22304</v>
      </c>
      <c r="H32" s="219">
        <v>55.9</v>
      </c>
      <c r="I32" s="219">
        <v>55</v>
      </c>
      <c r="J32" s="219">
        <v>56.8</v>
      </c>
      <c r="K32" s="218">
        <v>46828</v>
      </c>
      <c r="L32" s="264">
        <v>7296</v>
      </c>
      <c r="M32" s="264">
        <v>0</v>
      </c>
      <c r="N32" s="264">
        <v>7516</v>
      </c>
      <c r="O32" s="264">
        <v>0</v>
      </c>
      <c r="P32" s="264">
        <v>7526</v>
      </c>
      <c r="Q32" s="264">
        <v>9254</v>
      </c>
      <c r="R32" s="264">
        <v>0</v>
      </c>
      <c r="S32" s="264">
        <v>0</v>
      </c>
      <c r="T32" s="264">
        <v>0</v>
      </c>
      <c r="U32" s="264">
        <v>0</v>
      </c>
      <c r="V32" s="264">
        <v>5391</v>
      </c>
      <c r="W32" s="268">
        <v>9845</v>
      </c>
    </row>
    <row r="33" spans="1:23" ht="15" customHeight="1" x14ac:dyDescent="0.15">
      <c r="A33" s="217" t="s">
        <v>98</v>
      </c>
      <c r="B33" s="218"/>
      <c r="C33" s="218"/>
      <c r="D33" s="218"/>
      <c r="E33" s="218"/>
      <c r="F33" s="218"/>
      <c r="G33" s="218"/>
      <c r="H33" s="219"/>
      <c r="I33" s="219"/>
      <c r="J33" s="219"/>
      <c r="K33" s="218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8"/>
    </row>
    <row r="34" spans="1:23" ht="15" customHeight="1" x14ac:dyDescent="0.15">
      <c r="A34" s="166" t="s">
        <v>312</v>
      </c>
      <c r="B34" s="328">
        <v>1</v>
      </c>
      <c r="C34" s="327">
        <v>4</v>
      </c>
      <c r="D34" s="327">
        <v>78729</v>
      </c>
      <c r="E34" s="327">
        <v>35876</v>
      </c>
      <c r="F34" s="327">
        <v>48088</v>
      </c>
      <c r="G34" s="327">
        <v>22911</v>
      </c>
      <c r="H34" s="45">
        <v>61.4</v>
      </c>
      <c r="I34" s="45">
        <v>60.4</v>
      </c>
      <c r="J34" s="45">
        <v>62.2</v>
      </c>
      <c r="K34" s="327">
        <v>47230</v>
      </c>
      <c r="L34" s="259">
        <v>18175</v>
      </c>
      <c r="M34" s="259" t="s">
        <v>94</v>
      </c>
      <c r="N34" s="259" t="s">
        <v>94</v>
      </c>
      <c r="O34" s="259">
        <v>19093</v>
      </c>
      <c r="P34" s="259">
        <v>2663</v>
      </c>
      <c r="Q34" s="259" t="s">
        <v>94</v>
      </c>
      <c r="R34" s="259" t="s">
        <v>94</v>
      </c>
      <c r="S34" s="259">
        <v>0</v>
      </c>
      <c r="T34" s="259">
        <v>0</v>
      </c>
      <c r="U34" s="259">
        <v>0</v>
      </c>
      <c r="V34" s="259" t="s">
        <v>94</v>
      </c>
      <c r="W34" s="360" t="s">
        <v>94</v>
      </c>
    </row>
    <row r="35" spans="1:23" ht="15" customHeight="1" x14ac:dyDescent="0.15">
      <c r="A35" s="166" t="s">
        <v>233</v>
      </c>
      <c r="B35" s="328">
        <v>1</v>
      </c>
      <c r="C35" s="327">
        <v>3</v>
      </c>
      <c r="D35" s="327">
        <v>81989</v>
      </c>
      <c r="E35" s="327">
        <v>39432</v>
      </c>
      <c r="F35" s="327">
        <v>52567</v>
      </c>
      <c r="G35" s="327">
        <v>25343</v>
      </c>
      <c r="H35" s="45">
        <v>64.099999999999994</v>
      </c>
      <c r="I35" s="45">
        <v>64.3</v>
      </c>
      <c r="J35" s="45">
        <v>64</v>
      </c>
      <c r="K35" s="327">
        <v>51153</v>
      </c>
      <c r="L35" s="259">
        <v>19276</v>
      </c>
      <c r="M35" s="259" t="s">
        <v>94</v>
      </c>
      <c r="N35" s="259" t="s">
        <v>94</v>
      </c>
      <c r="O35" s="259">
        <v>30197</v>
      </c>
      <c r="P35" s="259" t="s">
        <v>94</v>
      </c>
      <c r="Q35" s="259" t="s">
        <v>94</v>
      </c>
      <c r="R35" s="259" t="s">
        <v>94</v>
      </c>
      <c r="S35" s="259">
        <v>0</v>
      </c>
      <c r="T35" s="259">
        <v>0</v>
      </c>
      <c r="U35" s="259">
        <v>0</v>
      </c>
      <c r="V35" s="259" t="s">
        <v>94</v>
      </c>
      <c r="W35" s="263">
        <v>1680</v>
      </c>
    </row>
    <row r="36" spans="1:23" ht="15" customHeight="1" x14ac:dyDescent="0.15">
      <c r="A36" s="166" t="s">
        <v>255</v>
      </c>
      <c r="B36" s="328">
        <v>1</v>
      </c>
      <c r="C36" s="327">
        <v>4</v>
      </c>
      <c r="D36" s="327">
        <v>84277</v>
      </c>
      <c r="E36" s="327">
        <v>40512</v>
      </c>
      <c r="F36" s="327">
        <v>47848</v>
      </c>
      <c r="G36" s="327">
        <v>23122</v>
      </c>
      <c r="H36" s="45">
        <v>56.8</v>
      </c>
      <c r="I36" s="45">
        <v>57.1</v>
      </c>
      <c r="J36" s="45">
        <v>56.5</v>
      </c>
      <c r="K36" s="327">
        <v>46248</v>
      </c>
      <c r="L36" s="259">
        <v>18015</v>
      </c>
      <c r="M36" s="259" t="s">
        <v>94</v>
      </c>
      <c r="N36" s="259" t="s">
        <v>94</v>
      </c>
      <c r="O36" s="259">
        <v>20628</v>
      </c>
      <c r="P36" s="259" t="s">
        <v>94</v>
      </c>
      <c r="Q36" s="259" t="s">
        <v>94</v>
      </c>
      <c r="R36" s="259">
        <v>7080</v>
      </c>
      <c r="S36" s="259">
        <v>0</v>
      </c>
      <c r="T36" s="259">
        <v>0</v>
      </c>
      <c r="U36" s="259">
        <v>0</v>
      </c>
      <c r="V36" s="259" t="s">
        <v>94</v>
      </c>
      <c r="W36" s="263">
        <v>525</v>
      </c>
    </row>
    <row r="37" spans="1:23" s="76" customFormat="1" ht="15" customHeight="1" x14ac:dyDescent="0.15">
      <c r="A37" s="166" t="s">
        <v>281</v>
      </c>
      <c r="B37" s="328">
        <v>1</v>
      </c>
      <c r="C37" s="327">
        <v>2</v>
      </c>
      <c r="D37" s="327">
        <v>85249</v>
      </c>
      <c r="E37" s="327">
        <v>40889</v>
      </c>
      <c r="F37" s="327">
        <v>44128</v>
      </c>
      <c r="G37" s="327">
        <v>21485</v>
      </c>
      <c r="H37" s="45">
        <v>51.8</v>
      </c>
      <c r="I37" s="45">
        <v>52.5</v>
      </c>
      <c r="J37" s="45">
        <v>51</v>
      </c>
      <c r="K37" s="327">
        <v>42789</v>
      </c>
      <c r="L37" s="259">
        <v>17217</v>
      </c>
      <c r="M37" s="259">
        <v>0</v>
      </c>
      <c r="N37" s="259">
        <v>0</v>
      </c>
      <c r="O37" s="259">
        <v>25572</v>
      </c>
      <c r="P37" s="259">
        <v>0</v>
      </c>
      <c r="Q37" s="259">
        <v>0</v>
      </c>
      <c r="R37" s="259">
        <v>0</v>
      </c>
      <c r="S37" s="259">
        <v>0</v>
      </c>
      <c r="T37" s="259">
        <v>0</v>
      </c>
      <c r="U37" s="259">
        <v>0</v>
      </c>
      <c r="V37" s="259">
        <v>0</v>
      </c>
      <c r="W37" s="263">
        <v>0</v>
      </c>
    </row>
    <row r="38" spans="1:23" ht="15.95" customHeight="1" x14ac:dyDescent="0.15">
      <c r="A38" s="166" t="s">
        <v>332</v>
      </c>
      <c r="B38" s="361">
        <v>1</v>
      </c>
      <c r="C38" s="65">
        <v>2</v>
      </c>
      <c r="D38" s="65">
        <v>88654</v>
      </c>
      <c r="E38" s="65">
        <v>42578</v>
      </c>
      <c r="F38" s="65">
        <v>49226</v>
      </c>
      <c r="G38" s="65">
        <v>23417</v>
      </c>
      <c r="H38" s="66">
        <v>55.5</v>
      </c>
      <c r="I38" s="66">
        <v>55</v>
      </c>
      <c r="J38" s="66">
        <v>56.01</v>
      </c>
      <c r="K38" s="65">
        <v>47183</v>
      </c>
      <c r="L38" s="266">
        <v>20528</v>
      </c>
      <c r="M38" s="266">
        <v>0</v>
      </c>
      <c r="N38" s="266">
        <v>0</v>
      </c>
      <c r="O38" s="266">
        <v>26655</v>
      </c>
      <c r="P38" s="266">
        <v>0</v>
      </c>
      <c r="Q38" s="266">
        <v>0</v>
      </c>
      <c r="R38" s="266">
        <v>0</v>
      </c>
      <c r="S38" s="266">
        <v>0</v>
      </c>
      <c r="T38" s="266">
        <v>0</v>
      </c>
      <c r="U38" s="266">
        <v>0</v>
      </c>
      <c r="V38" s="266">
        <v>0</v>
      </c>
      <c r="W38" s="307">
        <v>0</v>
      </c>
    </row>
    <row r="39" spans="1:23" ht="15" customHeight="1" x14ac:dyDescent="0.15">
      <c r="A39" s="193" t="s">
        <v>99</v>
      </c>
      <c r="B39" s="191"/>
      <c r="C39" s="191"/>
      <c r="D39" s="191"/>
      <c r="E39" s="191"/>
      <c r="F39" s="191"/>
      <c r="G39" s="191"/>
      <c r="H39" s="194"/>
      <c r="I39" s="194"/>
      <c r="J39" s="194"/>
      <c r="K39" s="191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362"/>
    </row>
    <row r="40" spans="1:23" ht="15" customHeight="1" x14ac:dyDescent="0.15">
      <c r="A40" s="166" t="s">
        <v>311</v>
      </c>
      <c r="B40" s="70">
        <v>0</v>
      </c>
      <c r="C40" s="5">
        <v>0</v>
      </c>
      <c r="D40" s="327">
        <v>78380</v>
      </c>
      <c r="E40" s="327">
        <v>37913</v>
      </c>
      <c r="F40" s="327">
        <v>48046</v>
      </c>
      <c r="G40" s="327">
        <v>22901</v>
      </c>
      <c r="H40" s="45">
        <v>61.3</v>
      </c>
      <c r="I40" s="45">
        <v>60.4</v>
      </c>
      <c r="J40" s="45">
        <v>62.1</v>
      </c>
      <c r="K40" s="327">
        <v>46343</v>
      </c>
      <c r="L40" s="259">
        <v>15808</v>
      </c>
      <c r="M40" s="259">
        <v>12954</v>
      </c>
      <c r="N40" s="259" t="s">
        <v>94</v>
      </c>
      <c r="O40" s="259">
        <v>7654</v>
      </c>
      <c r="P40" s="259">
        <v>3473</v>
      </c>
      <c r="Q40" s="259">
        <v>4052</v>
      </c>
      <c r="R40" s="259" t="s">
        <v>94</v>
      </c>
      <c r="S40" s="259">
        <v>0</v>
      </c>
      <c r="T40" s="259">
        <v>0</v>
      </c>
      <c r="U40" s="259">
        <v>0</v>
      </c>
      <c r="V40" s="259">
        <v>2402</v>
      </c>
      <c r="W40" s="263" t="s">
        <v>94</v>
      </c>
    </row>
    <row r="41" spans="1:23" ht="15" customHeight="1" x14ac:dyDescent="0.15">
      <c r="A41" s="166" t="s">
        <v>233</v>
      </c>
      <c r="B41" s="70">
        <v>0</v>
      </c>
      <c r="C41" s="5">
        <v>0</v>
      </c>
      <c r="D41" s="327">
        <v>81989</v>
      </c>
      <c r="E41" s="327">
        <v>39432</v>
      </c>
      <c r="F41" s="327">
        <v>52530</v>
      </c>
      <c r="G41" s="327">
        <v>25322</v>
      </c>
      <c r="H41" s="45">
        <v>64.099999999999994</v>
      </c>
      <c r="I41" s="45">
        <v>64.2</v>
      </c>
      <c r="J41" s="45">
        <v>64</v>
      </c>
      <c r="K41" s="327">
        <v>50972</v>
      </c>
      <c r="L41" s="259">
        <v>8491</v>
      </c>
      <c r="M41" s="259">
        <v>20731</v>
      </c>
      <c r="N41" s="259" t="s">
        <v>94</v>
      </c>
      <c r="O41" s="259">
        <v>6000</v>
      </c>
      <c r="P41" s="259">
        <v>3939</v>
      </c>
      <c r="Q41" s="259">
        <v>7936</v>
      </c>
      <c r="R41" s="259" t="s">
        <v>94</v>
      </c>
      <c r="S41" s="259">
        <v>0</v>
      </c>
      <c r="T41" s="259">
        <v>0</v>
      </c>
      <c r="U41" s="259">
        <v>0</v>
      </c>
      <c r="V41" s="259">
        <v>3875</v>
      </c>
      <c r="W41" s="263" t="s">
        <v>94</v>
      </c>
    </row>
    <row r="42" spans="1:23" ht="15" customHeight="1" x14ac:dyDescent="0.15">
      <c r="A42" s="166" t="s">
        <v>255</v>
      </c>
      <c r="B42" s="70">
        <v>0</v>
      </c>
      <c r="C42" s="5">
        <v>0</v>
      </c>
      <c r="D42" s="327">
        <v>84277</v>
      </c>
      <c r="E42" s="327">
        <v>40512</v>
      </c>
      <c r="F42" s="327">
        <v>47813</v>
      </c>
      <c r="G42" s="327">
        <v>23106</v>
      </c>
      <c r="H42" s="45">
        <v>56.7</v>
      </c>
      <c r="I42" s="45">
        <v>57</v>
      </c>
      <c r="J42" s="45">
        <v>56.5</v>
      </c>
      <c r="K42" s="327">
        <v>45707</v>
      </c>
      <c r="L42" s="259">
        <v>9008</v>
      </c>
      <c r="M42" s="259">
        <v>3574</v>
      </c>
      <c r="N42" s="259" t="s">
        <v>94</v>
      </c>
      <c r="O42" s="259">
        <v>7374</v>
      </c>
      <c r="P42" s="259">
        <v>3403</v>
      </c>
      <c r="Q42" s="259">
        <v>7195</v>
      </c>
      <c r="R42" s="259">
        <v>8879</v>
      </c>
      <c r="S42" s="259">
        <v>0</v>
      </c>
      <c r="T42" s="259">
        <v>0</v>
      </c>
      <c r="U42" s="259">
        <v>0</v>
      </c>
      <c r="V42" s="259">
        <v>6274</v>
      </c>
      <c r="W42" s="263" t="s">
        <v>94</v>
      </c>
    </row>
    <row r="43" spans="1:23" s="76" customFormat="1" ht="15" customHeight="1" x14ac:dyDescent="0.15">
      <c r="A43" s="166" t="s">
        <v>313</v>
      </c>
      <c r="B43" s="70">
        <v>0</v>
      </c>
      <c r="C43" s="5">
        <v>0</v>
      </c>
      <c r="D43" s="327">
        <v>85249</v>
      </c>
      <c r="E43" s="327">
        <v>40889</v>
      </c>
      <c r="F43" s="327">
        <v>44113</v>
      </c>
      <c r="G43" s="327">
        <v>21478</v>
      </c>
      <c r="H43" s="45">
        <v>51.8</v>
      </c>
      <c r="I43" s="45">
        <v>52.5</v>
      </c>
      <c r="J43" s="45">
        <v>51</v>
      </c>
      <c r="K43" s="327">
        <v>42964</v>
      </c>
      <c r="L43" s="259">
        <v>10197</v>
      </c>
      <c r="M43" s="259">
        <v>3720</v>
      </c>
      <c r="N43" s="259">
        <v>0</v>
      </c>
      <c r="O43" s="259">
        <v>7143</v>
      </c>
      <c r="P43" s="259">
        <v>5902</v>
      </c>
      <c r="Q43" s="259">
        <v>6083</v>
      </c>
      <c r="R43" s="259">
        <v>0</v>
      </c>
      <c r="S43" s="259">
        <v>7611</v>
      </c>
      <c r="T43" s="259">
        <v>0</v>
      </c>
      <c r="U43" s="259">
        <v>0</v>
      </c>
      <c r="V43" s="259">
        <v>2308</v>
      </c>
      <c r="W43" s="263">
        <v>0</v>
      </c>
    </row>
    <row r="44" spans="1:23" ht="15.95" customHeight="1" x14ac:dyDescent="0.15">
      <c r="A44" s="166" t="s">
        <v>333</v>
      </c>
      <c r="B44" s="363">
        <v>0</v>
      </c>
      <c r="C44" s="63">
        <v>0</v>
      </c>
      <c r="D44" s="65">
        <v>88654</v>
      </c>
      <c r="E44" s="65">
        <v>42578</v>
      </c>
      <c r="F44" s="65">
        <v>49213</v>
      </c>
      <c r="G44" s="65">
        <v>23416</v>
      </c>
      <c r="H44" s="66">
        <v>55.5</v>
      </c>
      <c r="I44" s="66">
        <v>55</v>
      </c>
      <c r="J44" s="66">
        <v>56</v>
      </c>
      <c r="K44" s="65">
        <v>48061</v>
      </c>
      <c r="L44" s="266">
        <v>10399</v>
      </c>
      <c r="M44" s="266">
        <v>0</v>
      </c>
      <c r="N44" s="266">
        <v>0</v>
      </c>
      <c r="O44" s="266">
        <v>6072</v>
      </c>
      <c r="P44" s="266">
        <v>5241</v>
      </c>
      <c r="Q44" s="266">
        <v>7485</v>
      </c>
      <c r="R44" s="266">
        <v>4193</v>
      </c>
      <c r="S44" s="266">
        <v>0</v>
      </c>
      <c r="T44" s="266">
        <v>6967</v>
      </c>
      <c r="U44" s="266">
        <v>7250</v>
      </c>
      <c r="V44" s="266">
        <v>454</v>
      </c>
      <c r="W44" s="307">
        <v>0</v>
      </c>
    </row>
    <row r="45" spans="1:23" ht="15" customHeight="1" x14ac:dyDescent="0.15">
      <c r="A45" s="174" t="s">
        <v>100</v>
      </c>
      <c r="B45" s="68"/>
      <c r="C45" s="68"/>
      <c r="D45" s="68"/>
      <c r="E45" s="61"/>
      <c r="F45" s="61"/>
      <c r="G45" s="61"/>
      <c r="H45" s="62"/>
      <c r="I45" s="62"/>
      <c r="J45" s="62"/>
      <c r="K45" s="61"/>
      <c r="L45" s="266"/>
      <c r="M45" s="266"/>
      <c r="N45" s="364"/>
      <c r="O45" s="364"/>
      <c r="P45" s="266"/>
      <c r="Q45" s="266"/>
      <c r="R45" s="266"/>
      <c r="S45" s="266"/>
      <c r="T45" s="266"/>
      <c r="U45" s="266"/>
      <c r="V45" s="266"/>
      <c r="W45" s="365"/>
    </row>
    <row r="46" spans="1:23" ht="15" customHeight="1" x14ac:dyDescent="0.15">
      <c r="A46" s="175" t="s">
        <v>243</v>
      </c>
      <c r="B46" s="327">
        <v>1</v>
      </c>
      <c r="C46" s="327">
        <v>2</v>
      </c>
      <c r="D46" s="327">
        <v>80394</v>
      </c>
      <c r="E46" s="327">
        <v>38800</v>
      </c>
      <c r="F46" s="327">
        <v>48927</v>
      </c>
      <c r="G46" s="327">
        <v>23243</v>
      </c>
      <c r="H46" s="45">
        <v>60.7</v>
      </c>
      <c r="I46" s="45">
        <v>59.9</v>
      </c>
      <c r="J46" s="45">
        <v>61.8</v>
      </c>
      <c r="K46" s="327">
        <v>48288</v>
      </c>
      <c r="L46" s="259">
        <v>17496</v>
      </c>
      <c r="M46" s="259" t="s">
        <v>94</v>
      </c>
      <c r="N46" s="259" t="s">
        <v>94</v>
      </c>
      <c r="O46" s="259" t="s">
        <v>94</v>
      </c>
      <c r="P46" s="259" t="s">
        <v>94</v>
      </c>
      <c r="Q46" s="259" t="s">
        <v>94</v>
      </c>
      <c r="R46" s="259" t="s">
        <v>94</v>
      </c>
      <c r="S46" s="259">
        <v>0</v>
      </c>
      <c r="T46" s="259">
        <v>0</v>
      </c>
      <c r="U46" s="259">
        <v>0</v>
      </c>
      <c r="V46" s="259" t="s">
        <v>94</v>
      </c>
      <c r="W46" s="263">
        <v>30792</v>
      </c>
    </row>
    <row r="47" spans="1:23" ht="15" customHeight="1" x14ac:dyDescent="0.15">
      <c r="A47" s="175" t="s">
        <v>244</v>
      </c>
      <c r="B47" s="328">
        <v>1</v>
      </c>
      <c r="C47" s="327">
        <v>4</v>
      </c>
      <c r="D47" s="327">
        <v>82291</v>
      </c>
      <c r="E47" s="327">
        <v>39591</v>
      </c>
      <c r="F47" s="327">
        <v>43933</v>
      </c>
      <c r="G47" s="327">
        <v>21027</v>
      </c>
      <c r="H47" s="45">
        <v>53.4</v>
      </c>
      <c r="I47" s="45">
        <v>53.1</v>
      </c>
      <c r="J47" s="45">
        <v>53.6</v>
      </c>
      <c r="K47" s="327">
        <v>42350</v>
      </c>
      <c r="L47" s="259">
        <v>19838</v>
      </c>
      <c r="M47" s="259" t="s">
        <v>94</v>
      </c>
      <c r="N47" s="259" t="s">
        <v>94</v>
      </c>
      <c r="O47" s="259" t="s">
        <v>94</v>
      </c>
      <c r="P47" s="259" t="s">
        <v>94</v>
      </c>
      <c r="Q47" s="259" t="s">
        <v>94</v>
      </c>
      <c r="R47" s="259" t="s">
        <v>94</v>
      </c>
      <c r="S47" s="259">
        <v>0</v>
      </c>
      <c r="T47" s="259">
        <v>0</v>
      </c>
      <c r="U47" s="259">
        <v>0</v>
      </c>
      <c r="V47" s="259">
        <v>821</v>
      </c>
      <c r="W47" s="263">
        <v>21691</v>
      </c>
    </row>
    <row r="48" spans="1:23" ht="15" customHeight="1" x14ac:dyDescent="0.15">
      <c r="A48" s="175" t="s">
        <v>263</v>
      </c>
      <c r="B48" s="327">
        <v>1</v>
      </c>
      <c r="C48" s="327">
        <v>4</v>
      </c>
      <c r="D48" s="327">
        <v>84842</v>
      </c>
      <c r="E48" s="327">
        <v>40749</v>
      </c>
      <c r="F48" s="327">
        <v>45866</v>
      </c>
      <c r="G48" s="327">
        <v>21909</v>
      </c>
      <c r="H48" s="45">
        <v>54.06</v>
      </c>
      <c r="I48" s="45">
        <v>53.77</v>
      </c>
      <c r="J48" s="45">
        <v>54.33</v>
      </c>
      <c r="K48" s="327">
        <v>44803</v>
      </c>
      <c r="L48" s="259">
        <v>19242</v>
      </c>
      <c r="M48" s="259">
        <v>0</v>
      </c>
      <c r="N48" s="259">
        <v>23926</v>
      </c>
      <c r="O48" s="259">
        <v>0</v>
      </c>
      <c r="P48" s="259">
        <v>0</v>
      </c>
      <c r="Q48" s="259">
        <v>0</v>
      </c>
      <c r="R48" s="259">
        <v>0</v>
      </c>
      <c r="S48" s="259">
        <v>0</v>
      </c>
      <c r="T48" s="259">
        <v>0</v>
      </c>
      <c r="U48" s="259">
        <v>0</v>
      </c>
      <c r="V48" s="259">
        <v>678</v>
      </c>
      <c r="W48" s="263">
        <v>957</v>
      </c>
    </row>
    <row r="49" spans="1:23" ht="15" customHeight="1" x14ac:dyDescent="0.15">
      <c r="A49" s="175" t="s">
        <v>298</v>
      </c>
      <c r="B49" s="327">
        <v>1</v>
      </c>
      <c r="C49" s="327">
        <v>3</v>
      </c>
      <c r="D49" s="327">
        <v>88274</v>
      </c>
      <c r="E49" s="327">
        <v>42350</v>
      </c>
      <c r="F49" s="327">
        <v>48856</v>
      </c>
      <c r="G49" s="327">
        <v>23317</v>
      </c>
      <c r="H49" s="45">
        <v>55.4</v>
      </c>
      <c r="I49" s="45">
        <v>55.1</v>
      </c>
      <c r="J49" s="45">
        <v>55.6</v>
      </c>
      <c r="K49" s="327">
        <v>47838</v>
      </c>
      <c r="L49" s="259">
        <v>18977</v>
      </c>
      <c r="M49" s="259">
        <v>0</v>
      </c>
      <c r="N49" s="259">
        <v>0</v>
      </c>
      <c r="O49" s="259">
        <v>0</v>
      </c>
      <c r="P49" s="259">
        <v>0</v>
      </c>
      <c r="Q49" s="259">
        <v>0</v>
      </c>
      <c r="R49" s="259">
        <v>0</v>
      </c>
      <c r="S49" s="259">
        <v>0</v>
      </c>
      <c r="T49" s="259">
        <v>0</v>
      </c>
      <c r="U49" s="259">
        <v>0</v>
      </c>
      <c r="V49" s="259">
        <v>792</v>
      </c>
      <c r="W49" s="263">
        <v>28069</v>
      </c>
    </row>
    <row r="50" spans="1:23" ht="15.95" customHeight="1" x14ac:dyDescent="0.15">
      <c r="A50" s="366" t="s">
        <v>410</v>
      </c>
      <c r="B50" s="218">
        <v>1</v>
      </c>
      <c r="C50" s="218">
        <v>4</v>
      </c>
      <c r="D50" s="218">
        <v>89401</v>
      </c>
      <c r="E50" s="218">
        <v>42831</v>
      </c>
      <c r="F50" s="218">
        <v>45955</v>
      </c>
      <c r="G50" s="218">
        <v>21877</v>
      </c>
      <c r="H50" s="219">
        <v>51.4</v>
      </c>
      <c r="I50" s="219">
        <v>51.1</v>
      </c>
      <c r="J50" s="219">
        <v>51.7</v>
      </c>
      <c r="K50" s="218">
        <v>44795</v>
      </c>
      <c r="L50" s="203">
        <v>18647</v>
      </c>
      <c r="M50" s="203">
        <v>0</v>
      </c>
      <c r="N50" s="203">
        <v>0</v>
      </c>
      <c r="O50" s="203">
        <v>0</v>
      </c>
      <c r="P50" s="203">
        <v>0</v>
      </c>
      <c r="Q50" s="203">
        <v>0</v>
      </c>
      <c r="R50" s="203">
        <v>0</v>
      </c>
      <c r="S50" s="203">
        <v>0</v>
      </c>
      <c r="T50" s="203">
        <v>0</v>
      </c>
      <c r="U50" s="203">
        <v>0</v>
      </c>
      <c r="V50" s="203">
        <v>1085</v>
      </c>
      <c r="W50" s="222">
        <v>25063</v>
      </c>
    </row>
    <row r="51" spans="1:23" ht="15" customHeight="1" x14ac:dyDescent="0.15">
      <c r="A51" s="176" t="s">
        <v>101</v>
      </c>
      <c r="B51" s="69"/>
      <c r="C51" s="69"/>
      <c r="D51" s="69"/>
      <c r="E51" s="65"/>
      <c r="F51" s="65"/>
      <c r="G51" s="65"/>
      <c r="H51" s="66"/>
      <c r="I51" s="66"/>
      <c r="J51" s="66"/>
      <c r="K51" s="65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307"/>
    </row>
    <row r="52" spans="1:23" ht="15" customHeight="1" x14ac:dyDescent="0.15">
      <c r="A52" s="175" t="s">
        <v>243</v>
      </c>
      <c r="B52" s="70" t="s">
        <v>94</v>
      </c>
      <c r="C52" s="5" t="s">
        <v>94</v>
      </c>
      <c r="D52" s="327">
        <v>80394</v>
      </c>
      <c r="E52" s="327">
        <v>38800</v>
      </c>
      <c r="F52" s="327">
        <v>48884</v>
      </c>
      <c r="G52" s="327">
        <v>23217</v>
      </c>
      <c r="H52" s="45">
        <v>60.8</v>
      </c>
      <c r="I52" s="45">
        <v>59.8</v>
      </c>
      <c r="J52" s="45">
        <v>61.7</v>
      </c>
      <c r="K52" s="327">
        <v>46169</v>
      </c>
      <c r="L52" s="259">
        <v>9404</v>
      </c>
      <c r="M52" s="259">
        <v>12341</v>
      </c>
      <c r="N52" s="259" t="s">
        <v>94</v>
      </c>
      <c r="O52" s="259">
        <v>8283</v>
      </c>
      <c r="P52" s="259">
        <v>2889</v>
      </c>
      <c r="Q52" s="259">
        <v>7007</v>
      </c>
      <c r="R52" s="259" t="s">
        <v>94</v>
      </c>
      <c r="S52" s="259">
        <v>0</v>
      </c>
      <c r="T52" s="259">
        <v>0</v>
      </c>
      <c r="U52" s="259">
        <v>0</v>
      </c>
      <c r="V52" s="259">
        <v>6241</v>
      </c>
      <c r="W52" s="263" t="s">
        <v>94</v>
      </c>
    </row>
    <row r="53" spans="1:23" ht="18" customHeight="1" x14ac:dyDescent="0.15">
      <c r="A53" s="175" t="s">
        <v>244</v>
      </c>
      <c r="B53" s="70" t="s">
        <v>102</v>
      </c>
      <c r="C53" s="5" t="s">
        <v>102</v>
      </c>
      <c r="D53" s="327">
        <v>82291</v>
      </c>
      <c r="E53" s="327">
        <v>39591</v>
      </c>
      <c r="F53" s="327">
        <v>43916</v>
      </c>
      <c r="G53" s="327">
        <v>21022</v>
      </c>
      <c r="H53" s="45">
        <v>53.4</v>
      </c>
      <c r="I53" s="45">
        <v>53.1</v>
      </c>
      <c r="J53" s="45">
        <v>53.6</v>
      </c>
      <c r="K53" s="327">
        <v>41700</v>
      </c>
      <c r="L53" s="259">
        <v>7052</v>
      </c>
      <c r="M53" s="259">
        <v>9554</v>
      </c>
      <c r="N53" s="259" t="s">
        <v>94</v>
      </c>
      <c r="O53" s="259">
        <v>9857</v>
      </c>
      <c r="P53" s="259">
        <v>2722</v>
      </c>
      <c r="Q53" s="259">
        <v>6965</v>
      </c>
      <c r="R53" s="259" t="s">
        <v>94</v>
      </c>
      <c r="S53" s="259">
        <v>0</v>
      </c>
      <c r="T53" s="259">
        <v>0</v>
      </c>
      <c r="U53" s="259">
        <v>0</v>
      </c>
      <c r="V53" s="259">
        <v>5545</v>
      </c>
      <c r="W53" s="263" t="s">
        <v>94</v>
      </c>
    </row>
    <row r="54" spans="1:23" ht="15" customHeight="1" x14ac:dyDescent="0.15">
      <c r="A54" s="175" t="s">
        <v>263</v>
      </c>
      <c r="B54" s="70" t="s">
        <v>102</v>
      </c>
      <c r="C54" s="5" t="s">
        <v>102</v>
      </c>
      <c r="D54" s="327">
        <v>84842</v>
      </c>
      <c r="E54" s="327">
        <v>40749</v>
      </c>
      <c r="F54" s="327">
        <v>45850</v>
      </c>
      <c r="G54" s="327">
        <v>21899</v>
      </c>
      <c r="H54" s="45">
        <v>54.04</v>
      </c>
      <c r="I54" s="45">
        <v>53.74</v>
      </c>
      <c r="J54" s="45">
        <v>54.32</v>
      </c>
      <c r="K54" s="327">
        <v>43596</v>
      </c>
      <c r="L54" s="259">
        <v>9010</v>
      </c>
      <c r="M54" s="259">
        <v>2996</v>
      </c>
      <c r="N54" s="259">
        <v>0</v>
      </c>
      <c r="O54" s="259">
        <v>7261</v>
      </c>
      <c r="P54" s="259">
        <v>4319</v>
      </c>
      <c r="Q54" s="259">
        <v>6356</v>
      </c>
      <c r="R54" s="259">
        <v>9567</v>
      </c>
      <c r="S54" s="259">
        <v>0</v>
      </c>
      <c r="T54" s="259">
        <v>0</v>
      </c>
      <c r="U54" s="259">
        <v>0</v>
      </c>
      <c r="V54" s="259">
        <v>4087</v>
      </c>
      <c r="W54" s="263">
        <v>0</v>
      </c>
    </row>
    <row r="55" spans="1:23" ht="15" customHeight="1" x14ac:dyDescent="0.15">
      <c r="A55" s="175" t="s">
        <v>298</v>
      </c>
      <c r="B55" s="70">
        <v>0</v>
      </c>
      <c r="C55" s="5">
        <v>0</v>
      </c>
      <c r="D55" s="327">
        <v>88274</v>
      </c>
      <c r="E55" s="327">
        <v>42350</v>
      </c>
      <c r="F55" s="327">
        <v>48828</v>
      </c>
      <c r="G55" s="327">
        <v>23299</v>
      </c>
      <c r="H55" s="45">
        <v>55.3</v>
      </c>
      <c r="I55" s="45">
        <v>55</v>
      </c>
      <c r="J55" s="45">
        <v>55.6</v>
      </c>
      <c r="K55" s="327">
        <v>45112</v>
      </c>
      <c r="L55" s="259">
        <v>11916</v>
      </c>
      <c r="M55" s="259">
        <v>6185</v>
      </c>
      <c r="N55" s="259">
        <v>0</v>
      </c>
      <c r="O55" s="259">
        <v>4972</v>
      </c>
      <c r="P55" s="259">
        <v>7398</v>
      </c>
      <c r="Q55" s="259">
        <v>6838</v>
      </c>
      <c r="R55" s="259">
        <v>0</v>
      </c>
      <c r="S55" s="259">
        <v>0</v>
      </c>
      <c r="T55" s="259">
        <v>0</v>
      </c>
      <c r="U55" s="259">
        <v>0</v>
      </c>
      <c r="V55" s="259">
        <v>7803</v>
      </c>
      <c r="W55" s="263">
        <v>0</v>
      </c>
    </row>
    <row r="56" spans="1:23" ht="15" customHeight="1" thickBot="1" x14ac:dyDescent="0.2">
      <c r="A56" s="367" t="s">
        <v>410</v>
      </c>
      <c r="B56" s="354">
        <v>0</v>
      </c>
      <c r="C56" s="354">
        <v>0</v>
      </c>
      <c r="D56" s="355">
        <v>89401</v>
      </c>
      <c r="E56" s="355">
        <v>42831</v>
      </c>
      <c r="F56" s="355">
        <v>45936</v>
      </c>
      <c r="G56" s="355">
        <v>21864</v>
      </c>
      <c r="H56" s="356">
        <v>51.4</v>
      </c>
      <c r="I56" s="356">
        <v>51.1</v>
      </c>
      <c r="J56" s="356">
        <v>51.7</v>
      </c>
      <c r="K56" s="355">
        <v>42578</v>
      </c>
      <c r="L56" s="357">
        <v>10706</v>
      </c>
      <c r="M56" s="357">
        <v>3019</v>
      </c>
      <c r="N56" s="357">
        <v>0</v>
      </c>
      <c r="O56" s="357">
        <v>7279</v>
      </c>
      <c r="P56" s="357">
        <v>4718</v>
      </c>
      <c r="Q56" s="357">
        <v>6150</v>
      </c>
      <c r="R56" s="357">
        <v>2283</v>
      </c>
      <c r="S56" s="357">
        <v>0</v>
      </c>
      <c r="T56" s="357">
        <v>0</v>
      </c>
      <c r="U56" s="354">
        <v>3607</v>
      </c>
      <c r="V56" s="357">
        <v>4815</v>
      </c>
      <c r="W56" s="358">
        <v>0</v>
      </c>
    </row>
    <row r="57" spans="1:23" ht="15.95" customHeight="1" x14ac:dyDescent="0.15">
      <c r="A57" s="53" t="s">
        <v>256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3"/>
      <c r="M57" s="71"/>
      <c r="N57" s="71"/>
      <c r="O57" s="71"/>
      <c r="P57" s="71"/>
      <c r="Q57" s="71"/>
      <c r="R57" s="71"/>
      <c r="S57" s="71"/>
      <c r="T57" s="71"/>
      <c r="U57" s="71"/>
      <c r="W57" s="26" t="s">
        <v>7</v>
      </c>
    </row>
    <row r="58" spans="1:23" ht="15.95" customHeight="1" x14ac:dyDescent="0.15">
      <c r="A58" s="227" t="s">
        <v>299</v>
      </c>
    </row>
  </sheetData>
  <sheetProtection sheet="1" objects="1" scenarios="1" selectLockedCells="1" selectUnlockedCells="1"/>
  <mergeCells count="23">
    <mergeCell ref="W6:W7"/>
    <mergeCell ref="R6:R7"/>
    <mergeCell ref="L6:L7"/>
    <mergeCell ref="D6:D7"/>
    <mergeCell ref="G6:G7"/>
    <mergeCell ref="E6:E7"/>
    <mergeCell ref="H6:H7"/>
    <mergeCell ref="B3:B7"/>
    <mergeCell ref="C3:C7"/>
    <mergeCell ref="Q6:Q7"/>
    <mergeCell ref="D4:E5"/>
    <mergeCell ref="F4:G5"/>
    <mergeCell ref="P6:P7"/>
    <mergeCell ref="I6:I7"/>
    <mergeCell ref="J6:J7"/>
    <mergeCell ref="H4:J5"/>
    <mergeCell ref="O6:O7"/>
    <mergeCell ref="M6:M7"/>
    <mergeCell ref="F6:F7"/>
    <mergeCell ref="N6:N7"/>
    <mergeCell ref="K4:K6"/>
    <mergeCell ref="L4:W4"/>
    <mergeCell ref="V6:V7"/>
  </mergeCells>
  <phoneticPr fontId="25"/>
  <printOptions horizontalCentered="1"/>
  <pageMargins left="0.59055118110236227" right="0.39370078740157483" top="0.59055118110236227" bottom="0.43307086614173229" header="0.39370078740157483" footer="0.19685039370078741"/>
  <pageSetup paperSize="9" scale="96" firstPageNumber="185" fitToWidth="0" orientation="portrait" useFirstPageNumber="1" r:id="rId1"/>
  <headerFooter scaleWithDoc="0" alignWithMargins="0">
    <oddHeader>&amp;R&amp;"ＭＳ 明朝,標準"&amp;10選挙及び市職員</oddHeader>
    <oddFooter>&amp;C&amp;"ＭＳ 明朝,標準"&amp;12&amp;A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:J44"/>
  <sheetViews>
    <sheetView view="pageBreakPreview" zoomScaleNormal="100" zoomScaleSheetLayoutView="100" workbookViewId="0">
      <selection activeCell="L8" sqref="L8"/>
    </sheetView>
  </sheetViews>
  <sheetFormatPr defaultColWidth="8.75" defaultRowHeight="17.100000000000001" customHeight="1" x14ac:dyDescent="0.15"/>
  <cols>
    <col min="1" max="2" width="4.25" style="46" customWidth="1"/>
    <col min="3" max="3" width="14.5" style="46" customWidth="1"/>
    <col min="4" max="8" width="13.75" style="46" customWidth="1"/>
    <col min="9" max="16384" width="8.75" style="46"/>
  </cols>
  <sheetData>
    <row r="1" spans="1:10" ht="5.0999999999999996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 thickBot="1" x14ac:dyDescent="0.2">
      <c r="A2" s="3" t="s">
        <v>388</v>
      </c>
      <c r="B2" s="3"/>
      <c r="C2" s="3"/>
      <c r="D2" s="3"/>
      <c r="E2" s="3"/>
      <c r="F2" s="3"/>
      <c r="G2" s="3"/>
      <c r="H2" s="3"/>
      <c r="I2" s="3"/>
      <c r="J2" s="3"/>
    </row>
    <row r="3" spans="1:10" ht="24.95" customHeight="1" x14ac:dyDescent="0.15">
      <c r="A3" s="445" t="s">
        <v>103</v>
      </c>
      <c r="B3" s="446"/>
      <c r="C3" s="446"/>
      <c r="D3" s="243" t="s">
        <v>395</v>
      </c>
      <c r="E3" s="243" t="s">
        <v>396</v>
      </c>
      <c r="F3" s="243" t="s">
        <v>397</v>
      </c>
      <c r="G3" s="231" t="s">
        <v>398</v>
      </c>
      <c r="H3" s="368" t="s">
        <v>399</v>
      </c>
      <c r="I3" s="43"/>
    </row>
    <row r="4" spans="1:10" ht="20.100000000000001" customHeight="1" x14ac:dyDescent="0.15">
      <c r="A4" s="8"/>
      <c r="B4" s="2"/>
      <c r="C4" s="12" t="s">
        <v>104</v>
      </c>
      <c r="D4" s="6">
        <f>SUM(D5:D6)</f>
        <v>7</v>
      </c>
      <c r="E4" s="6">
        <f>SUM(E5:E6)</f>
        <v>6</v>
      </c>
      <c r="F4" s="6">
        <f>SUM(F5:F6)</f>
        <v>8</v>
      </c>
      <c r="G4" s="6">
        <f>SUM(G5:G6)</f>
        <v>5</v>
      </c>
      <c r="H4" s="369">
        <f>SUM(H5:H6)</f>
        <v>6</v>
      </c>
      <c r="I4" s="43"/>
    </row>
    <row r="5" spans="1:10" ht="20.100000000000001" customHeight="1" x14ac:dyDescent="0.15">
      <c r="A5" s="513" t="s">
        <v>285</v>
      </c>
      <c r="B5" s="514"/>
      <c r="C5" s="12" t="s">
        <v>105</v>
      </c>
      <c r="D5" s="7">
        <v>4</v>
      </c>
      <c r="E5" s="7">
        <v>4</v>
      </c>
      <c r="F5" s="7">
        <v>4</v>
      </c>
      <c r="G5" s="7">
        <v>4</v>
      </c>
      <c r="H5" s="370">
        <v>4</v>
      </c>
      <c r="I5" s="43"/>
    </row>
    <row r="6" spans="1:10" ht="20.100000000000001" customHeight="1" x14ac:dyDescent="0.15">
      <c r="A6" s="14"/>
      <c r="B6" s="15"/>
      <c r="C6" s="13" t="s">
        <v>106</v>
      </c>
      <c r="D6" s="7">
        <v>3</v>
      </c>
      <c r="E6" s="7">
        <v>2</v>
      </c>
      <c r="F6" s="7">
        <v>4</v>
      </c>
      <c r="G6" s="7">
        <v>1</v>
      </c>
      <c r="H6" s="370">
        <v>2</v>
      </c>
      <c r="I6" s="43"/>
    </row>
    <row r="7" spans="1:10" ht="20.100000000000001" customHeight="1" x14ac:dyDescent="0.15">
      <c r="A7" s="511" t="s">
        <v>107</v>
      </c>
      <c r="B7" s="512"/>
      <c r="C7" s="12" t="s">
        <v>104</v>
      </c>
      <c r="D7" s="7">
        <v>102</v>
      </c>
      <c r="E7" s="7">
        <v>91</v>
      </c>
      <c r="F7" s="7">
        <v>93</v>
      </c>
      <c r="G7" s="7">
        <f>SUM(G8:G9)</f>
        <v>89</v>
      </c>
      <c r="H7" s="370">
        <f>SUM(H8:H9)</f>
        <v>93</v>
      </c>
      <c r="I7" s="43"/>
    </row>
    <row r="8" spans="1:10" ht="20.100000000000001" customHeight="1" x14ac:dyDescent="0.15">
      <c r="A8" s="16"/>
      <c r="B8" s="178"/>
      <c r="C8" s="12" t="s">
        <v>105</v>
      </c>
      <c r="D8" s="7">
        <v>99</v>
      </c>
      <c r="E8" s="7">
        <v>89</v>
      </c>
      <c r="F8" s="7">
        <v>88</v>
      </c>
      <c r="G8" s="7">
        <v>88</v>
      </c>
      <c r="H8" s="370">
        <v>91</v>
      </c>
      <c r="I8" s="43"/>
    </row>
    <row r="9" spans="1:10" ht="20.100000000000001" customHeight="1" x14ac:dyDescent="0.15">
      <c r="A9" s="521" t="s">
        <v>108</v>
      </c>
      <c r="B9" s="522"/>
      <c r="C9" s="13" t="s">
        <v>106</v>
      </c>
      <c r="D9" s="7">
        <v>3</v>
      </c>
      <c r="E9" s="7">
        <v>2</v>
      </c>
      <c r="F9" s="7">
        <v>5</v>
      </c>
      <c r="G9" s="7">
        <v>1</v>
      </c>
      <c r="H9" s="370">
        <v>2</v>
      </c>
      <c r="I9" s="43"/>
    </row>
    <row r="10" spans="1:10" ht="20.100000000000001" customHeight="1" x14ac:dyDescent="0.15">
      <c r="A10" s="511" t="s">
        <v>109</v>
      </c>
      <c r="B10" s="512"/>
      <c r="C10" s="12" t="s">
        <v>104</v>
      </c>
      <c r="D10" s="7">
        <v>35</v>
      </c>
      <c r="E10" s="7">
        <v>32</v>
      </c>
      <c r="F10" s="7">
        <v>37</v>
      </c>
      <c r="G10" s="7">
        <f>SUM(G11:G12)</f>
        <v>33</v>
      </c>
      <c r="H10" s="370">
        <f>SUM(H11:H12)</f>
        <v>34</v>
      </c>
      <c r="I10" s="43"/>
    </row>
    <row r="11" spans="1:10" ht="20.100000000000001" customHeight="1" x14ac:dyDescent="0.15">
      <c r="A11" s="16"/>
      <c r="B11" s="178"/>
      <c r="C11" s="12" t="s">
        <v>105</v>
      </c>
      <c r="D11" s="7">
        <v>32</v>
      </c>
      <c r="E11" s="7">
        <v>30</v>
      </c>
      <c r="F11" s="7">
        <v>32</v>
      </c>
      <c r="G11" s="7">
        <v>32</v>
      </c>
      <c r="H11" s="370">
        <v>32</v>
      </c>
      <c r="I11" s="43"/>
    </row>
    <row r="12" spans="1:10" ht="20.100000000000001" customHeight="1" x14ac:dyDescent="0.15">
      <c r="A12" s="521" t="s">
        <v>108</v>
      </c>
      <c r="B12" s="522"/>
      <c r="C12" s="13" t="s">
        <v>106</v>
      </c>
      <c r="D12" s="7">
        <v>3</v>
      </c>
      <c r="E12" s="7">
        <v>2</v>
      </c>
      <c r="F12" s="7">
        <v>5</v>
      </c>
      <c r="G12" s="7">
        <v>1</v>
      </c>
      <c r="H12" s="370">
        <v>2</v>
      </c>
      <c r="I12" s="43"/>
    </row>
    <row r="13" spans="1:10" ht="20.100000000000001" customHeight="1" x14ac:dyDescent="0.15">
      <c r="A13" s="524" t="s">
        <v>266</v>
      </c>
      <c r="B13" s="523" t="s">
        <v>110</v>
      </c>
      <c r="C13" s="523"/>
      <c r="D13" s="7">
        <v>123</v>
      </c>
      <c r="E13" s="7">
        <v>102</v>
      </c>
      <c r="F13" s="7">
        <f>F14+F19</f>
        <v>115</v>
      </c>
      <c r="G13" s="7">
        <f>G14+G19</f>
        <v>109</v>
      </c>
      <c r="H13" s="370">
        <f>H14+H19</f>
        <v>120</v>
      </c>
      <c r="I13" s="43"/>
    </row>
    <row r="14" spans="1:10" ht="20.100000000000001" customHeight="1" x14ac:dyDescent="0.15">
      <c r="A14" s="525"/>
      <c r="B14" s="517" t="s">
        <v>111</v>
      </c>
      <c r="C14" s="11" t="s">
        <v>104</v>
      </c>
      <c r="D14" s="7">
        <v>109</v>
      </c>
      <c r="E14" s="7">
        <v>88</v>
      </c>
      <c r="F14" s="7">
        <f>SUM(F15:F18)</f>
        <v>98</v>
      </c>
      <c r="G14" s="7">
        <f>SUM(G15:G18)</f>
        <v>97</v>
      </c>
      <c r="H14" s="370">
        <f>SUM(H15:H18)</f>
        <v>105</v>
      </c>
      <c r="I14" s="43"/>
    </row>
    <row r="15" spans="1:10" ht="20.100000000000001" customHeight="1" x14ac:dyDescent="0.15">
      <c r="A15" s="525"/>
      <c r="B15" s="517"/>
      <c r="C15" s="12" t="s">
        <v>112</v>
      </c>
      <c r="D15" s="7">
        <v>26</v>
      </c>
      <c r="E15" s="7">
        <v>27</v>
      </c>
      <c r="F15" s="7">
        <v>22</v>
      </c>
      <c r="G15" s="7">
        <v>22</v>
      </c>
      <c r="H15" s="370">
        <v>24</v>
      </c>
      <c r="I15" s="43"/>
    </row>
    <row r="16" spans="1:10" ht="20.100000000000001" customHeight="1" x14ac:dyDescent="0.15">
      <c r="A16" s="525"/>
      <c r="B16" s="517"/>
      <c r="C16" s="12" t="s">
        <v>113</v>
      </c>
      <c r="D16" s="7">
        <v>7</v>
      </c>
      <c r="E16" s="7">
        <v>7</v>
      </c>
      <c r="F16" s="7">
        <v>7</v>
      </c>
      <c r="G16" s="7">
        <v>7</v>
      </c>
      <c r="H16" s="370">
        <v>7</v>
      </c>
      <c r="I16" s="43"/>
    </row>
    <row r="17" spans="1:10" ht="20.100000000000001" customHeight="1" x14ac:dyDescent="0.15">
      <c r="A17" s="525"/>
      <c r="B17" s="517"/>
      <c r="C17" s="12" t="s">
        <v>114</v>
      </c>
      <c r="D17" s="7">
        <v>45</v>
      </c>
      <c r="E17" s="7">
        <v>29</v>
      </c>
      <c r="F17" s="7">
        <v>41</v>
      </c>
      <c r="G17" s="7">
        <v>42</v>
      </c>
      <c r="H17" s="370">
        <v>45</v>
      </c>
      <c r="I17" s="43"/>
    </row>
    <row r="18" spans="1:10" ht="20.100000000000001" customHeight="1" x14ac:dyDescent="0.15">
      <c r="A18" s="525"/>
      <c r="B18" s="517"/>
      <c r="C18" s="13" t="s">
        <v>115</v>
      </c>
      <c r="D18" s="7">
        <v>31</v>
      </c>
      <c r="E18" s="7">
        <v>25</v>
      </c>
      <c r="F18" s="7">
        <v>28</v>
      </c>
      <c r="G18" s="7">
        <v>26</v>
      </c>
      <c r="H18" s="370">
        <v>29</v>
      </c>
      <c r="I18" s="43"/>
    </row>
    <row r="19" spans="1:10" ht="20.100000000000001" customHeight="1" x14ac:dyDescent="0.15">
      <c r="A19" s="525"/>
      <c r="B19" s="520" t="s">
        <v>116</v>
      </c>
      <c r="C19" s="12" t="s">
        <v>104</v>
      </c>
      <c r="D19" s="7">
        <v>14</v>
      </c>
      <c r="E19" s="7">
        <v>14</v>
      </c>
      <c r="F19" s="7">
        <v>17</v>
      </c>
      <c r="G19" s="7">
        <v>12</v>
      </c>
      <c r="H19" s="370">
        <f>SUM(H20:H24)</f>
        <v>15</v>
      </c>
      <c r="I19" s="43"/>
    </row>
    <row r="20" spans="1:10" ht="20.100000000000001" customHeight="1" x14ac:dyDescent="0.15">
      <c r="A20" s="525"/>
      <c r="B20" s="520"/>
      <c r="C20" s="12" t="s">
        <v>114</v>
      </c>
      <c r="D20" s="7">
        <v>1</v>
      </c>
      <c r="E20" s="7">
        <v>1</v>
      </c>
      <c r="F20" s="4">
        <v>0</v>
      </c>
      <c r="G20" s="4">
        <v>1</v>
      </c>
      <c r="H20" s="371">
        <v>2</v>
      </c>
      <c r="I20" s="43"/>
    </row>
    <row r="21" spans="1:10" ht="20.100000000000001" customHeight="1" x14ac:dyDescent="0.15">
      <c r="A21" s="525"/>
      <c r="B21" s="520"/>
      <c r="C21" s="12" t="s">
        <v>117</v>
      </c>
      <c r="D21" s="4">
        <v>1</v>
      </c>
      <c r="E21" s="4">
        <v>0</v>
      </c>
      <c r="F21" s="4">
        <v>0</v>
      </c>
      <c r="G21" s="4">
        <v>0</v>
      </c>
      <c r="H21" s="371">
        <v>1</v>
      </c>
      <c r="I21" s="43"/>
    </row>
    <row r="22" spans="1:10" ht="20.100000000000001" customHeight="1" x14ac:dyDescent="0.15">
      <c r="A22" s="525"/>
      <c r="B22" s="520"/>
      <c r="C22" s="12" t="s">
        <v>118</v>
      </c>
      <c r="D22" s="7">
        <v>5</v>
      </c>
      <c r="E22" s="7">
        <v>8</v>
      </c>
      <c r="F22" s="7">
        <v>10</v>
      </c>
      <c r="G22" s="7">
        <v>5</v>
      </c>
      <c r="H22" s="370">
        <v>8</v>
      </c>
      <c r="I22" s="43"/>
    </row>
    <row r="23" spans="1:10" ht="20.100000000000001" customHeight="1" x14ac:dyDescent="0.15">
      <c r="A23" s="525"/>
      <c r="B23" s="520"/>
      <c r="C23" s="12" t="s">
        <v>119</v>
      </c>
      <c r="D23" s="7">
        <v>7</v>
      </c>
      <c r="E23" s="7">
        <v>5</v>
      </c>
      <c r="F23" s="7">
        <v>7</v>
      </c>
      <c r="G23" s="7">
        <v>6</v>
      </c>
      <c r="H23" s="370">
        <v>4</v>
      </c>
      <c r="I23" s="43"/>
    </row>
    <row r="24" spans="1:10" ht="20.100000000000001" customHeight="1" x14ac:dyDescent="0.15">
      <c r="A24" s="526"/>
      <c r="B24" s="520"/>
      <c r="C24" s="13" t="s">
        <v>115</v>
      </c>
      <c r="D24" s="4">
        <v>0</v>
      </c>
      <c r="E24" s="4">
        <v>0</v>
      </c>
      <c r="F24" s="4">
        <v>0</v>
      </c>
      <c r="G24" s="4">
        <v>0</v>
      </c>
      <c r="H24" s="371">
        <v>0</v>
      </c>
      <c r="I24" s="43"/>
    </row>
    <row r="25" spans="1:10" s="48" customFormat="1" ht="20.100000000000001" customHeight="1" x14ac:dyDescent="0.15">
      <c r="A25" s="527" t="s">
        <v>120</v>
      </c>
      <c r="B25" s="528"/>
      <c r="C25" s="528"/>
      <c r="D25" s="4">
        <v>0</v>
      </c>
      <c r="E25" s="4">
        <v>0</v>
      </c>
      <c r="F25" s="4">
        <v>0</v>
      </c>
      <c r="G25" s="4">
        <v>1</v>
      </c>
      <c r="H25" s="371">
        <v>0</v>
      </c>
      <c r="I25" s="47"/>
    </row>
    <row r="26" spans="1:10" s="49" customFormat="1" ht="20.100000000000001" customHeight="1" thickBot="1" x14ac:dyDescent="0.2">
      <c r="A26" s="518" t="s">
        <v>121</v>
      </c>
      <c r="B26" s="519"/>
      <c r="C26" s="519"/>
      <c r="D26" s="9">
        <v>33</v>
      </c>
      <c r="E26" s="202">
        <v>23</v>
      </c>
      <c r="F26" s="9">
        <v>17</v>
      </c>
      <c r="G26" s="9">
        <v>11</v>
      </c>
      <c r="H26" s="372">
        <v>35</v>
      </c>
      <c r="I26" s="44"/>
    </row>
    <row r="27" spans="1:10" ht="15" customHeight="1" x14ac:dyDescent="0.15">
      <c r="B27" s="3"/>
      <c r="C27" s="3"/>
      <c r="D27" s="3"/>
      <c r="E27" s="3"/>
      <c r="F27" s="3"/>
      <c r="G27" s="26"/>
      <c r="H27" s="26" t="s">
        <v>60</v>
      </c>
      <c r="I27" s="3"/>
      <c r="J27" s="3"/>
    </row>
    <row r="28" spans="1:10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ht="15" customHeight="1" thickBot="1" x14ac:dyDescent="0.2">
      <c r="A29" s="3" t="s">
        <v>389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 ht="24.95" customHeight="1" x14ac:dyDescent="0.15">
      <c r="A30" s="50" t="s">
        <v>122</v>
      </c>
      <c r="B30" s="51"/>
      <c r="C30" s="54"/>
      <c r="D30" s="198" t="s">
        <v>400</v>
      </c>
      <c r="E30" s="198" t="s">
        <v>401</v>
      </c>
      <c r="F30" s="198" t="s">
        <v>397</v>
      </c>
      <c r="G30" s="198" t="s">
        <v>398</v>
      </c>
      <c r="H30" s="368" t="s">
        <v>402</v>
      </c>
      <c r="I30" s="3"/>
      <c r="J30" s="3"/>
    </row>
    <row r="31" spans="1:10" ht="20.100000000000001" customHeight="1" x14ac:dyDescent="0.15">
      <c r="A31" s="511" t="s">
        <v>267</v>
      </c>
      <c r="B31" s="512"/>
      <c r="C31" s="512"/>
      <c r="D31" s="6">
        <f>SUM(D32:D35)</f>
        <v>25</v>
      </c>
      <c r="E31" s="6">
        <f>SUM(E32:E35)</f>
        <v>29</v>
      </c>
      <c r="F31" s="6">
        <f>SUM(F32:F35)</f>
        <v>29</v>
      </c>
      <c r="G31" s="6">
        <f>SUM(G32:G35)</f>
        <v>24</v>
      </c>
      <c r="H31" s="369">
        <f>SUM(H32:H35)</f>
        <v>24</v>
      </c>
      <c r="I31" s="43"/>
      <c r="J31" s="3"/>
    </row>
    <row r="32" spans="1:10" ht="20.100000000000001" customHeight="1" x14ac:dyDescent="0.15">
      <c r="A32" s="52" t="s">
        <v>268</v>
      </c>
      <c r="B32" s="515" t="s">
        <v>269</v>
      </c>
      <c r="C32" s="516"/>
      <c r="D32" s="7">
        <v>5</v>
      </c>
      <c r="E32" s="7">
        <v>5</v>
      </c>
      <c r="F32" s="7">
        <v>6</v>
      </c>
      <c r="G32" s="7">
        <v>5</v>
      </c>
      <c r="H32" s="370">
        <v>4</v>
      </c>
      <c r="I32" s="43"/>
      <c r="J32" s="3"/>
    </row>
    <row r="33" spans="1:10" ht="20.100000000000001" customHeight="1" x14ac:dyDescent="0.15">
      <c r="A33" s="52" t="s">
        <v>270</v>
      </c>
      <c r="B33" s="515" t="s">
        <v>265</v>
      </c>
      <c r="C33" s="516"/>
      <c r="D33" s="7">
        <v>9</v>
      </c>
      <c r="E33" s="7">
        <v>13</v>
      </c>
      <c r="F33" s="7">
        <v>8</v>
      </c>
      <c r="G33" s="7">
        <v>6</v>
      </c>
      <c r="H33" s="370">
        <v>7</v>
      </c>
      <c r="I33" s="43"/>
      <c r="J33" s="3"/>
    </row>
    <row r="34" spans="1:10" ht="20.100000000000001" customHeight="1" x14ac:dyDescent="0.15">
      <c r="A34" s="52" t="s">
        <v>270</v>
      </c>
      <c r="B34" s="515" t="s">
        <v>226</v>
      </c>
      <c r="C34" s="516"/>
      <c r="D34" s="7">
        <v>5</v>
      </c>
      <c r="E34" s="7">
        <v>6</v>
      </c>
      <c r="F34" s="7">
        <v>5</v>
      </c>
      <c r="G34" s="7">
        <v>5</v>
      </c>
      <c r="H34" s="370">
        <v>6</v>
      </c>
      <c r="I34" s="43"/>
      <c r="J34" s="3"/>
    </row>
    <row r="35" spans="1:10" ht="20.100000000000001" customHeight="1" x14ac:dyDescent="0.15">
      <c r="A35" s="52" t="s">
        <v>270</v>
      </c>
      <c r="B35" s="515" t="s">
        <v>271</v>
      </c>
      <c r="C35" s="516"/>
      <c r="D35" s="7">
        <v>6</v>
      </c>
      <c r="E35" s="7">
        <v>5</v>
      </c>
      <c r="F35" s="7">
        <v>10</v>
      </c>
      <c r="G35" s="7">
        <v>8</v>
      </c>
      <c r="H35" s="370">
        <v>7</v>
      </c>
      <c r="I35" s="43"/>
      <c r="J35" s="3"/>
    </row>
    <row r="36" spans="1:10" ht="20.100000000000001" customHeight="1" x14ac:dyDescent="0.15">
      <c r="A36" s="513" t="s">
        <v>272</v>
      </c>
      <c r="B36" s="514"/>
      <c r="C36" s="514"/>
      <c r="D36" s="7">
        <v>45</v>
      </c>
      <c r="E36" s="7">
        <v>40</v>
      </c>
      <c r="F36" s="7">
        <v>31</v>
      </c>
      <c r="G36" s="7">
        <v>33</v>
      </c>
      <c r="H36" s="370">
        <v>30</v>
      </c>
      <c r="I36" s="43"/>
      <c r="J36" s="3"/>
    </row>
    <row r="37" spans="1:10" ht="20.100000000000001" customHeight="1" x14ac:dyDescent="0.15">
      <c r="A37" s="513" t="s">
        <v>273</v>
      </c>
      <c r="B37" s="514"/>
      <c r="C37" s="514"/>
      <c r="D37" s="7">
        <v>4</v>
      </c>
      <c r="E37" s="7">
        <v>5</v>
      </c>
      <c r="F37" s="7">
        <v>5</v>
      </c>
      <c r="G37" s="7">
        <v>6</v>
      </c>
      <c r="H37" s="370">
        <v>5</v>
      </c>
      <c r="I37" s="43"/>
      <c r="J37" s="3"/>
    </row>
    <row r="38" spans="1:10" ht="20.100000000000001" customHeight="1" x14ac:dyDescent="0.15">
      <c r="A38" s="513" t="s">
        <v>274</v>
      </c>
      <c r="B38" s="514"/>
      <c r="C38" s="514"/>
      <c r="D38" s="7">
        <v>18</v>
      </c>
      <c r="E38" s="7">
        <v>22</v>
      </c>
      <c r="F38" s="7">
        <v>20</v>
      </c>
      <c r="G38" s="7">
        <v>18</v>
      </c>
      <c r="H38" s="370">
        <v>16</v>
      </c>
      <c r="I38" s="43"/>
      <c r="J38" s="3"/>
    </row>
    <row r="39" spans="1:10" ht="20.100000000000001" customHeight="1" thickBot="1" x14ac:dyDescent="0.2">
      <c r="A39" s="509" t="s">
        <v>275</v>
      </c>
      <c r="B39" s="510"/>
      <c r="C39" s="510"/>
      <c r="D39" s="10">
        <v>0</v>
      </c>
      <c r="E39" s="10">
        <v>0</v>
      </c>
      <c r="F39" s="10">
        <v>0</v>
      </c>
      <c r="G39" s="10">
        <v>0</v>
      </c>
      <c r="H39" s="373">
        <v>0</v>
      </c>
      <c r="I39" s="43"/>
      <c r="J39" s="43"/>
    </row>
    <row r="40" spans="1:10" ht="15" customHeight="1" x14ac:dyDescent="0.15">
      <c r="B40" s="3"/>
      <c r="C40" s="3"/>
      <c r="D40" s="3"/>
      <c r="E40" s="3"/>
      <c r="F40" s="3"/>
      <c r="G40" s="26"/>
      <c r="H40" s="26" t="s">
        <v>60</v>
      </c>
      <c r="I40" s="3"/>
      <c r="J40" s="3"/>
    </row>
    <row r="41" spans="1:10" ht="17.100000000000001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ht="17.100000000000001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ht="17.100000000000001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ht="17.100000000000001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sheetProtection sheet="1" objects="1" scenarios="1" selectLockedCells="1" selectUnlockedCells="1"/>
  <mergeCells count="21">
    <mergeCell ref="B14:B18"/>
    <mergeCell ref="A38:C38"/>
    <mergeCell ref="A26:C26"/>
    <mergeCell ref="B19:B24"/>
    <mergeCell ref="A3:C3"/>
    <mergeCell ref="A5:B5"/>
    <mergeCell ref="A7:B7"/>
    <mergeCell ref="A9:B9"/>
    <mergeCell ref="A10:B10"/>
    <mergeCell ref="A12:B12"/>
    <mergeCell ref="B13:C13"/>
    <mergeCell ref="B32:C32"/>
    <mergeCell ref="A13:A24"/>
    <mergeCell ref="A25:C25"/>
    <mergeCell ref="A39:C39"/>
    <mergeCell ref="A31:C31"/>
    <mergeCell ref="A36:C36"/>
    <mergeCell ref="B35:C35"/>
    <mergeCell ref="B34:C34"/>
    <mergeCell ref="B33:C33"/>
    <mergeCell ref="A37:C37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firstPageNumber="186" orientation="portrait" useFirstPageNumber="1" r:id="rId1"/>
  <headerFooter scaleWithDoc="0" alignWithMargins="0">
    <oddHeader>&amp;L&amp;"ＭＳ 明朝,標準"&amp;10選挙及び市職員</oddHeader>
    <oddFooter>&amp;C&amp;"ＭＳ 明朝,標準"&amp;12&amp;A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C000"/>
  </sheetPr>
  <dimension ref="A1:I55"/>
  <sheetViews>
    <sheetView view="pageBreakPreview" zoomScaleNormal="100" zoomScaleSheetLayoutView="100" workbookViewId="0">
      <pane xSplit="1" ySplit="3" topLeftCell="B4" activePane="bottomRight" state="frozen"/>
      <selection activeCell="L8" sqref="L8"/>
      <selection pane="topRight" activeCell="L8" sqref="L8"/>
      <selection pane="bottomLeft" activeCell="L8" sqref="L8"/>
      <selection pane="bottomRight" activeCell="L16" sqref="L16"/>
    </sheetView>
  </sheetViews>
  <sheetFormatPr defaultColWidth="8.75" defaultRowHeight="20.100000000000001" customHeight="1" x14ac:dyDescent="0.15"/>
  <cols>
    <col min="1" max="1" width="16.875" style="78" customWidth="1"/>
    <col min="2" max="6" width="14.875" style="78" customWidth="1"/>
    <col min="7" max="9" width="0" style="78" hidden="1" customWidth="1"/>
    <col min="10" max="16384" width="8.75" style="78"/>
  </cols>
  <sheetData>
    <row r="1" spans="1:9" ht="5.0999999999999996" customHeight="1" x14ac:dyDescent="0.15">
      <c r="A1" s="77"/>
      <c r="F1" s="79"/>
    </row>
    <row r="2" spans="1:9" ht="15" customHeight="1" x14ac:dyDescent="0.15">
      <c r="A2" s="77" t="s">
        <v>390</v>
      </c>
      <c r="F2" s="79" t="s">
        <v>50</v>
      </c>
    </row>
    <row r="3" spans="1:9" ht="24.95" customHeight="1" x14ac:dyDescent="0.15">
      <c r="A3" s="80" t="s">
        <v>123</v>
      </c>
      <c r="B3" s="81" t="s">
        <v>124</v>
      </c>
      <c r="C3" s="81" t="s">
        <v>68</v>
      </c>
      <c r="D3" s="81" t="s">
        <v>3</v>
      </c>
      <c r="E3" s="81" t="s">
        <v>4</v>
      </c>
      <c r="F3" s="82" t="s">
        <v>125</v>
      </c>
    </row>
    <row r="4" spans="1:9" ht="6" customHeight="1" x14ac:dyDescent="0.15">
      <c r="A4" s="83"/>
      <c r="B4" s="84"/>
      <c r="C4" s="85"/>
      <c r="D4" s="85"/>
      <c r="E4" s="85"/>
      <c r="F4" s="86"/>
    </row>
    <row r="5" spans="1:9" ht="20.100000000000001" customHeight="1" x14ac:dyDescent="0.15">
      <c r="A5" s="87" t="s">
        <v>403</v>
      </c>
      <c r="B5" s="88">
        <v>77712</v>
      </c>
      <c r="C5" s="89">
        <v>742</v>
      </c>
      <c r="D5" s="89">
        <v>478</v>
      </c>
      <c r="E5" s="89">
        <v>264</v>
      </c>
      <c r="F5" s="91">
        <f>C5-H7</f>
        <v>8</v>
      </c>
    </row>
    <row r="6" spans="1:9" ht="20.100000000000001" customHeight="1" thickBot="1" x14ac:dyDescent="0.2">
      <c r="A6" s="87" t="s">
        <v>126</v>
      </c>
      <c r="B6" s="88">
        <v>79934</v>
      </c>
      <c r="C6" s="89">
        <v>732</v>
      </c>
      <c r="D6" s="89">
        <v>472</v>
      </c>
      <c r="E6" s="89">
        <v>260</v>
      </c>
      <c r="F6" s="91">
        <f t="shared" ref="F6:F37" si="0">C6-C5</f>
        <v>-10</v>
      </c>
      <c r="H6" s="303" t="s">
        <v>412</v>
      </c>
      <c r="I6" s="303"/>
    </row>
    <row r="7" spans="1:9" ht="20.100000000000001" customHeight="1" thickBot="1" x14ac:dyDescent="0.2">
      <c r="A7" s="87" t="s">
        <v>127</v>
      </c>
      <c r="B7" s="88">
        <v>82760</v>
      </c>
      <c r="C7" s="89">
        <v>734</v>
      </c>
      <c r="D7" s="89">
        <v>473</v>
      </c>
      <c r="E7" s="89">
        <v>261</v>
      </c>
      <c r="F7" s="91">
        <f t="shared" si="0"/>
        <v>2</v>
      </c>
      <c r="H7" s="304">
        <v>734</v>
      </c>
      <c r="I7" s="303"/>
    </row>
    <row r="8" spans="1:9" ht="20.100000000000001" customHeight="1" x14ac:dyDescent="0.15">
      <c r="A8" s="87" t="s">
        <v>128</v>
      </c>
      <c r="B8" s="88">
        <v>85732</v>
      </c>
      <c r="C8" s="89">
        <v>761</v>
      </c>
      <c r="D8" s="89">
        <v>492</v>
      </c>
      <c r="E8" s="89">
        <v>269</v>
      </c>
      <c r="F8" s="91">
        <f t="shared" si="0"/>
        <v>27</v>
      </c>
    </row>
    <row r="9" spans="1:9" ht="20.100000000000001" customHeight="1" x14ac:dyDescent="0.15">
      <c r="A9" s="87" t="s">
        <v>407</v>
      </c>
      <c r="B9" s="88">
        <v>87296</v>
      </c>
      <c r="C9" s="89">
        <v>774</v>
      </c>
      <c r="D9" s="89">
        <v>497</v>
      </c>
      <c r="E9" s="89">
        <v>277</v>
      </c>
      <c r="F9" s="91">
        <f t="shared" si="0"/>
        <v>13</v>
      </c>
    </row>
    <row r="10" spans="1:9" ht="20.100000000000001" customHeight="1" x14ac:dyDescent="0.15">
      <c r="A10" s="87" t="s">
        <v>129</v>
      </c>
      <c r="B10" s="88">
        <v>88340</v>
      </c>
      <c r="C10" s="89">
        <v>787</v>
      </c>
      <c r="D10" s="89">
        <v>506</v>
      </c>
      <c r="E10" s="89">
        <v>281</v>
      </c>
      <c r="F10" s="91">
        <f t="shared" si="0"/>
        <v>13</v>
      </c>
    </row>
    <row r="11" spans="1:9" ht="20.100000000000001" customHeight="1" x14ac:dyDescent="0.15">
      <c r="A11" s="87" t="s">
        <v>130</v>
      </c>
      <c r="B11" s="88">
        <v>89047</v>
      </c>
      <c r="C11" s="89">
        <v>799</v>
      </c>
      <c r="D11" s="89">
        <v>512</v>
      </c>
      <c r="E11" s="89">
        <v>287</v>
      </c>
      <c r="F11" s="90">
        <f t="shared" si="0"/>
        <v>12</v>
      </c>
    </row>
    <row r="12" spans="1:9" ht="20.100000000000001" customHeight="1" x14ac:dyDescent="0.15">
      <c r="A12" s="87" t="s">
        <v>131</v>
      </c>
      <c r="B12" s="88">
        <v>90666</v>
      </c>
      <c r="C12" s="89">
        <v>805</v>
      </c>
      <c r="D12" s="89">
        <v>518</v>
      </c>
      <c r="E12" s="89">
        <v>287</v>
      </c>
      <c r="F12" s="90">
        <f t="shared" si="0"/>
        <v>6</v>
      </c>
    </row>
    <row r="13" spans="1:9" ht="20.100000000000001" customHeight="1" x14ac:dyDescent="0.15">
      <c r="A13" s="87" t="s">
        <v>132</v>
      </c>
      <c r="B13" s="88">
        <v>92178</v>
      </c>
      <c r="C13" s="89">
        <v>819</v>
      </c>
      <c r="D13" s="89">
        <v>530</v>
      </c>
      <c r="E13" s="89">
        <v>289</v>
      </c>
      <c r="F13" s="90">
        <f t="shared" si="0"/>
        <v>14</v>
      </c>
    </row>
    <row r="14" spans="1:9" ht="20.100000000000001" customHeight="1" x14ac:dyDescent="0.15">
      <c r="A14" s="87" t="s">
        <v>133</v>
      </c>
      <c r="B14" s="88">
        <v>93779</v>
      </c>
      <c r="C14" s="89">
        <v>828</v>
      </c>
      <c r="D14" s="89">
        <v>538</v>
      </c>
      <c r="E14" s="89">
        <v>290</v>
      </c>
      <c r="F14" s="90">
        <f t="shared" si="0"/>
        <v>9</v>
      </c>
    </row>
    <row r="15" spans="1:9" ht="20.100000000000001" customHeight="1" x14ac:dyDescent="0.15">
      <c r="A15" s="87" t="s">
        <v>134</v>
      </c>
      <c r="B15" s="88">
        <v>94721</v>
      </c>
      <c r="C15" s="89">
        <v>841</v>
      </c>
      <c r="D15" s="89">
        <v>549</v>
      </c>
      <c r="E15" s="89">
        <v>292</v>
      </c>
      <c r="F15" s="90">
        <f t="shared" si="0"/>
        <v>13</v>
      </c>
    </row>
    <row r="16" spans="1:9" ht="20.100000000000001" customHeight="1" x14ac:dyDescent="0.15">
      <c r="A16" s="87" t="s">
        <v>135</v>
      </c>
      <c r="B16" s="88">
        <v>95920</v>
      </c>
      <c r="C16" s="89">
        <v>842</v>
      </c>
      <c r="D16" s="89">
        <v>551</v>
      </c>
      <c r="E16" s="89">
        <v>291</v>
      </c>
      <c r="F16" s="90">
        <f t="shared" si="0"/>
        <v>1</v>
      </c>
    </row>
    <row r="17" spans="1:6" ht="20.100000000000001" customHeight="1" x14ac:dyDescent="0.15">
      <c r="A17" s="87" t="s">
        <v>136</v>
      </c>
      <c r="B17" s="88">
        <v>97500</v>
      </c>
      <c r="C17" s="89">
        <v>850</v>
      </c>
      <c r="D17" s="89">
        <v>553</v>
      </c>
      <c r="E17" s="89">
        <v>297</v>
      </c>
      <c r="F17" s="90">
        <f t="shared" si="0"/>
        <v>8</v>
      </c>
    </row>
    <row r="18" spans="1:6" ht="20.100000000000001" customHeight="1" x14ac:dyDescent="0.15">
      <c r="A18" s="87" t="s">
        <v>137</v>
      </c>
      <c r="B18" s="88">
        <v>98722</v>
      </c>
      <c r="C18" s="89">
        <v>850</v>
      </c>
      <c r="D18" s="89">
        <v>551</v>
      </c>
      <c r="E18" s="89">
        <v>299</v>
      </c>
      <c r="F18" s="90">
        <f t="shared" si="0"/>
        <v>0</v>
      </c>
    </row>
    <row r="19" spans="1:6" ht="20.100000000000001" customHeight="1" x14ac:dyDescent="0.15">
      <c r="A19" s="87" t="s">
        <v>314</v>
      </c>
      <c r="B19" s="88">
        <v>100200</v>
      </c>
      <c r="C19" s="89">
        <v>866</v>
      </c>
      <c r="D19" s="89">
        <v>560</v>
      </c>
      <c r="E19" s="89">
        <v>306</v>
      </c>
      <c r="F19" s="90">
        <f t="shared" si="0"/>
        <v>16</v>
      </c>
    </row>
    <row r="20" spans="1:6" ht="20.100000000000001" customHeight="1" x14ac:dyDescent="0.15">
      <c r="A20" s="87" t="s">
        <v>315</v>
      </c>
      <c r="B20" s="88">
        <v>101591</v>
      </c>
      <c r="C20" s="89">
        <v>871</v>
      </c>
      <c r="D20" s="89">
        <v>564</v>
      </c>
      <c r="E20" s="89">
        <v>307</v>
      </c>
      <c r="F20" s="90">
        <f t="shared" si="0"/>
        <v>5</v>
      </c>
    </row>
    <row r="21" spans="1:6" ht="20.100000000000001" customHeight="1" x14ac:dyDescent="0.15">
      <c r="A21" s="87" t="s">
        <v>316</v>
      </c>
      <c r="B21" s="88">
        <v>103413</v>
      </c>
      <c r="C21" s="89">
        <v>862</v>
      </c>
      <c r="D21" s="89">
        <v>552</v>
      </c>
      <c r="E21" s="89">
        <v>310</v>
      </c>
      <c r="F21" s="91">
        <f t="shared" si="0"/>
        <v>-9</v>
      </c>
    </row>
    <row r="22" spans="1:6" ht="20.100000000000001" customHeight="1" x14ac:dyDescent="0.15">
      <c r="A22" s="87" t="s">
        <v>317</v>
      </c>
      <c r="B22" s="88">
        <v>104307</v>
      </c>
      <c r="C22" s="89">
        <v>867</v>
      </c>
      <c r="D22" s="89">
        <v>554</v>
      </c>
      <c r="E22" s="89">
        <v>313</v>
      </c>
      <c r="F22" s="91">
        <f t="shared" si="0"/>
        <v>5</v>
      </c>
    </row>
    <row r="23" spans="1:6" ht="20.100000000000001" customHeight="1" x14ac:dyDescent="0.15">
      <c r="A23" s="87" t="s">
        <v>318</v>
      </c>
      <c r="B23" s="88">
        <v>104707</v>
      </c>
      <c r="C23" s="89">
        <v>871</v>
      </c>
      <c r="D23" s="89">
        <v>556</v>
      </c>
      <c r="E23" s="89">
        <v>315</v>
      </c>
      <c r="F23" s="91">
        <f t="shared" si="0"/>
        <v>4</v>
      </c>
    </row>
    <row r="24" spans="1:6" ht="20.100000000000001" customHeight="1" x14ac:dyDescent="0.15">
      <c r="A24" s="87" t="s">
        <v>319</v>
      </c>
      <c r="B24" s="88">
        <v>105532</v>
      </c>
      <c r="C24" s="89">
        <v>866</v>
      </c>
      <c r="D24" s="89">
        <v>551</v>
      </c>
      <c r="E24" s="89">
        <v>315</v>
      </c>
      <c r="F24" s="91">
        <f t="shared" si="0"/>
        <v>-5</v>
      </c>
    </row>
    <row r="25" spans="1:6" ht="20.100000000000001" customHeight="1" x14ac:dyDescent="0.15">
      <c r="A25" s="87" t="s">
        <v>320</v>
      </c>
      <c r="B25" s="88">
        <v>106270</v>
      </c>
      <c r="C25" s="89">
        <v>867</v>
      </c>
      <c r="D25" s="89">
        <v>541</v>
      </c>
      <c r="E25" s="89">
        <v>326</v>
      </c>
      <c r="F25" s="91">
        <f t="shared" si="0"/>
        <v>1</v>
      </c>
    </row>
    <row r="26" spans="1:6" ht="20.100000000000001" customHeight="1" x14ac:dyDescent="0.15">
      <c r="A26" s="87" t="s">
        <v>321</v>
      </c>
      <c r="B26" s="88">
        <v>107026</v>
      </c>
      <c r="C26" s="89">
        <v>853</v>
      </c>
      <c r="D26" s="89">
        <v>529</v>
      </c>
      <c r="E26" s="89">
        <v>324</v>
      </c>
      <c r="F26" s="91">
        <f t="shared" si="0"/>
        <v>-14</v>
      </c>
    </row>
    <row r="27" spans="1:6" ht="20.100000000000001" customHeight="1" x14ac:dyDescent="0.15">
      <c r="A27" s="87" t="s">
        <v>322</v>
      </c>
      <c r="B27" s="88">
        <v>107980</v>
      </c>
      <c r="C27" s="89">
        <v>850</v>
      </c>
      <c r="D27" s="89">
        <v>525</v>
      </c>
      <c r="E27" s="89">
        <v>325</v>
      </c>
      <c r="F27" s="91">
        <f t="shared" si="0"/>
        <v>-3</v>
      </c>
    </row>
    <row r="28" spans="1:6" ht="20.100000000000001" customHeight="1" x14ac:dyDescent="0.15">
      <c r="A28" s="87" t="s">
        <v>404</v>
      </c>
      <c r="B28" s="88">
        <v>108707</v>
      </c>
      <c r="C28" s="89">
        <v>835</v>
      </c>
      <c r="D28" s="89">
        <v>517</v>
      </c>
      <c r="E28" s="89">
        <v>318</v>
      </c>
      <c r="F28" s="91">
        <f t="shared" si="0"/>
        <v>-15</v>
      </c>
    </row>
    <row r="29" spans="1:6" ht="20.100000000000001" customHeight="1" x14ac:dyDescent="0.15">
      <c r="A29" s="87" t="s">
        <v>323</v>
      </c>
      <c r="B29" s="88">
        <v>109373</v>
      </c>
      <c r="C29" s="89">
        <v>815</v>
      </c>
      <c r="D29" s="89">
        <v>499</v>
      </c>
      <c r="E29" s="89">
        <v>316</v>
      </c>
      <c r="F29" s="91">
        <f t="shared" si="0"/>
        <v>-20</v>
      </c>
    </row>
    <row r="30" spans="1:6" ht="20.100000000000001" customHeight="1" x14ac:dyDescent="0.15">
      <c r="A30" s="87" t="s">
        <v>324</v>
      </c>
      <c r="B30" s="88">
        <v>110285</v>
      </c>
      <c r="C30" s="89">
        <v>806</v>
      </c>
      <c r="D30" s="89">
        <v>491</v>
      </c>
      <c r="E30" s="89">
        <v>315</v>
      </c>
      <c r="F30" s="91">
        <f t="shared" si="0"/>
        <v>-9</v>
      </c>
    </row>
    <row r="31" spans="1:6" ht="20.100000000000001" customHeight="1" x14ac:dyDescent="0.15">
      <c r="A31" s="87" t="s">
        <v>325</v>
      </c>
      <c r="B31" s="88">
        <v>110894</v>
      </c>
      <c r="C31" s="89">
        <v>801</v>
      </c>
      <c r="D31" s="89">
        <v>481</v>
      </c>
      <c r="E31" s="89">
        <v>320</v>
      </c>
      <c r="F31" s="91">
        <f t="shared" si="0"/>
        <v>-5</v>
      </c>
    </row>
    <row r="32" spans="1:6" ht="20.100000000000001" customHeight="1" x14ac:dyDescent="0.15">
      <c r="A32" s="87" t="s">
        <v>326</v>
      </c>
      <c r="B32" s="88">
        <v>111463</v>
      </c>
      <c r="C32" s="89">
        <v>797</v>
      </c>
      <c r="D32" s="89">
        <v>480</v>
      </c>
      <c r="E32" s="89">
        <v>317</v>
      </c>
      <c r="F32" s="91">
        <f t="shared" si="0"/>
        <v>-4</v>
      </c>
    </row>
    <row r="33" spans="1:6" ht="20.100000000000001" customHeight="1" x14ac:dyDescent="0.15">
      <c r="A33" s="87" t="s">
        <v>327</v>
      </c>
      <c r="B33" s="88">
        <v>112413</v>
      </c>
      <c r="C33" s="89">
        <v>799</v>
      </c>
      <c r="D33" s="89">
        <v>475</v>
      </c>
      <c r="E33" s="89">
        <v>324</v>
      </c>
      <c r="F33" s="91">
        <f t="shared" si="0"/>
        <v>2</v>
      </c>
    </row>
    <row r="34" spans="1:6" s="92" customFormat="1" ht="20.100000000000001" customHeight="1" x14ac:dyDescent="0.15">
      <c r="A34" s="87" t="s">
        <v>328</v>
      </c>
      <c r="B34" s="88">
        <v>113752</v>
      </c>
      <c r="C34" s="89">
        <v>794</v>
      </c>
      <c r="D34" s="89">
        <v>461</v>
      </c>
      <c r="E34" s="89">
        <v>333</v>
      </c>
      <c r="F34" s="91">
        <f t="shared" si="0"/>
        <v>-5</v>
      </c>
    </row>
    <row r="35" spans="1:6" s="92" customFormat="1" ht="20.100000000000001" customHeight="1" x14ac:dyDescent="0.15">
      <c r="A35" s="87" t="s">
        <v>329</v>
      </c>
      <c r="B35" s="88">
        <v>113893</v>
      </c>
      <c r="C35" s="89">
        <v>795</v>
      </c>
      <c r="D35" s="89">
        <v>461</v>
      </c>
      <c r="E35" s="89">
        <v>334</v>
      </c>
      <c r="F35" s="91">
        <f t="shared" si="0"/>
        <v>1</v>
      </c>
    </row>
    <row r="36" spans="1:6" s="92" customFormat="1" ht="20.100000000000001" customHeight="1" x14ac:dyDescent="0.15">
      <c r="A36" s="87" t="s">
        <v>330</v>
      </c>
      <c r="B36" s="88">
        <v>113974</v>
      </c>
      <c r="C36" s="89">
        <v>797</v>
      </c>
      <c r="D36" s="89">
        <v>467</v>
      </c>
      <c r="E36" s="89">
        <v>330</v>
      </c>
      <c r="F36" s="91">
        <f t="shared" si="0"/>
        <v>2</v>
      </c>
    </row>
    <row r="37" spans="1:6" s="92" customFormat="1" ht="20.100000000000001" customHeight="1" x14ac:dyDescent="0.15">
      <c r="A37" s="87" t="s">
        <v>331</v>
      </c>
      <c r="B37" s="17">
        <v>113580</v>
      </c>
      <c r="C37" s="246">
        <v>801</v>
      </c>
      <c r="D37" s="246">
        <v>468</v>
      </c>
      <c r="E37" s="246">
        <v>333</v>
      </c>
      <c r="F37" s="91">
        <f t="shared" si="0"/>
        <v>4</v>
      </c>
    </row>
    <row r="38" spans="1:6" s="92" customFormat="1" ht="20.100000000000001" customHeight="1" x14ac:dyDescent="0.15">
      <c r="A38" s="87" t="s">
        <v>405</v>
      </c>
      <c r="B38" s="17">
        <v>113578</v>
      </c>
      <c r="C38" s="246">
        <v>805</v>
      </c>
      <c r="D38" s="246">
        <v>471</v>
      </c>
      <c r="E38" s="246">
        <v>334</v>
      </c>
      <c r="F38" s="204">
        <f>C38-C37</f>
        <v>4</v>
      </c>
    </row>
    <row r="39" spans="1:6" s="92" customFormat="1" ht="20.100000000000001" customHeight="1" x14ac:dyDescent="0.15">
      <c r="A39" s="245" t="s">
        <v>406</v>
      </c>
      <c r="B39" s="17">
        <v>113447</v>
      </c>
      <c r="C39" s="246">
        <v>804</v>
      </c>
      <c r="D39" s="246">
        <v>466</v>
      </c>
      <c r="E39" s="246">
        <v>338</v>
      </c>
      <c r="F39" s="204">
        <f>C39-C38</f>
        <v>-1</v>
      </c>
    </row>
    <row r="40" spans="1:6" s="92" customFormat="1" ht="20.100000000000001" customHeight="1" x14ac:dyDescent="0.15">
      <c r="A40" s="374" t="s">
        <v>408</v>
      </c>
      <c r="B40" s="376">
        <v>114059</v>
      </c>
      <c r="C40" s="377">
        <v>807</v>
      </c>
      <c r="D40" s="377">
        <v>469</v>
      </c>
      <c r="E40" s="377">
        <v>338</v>
      </c>
      <c r="F40" s="375">
        <f>C40-C39</f>
        <v>3</v>
      </c>
    </row>
    <row r="41" spans="1:6" ht="6" customHeight="1" x14ac:dyDescent="0.15">
      <c r="A41" s="93"/>
      <c r="B41" s="94"/>
      <c r="C41" s="95"/>
      <c r="D41" s="95"/>
      <c r="E41" s="95"/>
      <c r="F41" s="96"/>
    </row>
    <row r="42" spans="1:6" ht="15" customHeight="1" x14ac:dyDescent="0.15">
      <c r="A42" s="77" t="s">
        <v>138</v>
      </c>
      <c r="F42" s="79" t="s">
        <v>139</v>
      </c>
    </row>
    <row r="43" spans="1:6" ht="15" customHeight="1" x14ac:dyDescent="0.15">
      <c r="A43" s="77" t="s">
        <v>140</v>
      </c>
    </row>
    <row r="44" spans="1:6" ht="15" customHeight="1" x14ac:dyDescent="0.15"/>
    <row r="49" spans="5:5" ht="20.100000000000001" customHeight="1" x14ac:dyDescent="0.15">
      <c r="E49" s="309"/>
    </row>
    <row r="55" spans="5:5" ht="20.100000000000001" customHeight="1" x14ac:dyDescent="0.15">
      <c r="E55" s="309"/>
    </row>
  </sheetData>
  <sheetProtection sheet="1" objects="1" scenarios="1" selectLockedCells="1" selectUnlockedCells="1"/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firstPageNumber="187" orientation="portrait" useFirstPageNumber="1" r:id="rId1"/>
  <headerFooter scaleWithDoc="0" alignWithMargins="0">
    <oddHeader>&amp;R&amp;"ＭＳ 明朝,標準"&amp;10選挙及び市職員</oddHeader>
    <oddFooter>&amp;C&amp;"ＭＳ 明朝,標準"&amp;12&amp;A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</sheetPr>
  <dimension ref="A1:J66"/>
  <sheetViews>
    <sheetView view="pageBreakPreview" zoomScaleNormal="100" zoomScaleSheetLayoutView="100" workbookViewId="0">
      <selection activeCell="P36" sqref="P36"/>
    </sheetView>
  </sheetViews>
  <sheetFormatPr defaultColWidth="2.625" defaultRowHeight="15" customHeight="1" x14ac:dyDescent="0.15"/>
  <cols>
    <col min="1" max="2" width="1.875" style="98" customWidth="1"/>
    <col min="3" max="3" width="20.25" style="98" customWidth="1"/>
    <col min="4" max="6" width="10.875" style="98" customWidth="1"/>
    <col min="7" max="7" width="10.875" style="144" customWidth="1"/>
    <col min="8" max="8" width="10.875" style="98" customWidth="1"/>
    <col min="9" max="9" width="10.875" style="145" customWidth="1"/>
    <col min="10" max="16384" width="2.625" style="98"/>
  </cols>
  <sheetData>
    <row r="1" spans="1:10" ht="5.0999999999999996" customHeight="1" x14ac:dyDescent="0.15">
      <c r="A1" s="97"/>
      <c r="B1" s="97"/>
      <c r="D1" s="99"/>
      <c r="E1" s="99"/>
      <c r="F1" s="99"/>
      <c r="G1" s="100"/>
      <c r="H1" s="99"/>
      <c r="I1" s="101"/>
      <c r="J1" s="99"/>
    </row>
    <row r="2" spans="1:10" ht="15" customHeight="1" thickBot="1" x14ac:dyDescent="0.2">
      <c r="A2" s="102" t="s">
        <v>409</v>
      </c>
      <c r="B2" s="97"/>
      <c r="E2" s="99"/>
      <c r="F2" s="99"/>
      <c r="G2" s="100"/>
      <c r="H2" s="99"/>
      <c r="I2" s="101" t="s">
        <v>141</v>
      </c>
      <c r="J2" s="99"/>
    </row>
    <row r="3" spans="1:10" ht="24.75" customHeight="1" thickBot="1" x14ac:dyDescent="0.2">
      <c r="A3" s="536" t="s">
        <v>142</v>
      </c>
      <c r="B3" s="537"/>
      <c r="C3" s="537"/>
      <c r="D3" s="540" t="s">
        <v>143</v>
      </c>
      <c r="E3" s="542" t="s">
        <v>144</v>
      </c>
      <c r="F3" s="533" t="s">
        <v>337</v>
      </c>
      <c r="G3" s="533"/>
      <c r="H3" s="534" t="s">
        <v>336</v>
      </c>
      <c r="I3" s="535"/>
      <c r="J3" s="103"/>
    </row>
    <row r="4" spans="1:10" ht="24.75" customHeight="1" x14ac:dyDescent="0.15">
      <c r="A4" s="538"/>
      <c r="B4" s="539"/>
      <c r="C4" s="539"/>
      <c r="D4" s="541"/>
      <c r="E4" s="543"/>
      <c r="F4" s="104" t="s">
        <v>147</v>
      </c>
      <c r="G4" s="105" t="s">
        <v>148</v>
      </c>
      <c r="H4" s="104" t="s">
        <v>147</v>
      </c>
      <c r="I4" s="106" t="s">
        <v>148</v>
      </c>
      <c r="J4" s="103"/>
    </row>
    <row r="5" spans="1:10" ht="5.25" customHeight="1" x14ac:dyDescent="0.15">
      <c r="A5" s="107"/>
      <c r="B5" s="108"/>
      <c r="C5" s="108"/>
      <c r="D5" s="210"/>
      <c r="E5" s="211"/>
      <c r="F5" s="212"/>
      <c r="G5" s="213"/>
      <c r="H5" s="212"/>
      <c r="I5" s="214"/>
      <c r="J5" s="103"/>
    </row>
    <row r="6" spans="1:10" ht="15.75" customHeight="1" x14ac:dyDescent="0.15">
      <c r="A6" s="530" t="s">
        <v>149</v>
      </c>
      <c r="B6" s="531"/>
      <c r="C6" s="531"/>
      <c r="D6" s="317">
        <f>SUM(D7:D11)</f>
        <v>39</v>
      </c>
      <c r="E6" s="318"/>
      <c r="F6" s="319">
        <f>SUM(F7:F11)</f>
        <v>24</v>
      </c>
      <c r="G6" s="320">
        <f>F6/D6*100</f>
        <v>61.53846153846154</v>
      </c>
      <c r="H6" s="319">
        <f>SUM(H7:H11)</f>
        <v>15</v>
      </c>
      <c r="I6" s="321">
        <f>H6/D6*100</f>
        <v>38.461538461538467</v>
      </c>
      <c r="J6" s="103"/>
    </row>
    <row r="7" spans="1:10" ht="15.75" customHeight="1" x14ac:dyDescent="0.15">
      <c r="A7" s="232"/>
      <c r="B7" s="233"/>
      <c r="C7" s="121" t="s">
        <v>293</v>
      </c>
      <c r="D7" s="324">
        <f>F7+H7</f>
        <v>1</v>
      </c>
      <c r="E7" s="322" t="s">
        <v>423</v>
      </c>
      <c r="F7" s="325">
        <v>1</v>
      </c>
      <c r="G7" s="378">
        <f>F7/D7*100</f>
        <v>100</v>
      </c>
      <c r="H7" s="387">
        <v>0</v>
      </c>
      <c r="I7" s="379" t="s">
        <v>419</v>
      </c>
      <c r="J7" s="103"/>
    </row>
    <row r="8" spans="1:10" ht="14.25" customHeight="1" x14ac:dyDescent="0.15">
      <c r="A8" s="119"/>
      <c r="B8" s="120"/>
      <c r="C8" s="121" t="s">
        <v>151</v>
      </c>
      <c r="D8" s="324">
        <f>F8+H8</f>
        <v>11</v>
      </c>
      <c r="E8" s="388">
        <v>39.700000000000003</v>
      </c>
      <c r="F8" s="325">
        <v>7</v>
      </c>
      <c r="G8" s="378">
        <f>F8/D8*100</f>
        <v>63.636363636363633</v>
      </c>
      <c r="H8" s="325">
        <v>4</v>
      </c>
      <c r="I8" s="380">
        <f>H8/D8*100</f>
        <v>36.363636363636367</v>
      </c>
      <c r="J8" s="103"/>
    </row>
    <row r="9" spans="1:10" ht="14.25" customHeight="1" x14ac:dyDescent="0.15">
      <c r="A9" s="119"/>
      <c r="B9" s="120"/>
      <c r="C9" s="121" t="s">
        <v>277</v>
      </c>
      <c r="D9" s="324">
        <f>F9+H9</f>
        <v>6</v>
      </c>
      <c r="E9" s="388">
        <v>49.2</v>
      </c>
      <c r="F9" s="325">
        <v>3</v>
      </c>
      <c r="G9" s="378">
        <f t="shared" ref="G9:G19" si="0">F9/D9*100</f>
        <v>50</v>
      </c>
      <c r="H9" s="325">
        <v>3</v>
      </c>
      <c r="I9" s="380">
        <f>H9/D9*100</f>
        <v>50</v>
      </c>
      <c r="J9" s="103"/>
    </row>
    <row r="10" spans="1:10" ht="14.25" customHeight="1" x14ac:dyDescent="0.15">
      <c r="A10" s="119"/>
      <c r="B10" s="120"/>
      <c r="C10" s="121" t="s">
        <v>153</v>
      </c>
      <c r="D10" s="324">
        <f>F10+H10</f>
        <v>18</v>
      </c>
      <c r="E10" s="381">
        <v>40.9</v>
      </c>
      <c r="F10" s="325">
        <v>11</v>
      </c>
      <c r="G10" s="378">
        <f t="shared" si="0"/>
        <v>61.111111111111114</v>
      </c>
      <c r="H10" s="389">
        <v>7</v>
      </c>
      <c r="I10" s="380">
        <f t="shared" ref="I10:I19" si="1">H10/D10*100</f>
        <v>38.888888888888893</v>
      </c>
      <c r="J10" s="103"/>
    </row>
    <row r="11" spans="1:10" ht="14.25" customHeight="1" x14ac:dyDescent="0.15">
      <c r="A11" s="119"/>
      <c r="B11" s="120"/>
      <c r="C11" s="121" t="s">
        <v>154</v>
      </c>
      <c r="D11" s="324">
        <f>F11+H11</f>
        <v>3</v>
      </c>
      <c r="E11" s="381">
        <v>50.7</v>
      </c>
      <c r="F11" s="325">
        <v>2</v>
      </c>
      <c r="G11" s="378">
        <f t="shared" si="0"/>
        <v>66.666666666666657</v>
      </c>
      <c r="H11" s="325">
        <v>1</v>
      </c>
      <c r="I11" s="380">
        <f t="shared" si="1"/>
        <v>33.333333333333329</v>
      </c>
      <c r="J11" s="103"/>
    </row>
    <row r="12" spans="1:10" ht="14.25" customHeight="1" x14ac:dyDescent="0.15">
      <c r="A12" s="119"/>
      <c r="B12" s="120"/>
      <c r="C12" s="121"/>
      <c r="D12" s="324"/>
      <c r="E12" s="381"/>
      <c r="F12" s="325"/>
      <c r="G12" s="378"/>
      <c r="H12" s="325"/>
      <c r="I12" s="380"/>
      <c r="J12" s="103"/>
    </row>
    <row r="13" spans="1:10" ht="14.25" customHeight="1" x14ac:dyDescent="0.15">
      <c r="A13" s="530" t="s">
        <v>349</v>
      </c>
      <c r="B13" s="531"/>
      <c r="C13" s="531"/>
      <c r="D13" s="317">
        <f>SUM(D14:D19)</f>
        <v>59</v>
      </c>
      <c r="E13" s="318"/>
      <c r="F13" s="319">
        <f>SUM(F14:F19)</f>
        <v>37</v>
      </c>
      <c r="G13" s="320">
        <f t="shared" ref="G13" si="2">F13/D13*100</f>
        <v>62.711864406779661</v>
      </c>
      <c r="H13" s="319">
        <f>SUM(H14:H19)</f>
        <v>22</v>
      </c>
      <c r="I13" s="321">
        <f>H13/D13*100</f>
        <v>37.288135593220339</v>
      </c>
      <c r="J13" s="103"/>
    </row>
    <row r="14" spans="1:10" ht="15.75" customHeight="1" x14ac:dyDescent="0.15">
      <c r="A14" s="257"/>
      <c r="B14" s="258"/>
      <c r="C14" s="121" t="s">
        <v>293</v>
      </c>
      <c r="D14" s="324">
        <f>F14+H14</f>
        <v>1</v>
      </c>
      <c r="E14" s="322" t="s">
        <v>423</v>
      </c>
      <c r="F14" s="325">
        <v>1</v>
      </c>
      <c r="G14" s="378">
        <f>F14/D14*100</f>
        <v>100</v>
      </c>
      <c r="H14" s="5">
        <v>0</v>
      </c>
      <c r="I14" s="215" t="s">
        <v>419</v>
      </c>
      <c r="J14" s="103"/>
    </row>
    <row r="15" spans="1:10" ht="14.25" customHeight="1" x14ac:dyDescent="0.15">
      <c r="A15" s="119"/>
      <c r="B15" s="120"/>
      <c r="C15" s="121" t="s">
        <v>155</v>
      </c>
      <c r="D15" s="324">
        <f t="shared" ref="D15:D19" si="3">F15+H15</f>
        <v>8</v>
      </c>
      <c r="E15" s="381">
        <v>44.9</v>
      </c>
      <c r="F15" s="325">
        <v>5</v>
      </c>
      <c r="G15" s="378">
        <f t="shared" si="0"/>
        <v>62.5</v>
      </c>
      <c r="H15" s="5">
        <v>3</v>
      </c>
      <c r="I15" s="380">
        <f t="shared" si="1"/>
        <v>37.5</v>
      </c>
      <c r="J15" s="103"/>
    </row>
    <row r="16" spans="1:10" ht="14.25" customHeight="1" x14ac:dyDescent="0.15">
      <c r="A16" s="119"/>
      <c r="B16" s="120"/>
      <c r="C16" s="121" t="s">
        <v>290</v>
      </c>
      <c r="D16" s="324">
        <f t="shared" si="3"/>
        <v>6</v>
      </c>
      <c r="E16" s="381">
        <v>46.3</v>
      </c>
      <c r="F16" s="325">
        <v>5</v>
      </c>
      <c r="G16" s="378">
        <f t="shared" si="0"/>
        <v>83.333333333333343</v>
      </c>
      <c r="H16" s="5">
        <v>1</v>
      </c>
      <c r="I16" s="380">
        <f t="shared" si="1"/>
        <v>16.666666666666664</v>
      </c>
      <c r="J16" s="103"/>
    </row>
    <row r="17" spans="1:10" ht="14.25" customHeight="1" x14ac:dyDescent="0.15">
      <c r="A17" s="119"/>
      <c r="B17" s="120"/>
      <c r="C17" s="121" t="s">
        <v>156</v>
      </c>
      <c r="D17" s="324">
        <f t="shared" si="3"/>
        <v>14</v>
      </c>
      <c r="E17" s="381">
        <v>36.299999999999997</v>
      </c>
      <c r="F17" s="325">
        <v>6</v>
      </c>
      <c r="G17" s="378">
        <f t="shared" si="0"/>
        <v>42.857142857142854</v>
      </c>
      <c r="H17" s="325">
        <v>8</v>
      </c>
      <c r="I17" s="380">
        <f t="shared" si="1"/>
        <v>57.142857142857139</v>
      </c>
      <c r="J17" s="103"/>
    </row>
    <row r="18" spans="1:10" ht="14.25" customHeight="1" x14ac:dyDescent="0.15">
      <c r="A18" s="119"/>
      <c r="B18" s="120"/>
      <c r="C18" s="121" t="s">
        <v>157</v>
      </c>
      <c r="D18" s="324">
        <f t="shared" si="3"/>
        <v>13</v>
      </c>
      <c r="E18" s="381">
        <v>34.9</v>
      </c>
      <c r="F18" s="325">
        <v>8</v>
      </c>
      <c r="G18" s="378">
        <f t="shared" si="0"/>
        <v>61.53846153846154</v>
      </c>
      <c r="H18" s="325">
        <v>5</v>
      </c>
      <c r="I18" s="380">
        <f t="shared" si="1"/>
        <v>38.461538461538467</v>
      </c>
      <c r="J18" s="103"/>
    </row>
    <row r="19" spans="1:10" ht="14.25" customHeight="1" x14ac:dyDescent="0.15">
      <c r="A19" s="119"/>
      <c r="B19" s="120"/>
      <c r="C19" s="121" t="s">
        <v>158</v>
      </c>
      <c r="D19" s="324">
        <f t="shared" si="3"/>
        <v>17</v>
      </c>
      <c r="E19" s="381">
        <v>36.9</v>
      </c>
      <c r="F19" s="325">
        <v>12</v>
      </c>
      <c r="G19" s="378">
        <f t="shared" si="0"/>
        <v>70.588235294117652</v>
      </c>
      <c r="H19" s="325">
        <v>5</v>
      </c>
      <c r="I19" s="380">
        <f t="shared" si="1"/>
        <v>29.411764705882355</v>
      </c>
      <c r="J19" s="103"/>
    </row>
    <row r="20" spans="1:10" ht="10.5" customHeight="1" x14ac:dyDescent="0.15">
      <c r="A20" s="119"/>
      <c r="B20" s="128"/>
      <c r="C20" s="129"/>
      <c r="D20" s="324"/>
      <c r="E20" s="381"/>
      <c r="F20" s="325"/>
      <c r="G20" s="320"/>
      <c r="H20" s="325"/>
      <c r="I20" s="321"/>
      <c r="J20" s="103"/>
    </row>
    <row r="21" spans="1:10" ht="15.75" customHeight="1" x14ac:dyDescent="0.15">
      <c r="A21" s="530" t="s">
        <v>159</v>
      </c>
      <c r="B21" s="531"/>
      <c r="C21" s="531"/>
      <c r="D21" s="317">
        <f>SUM(D22:D27)</f>
        <v>43</v>
      </c>
      <c r="E21" s="322"/>
      <c r="F21" s="319">
        <f>SUM(F22:F28)</f>
        <v>31</v>
      </c>
      <c r="G21" s="320">
        <f t="shared" ref="G21:G27" si="4">F21/D21*100</f>
        <v>72.093023255813947</v>
      </c>
      <c r="H21" s="319">
        <f>SUM(H22:H27)</f>
        <v>12</v>
      </c>
      <c r="I21" s="321">
        <f t="shared" ref="I21:I27" si="5">H21/D21*100</f>
        <v>27.906976744186046</v>
      </c>
      <c r="J21" s="103"/>
    </row>
    <row r="22" spans="1:10" ht="14.25" customHeight="1" x14ac:dyDescent="0.15">
      <c r="A22" s="119"/>
      <c r="B22" s="128"/>
      <c r="C22" s="121" t="s">
        <v>150</v>
      </c>
      <c r="D22" s="324">
        <f>F22+H22</f>
        <v>2</v>
      </c>
      <c r="E22" s="322" t="s">
        <v>423</v>
      </c>
      <c r="F22" s="325">
        <v>2</v>
      </c>
      <c r="G22" s="378">
        <f t="shared" si="4"/>
        <v>100</v>
      </c>
      <c r="H22" s="5">
        <v>0</v>
      </c>
      <c r="I22" s="215" t="s">
        <v>419</v>
      </c>
      <c r="J22" s="103"/>
    </row>
    <row r="23" spans="1:10" ht="14.25" customHeight="1" x14ac:dyDescent="0.15">
      <c r="A23" s="119"/>
      <c r="B23" s="120"/>
      <c r="C23" s="121" t="s">
        <v>160</v>
      </c>
      <c r="D23" s="324">
        <f t="shared" ref="D23:D27" si="6">F23+H23</f>
        <v>11</v>
      </c>
      <c r="E23" s="381">
        <v>40.6</v>
      </c>
      <c r="F23" s="325">
        <v>9</v>
      </c>
      <c r="G23" s="378">
        <f t="shared" si="4"/>
        <v>81.818181818181827</v>
      </c>
      <c r="H23" s="325">
        <v>2</v>
      </c>
      <c r="I23" s="380">
        <f t="shared" si="5"/>
        <v>18.181818181818183</v>
      </c>
      <c r="J23" s="103"/>
    </row>
    <row r="24" spans="1:10" ht="14.25" customHeight="1" x14ac:dyDescent="0.15">
      <c r="A24" s="119"/>
      <c r="B24" s="120"/>
      <c r="C24" s="121" t="s">
        <v>161</v>
      </c>
      <c r="D24" s="324">
        <f t="shared" si="6"/>
        <v>9</v>
      </c>
      <c r="E24" s="381">
        <v>39.6</v>
      </c>
      <c r="F24" s="325">
        <v>5</v>
      </c>
      <c r="G24" s="378">
        <f t="shared" si="4"/>
        <v>55.555555555555557</v>
      </c>
      <c r="H24" s="325">
        <v>4</v>
      </c>
      <c r="I24" s="380">
        <f t="shared" si="5"/>
        <v>44.444444444444443</v>
      </c>
      <c r="J24" s="103"/>
    </row>
    <row r="25" spans="1:10" ht="14.25" customHeight="1" x14ac:dyDescent="0.15">
      <c r="A25" s="119"/>
      <c r="B25" s="120"/>
      <c r="C25" s="121" t="s">
        <v>162</v>
      </c>
      <c r="D25" s="324">
        <f t="shared" si="6"/>
        <v>5</v>
      </c>
      <c r="E25" s="381">
        <v>40.799999999999997</v>
      </c>
      <c r="F25" s="325">
        <v>3</v>
      </c>
      <c r="G25" s="378">
        <f t="shared" si="4"/>
        <v>60</v>
      </c>
      <c r="H25" s="325">
        <v>2</v>
      </c>
      <c r="I25" s="380">
        <f t="shared" si="5"/>
        <v>40</v>
      </c>
      <c r="J25" s="103"/>
    </row>
    <row r="26" spans="1:10" ht="14.25" customHeight="1" x14ac:dyDescent="0.15">
      <c r="A26" s="119"/>
      <c r="B26" s="120"/>
      <c r="C26" s="121" t="s">
        <v>163</v>
      </c>
      <c r="D26" s="324">
        <f t="shared" si="6"/>
        <v>6</v>
      </c>
      <c r="E26" s="381">
        <v>39.5</v>
      </c>
      <c r="F26" s="325">
        <v>3</v>
      </c>
      <c r="G26" s="378">
        <f t="shared" si="4"/>
        <v>50</v>
      </c>
      <c r="H26" s="325">
        <v>3</v>
      </c>
      <c r="I26" s="380">
        <f t="shared" si="5"/>
        <v>50</v>
      </c>
      <c r="J26" s="103"/>
    </row>
    <row r="27" spans="1:10" ht="14.25" customHeight="1" x14ac:dyDescent="0.15">
      <c r="A27" s="119"/>
      <c r="B27" s="120"/>
      <c r="C27" s="121" t="s">
        <v>164</v>
      </c>
      <c r="D27" s="324">
        <f t="shared" si="6"/>
        <v>10</v>
      </c>
      <c r="E27" s="381">
        <v>46.3</v>
      </c>
      <c r="F27" s="325">
        <v>9</v>
      </c>
      <c r="G27" s="378">
        <f t="shared" si="4"/>
        <v>90</v>
      </c>
      <c r="H27" s="5">
        <v>1</v>
      </c>
      <c r="I27" s="380">
        <f t="shared" si="5"/>
        <v>10</v>
      </c>
      <c r="J27" s="103"/>
    </row>
    <row r="28" spans="1:10" ht="10.5" customHeight="1" x14ac:dyDescent="0.15">
      <c r="A28" s="119"/>
      <c r="B28" s="128"/>
      <c r="C28" s="129"/>
      <c r="D28" s="324"/>
      <c r="E28" s="381"/>
      <c r="F28" s="325"/>
      <c r="G28" s="320"/>
      <c r="H28" s="325"/>
      <c r="I28" s="321"/>
      <c r="J28" s="103"/>
    </row>
    <row r="29" spans="1:10" ht="15.75" customHeight="1" x14ac:dyDescent="0.15">
      <c r="A29" s="530" t="s">
        <v>165</v>
      </c>
      <c r="B29" s="531"/>
      <c r="C29" s="531"/>
      <c r="D29" s="317">
        <f>SUM(D30:D37)</f>
        <v>73</v>
      </c>
      <c r="E29" s="323"/>
      <c r="F29" s="319">
        <f>SUM(F30:F37)</f>
        <v>42</v>
      </c>
      <c r="G29" s="320">
        <f t="shared" ref="G29:G37" si="7">F29/D29*100</f>
        <v>57.534246575342465</v>
      </c>
      <c r="H29" s="319">
        <f>SUM(H30:H37)</f>
        <v>31</v>
      </c>
      <c r="I29" s="321">
        <f t="shared" ref="I29:I37" si="8">H29/D29*100</f>
        <v>42.465753424657535</v>
      </c>
      <c r="J29" s="103"/>
    </row>
    <row r="30" spans="1:10" ht="14.25" customHeight="1" x14ac:dyDescent="0.15">
      <c r="A30" s="119"/>
      <c r="B30" s="120"/>
      <c r="C30" s="121" t="s">
        <v>150</v>
      </c>
      <c r="D30" s="324">
        <f>F30+H30</f>
        <v>2</v>
      </c>
      <c r="E30" s="322" t="s">
        <v>423</v>
      </c>
      <c r="F30" s="325">
        <v>1</v>
      </c>
      <c r="G30" s="378">
        <f t="shared" si="7"/>
        <v>50</v>
      </c>
      <c r="H30" s="5">
        <v>1</v>
      </c>
      <c r="I30" s="380">
        <f t="shared" si="8"/>
        <v>50</v>
      </c>
      <c r="J30" s="103"/>
    </row>
    <row r="31" spans="1:10" ht="14.25" customHeight="1" x14ac:dyDescent="0.15">
      <c r="A31" s="119"/>
      <c r="B31" s="120"/>
      <c r="C31" s="121" t="s">
        <v>166</v>
      </c>
      <c r="D31" s="324">
        <f t="shared" ref="D31:D37" si="9">F31+H31</f>
        <v>6</v>
      </c>
      <c r="E31" s="381">
        <v>35.299999999999997</v>
      </c>
      <c r="F31" s="325">
        <v>4</v>
      </c>
      <c r="G31" s="378">
        <f t="shared" si="7"/>
        <v>66.666666666666657</v>
      </c>
      <c r="H31" s="325">
        <v>2</v>
      </c>
      <c r="I31" s="380">
        <f t="shared" si="8"/>
        <v>33.333333333333329</v>
      </c>
      <c r="J31" s="103"/>
    </row>
    <row r="32" spans="1:10" ht="14.25" customHeight="1" x14ac:dyDescent="0.15">
      <c r="A32" s="119"/>
      <c r="B32" s="120"/>
      <c r="C32" s="272" t="s">
        <v>350</v>
      </c>
      <c r="D32" s="324">
        <f t="shared" si="9"/>
        <v>4</v>
      </c>
      <c r="E32" s="381">
        <v>43.5</v>
      </c>
      <c r="F32" s="325">
        <v>2</v>
      </c>
      <c r="G32" s="378">
        <f t="shared" ref="G32" si="10">F32/D32*100</f>
        <v>50</v>
      </c>
      <c r="H32" s="325">
        <v>2</v>
      </c>
      <c r="I32" s="380">
        <f t="shared" ref="I32" si="11">H32/D32*100</f>
        <v>50</v>
      </c>
      <c r="J32" s="103"/>
    </row>
    <row r="33" spans="1:10" ht="14.25" customHeight="1" x14ac:dyDescent="0.15">
      <c r="A33" s="119"/>
      <c r="B33" s="120"/>
      <c r="C33" s="121" t="s">
        <v>167</v>
      </c>
      <c r="D33" s="324">
        <f t="shared" si="9"/>
        <v>24</v>
      </c>
      <c r="E33" s="381">
        <v>35.299999999999997</v>
      </c>
      <c r="F33" s="325">
        <v>5</v>
      </c>
      <c r="G33" s="378">
        <f t="shared" si="7"/>
        <v>20.833333333333336</v>
      </c>
      <c r="H33" s="325">
        <v>19</v>
      </c>
      <c r="I33" s="380">
        <f t="shared" si="8"/>
        <v>79.166666666666657</v>
      </c>
      <c r="J33" s="103"/>
    </row>
    <row r="34" spans="1:10" ht="14.25" customHeight="1" x14ac:dyDescent="0.15">
      <c r="A34" s="119"/>
      <c r="B34" s="120"/>
      <c r="C34" s="121" t="s">
        <v>169</v>
      </c>
      <c r="D34" s="324">
        <f t="shared" si="9"/>
        <v>17</v>
      </c>
      <c r="E34" s="381">
        <v>45.4</v>
      </c>
      <c r="F34" s="325">
        <v>15</v>
      </c>
      <c r="G34" s="378">
        <f t="shared" si="7"/>
        <v>88.235294117647058</v>
      </c>
      <c r="H34" s="325">
        <v>2</v>
      </c>
      <c r="I34" s="380">
        <f t="shared" si="8"/>
        <v>11.76470588235294</v>
      </c>
      <c r="J34" s="103"/>
    </row>
    <row r="35" spans="1:10" ht="14.25" customHeight="1" x14ac:dyDescent="0.15">
      <c r="A35" s="119"/>
      <c r="B35" s="120"/>
      <c r="C35" s="121" t="s">
        <v>170</v>
      </c>
      <c r="D35" s="324">
        <f t="shared" si="9"/>
        <v>5</v>
      </c>
      <c r="E35" s="381">
        <v>40.4</v>
      </c>
      <c r="F35" s="325">
        <v>4</v>
      </c>
      <c r="G35" s="378">
        <f t="shared" si="7"/>
        <v>80</v>
      </c>
      <c r="H35" s="325">
        <v>1</v>
      </c>
      <c r="I35" s="380">
        <f t="shared" si="8"/>
        <v>20</v>
      </c>
      <c r="J35" s="103"/>
    </row>
    <row r="36" spans="1:10" ht="14.25" customHeight="1" x14ac:dyDescent="0.15">
      <c r="A36" s="119"/>
      <c r="B36" s="120"/>
      <c r="C36" s="121" t="s">
        <v>291</v>
      </c>
      <c r="D36" s="324">
        <f t="shared" si="9"/>
        <v>9</v>
      </c>
      <c r="E36" s="381">
        <v>37</v>
      </c>
      <c r="F36" s="325">
        <v>6</v>
      </c>
      <c r="G36" s="378">
        <f t="shared" si="7"/>
        <v>66.666666666666657</v>
      </c>
      <c r="H36" s="325">
        <v>3</v>
      </c>
      <c r="I36" s="380">
        <f t="shared" si="8"/>
        <v>33.333333333333329</v>
      </c>
      <c r="J36" s="103"/>
    </row>
    <row r="37" spans="1:10" ht="14.25" customHeight="1" x14ac:dyDescent="0.15">
      <c r="A37" s="119"/>
      <c r="B37" s="120"/>
      <c r="C37" s="121" t="s">
        <v>292</v>
      </c>
      <c r="D37" s="324">
        <f t="shared" si="9"/>
        <v>6</v>
      </c>
      <c r="E37" s="381">
        <v>34.799999999999997</v>
      </c>
      <c r="F37" s="325">
        <v>5</v>
      </c>
      <c r="G37" s="378">
        <f t="shared" si="7"/>
        <v>83.333333333333343</v>
      </c>
      <c r="H37" s="325">
        <v>1</v>
      </c>
      <c r="I37" s="380">
        <f t="shared" si="8"/>
        <v>16.666666666666664</v>
      </c>
      <c r="J37" s="103"/>
    </row>
    <row r="38" spans="1:10" ht="10.5" customHeight="1" x14ac:dyDescent="0.15">
      <c r="A38" s="119"/>
      <c r="B38" s="128"/>
      <c r="C38" s="129"/>
      <c r="D38" s="324"/>
      <c r="E38" s="381"/>
      <c r="F38" s="325"/>
      <c r="G38" s="320"/>
      <c r="H38" s="325"/>
      <c r="I38" s="321"/>
      <c r="J38" s="103"/>
    </row>
    <row r="39" spans="1:10" ht="15.75" customHeight="1" x14ac:dyDescent="0.15">
      <c r="A39" s="530" t="s">
        <v>380</v>
      </c>
      <c r="B39" s="531"/>
      <c r="C39" s="531"/>
      <c r="D39" s="317">
        <f>SUM(D40:D46)</f>
        <v>119</v>
      </c>
      <c r="E39" s="323"/>
      <c r="F39" s="319">
        <f>SUM(F40:F46)</f>
        <v>45</v>
      </c>
      <c r="G39" s="320">
        <f t="shared" ref="G39:G46" si="12">F39/D39*100</f>
        <v>37.815126050420169</v>
      </c>
      <c r="H39" s="319">
        <f>SUM(H40:H46)</f>
        <v>74</v>
      </c>
      <c r="I39" s="321">
        <f t="shared" ref="I39:I46" si="13">H39/D39*100</f>
        <v>62.184873949579831</v>
      </c>
      <c r="J39" s="103"/>
    </row>
    <row r="40" spans="1:10" ht="14.25" customHeight="1" x14ac:dyDescent="0.15">
      <c r="A40" s="119"/>
      <c r="B40" s="131"/>
      <c r="C40" s="121" t="s">
        <v>150</v>
      </c>
      <c r="D40" s="324">
        <f>F40+H40</f>
        <v>1</v>
      </c>
      <c r="E40" s="322" t="s">
        <v>423</v>
      </c>
      <c r="F40" s="5">
        <v>0</v>
      </c>
      <c r="G40" s="378" t="s">
        <v>365</v>
      </c>
      <c r="H40" s="5">
        <v>1</v>
      </c>
      <c r="I40" s="380">
        <f t="shared" si="13"/>
        <v>100</v>
      </c>
      <c r="J40" s="103"/>
    </row>
    <row r="41" spans="1:10" ht="14.25" customHeight="1" x14ac:dyDescent="0.15">
      <c r="A41" s="119"/>
      <c r="B41" s="131"/>
      <c r="C41" s="121" t="s">
        <v>257</v>
      </c>
      <c r="D41" s="324">
        <f t="shared" ref="D41:D46" si="14">F41+H41</f>
        <v>8</v>
      </c>
      <c r="E41" s="381">
        <v>41.3</v>
      </c>
      <c r="F41" s="325">
        <v>4</v>
      </c>
      <c r="G41" s="378">
        <f t="shared" si="12"/>
        <v>50</v>
      </c>
      <c r="H41" s="325">
        <v>4</v>
      </c>
      <c r="I41" s="380">
        <f t="shared" si="13"/>
        <v>50</v>
      </c>
      <c r="J41" s="103"/>
    </row>
    <row r="42" spans="1:10" ht="14.25" customHeight="1" x14ac:dyDescent="0.15">
      <c r="A42" s="119"/>
      <c r="B42" s="131"/>
      <c r="C42" s="121" t="s">
        <v>351</v>
      </c>
      <c r="D42" s="324">
        <f t="shared" si="14"/>
        <v>17</v>
      </c>
      <c r="E42" s="381">
        <v>33.9</v>
      </c>
      <c r="F42" s="325">
        <v>8</v>
      </c>
      <c r="G42" s="378">
        <f t="shared" si="12"/>
        <v>47.058823529411761</v>
      </c>
      <c r="H42" s="325">
        <v>9</v>
      </c>
      <c r="I42" s="380">
        <f t="shared" si="13"/>
        <v>52.941176470588239</v>
      </c>
      <c r="J42" s="103"/>
    </row>
    <row r="43" spans="1:10" ht="14.25" customHeight="1" x14ac:dyDescent="0.15">
      <c r="A43" s="119"/>
      <c r="B43" s="120"/>
      <c r="C43" s="121" t="s">
        <v>172</v>
      </c>
      <c r="D43" s="324">
        <f t="shared" si="14"/>
        <v>27</v>
      </c>
      <c r="E43" s="381">
        <v>33.700000000000003</v>
      </c>
      <c r="F43" s="325">
        <v>14</v>
      </c>
      <c r="G43" s="378">
        <f t="shared" si="12"/>
        <v>51.851851851851848</v>
      </c>
      <c r="H43" s="325">
        <v>13</v>
      </c>
      <c r="I43" s="380">
        <f t="shared" si="13"/>
        <v>48.148148148148145</v>
      </c>
      <c r="J43" s="103"/>
    </row>
    <row r="44" spans="1:10" ht="14.25" customHeight="1" x14ac:dyDescent="0.15">
      <c r="A44" s="119"/>
      <c r="B44" s="120"/>
      <c r="C44" s="121" t="s">
        <v>352</v>
      </c>
      <c r="D44" s="324">
        <f t="shared" si="14"/>
        <v>28</v>
      </c>
      <c r="E44" s="381">
        <v>37.9</v>
      </c>
      <c r="F44" s="325">
        <v>7</v>
      </c>
      <c r="G44" s="378">
        <f t="shared" si="12"/>
        <v>25</v>
      </c>
      <c r="H44" s="325">
        <v>21</v>
      </c>
      <c r="I44" s="380">
        <f t="shared" si="13"/>
        <v>75</v>
      </c>
      <c r="J44" s="103"/>
    </row>
    <row r="45" spans="1:10" ht="14.25" customHeight="1" x14ac:dyDescent="0.15">
      <c r="A45" s="119"/>
      <c r="B45" s="120"/>
      <c r="C45" s="121" t="s">
        <v>353</v>
      </c>
      <c r="D45" s="324">
        <f t="shared" si="14"/>
        <v>15</v>
      </c>
      <c r="E45" s="381">
        <v>37.799999999999997</v>
      </c>
      <c r="F45" s="325">
        <v>2</v>
      </c>
      <c r="G45" s="378">
        <f t="shared" ref="G45" si="15">F45/D45*100</f>
        <v>13.333333333333334</v>
      </c>
      <c r="H45" s="325">
        <v>13</v>
      </c>
      <c r="I45" s="380">
        <f t="shared" ref="I45" si="16">H45/D45*100</f>
        <v>86.666666666666671</v>
      </c>
      <c r="J45" s="103"/>
    </row>
    <row r="46" spans="1:10" ht="14.25" customHeight="1" x14ac:dyDescent="0.15">
      <c r="A46" s="119"/>
      <c r="B46" s="120"/>
      <c r="C46" s="121" t="s">
        <v>354</v>
      </c>
      <c r="D46" s="324">
        <f t="shared" si="14"/>
        <v>23</v>
      </c>
      <c r="E46" s="381">
        <v>35.700000000000003</v>
      </c>
      <c r="F46" s="325">
        <v>10</v>
      </c>
      <c r="G46" s="378">
        <f t="shared" si="12"/>
        <v>43.478260869565219</v>
      </c>
      <c r="H46" s="325">
        <v>13</v>
      </c>
      <c r="I46" s="380">
        <f t="shared" si="13"/>
        <v>56.521739130434781</v>
      </c>
      <c r="J46" s="103"/>
    </row>
    <row r="47" spans="1:10" ht="10.5" customHeight="1" x14ac:dyDescent="0.15">
      <c r="A47" s="119"/>
      <c r="B47" s="128"/>
      <c r="C47" s="132"/>
      <c r="D47" s="325"/>
      <c r="E47" s="76"/>
      <c r="F47" s="76"/>
      <c r="G47" s="320"/>
      <c r="H47" s="76"/>
      <c r="I47" s="321"/>
      <c r="J47" s="103"/>
    </row>
    <row r="48" spans="1:10" ht="15.75" customHeight="1" x14ac:dyDescent="0.15">
      <c r="A48" s="530" t="s">
        <v>355</v>
      </c>
      <c r="B48" s="531"/>
      <c r="C48" s="532"/>
      <c r="D48" s="319">
        <f>SUM(D49:D52)</f>
        <v>93</v>
      </c>
      <c r="E48" s="323"/>
      <c r="F48" s="319">
        <f>SUM(F49:F52)</f>
        <v>15</v>
      </c>
      <c r="G48" s="320">
        <f t="shared" ref="G48:G52" si="17">F48/D48*100</f>
        <v>16.129032258064516</v>
      </c>
      <c r="H48" s="319">
        <f>SUM(H49:H52)</f>
        <v>78</v>
      </c>
      <c r="I48" s="321">
        <f t="shared" ref="I48:I52" si="18">H48/D48*100</f>
        <v>83.870967741935488</v>
      </c>
      <c r="J48" s="103"/>
    </row>
    <row r="49" spans="1:10" ht="15.75" customHeight="1" x14ac:dyDescent="0.15">
      <c r="A49" s="119"/>
      <c r="B49" s="131"/>
      <c r="C49" s="134" t="s">
        <v>150</v>
      </c>
      <c r="D49" s="325">
        <f>F49+H49</f>
        <v>1</v>
      </c>
      <c r="E49" s="322" t="s">
        <v>423</v>
      </c>
      <c r="F49" s="5">
        <v>0</v>
      </c>
      <c r="G49" s="378" t="s">
        <v>381</v>
      </c>
      <c r="H49" s="5">
        <v>1</v>
      </c>
      <c r="I49" s="380">
        <f t="shared" si="18"/>
        <v>100</v>
      </c>
      <c r="J49" s="103"/>
    </row>
    <row r="50" spans="1:10" ht="14.25" customHeight="1" x14ac:dyDescent="0.15">
      <c r="A50" s="119"/>
      <c r="B50" s="120"/>
      <c r="C50" s="134" t="s">
        <v>356</v>
      </c>
      <c r="D50" s="325">
        <f t="shared" ref="D50:D52" si="19">F50+H50</f>
        <v>9</v>
      </c>
      <c r="E50" s="381">
        <v>38.1</v>
      </c>
      <c r="F50" s="325">
        <v>4</v>
      </c>
      <c r="G50" s="378">
        <f t="shared" si="17"/>
        <v>44.444444444444443</v>
      </c>
      <c r="H50" s="325">
        <v>5</v>
      </c>
      <c r="I50" s="380">
        <f t="shared" si="18"/>
        <v>55.555555555555557</v>
      </c>
      <c r="J50" s="103"/>
    </row>
    <row r="51" spans="1:10" ht="14.25" customHeight="1" x14ac:dyDescent="0.15">
      <c r="A51" s="119"/>
      <c r="B51" s="120"/>
      <c r="C51" s="134" t="s">
        <v>357</v>
      </c>
      <c r="D51" s="325">
        <f t="shared" si="19"/>
        <v>62</v>
      </c>
      <c r="E51" s="381">
        <v>40.6</v>
      </c>
      <c r="F51" s="325">
        <v>6</v>
      </c>
      <c r="G51" s="378">
        <f t="shared" si="17"/>
        <v>9.67741935483871</v>
      </c>
      <c r="H51" s="325">
        <v>56</v>
      </c>
      <c r="I51" s="380">
        <f t="shared" si="18"/>
        <v>90.322580645161281</v>
      </c>
      <c r="J51" s="103"/>
    </row>
    <row r="52" spans="1:10" ht="14.25" customHeight="1" x14ac:dyDescent="0.15">
      <c r="A52" s="119"/>
      <c r="B52" s="120"/>
      <c r="C52" s="190" t="s">
        <v>358</v>
      </c>
      <c r="D52" s="325">
        <f t="shared" si="19"/>
        <v>21</v>
      </c>
      <c r="E52" s="381">
        <v>35.200000000000003</v>
      </c>
      <c r="F52" s="325">
        <v>5</v>
      </c>
      <c r="G52" s="378">
        <f t="shared" si="17"/>
        <v>23.809523809523807</v>
      </c>
      <c r="H52" s="325">
        <v>16</v>
      </c>
      <c r="I52" s="380">
        <f t="shared" si="18"/>
        <v>76.19047619047619</v>
      </c>
      <c r="J52" s="103"/>
    </row>
    <row r="53" spans="1:10" ht="10.5" customHeight="1" x14ac:dyDescent="0.15">
      <c r="A53" s="119"/>
      <c r="B53" s="128"/>
      <c r="C53" s="132"/>
      <c r="D53" s="325"/>
      <c r="E53" s="381"/>
      <c r="F53" s="325"/>
      <c r="G53" s="320"/>
      <c r="H53" s="325"/>
      <c r="I53" s="321"/>
      <c r="J53" s="103"/>
    </row>
    <row r="54" spans="1:10" ht="15.75" customHeight="1" x14ac:dyDescent="0.15">
      <c r="A54" s="530" t="s">
        <v>180</v>
      </c>
      <c r="B54" s="531"/>
      <c r="C54" s="532"/>
      <c r="D54" s="319">
        <f>SUM(D55:D63)</f>
        <v>107</v>
      </c>
      <c r="E54" s="323"/>
      <c r="F54" s="319">
        <f>SUM(F55:F63)</f>
        <v>89</v>
      </c>
      <c r="G54" s="320">
        <f t="shared" ref="G54:G63" si="20">F54/D54*100</f>
        <v>83.177570093457945</v>
      </c>
      <c r="H54" s="319">
        <f>SUM(H55:H63)</f>
        <v>18</v>
      </c>
      <c r="I54" s="321">
        <f>H54/D54*100</f>
        <v>16.822429906542055</v>
      </c>
      <c r="J54" s="103"/>
    </row>
    <row r="55" spans="1:10" ht="14.25" customHeight="1" x14ac:dyDescent="0.15">
      <c r="A55" s="119"/>
      <c r="B55" s="128"/>
      <c r="C55" s="134" t="s">
        <v>150</v>
      </c>
      <c r="D55" s="325">
        <f>F55+H55</f>
        <v>2</v>
      </c>
      <c r="E55" s="322" t="s">
        <v>423</v>
      </c>
      <c r="F55" s="325">
        <v>2</v>
      </c>
      <c r="G55" s="378">
        <f t="shared" si="20"/>
        <v>100</v>
      </c>
      <c r="H55" s="5">
        <v>0</v>
      </c>
      <c r="I55" s="382" t="s">
        <v>419</v>
      </c>
      <c r="J55" s="103"/>
    </row>
    <row r="56" spans="1:10" ht="14.25" customHeight="1" x14ac:dyDescent="0.15">
      <c r="A56" s="135"/>
      <c r="B56" s="120"/>
      <c r="C56" s="134" t="s">
        <v>181</v>
      </c>
      <c r="D56" s="325">
        <f t="shared" ref="D56:D63" si="21">F56+H56</f>
        <v>12</v>
      </c>
      <c r="E56" s="381">
        <v>39.700000000000003</v>
      </c>
      <c r="F56" s="325">
        <v>10</v>
      </c>
      <c r="G56" s="378">
        <f t="shared" si="20"/>
        <v>83.333333333333343</v>
      </c>
      <c r="H56" s="325">
        <v>2</v>
      </c>
      <c r="I56" s="380">
        <f t="shared" ref="I56:I63" si="22">H56/D56*100</f>
        <v>16.666666666666664</v>
      </c>
      <c r="J56" s="103"/>
    </row>
    <row r="57" spans="1:10" ht="14.25" customHeight="1" x14ac:dyDescent="0.15">
      <c r="A57" s="135"/>
      <c r="B57" s="120"/>
      <c r="C57" s="134" t="s">
        <v>359</v>
      </c>
      <c r="D57" s="325">
        <f t="shared" si="21"/>
        <v>9</v>
      </c>
      <c r="E57" s="381">
        <v>39.700000000000003</v>
      </c>
      <c r="F57" s="325">
        <v>8</v>
      </c>
      <c r="G57" s="378">
        <f t="shared" si="20"/>
        <v>88.888888888888886</v>
      </c>
      <c r="H57" s="325">
        <v>1</v>
      </c>
      <c r="I57" s="380">
        <f t="shared" si="22"/>
        <v>11.111111111111111</v>
      </c>
      <c r="J57" s="103"/>
    </row>
    <row r="58" spans="1:10" ht="14.25" customHeight="1" x14ac:dyDescent="0.15">
      <c r="A58" s="135"/>
      <c r="B58" s="120"/>
      <c r="C58" s="190" t="s">
        <v>278</v>
      </c>
      <c r="D58" s="325">
        <f t="shared" si="21"/>
        <v>9</v>
      </c>
      <c r="E58" s="381">
        <v>44.1</v>
      </c>
      <c r="F58" s="325">
        <v>8</v>
      </c>
      <c r="G58" s="378">
        <f t="shared" si="20"/>
        <v>88.888888888888886</v>
      </c>
      <c r="H58" s="325">
        <v>1</v>
      </c>
      <c r="I58" s="380">
        <f t="shared" si="22"/>
        <v>11.111111111111111</v>
      </c>
      <c r="J58" s="103"/>
    </row>
    <row r="59" spans="1:10" ht="14.25" customHeight="1" x14ac:dyDescent="0.15">
      <c r="A59" s="135"/>
      <c r="B59" s="120"/>
      <c r="C59" s="190" t="s">
        <v>360</v>
      </c>
      <c r="D59" s="325">
        <f t="shared" si="21"/>
        <v>11</v>
      </c>
      <c r="E59" s="381">
        <v>43.3</v>
      </c>
      <c r="F59" s="325">
        <v>11</v>
      </c>
      <c r="G59" s="378">
        <f t="shared" si="20"/>
        <v>100</v>
      </c>
      <c r="H59" s="5">
        <v>0</v>
      </c>
      <c r="I59" s="382" t="s">
        <v>419</v>
      </c>
      <c r="J59" s="103"/>
    </row>
    <row r="60" spans="1:10" ht="14.25" customHeight="1" x14ac:dyDescent="0.15">
      <c r="A60" s="135"/>
      <c r="B60" s="120"/>
      <c r="C60" s="134" t="s">
        <v>361</v>
      </c>
      <c r="D60" s="325">
        <f t="shared" si="21"/>
        <v>17</v>
      </c>
      <c r="E60" s="381">
        <v>40.9</v>
      </c>
      <c r="F60" s="325">
        <v>16</v>
      </c>
      <c r="G60" s="378">
        <f t="shared" si="20"/>
        <v>94.117647058823522</v>
      </c>
      <c r="H60" s="325">
        <v>1</v>
      </c>
      <c r="I60" s="380">
        <f t="shared" si="22"/>
        <v>5.8823529411764701</v>
      </c>
      <c r="J60" s="103"/>
    </row>
    <row r="61" spans="1:10" ht="14.25" customHeight="1" x14ac:dyDescent="0.15">
      <c r="A61" s="135"/>
      <c r="B61" s="120"/>
      <c r="C61" s="134" t="s">
        <v>362</v>
      </c>
      <c r="D61" s="325">
        <f t="shared" si="21"/>
        <v>16</v>
      </c>
      <c r="E61" s="381">
        <v>40.6</v>
      </c>
      <c r="F61" s="325">
        <v>10</v>
      </c>
      <c r="G61" s="378">
        <f t="shared" si="20"/>
        <v>62.5</v>
      </c>
      <c r="H61" s="325">
        <v>6</v>
      </c>
      <c r="I61" s="380">
        <f t="shared" si="22"/>
        <v>37.5</v>
      </c>
      <c r="J61" s="103"/>
    </row>
    <row r="62" spans="1:10" ht="14.25" customHeight="1" x14ac:dyDescent="0.15">
      <c r="A62" s="135"/>
      <c r="B62" s="120"/>
      <c r="C62" s="134" t="s">
        <v>363</v>
      </c>
      <c r="D62" s="325">
        <f t="shared" si="21"/>
        <v>21</v>
      </c>
      <c r="E62" s="381">
        <v>44.5</v>
      </c>
      <c r="F62" s="325">
        <v>16</v>
      </c>
      <c r="G62" s="378">
        <f t="shared" si="20"/>
        <v>76.19047619047619</v>
      </c>
      <c r="H62" s="325">
        <v>5</v>
      </c>
      <c r="I62" s="380">
        <f t="shared" si="22"/>
        <v>23.809523809523807</v>
      </c>
      <c r="J62" s="103"/>
    </row>
    <row r="63" spans="1:10" ht="14.25" customHeight="1" x14ac:dyDescent="0.15">
      <c r="A63" s="135"/>
      <c r="B63" s="120"/>
      <c r="C63" s="134" t="s">
        <v>364</v>
      </c>
      <c r="D63" s="325">
        <f t="shared" si="21"/>
        <v>10</v>
      </c>
      <c r="E63" s="381">
        <v>39.700000000000003</v>
      </c>
      <c r="F63" s="325">
        <v>8</v>
      </c>
      <c r="G63" s="378">
        <f t="shared" si="20"/>
        <v>80</v>
      </c>
      <c r="H63" s="325">
        <v>2</v>
      </c>
      <c r="I63" s="380">
        <f t="shared" si="22"/>
        <v>20</v>
      </c>
      <c r="J63" s="103"/>
    </row>
    <row r="64" spans="1:10" ht="5.25" customHeight="1" thickBot="1" x14ac:dyDescent="0.2">
      <c r="A64" s="136"/>
      <c r="B64" s="137"/>
      <c r="C64" s="138"/>
      <c r="D64" s="383"/>
      <c r="E64" s="384"/>
      <c r="F64" s="10"/>
      <c r="G64" s="385"/>
      <c r="H64" s="10"/>
      <c r="I64" s="386"/>
      <c r="J64" s="103"/>
    </row>
    <row r="65" spans="1:10" ht="15" customHeight="1" x14ac:dyDescent="0.15">
      <c r="A65" s="529" t="s">
        <v>264</v>
      </c>
      <c r="B65" s="529"/>
      <c r="C65" s="529"/>
      <c r="D65" s="529"/>
      <c r="E65" s="529"/>
      <c r="F65" s="529"/>
      <c r="G65" s="529"/>
      <c r="H65" s="529"/>
      <c r="I65" s="117"/>
      <c r="J65" s="103"/>
    </row>
    <row r="66" spans="1:10" ht="4.5" customHeight="1" x14ac:dyDescent="0.15">
      <c r="A66" s="153"/>
      <c r="B66" s="153"/>
      <c r="C66" s="153"/>
      <c r="D66" s="153"/>
      <c r="E66" s="153"/>
      <c r="F66" s="153"/>
      <c r="G66" s="153"/>
      <c r="H66" s="153"/>
      <c r="I66" s="117"/>
      <c r="J66" s="103"/>
    </row>
  </sheetData>
  <sheetProtection sheet="1" objects="1" scenarios="1" selectLockedCells="1" selectUnlockedCells="1"/>
  <mergeCells count="13">
    <mergeCell ref="A65:H65"/>
    <mergeCell ref="A54:C54"/>
    <mergeCell ref="A48:C48"/>
    <mergeCell ref="A39:C39"/>
    <mergeCell ref="F3:G3"/>
    <mergeCell ref="H3:I3"/>
    <mergeCell ref="A29:C29"/>
    <mergeCell ref="A3:C4"/>
    <mergeCell ref="D3:D4"/>
    <mergeCell ref="E3:E4"/>
    <mergeCell ref="A6:C6"/>
    <mergeCell ref="A21:C21"/>
    <mergeCell ref="A13:C13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scale="91" firstPageNumber="188" orientation="portrait" useFirstPageNumber="1" r:id="rId1"/>
  <headerFooter scaleWithDoc="0" alignWithMargins="0">
    <oddHeader>&amp;L&amp;"ＭＳ 明朝,標準"&amp;10選挙及び市職員</oddHeader>
    <oddFooter>&amp;C&amp;"ＭＳ 明朝,標準"&amp;12&amp;A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C000"/>
  </sheetPr>
  <dimension ref="A1:J117"/>
  <sheetViews>
    <sheetView view="pageBreakPreview" topLeftCell="A85" zoomScaleNormal="100" zoomScaleSheetLayoutView="100" workbookViewId="0">
      <selection activeCell="L8" sqref="L8"/>
    </sheetView>
  </sheetViews>
  <sheetFormatPr defaultColWidth="4.375" defaultRowHeight="15" customHeight="1" x14ac:dyDescent="0.15"/>
  <cols>
    <col min="1" max="2" width="1.875" style="98" customWidth="1"/>
    <col min="3" max="3" width="26.5" style="98" customWidth="1"/>
    <col min="4" max="6" width="10.875" style="98" customWidth="1"/>
    <col min="7" max="7" width="10.875" style="144" customWidth="1"/>
    <col min="8" max="8" width="10.875" style="98" customWidth="1"/>
    <col min="9" max="9" width="10.875" style="145" customWidth="1"/>
    <col min="10" max="16384" width="4.375" style="98"/>
  </cols>
  <sheetData>
    <row r="1" spans="1:10" ht="5.0999999999999996" hidden="1" customHeight="1" x14ac:dyDescent="0.15">
      <c r="A1" s="97"/>
      <c r="B1" s="97"/>
      <c r="D1" s="99"/>
      <c r="E1" s="99"/>
      <c r="F1" s="99"/>
      <c r="G1" s="100"/>
      <c r="H1" s="99"/>
      <c r="I1" s="101"/>
      <c r="J1" s="99"/>
    </row>
    <row r="2" spans="1:10" ht="15" hidden="1" customHeight="1" thickBot="1" x14ac:dyDescent="0.2">
      <c r="A2" s="102" t="s">
        <v>276</v>
      </c>
      <c r="B2" s="97"/>
      <c r="E2" s="99"/>
      <c r="F2" s="99"/>
      <c r="G2" s="100"/>
      <c r="H2" s="99"/>
      <c r="I2" s="101" t="s">
        <v>141</v>
      </c>
      <c r="J2" s="99"/>
    </row>
    <row r="3" spans="1:10" ht="24.75" hidden="1" customHeight="1" thickBot="1" x14ac:dyDescent="0.2">
      <c r="A3" s="536" t="s">
        <v>142</v>
      </c>
      <c r="B3" s="537"/>
      <c r="C3" s="537"/>
      <c r="D3" s="540" t="s">
        <v>143</v>
      </c>
      <c r="E3" s="542" t="s">
        <v>144</v>
      </c>
      <c r="F3" s="540" t="s">
        <v>145</v>
      </c>
      <c r="G3" s="540"/>
      <c r="H3" s="545" t="s">
        <v>146</v>
      </c>
      <c r="I3" s="546"/>
      <c r="J3" s="103"/>
    </row>
    <row r="4" spans="1:10" ht="24.75" hidden="1" customHeight="1" x14ac:dyDescent="0.15">
      <c r="A4" s="538"/>
      <c r="B4" s="539"/>
      <c r="C4" s="539"/>
      <c r="D4" s="541"/>
      <c r="E4" s="543"/>
      <c r="F4" s="104" t="s">
        <v>147</v>
      </c>
      <c r="G4" s="105" t="s">
        <v>148</v>
      </c>
      <c r="H4" s="104" t="s">
        <v>147</v>
      </c>
      <c r="I4" s="106" t="s">
        <v>148</v>
      </c>
      <c r="J4" s="103"/>
    </row>
    <row r="5" spans="1:10" ht="5.25" hidden="1" customHeight="1" x14ac:dyDescent="0.15">
      <c r="A5" s="107"/>
      <c r="B5" s="108"/>
      <c r="C5" s="108"/>
      <c r="D5" s="109"/>
      <c r="E5" s="110"/>
      <c r="F5" s="111"/>
      <c r="G5" s="112"/>
      <c r="H5" s="111"/>
      <c r="I5" s="113"/>
      <c r="J5" s="103"/>
    </row>
    <row r="6" spans="1:10" ht="15.75" hidden="1" customHeight="1" x14ac:dyDescent="0.15">
      <c r="A6" s="530" t="s">
        <v>149</v>
      </c>
      <c r="B6" s="531"/>
      <c r="C6" s="531"/>
      <c r="D6" s="114">
        <f>SUM(D7:D15)</f>
        <v>0</v>
      </c>
      <c r="E6" s="115"/>
      <c r="F6" s="116">
        <f>SUM(F7:F15)</f>
        <v>0</v>
      </c>
      <c r="G6" s="117" t="e">
        <f t="shared" ref="G6:G15" si="0">F6/D6*100</f>
        <v>#DIV/0!</v>
      </c>
      <c r="H6" s="116">
        <f>SUM(H7:H15)</f>
        <v>0</v>
      </c>
      <c r="I6" s="118" t="e">
        <f>H6/D6*100</f>
        <v>#DIV/0!</v>
      </c>
      <c r="J6" s="103"/>
    </row>
    <row r="7" spans="1:10" ht="14.25" hidden="1" customHeight="1" x14ac:dyDescent="0.15">
      <c r="A7" s="119"/>
      <c r="B7" s="120"/>
      <c r="C7" s="121" t="s">
        <v>150</v>
      </c>
      <c r="D7" s="122">
        <f>F7+H7</f>
        <v>0</v>
      </c>
      <c r="E7" s="183"/>
      <c r="F7" s="184"/>
      <c r="G7" s="125" t="e">
        <f t="shared" si="0"/>
        <v>#DIV/0!</v>
      </c>
      <c r="H7" s="187"/>
      <c r="I7" s="127" t="e">
        <f>H7/D7*100</f>
        <v>#DIV/0!</v>
      </c>
      <c r="J7" s="103"/>
    </row>
    <row r="8" spans="1:10" ht="14.25" hidden="1" customHeight="1" x14ac:dyDescent="0.15">
      <c r="A8" s="119"/>
      <c r="B8" s="120"/>
      <c r="C8" s="121" t="s">
        <v>151</v>
      </c>
      <c r="D8" s="122">
        <f t="shared" ref="D8:D46" si="1">F8+H8</f>
        <v>0</v>
      </c>
      <c r="E8" s="185"/>
      <c r="F8" s="184"/>
      <c r="G8" s="125" t="e">
        <f t="shared" si="0"/>
        <v>#DIV/0!</v>
      </c>
      <c r="H8" s="184"/>
      <c r="I8" s="127" t="e">
        <f>H8/D8*100</f>
        <v>#DIV/0!</v>
      </c>
      <c r="J8" s="103"/>
    </row>
    <row r="9" spans="1:10" ht="14.25" hidden="1" customHeight="1" x14ac:dyDescent="0.15">
      <c r="A9" s="119"/>
      <c r="B9" s="120"/>
      <c r="C9" s="121" t="s">
        <v>152</v>
      </c>
      <c r="D9" s="122">
        <f t="shared" si="1"/>
        <v>0</v>
      </c>
      <c r="E9" s="186"/>
      <c r="F9" s="184"/>
      <c r="G9" s="125" t="e">
        <f t="shared" si="0"/>
        <v>#DIV/0!</v>
      </c>
      <c r="H9" s="184"/>
      <c r="I9" s="127" t="e">
        <f>H9/D9*100</f>
        <v>#DIV/0!</v>
      </c>
      <c r="J9" s="103"/>
    </row>
    <row r="10" spans="1:10" ht="14.25" hidden="1" customHeight="1" x14ac:dyDescent="0.15">
      <c r="A10" s="119"/>
      <c r="B10" s="120"/>
      <c r="C10" s="121" t="s">
        <v>153</v>
      </c>
      <c r="D10" s="122">
        <f t="shared" si="1"/>
        <v>0</v>
      </c>
      <c r="E10" s="186"/>
      <c r="F10" s="184"/>
      <c r="G10" s="125" t="e">
        <f t="shared" si="0"/>
        <v>#DIV/0!</v>
      </c>
      <c r="H10" s="188"/>
      <c r="I10" s="127" t="e">
        <f t="shared" ref="I10:I15" si="2">H10/D10*100</f>
        <v>#DIV/0!</v>
      </c>
      <c r="J10" s="103"/>
    </row>
    <row r="11" spans="1:10" ht="14.25" hidden="1" customHeight="1" x14ac:dyDescent="0.15">
      <c r="A11" s="119"/>
      <c r="B11" s="120"/>
      <c r="C11" s="121" t="s">
        <v>154</v>
      </c>
      <c r="D11" s="122">
        <f t="shared" si="1"/>
        <v>0</v>
      </c>
      <c r="E11" s="186"/>
      <c r="F11" s="184"/>
      <c r="G11" s="125" t="e">
        <f t="shared" si="0"/>
        <v>#DIV/0!</v>
      </c>
      <c r="H11" s="184"/>
      <c r="I11" s="127" t="e">
        <f t="shared" si="2"/>
        <v>#DIV/0!</v>
      </c>
      <c r="J11" s="103"/>
    </row>
    <row r="12" spans="1:10" ht="14.25" hidden="1" customHeight="1" x14ac:dyDescent="0.15">
      <c r="A12" s="119"/>
      <c r="B12" s="120"/>
      <c r="C12" s="121" t="s">
        <v>155</v>
      </c>
      <c r="D12" s="122">
        <f t="shared" si="1"/>
        <v>0</v>
      </c>
      <c r="E12" s="186"/>
      <c r="F12" s="184"/>
      <c r="G12" s="125" t="e">
        <f t="shared" si="0"/>
        <v>#DIV/0!</v>
      </c>
      <c r="H12" s="187"/>
      <c r="I12" s="127" t="e">
        <f t="shared" si="2"/>
        <v>#DIV/0!</v>
      </c>
      <c r="J12" s="103"/>
    </row>
    <row r="13" spans="1:10" ht="14.25" hidden="1" customHeight="1" x14ac:dyDescent="0.15">
      <c r="A13" s="119"/>
      <c r="B13" s="120"/>
      <c r="C13" s="121" t="s">
        <v>156</v>
      </c>
      <c r="D13" s="122">
        <f t="shared" si="1"/>
        <v>0</v>
      </c>
      <c r="E13" s="186"/>
      <c r="F13" s="184"/>
      <c r="G13" s="125" t="e">
        <f t="shared" si="0"/>
        <v>#DIV/0!</v>
      </c>
      <c r="H13" s="184"/>
      <c r="I13" s="127" t="e">
        <f t="shared" si="2"/>
        <v>#DIV/0!</v>
      </c>
      <c r="J13" s="103"/>
    </row>
    <row r="14" spans="1:10" ht="14.25" hidden="1" customHeight="1" x14ac:dyDescent="0.15">
      <c r="A14" s="119"/>
      <c r="B14" s="120"/>
      <c r="C14" s="121" t="s">
        <v>157</v>
      </c>
      <c r="D14" s="122">
        <f t="shared" si="1"/>
        <v>0</v>
      </c>
      <c r="E14" s="186"/>
      <c r="F14" s="184"/>
      <c r="G14" s="125" t="e">
        <f t="shared" si="0"/>
        <v>#DIV/0!</v>
      </c>
      <c r="H14" s="184"/>
      <c r="I14" s="127" t="e">
        <f t="shared" si="2"/>
        <v>#DIV/0!</v>
      </c>
      <c r="J14" s="103"/>
    </row>
    <row r="15" spans="1:10" ht="14.25" hidden="1" customHeight="1" x14ac:dyDescent="0.15">
      <c r="A15" s="119"/>
      <c r="B15" s="120"/>
      <c r="C15" s="121" t="s">
        <v>158</v>
      </c>
      <c r="D15" s="122">
        <f t="shared" si="1"/>
        <v>0</v>
      </c>
      <c r="E15" s="186"/>
      <c r="F15" s="184"/>
      <c r="G15" s="125" t="e">
        <f t="shared" si="0"/>
        <v>#DIV/0!</v>
      </c>
      <c r="H15" s="184"/>
      <c r="I15" s="127" t="e">
        <f t="shared" si="2"/>
        <v>#DIV/0!</v>
      </c>
      <c r="J15" s="103"/>
    </row>
    <row r="16" spans="1:10" ht="10.5" hidden="1" customHeight="1" x14ac:dyDescent="0.15">
      <c r="A16" s="119"/>
      <c r="B16" s="128"/>
      <c r="C16" s="129"/>
      <c r="D16" s="122"/>
      <c r="E16" s="126"/>
      <c r="F16" s="124"/>
      <c r="G16" s="117"/>
      <c r="H16" s="124"/>
      <c r="I16" s="118"/>
      <c r="J16" s="103"/>
    </row>
    <row r="17" spans="1:10" ht="15.75" hidden="1" customHeight="1" x14ac:dyDescent="0.15">
      <c r="A17" s="530" t="s">
        <v>159</v>
      </c>
      <c r="B17" s="531"/>
      <c r="C17" s="531"/>
      <c r="D17" s="114">
        <f>SUM(D18:D23)</f>
        <v>0</v>
      </c>
      <c r="E17" s="123"/>
      <c r="F17" s="116">
        <f>SUM(F18:F23)</f>
        <v>0</v>
      </c>
      <c r="G17" s="117" t="e">
        <f t="shared" ref="G17:G23" si="3">F17/D17*100</f>
        <v>#DIV/0!</v>
      </c>
      <c r="H17" s="116">
        <f>SUM(H18:H23)</f>
        <v>0</v>
      </c>
      <c r="I17" s="118" t="e">
        <f t="shared" ref="I17:I23" si="4">H17/D17*100</f>
        <v>#DIV/0!</v>
      </c>
      <c r="J17" s="103"/>
    </row>
    <row r="18" spans="1:10" ht="14.25" hidden="1" customHeight="1" x14ac:dyDescent="0.15">
      <c r="A18" s="119"/>
      <c r="B18" s="128"/>
      <c r="C18" s="121" t="s">
        <v>150</v>
      </c>
      <c r="D18" s="122">
        <f t="shared" si="1"/>
        <v>0</v>
      </c>
      <c r="E18" s="185"/>
      <c r="F18" s="184"/>
      <c r="G18" s="125" t="e">
        <f t="shared" si="3"/>
        <v>#DIV/0!</v>
      </c>
      <c r="H18" s="187"/>
      <c r="I18" s="127" t="e">
        <f t="shared" si="4"/>
        <v>#DIV/0!</v>
      </c>
      <c r="J18" s="103"/>
    </row>
    <row r="19" spans="1:10" ht="14.25" hidden="1" customHeight="1" x14ac:dyDescent="0.15">
      <c r="A19" s="119"/>
      <c r="B19" s="120"/>
      <c r="C19" s="121" t="s">
        <v>160</v>
      </c>
      <c r="D19" s="122">
        <f t="shared" si="1"/>
        <v>0</v>
      </c>
      <c r="E19" s="186"/>
      <c r="F19" s="184"/>
      <c r="G19" s="125" t="e">
        <f t="shared" si="3"/>
        <v>#DIV/0!</v>
      </c>
      <c r="H19" s="184"/>
      <c r="I19" s="127" t="e">
        <f t="shared" si="4"/>
        <v>#DIV/0!</v>
      </c>
      <c r="J19" s="103"/>
    </row>
    <row r="20" spans="1:10" ht="14.25" hidden="1" customHeight="1" x14ac:dyDescent="0.15">
      <c r="A20" s="119"/>
      <c r="B20" s="120"/>
      <c r="C20" s="121" t="s">
        <v>161</v>
      </c>
      <c r="D20" s="122">
        <f t="shared" si="1"/>
        <v>0</v>
      </c>
      <c r="E20" s="186"/>
      <c r="F20" s="184"/>
      <c r="G20" s="125" t="e">
        <f t="shared" si="3"/>
        <v>#DIV/0!</v>
      </c>
      <c r="H20" s="184"/>
      <c r="I20" s="127" t="e">
        <f t="shared" si="4"/>
        <v>#DIV/0!</v>
      </c>
      <c r="J20" s="103"/>
    </row>
    <row r="21" spans="1:10" ht="14.25" hidden="1" customHeight="1" x14ac:dyDescent="0.15">
      <c r="A21" s="119"/>
      <c r="B21" s="120"/>
      <c r="C21" s="121" t="s">
        <v>162</v>
      </c>
      <c r="D21" s="122">
        <f t="shared" si="1"/>
        <v>0</v>
      </c>
      <c r="E21" s="186"/>
      <c r="F21" s="184"/>
      <c r="G21" s="125" t="e">
        <f t="shared" si="3"/>
        <v>#DIV/0!</v>
      </c>
      <c r="H21" s="184"/>
      <c r="I21" s="127" t="e">
        <f t="shared" si="4"/>
        <v>#DIV/0!</v>
      </c>
      <c r="J21" s="103"/>
    </row>
    <row r="22" spans="1:10" ht="14.25" hidden="1" customHeight="1" x14ac:dyDescent="0.15">
      <c r="A22" s="119"/>
      <c r="B22" s="120"/>
      <c r="C22" s="121" t="s">
        <v>163</v>
      </c>
      <c r="D22" s="122">
        <f t="shared" si="1"/>
        <v>0</v>
      </c>
      <c r="E22" s="186"/>
      <c r="F22" s="184"/>
      <c r="G22" s="125" t="e">
        <f t="shared" si="3"/>
        <v>#DIV/0!</v>
      </c>
      <c r="H22" s="184"/>
      <c r="I22" s="127" t="e">
        <f t="shared" si="4"/>
        <v>#DIV/0!</v>
      </c>
      <c r="J22" s="103"/>
    </row>
    <row r="23" spans="1:10" ht="14.25" hidden="1" customHeight="1" x14ac:dyDescent="0.15">
      <c r="A23" s="119"/>
      <c r="B23" s="120"/>
      <c r="C23" s="121" t="s">
        <v>164</v>
      </c>
      <c r="D23" s="122">
        <f t="shared" si="1"/>
        <v>0</v>
      </c>
      <c r="E23" s="186"/>
      <c r="F23" s="184"/>
      <c r="G23" s="125" t="e">
        <f t="shared" si="3"/>
        <v>#DIV/0!</v>
      </c>
      <c r="H23" s="187"/>
      <c r="I23" s="127" t="e">
        <f t="shared" si="4"/>
        <v>#DIV/0!</v>
      </c>
      <c r="J23" s="103"/>
    </row>
    <row r="24" spans="1:10" ht="10.5" hidden="1" customHeight="1" x14ac:dyDescent="0.15">
      <c r="A24" s="119"/>
      <c r="B24" s="128"/>
      <c r="C24" s="129"/>
      <c r="D24" s="122"/>
      <c r="E24" s="126"/>
      <c r="F24" s="124"/>
      <c r="G24" s="117"/>
      <c r="H24" s="124"/>
      <c r="I24" s="118"/>
      <c r="J24" s="103"/>
    </row>
    <row r="25" spans="1:10" ht="15.75" hidden="1" customHeight="1" x14ac:dyDescent="0.15">
      <c r="A25" s="530" t="s">
        <v>165</v>
      </c>
      <c r="B25" s="531"/>
      <c r="C25" s="531"/>
      <c r="D25" s="114">
        <f>SUM(D26:D31)</f>
        <v>0</v>
      </c>
      <c r="E25" s="130"/>
      <c r="F25" s="116">
        <f>SUM(F26:F31)</f>
        <v>0</v>
      </c>
      <c r="G25" s="117" t="e">
        <f t="shared" ref="G25:G31" si="5">F25/D25*100</f>
        <v>#DIV/0!</v>
      </c>
      <c r="H25" s="116">
        <f>SUM(H26:H31)</f>
        <v>0</v>
      </c>
      <c r="I25" s="118" t="e">
        <f t="shared" ref="I25:I31" si="6">H25/D25*100</f>
        <v>#DIV/0!</v>
      </c>
      <c r="J25" s="103"/>
    </row>
    <row r="26" spans="1:10" ht="14.25" hidden="1" customHeight="1" x14ac:dyDescent="0.15">
      <c r="A26" s="119"/>
      <c r="B26" s="120"/>
      <c r="C26" s="121" t="s">
        <v>150</v>
      </c>
      <c r="D26" s="122">
        <f t="shared" si="1"/>
        <v>0</v>
      </c>
      <c r="E26" s="185"/>
      <c r="F26" s="184"/>
      <c r="G26" s="125" t="e">
        <f t="shared" si="5"/>
        <v>#DIV/0!</v>
      </c>
      <c r="H26" s="187"/>
      <c r="I26" s="118" t="e">
        <f t="shared" si="6"/>
        <v>#DIV/0!</v>
      </c>
      <c r="J26" s="103"/>
    </row>
    <row r="27" spans="1:10" ht="14.25" hidden="1" customHeight="1" x14ac:dyDescent="0.15">
      <c r="A27" s="119"/>
      <c r="B27" s="120"/>
      <c r="C27" s="121" t="s">
        <v>166</v>
      </c>
      <c r="D27" s="122">
        <f t="shared" si="1"/>
        <v>0</v>
      </c>
      <c r="E27" s="186"/>
      <c r="F27" s="184"/>
      <c r="G27" s="125" t="e">
        <f t="shared" si="5"/>
        <v>#DIV/0!</v>
      </c>
      <c r="H27" s="184"/>
      <c r="I27" s="127" t="e">
        <f t="shared" si="6"/>
        <v>#DIV/0!</v>
      </c>
      <c r="J27" s="103"/>
    </row>
    <row r="28" spans="1:10" ht="14.25" hidden="1" customHeight="1" x14ac:dyDescent="0.15">
      <c r="A28" s="119"/>
      <c r="B28" s="120"/>
      <c r="C28" s="121" t="s">
        <v>167</v>
      </c>
      <c r="D28" s="122">
        <f t="shared" si="1"/>
        <v>0</v>
      </c>
      <c r="E28" s="186"/>
      <c r="F28" s="184"/>
      <c r="G28" s="125" t="e">
        <f t="shared" si="5"/>
        <v>#DIV/0!</v>
      </c>
      <c r="H28" s="184"/>
      <c r="I28" s="127" t="e">
        <f t="shared" si="6"/>
        <v>#DIV/0!</v>
      </c>
      <c r="J28" s="103"/>
    </row>
    <row r="29" spans="1:10" ht="14.25" hidden="1" customHeight="1" x14ac:dyDescent="0.15">
      <c r="A29" s="119"/>
      <c r="B29" s="120"/>
      <c r="C29" s="121" t="s">
        <v>168</v>
      </c>
      <c r="D29" s="122">
        <f t="shared" si="1"/>
        <v>0</v>
      </c>
      <c r="E29" s="186"/>
      <c r="F29" s="184"/>
      <c r="G29" s="125" t="e">
        <f t="shared" si="5"/>
        <v>#DIV/0!</v>
      </c>
      <c r="H29" s="184"/>
      <c r="I29" s="127" t="e">
        <f t="shared" si="6"/>
        <v>#DIV/0!</v>
      </c>
      <c r="J29" s="103"/>
    </row>
    <row r="30" spans="1:10" ht="14.25" hidden="1" customHeight="1" x14ac:dyDescent="0.15">
      <c r="A30" s="119"/>
      <c r="B30" s="120"/>
      <c r="C30" s="121" t="s">
        <v>169</v>
      </c>
      <c r="D30" s="122">
        <f t="shared" si="1"/>
        <v>0</v>
      </c>
      <c r="E30" s="186"/>
      <c r="F30" s="184"/>
      <c r="G30" s="125" t="e">
        <f t="shared" si="5"/>
        <v>#DIV/0!</v>
      </c>
      <c r="H30" s="184"/>
      <c r="I30" s="127" t="e">
        <f t="shared" si="6"/>
        <v>#DIV/0!</v>
      </c>
      <c r="J30" s="103"/>
    </row>
    <row r="31" spans="1:10" ht="14.25" hidden="1" customHeight="1" x14ac:dyDescent="0.15">
      <c r="A31" s="119"/>
      <c r="B31" s="120"/>
      <c r="C31" s="121" t="s">
        <v>170</v>
      </c>
      <c r="D31" s="122">
        <f t="shared" si="1"/>
        <v>0</v>
      </c>
      <c r="E31" s="186"/>
      <c r="F31" s="184"/>
      <c r="G31" s="125" t="e">
        <f t="shared" si="5"/>
        <v>#DIV/0!</v>
      </c>
      <c r="H31" s="184"/>
      <c r="I31" s="127" t="e">
        <f t="shared" si="6"/>
        <v>#DIV/0!</v>
      </c>
      <c r="J31" s="103"/>
    </row>
    <row r="32" spans="1:10" ht="10.5" hidden="1" customHeight="1" x14ac:dyDescent="0.15">
      <c r="A32" s="119"/>
      <c r="B32" s="128"/>
      <c r="C32" s="129"/>
      <c r="D32" s="122"/>
      <c r="E32" s="126"/>
      <c r="F32" s="124"/>
      <c r="G32" s="117"/>
      <c r="H32" s="124"/>
      <c r="I32" s="118"/>
      <c r="J32" s="103"/>
    </row>
    <row r="33" spans="1:10" ht="15.75" hidden="1" customHeight="1" x14ac:dyDescent="0.15">
      <c r="A33" s="530" t="s">
        <v>171</v>
      </c>
      <c r="B33" s="531"/>
      <c r="C33" s="531"/>
      <c r="D33" s="114">
        <f>SUM(D34:D39)</f>
        <v>0</v>
      </c>
      <c r="E33" s="130"/>
      <c r="F33" s="116">
        <f>SUM(F34:F39)</f>
        <v>0</v>
      </c>
      <c r="G33" s="117" t="e">
        <f t="shared" ref="G33:G39" si="7">F33/D33*100</f>
        <v>#DIV/0!</v>
      </c>
      <c r="H33" s="116">
        <f>SUM(H34:H39)</f>
        <v>0</v>
      </c>
      <c r="I33" s="118" t="e">
        <f t="shared" ref="I33:I39" si="8">H33/D33*100</f>
        <v>#DIV/0!</v>
      </c>
      <c r="J33" s="103"/>
    </row>
    <row r="34" spans="1:10" ht="14.25" hidden="1" customHeight="1" x14ac:dyDescent="0.15">
      <c r="A34" s="119"/>
      <c r="B34" s="131"/>
      <c r="C34" s="121" t="s">
        <v>150</v>
      </c>
      <c r="D34" s="122">
        <f t="shared" si="1"/>
        <v>0</v>
      </c>
      <c r="E34" s="185"/>
      <c r="F34" s="184"/>
      <c r="G34" s="125" t="e">
        <f t="shared" si="7"/>
        <v>#DIV/0!</v>
      </c>
      <c r="H34" s="187"/>
      <c r="I34" s="127" t="e">
        <f t="shared" si="8"/>
        <v>#DIV/0!</v>
      </c>
      <c r="J34" s="103"/>
    </row>
    <row r="35" spans="1:10" ht="14.25" hidden="1" customHeight="1" x14ac:dyDescent="0.15">
      <c r="A35" s="119"/>
      <c r="B35" s="131"/>
      <c r="C35" s="121" t="s">
        <v>257</v>
      </c>
      <c r="D35" s="122">
        <f t="shared" si="1"/>
        <v>0</v>
      </c>
      <c r="E35" s="186"/>
      <c r="F35" s="184"/>
      <c r="G35" s="125" t="e">
        <f t="shared" si="7"/>
        <v>#DIV/0!</v>
      </c>
      <c r="H35" s="184"/>
      <c r="I35" s="127" t="e">
        <f t="shared" si="8"/>
        <v>#DIV/0!</v>
      </c>
      <c r="J35" s="103"/>
    </row>
    <row r="36" spans="1:10" ht="14.25" hidden="1" customHeight="1" x14ac:dyDescent="0.15">
      <c r="A36" s="119"/>
      <c r="B36" s="131"/>
      <c r="C36" s="121" t="s">
        <v>258</v>
      </c>
      <c r="D36" s="122">
        <f t="shared" si="1"/>
        <v>0</v>
      </c>
      <c r="E36" s="186"/>
      <c r="F36" s="184"/>
      <c r="G36" s="125" t="e">
        <f t="shared" si="7"/>
        <v>#DIV/0!</v>
      </c>
      <c r="H36" s="184"/>
      <c r="I36" s="127" t="e">
        <f t="shared" si="8"/>
        <v>#DIV/0!</v>
      </c>
      <c r="J36" s="103"/>
    </row>
    <row r="37" spans="1:10" ht="14.25" hidden="1" customHeight="1" x14ac:dyDescent="0.15">
      <c r="A37" s="119"/>
      <c r="B37" s="120"/>
      <c r="C37" s="121" t="s">
        <v>172</v>
      </c>
      <c r="D37" s="122">
        <f t="shared" si="1"/>
        <v>0</v>
      </c>
      <c r="E37" s="186"/>
      <c r="F37" s="184"/>
      <c r="G37" s="125" t="e">
        <f t="shared" si="7"/>
        <v>#DIV/0!</v>
      </c>
      <c r="H37" s="184"/>
      <c r="I37" s="127" t="e">
        <f t="shared" si="8"/>
        <v>#DIV/0!</v>
      </c>
      <c r="J37" s="103"/>
    </row>
    <row r="38" spans="1:10" ht="14.25" hidden="1" customHeight="1" x14ac:dyDescent="0.15">
      <c r="A38" s="119"/>
      <c r="B38" s="120"/>
      <c r="C38" s="121" t="s">
        <v>173</v>
      </c>
      <c r="D38" s="122">
        <f t="shared" si="1"/>
        <v>0</v>
      </c>
      <c r="E38" s="186"/>
      <c r="F38" s="184"/>
      <c r="G38" s="125" t="e">
        <f t="shared" si="7"/>
        <v>#DIV/0!</v>
      </c>
      <c r="H38" s="184"/>
      <c r="I38" s="127" t="e">
        <f t="shared" si="8"/>
        <v>#DIV/0!</v>
      </c>
      <c r="J38" s="103"/>
    </row>
    <row r="39" spans="1:10" ht="10.5" hidden="1" customHeight="1" x14ac:dyDescent="0.15">
      <c r="A39" s="119"/>
      <c r="B39" s="120"/>
      <c r="C39" s="121" t="s">
        <v>174</v>
      </c>
      <c r="D39" s="122">
        <f t="shared" si="1"/>
        <v>0</v>
      </c>
      <c r="E39" s="186"/>
      <c r="F39" s="184"/>
      <c r="G39" s="125" t="e">
        <f t="shared" si="7"/>
        <v>#DIV/0!</v>
      </c>
      <c r="H39" s="184"/>
      <c r="I39" s="127" t="e">
        <f t="shared" si="8"/>
        <v>#DIV/0!</v>
      </c>
      <c r="J39" s="103"/>
    </row>
    <row r="40" spans="1:10" ht="15.75" hidden="1" customHeight="1" x14ac:dyDescent="0.15">
      <c r="A40" s="119"/>
      <c r="B40" s="128"/>
      <c r="C40" s="132"/>
      <c r="D40" s="124"/>
      <c r="E40" s="133"/>
      <c r="F40" s="133"/>
      <c r="G40" s="117"/>
      <c r="H40" s="133"/>
      <c r="I40" s="118"/>
      <c r="J40" s="103"/>
    </row>
    <row r="41" spans="1:10" ht="15.75" hidden="1" customHeight="1" x14ac:dyDescent="0.15">
      <c r="A41" s="530" t="s">
        <v>175</v>
      </c>
      <c r="B41" s="531"/>
      <c r="C41" s="532"/>
      <c r="D41" s="116">
        <f>SUM(D42:D46)</f>
        <v>0</v>
      </c>
      <c r="E41" s="130"/>
      <c r="F41" s="116">
        <f>SUM(F42:F46)</f>
        <v>0</v>
      </c>
      <c r="G41" s="117" t="e">
        <f t="shared" ref="G41:G46" si="9">F41/D41*100</f>
        <v>#DIV/0!</v>
      </c>
      <c r="H41" s="116">
        <f>SUM(H42:H46)</f>
        <v>0</v>
      </c>
      <c r="I41" s="118" t="e">
        <f t="shared" ref="I41:I46" si="10">H41/D41*100</f>
        <v>#DIV/0!</v>
      </c>
      <c r="J41" s="103"/>
    </row>
    <row r="42" spans="1:10" ht="14.25" hidden="1" customHeight="1" x14ac:dyDescent="0.15">
      <c r="A42" s="119"/>
      <c r="B42" s="131"/>
      <c r="C42" s="134" t="s">
        <v>150</v>
      </c>
      <c r="D42" s="124">
        <f t="shared" si="1"/>
        <v>0</v>
      </c>
      <c r="E42" s="185"/>
      <c r="F42" s="184"/>
      <c r="G42" s="125" t="e">
        <f t="shared" si="9"/>
        <v>#DIV/0!</v>
      </c>
      <c r="H42" s="187"/>
      <c r="I42" s="127" t="e">
        <f t="shared" si="10"/>
        <v>#DIV/0!</v>
      </c>
      <c r="J42" s="103"/>
    </row>
    <row r="43" spans="1:10" ht="14.25" hidden="1" customHeight="1" x14ac:dyDescent="0.15">
      <c r="A43" s="119"/>
      <c r="B43" s="120"/>
      <c r="C43" s="134" t="s">
        <v>176</v>
      </c>
      <c r="D43" s="124">
        <f t="shared" si="1"/>
        <v>0</v>
      </c>
      <c r="E43" s="186"/>
      <c r="F43" s="184"/>
      <c r="G43" s="125" t="e">
        <f t="shared" si="9"/>
        <v>#DIV/0!</v>
      </c>
      <c r="H43" s="184"/>
      <c r="I43" s="127" t="e">
        <f t="shared" si="10"/>
        <v>#DIV/0!</v>
      </c>
      <c r="J43" s="103"/>
    </row>
    <row r="44" spans="1:10" ht="14.25" hidden="1" customHeight="1" x14ac:dyDescent="0.15">
      <c r="A44" s="119"/>
      <c r="B44" s="120"/>
      <c r="C44" s="134" t="s">
        <v>177</v>
      </c>
      <c r="D44" s="124">
        <f t="shared" si="1"/>
        <v>0</v>
      </c>
      <c r="E44" s="186"/>
      <c r="F44" s="184"/>
      <c r="G44" s="125" t="e">
        <f t="shared" si="9"/>
        <v>#DIV/0!</v>
      </c>
      <c r="H44" s="184"/>
      <c r="I44" s="127" t="e">
        <f t="shared" si="10"/>
        <v>#DIV/0!</v>
      </c>
      <c r="J44" s="103"/>
    </row>
    <row r="45" spans="1:10" ht="14.25" hidden="1" customHeight="1" x14ac:dyDescent="0.15">
      <c r="A45" s="119"/>
      <c r="B45" s="120"/>
      <c r="C45" s="134" t="s">
        <v>178</v>
      </c>
      <c r="D45" s="124">
        <f t="shared" si="1"/>
        <v>0</v>
      </c>
      <c r="E45" s="186"/>
      <c r="F45" s="184"/>
      <c r="G45" s="125" t="e">
        <f t="shared" si="9"/>
        <v>#DIV/0!</v>
      </c>
      <c r="H45" s="184"/>
      <c r="I45" s="127" t="e">
        <f t="shared" si="10"/>
        <v>#DIV/0!</v>
      </c>
      <c r="J45" s="103"/>
    </row>
    <row r="46" spans="1:10" ht="10.5" hidden="1" customHeight="1" x14ac:dyDescent="0.15">
      <c r="A46" s="119"/>
      <c r="B46" s="120"/>
      <c r="C46" s="134" t="s">
        <v>179</v>
      </c>
      <c r="D46" s="124">
        <f t="shared" si="1"/>
        <v>0</v>
      </c>
      <c r="E46" s="186"/>
      <c r="F46" s="184"/>
      <c r="G46" s="125" t="e">
        <f t="shared" si="9"/>
        <v>#DIV/0!</v>
      </c>
      <c r="H46" s="184"/>
      <c r="I46" s="127" t="e">
        <f t="shared" si="10"/>
        <v>#DIV/0!</v>
      </c>
      <c r="J46" s="103"/>
    </row>
    <row r="47" spans="1:10" ht="15.75" hidden="1" customHeight="1" x14ac:dyDescent="0.15">
      <c r="A47" s="119"/>
      <c r="B47" s="128"/>
      <c r="C47" s="132"/>
      <c r="D47" s="124"/>
      <c r="E47" s="126"/>
      <c r="F47" s="124"/>
      <c r="G47" s="117"/>
      <c r="H47" s="124"/>
      <c r="I47" s="118"/>
      <c r="J47" s="103"/>
    </row>
    <row r="48" spans="1:10" ht="14.25" hidden="1" customHeight="1" x14ac:dyDescent="0.15">
      <c r="A48" s="530" t="s">
        <v>180</v>
      </c>
      <c r="B48" s="531"/>
      <c r="C48" s="532"/>
      <c r="D48" s="116">
        <f>SUM(D49:D57)</f>
        <v>0</v>
      </c>
      <c r="E48" s="130"/>
      <c r="F48" s="116">
        <f>SUM(F49:F57)</f>
        <v>0</v>
      </c>
      <c r="G48" s="117" t="e">
        <f t="shared" ref="G48:G57" si="11">F48/D48*100</f>
        <v>#DIV/0!</v>
      </c>
      <c r="H48" s="116">
        <f>SUM(H49:H57)</f>
        <v>0</v>
      </c>
      <c r="I48" s="118" t="e">
        <f>H48/D48*100</f>
        <v>#DIV/0!</v>
      </c>
      <c r="J48" s="103"/>
    </row>
    <row r="49" spans="1:10" ht="14.25" hidden="1" customHeight="1" x14ac:dyDescent="0.15">
      <c r="A49" s="119"/>
      <c r="B49" s="128"/>
      <c r="C49" s="134" t="s">
        <v>150</v>
      </c>
      <c r="D49" s="124">
        <f t="shared" ref="D49:D57" si="12">F49+H49</f>
        <v>0</v>
      </c>
      <c r="E49" s="133"/>
      <c r="F49" s="184"/>
      <c r="G49" s="125" t="e">
        <f t="shared" si="11"/>
        <v>#DIV/0!</v>
      </c>
      <c r="H49" s="187"/>
      <c r="I49" s="127" t="e">
        <f t="shared" ref="I49:I57" si="13">H49/D49*100</f>
        <v>#DIV/0!</v>
      </c>
      <c r="J49" s="103"/>
    </row>
    <row r="50" spans="1:10" ht="14.25" hidden="1" customHeight="1" x14ac:dyDescent="0.15">
      <c r="A50" s="135"/>
      <c r="B50" s="120"/>
      <c r="C50" s="134" t="s">
        <v>181</v>
      </c>
      <c r="D50" s="124">
        <f t="shared" si="12"/>
        <v>0</v>
      </c>
      <c r="E50" s="186"/>
      <c r="F50" s="184"/>
      <c r="G50" s="125" t="e">
        <f t="shared" si="11"/>
        <v>#DIV/0!</v>
      </c>
      <c r="H50" s="184"/>
      <c r="I50" s="127" t="e">
        <f t="shared" si="13"/>
        <v>#DIV/0!</v>
      </c>
      <c r="J50" s="103"/>
    </row>
    <row r="51" spans="1:10" ht="14.25" hidden="1" customHeight="1" x14ac:dyDescent="0.15">
      <c r="A51" s="135"/>
      <c r="B51" s="120"/>
      <c r="C51" s="121" t="s">
        <v>182</v>
      </c>
      <c r="D51" s="122">
        <f t="shared" si="12"/>
        <v>0</v>
      </c>
      <c r="E51" s="186"/>
      <c r="F51" s="184"/>
      <c r="G51" s="125" t="e">
        <f t="shared" si="11"/>
        <v>#DIV/0!</v>
      </c>
      <c r="H51" s="184"/>
      <c r="I51" s="127" t="e">
        <f t="shared" si="13"/>
        <v>#DIV/0!</v>
      </c>
      <c r="J51" s="103"/>
    </row>
    <row r="52" spans="1:10" ht="14.25" hidden="1" customHeight="1" x14ac:dyDescent="0.15">
      <c r="A52" s="135"/>
      <c r="B52" s="120"/>
      <c r="C52" s="121" t="s">
        <v>183</v>
      </c>
      <c r="D52" s="122">
        <f t="shared" si="12"/>
        <v>0</v>
      </c>
      <c r="E52" s="186"/>
      <c r="F52" s="184"/>
      <c r="G52" s="125" t="e">
        <f t="shared" si="11"/>
        <v>#DIV/0!</v>
      </c>
      <c r="H52" s="184"/>
      <c r="I52" s="127" t="e">
        <f t="shared" si="13"/>
        <v>#DIV/0!</v>
      </c>
      <c r="J52" s="103"/>
    </row>
    <row r="53" spans="1:10" ht="14.25" hidden="1" customHeight="1" x14ac:dyDescent="0.15">
      <c r="A53" s="135"/>
      <c r="B53" s="120"/>
      <c r="C53" s="121" t="s">
        <v>184</v>
      </c>
      <c r="D53" s="122">
        <f t="shared" si="12"/>
        <v>0</v>
      </c>
      <c r="E53" s="186"/>
      <c r="F53" s="184"/>
      <c r="G53" s="125" t="e">
        <f t="shared" si="11"/>
        <v>#DIV/0!</v>
      </c>
      <c r="H53" s="184"/>
      <c r="I53" s="127" t="e">
        <f t="shared" si="13"/>
        <v>#DIV/0!</v>
      </c>
      <c r="J53" s="103"/>
    </row>
    <row r="54" spans="1:10" ht="14.25" hidden="1" customHeight="1" x14ac:dyDescent="0.15">
      <c r="A54" s="135"/>
      <c r="B54" s="120"/>
      <c r="C54" s="121" t="s">
        <v>185</v>
      </c>
      <c r="D54" s="122">
        <f t="shared" si="12"/>
        <v>0</v>
      </c>
      <c r="E54" s="186"/>
      <c r="F54" s="184"/>
      <c r="G54" s="125" t="e">
        <f t="shared" si="11"/>
        <v>#DIV/0!</v>
      </c>
      <c r="H54" s="184"/>
      <c r="I54" s="127" t="e">
        <f t="shared" si="13"/>
        <v>#DIV/0!</v>
      </c>
      <c r="J54" s="103"/>
    </row>
    <row r="55" spans="1:10" ht="14.25" hidden="1" customHeight="1" x14ac:dyDescent="0.15">
      <c r="A55" s="135"/>
      <c r="B55" s="120"/>
      <c r="C55" s="121" t="s">
        <v>186</v>
      </c>
      <c r="D55" s="122">
        <f t="shared" si="12"/>
        <v>0</v>
      </c>
      <c r="E55" s="133"/>
      <c r="F55" s="184"/>
      <c r="G55" s="125" t="e">
        <f t="shared" si="11"/>
        <v>#DIV/0!</v>
      </c>
      <c r="H55" s="184"/>
      <c r="I55" s="127" t="e">
        <f t="shared" si="13"/>
        <v>#DIV/0!</v>
      </c>
      <c r="J55" s="103"/>
    </row>
    <row r="56" spans="1:10" ht="14.25" hidden="1" customHeight="1" x14ac:dyDescent="0.15">
      <c r="A56" s="135"/>
      <c r="B56" s="120"/>
      <c r="C56" s="121" t="s">
        <v>187</v>
      </c>
      <c r="D56" s="122">
        <f t="shared" si="12"/>
        <v>0</v>
      </c>
      <c r="E56" s="186"/>
      <c r="F56" s="184"/>
      <c r="G56" s="125" t="e">
        <f t="shared" si="11"/>
        <v>#DIV/0!</v>
      </c>
      <c r="H56" s="184"/>
      <c r="I56" s="127" t="e">
        <f t="shared" si="13"/>
        <v>#DIV/0!</v>
      </c>
      <c r="J56" s="103"/>
    </row>
    <row r="57" spans="1:10" ht="14.25" hidden="1" customHeight="1" x14ac:dyDescent="0.15">
      <c r="A57" s="135"/>
      <c r="B57" s="120"/>
      <c r="C57" s="121" t="s">
        <v>188</v>
      </c>
      <c r="D57" s="122">
        <f t="shared" si="12"/>
        <v>0</v>
      </c>
      <c r="E57" s="186"/>
      <c r="F57" s="184"/>
      <c r="G57" s="125" t="e">
        <f t="shared" si="11"/>
        <v>#DIV/0!</v>
      </c>
      <c r="H57" s="184"/>
      <c r="I57" s="127" t="e">
        <f t="shared" si="13"/>
        <v>#DIV/0!</v>
      </c>
      <c r="J57" s="103"/>
    </row>
    <row r="58" spans="1:10" ht="132.75" hidden="1" customHeight="1" thickBot="1" x14ac:dyDescent="0.2">
      <c r="A58" s="136"/>
      <c r="B58" s="137"/>
      <c r="C58" s="138"/>
      <c r="D58" s="139"/>
      <c r="E58" s="140"/>
      <c r="F58" s="141"/>
      <c r="G58" s="142"/>
      <c r="H58" s="141"/>
      <c r="I58" s="143"/>
      <c r="J58" s="103"/>
    </row>
    <row r="59" spans="1:10" ht="21.75" hidden="1" customHeight="1" x14ac:dyDescent="0.15">
      <c r="A59" s="529" t="s">
        <v>264</v>
      </c>
      <c r="B59" s="529"/>
      <c r="C59" s="529"/>
      <c r="D59" s="529"/>
      <c r="E59" s="529"/>
      <c r="F59" s="529"/>
      <c r="G59" s="529"/>
      <c r="H59" s="529"/>
      <c r="I59" s="117"/>
      <c r="J59" s="103"/>
    </row>
    <row r="60" spans="1:10" ht="29.25" hidden="1" customHeight="1" x14ac:dyDescent="0.15">
      <c r="A60" s="180"/>
      <c r="B60" s="180"/>
      <c r="C60" s="180"/>
      <c r="D60" s="180"/>
      <c r="E60" s="180"/>
      <c r="F60" s="180"/>
      <c r="G60" s="180"/>
      <c r="H60" s="180"/>
      <c r="I60" s="117"/>
      <c r="J60" s="146"/>
    </row>
    <row r="61" spans="1:10" ht="4.5" customHeight="1" x14ac:dyDescent="0.15">
      <c r="A61" s="197"/>
      <c r="B61" s="197"/>
      <c r="C61" s="197"/>
      <c r="D61" s="197"/>
      <c r="E61" s="197"/>
      <c r="F61" s="197"/>
      <c r="G61" s="197"/>
      <c r="H61" s="197"/>
      <c r="I61" s="117"/>
      <c r="J61" s="146"/>
    </row>
    <row r="62" spans="1:10" ht="15" customHeight="1" thickBot="1" x14ac:dyDescent="0.2">
      <c r="A62" s="180"/>
      <c r="B62" s="180"/>
      <c r="C62" s="180"/>
      <c r="D62" s="180"/>
      <c r="E62" s="180"/>
      <c r="F62" s="180"/>
      <c r="G62" s="180"/>
      <c r="H62" s="180"/>
      <c r="I62" s="117"/>
      <c r="J62" s="146"/>
    </row>
    <row r="63" spans="1:10" ht="24.95" customHeight="1" thickBot="1" x14ac:dyDescent="0.2">
      <c r="A63" s="536" t="s">
        <v>142</v>
      </c>
      <c r="B63" s="537"/>
      <c r="C63" s="537"/>
      <c r="D63" s="540" t="s">
        <v>143</v>
      </c>
      <c r="E63" s="547" t="s">
        <v>144</v>
      </c>
      <c r="F63" s="533" t="s">
        <v>340</v>
      </c>
      <c r="G63" s="533"/>
      <c r="H63" s="534" t="s">
        <v>341</v>
      </c>
      <c r="I63" s="535"/>
      <c r="J63" s="103"/>
    </row>
    <row r="64" spans="1:10" ht="24.95" customHeight="1" x14ac:dyDescent="0.15">
      <c r="A64" s="538"/>
      <c r="B64" s="539"/>
      <c r="C64" s="539"/>
      <c r="D64" s="541"/>
      <c r="E64" s="548"/>
      <c r="F64" s="104" t="s">
        <v>147</v>
      </c>
      <c r="G64" s="105" t="s">
        <v>148</v>
      </c>
      <c r="H64" s="104" t="s">
        <v>147</v>
      </c>
      <c r="I64" s="106" t="s">
        <v>148</v>
      </c>
      <c r="J64" s="103"/>
    </row>
    <row r="65" spans="1:10" ht="5.25" customHeight="1" x14ac:dyDescent="0.15">
      <c r="A65" s="147"/>
      <c r="B65" s="148"/>
      <c r="C65" s="149"/>
      <c r="D65" s="205"/>
      <c r="E65" s="206"/>
      <c r="F65" s="207"/>
      <c r="G65" s="208"/>
      <c r="H65" s="207"/>
      <c r="I65" s="209"/>
      <c r="J65" s="103"/>
    </row>
    <row r="66" spans="1:10" ht="15" customHeight="1" x14ac:dyDescent="0.15">
      <c r="A66" s="549" t="s">
        <v>189</v>
      </c>
      <c r="B66" s="550"/>
      <c r="C66" s="550"/>
      <c r="D66" s="317">
        <f>SUM(D67)</f>
        <v>7</v>
      </c>
      <c r="E66" s="390"/>
      <c r="F66" s="319">
        <f>SUM(F67)</f>
        <v>4</v>
      </c>
      <c r="G66" s="320">
        <f>F66/D66*100</f>
        <v>57.142857142857139</v>
      </c>
      <c r="H66" s="319">
        <f>SUM(H67)</f>
        <v>3</v>
      </c>
      <c r="I66" s="321">
        <f>H66/D66*100</f>
        <v>42.857142857142854</v>
      </c>
      <c r="J66" s="103"/>
    </row>
    <row r="67" spans="1:10" ht="14.25" customHeight="1" x14ac:dyDescent="0.15">
      <c r="A67" s="284"/>
      <c r="B67" s="189"/>
      <c r="C67" s="329" t="s">
        <v>190</v>
      </c>
      <c r="D67" s="324">
        <v>7</v>
      </c>
      <c r="E67" s="388">
        <v>47</v>
      </c>
      <c r="F67" s="325">
        <v>4</v>
      </c>
      <c r="G67" s="378">
        <f>F67/D67*100</f>
        <v>57.142857142857139</v>
      </c>
      <c r="H67" s="325">
        <v>3</v>
      </c>
      <c r="I67" s="380">
        <f>H67/D67*100</f>
        <v>42.857142857142854</v>
      </c>
      <c r="J67" s="103"/>
    </row>
    <row r="68" spans="1:10" ht="10.5" customHeight="1" x14ac:dyDescent="0.15">
      <c r="A68" s="284"/>
      <c r="B68" s="189"/>
      <c r="C68" s="329"/>
      <c r="D68" s="317"/>
      <c r="E68" s="390"/>
      <c r="F68" s="319"/>
      <c r="G68" s="320"/>
      <c r="H68" s="319"/>
      <c r="I68" s="321"/>
      <c r="J68" s="103"/>
    </row>
    <row r="69" spans="1:10" ht="15" customHeight="1" x14ac:dyDescent="0.15">
      <c r="A69" s="549" t="s">
        <v>195</v>
      </c>
      <c r="B69" s="550"/>
      <c r="C69" s="550"/>
      <c r="D69" s="317">
        <f>SUM(D70:D76)</f>
        <v>100</v>
      </c>
      <c r="E69" s="323"/>
      <c r="F69" s="319">
        <f>SUM(F70:F76)</f>
        <v>96</v>
      </c>
      <c r="G69" s="320">
        <f t="shared" ref="G69:G71" si="14">F69/D69*100</f>
        <v>96</v>
      </c>
      <c r="H69" s="319">
        <f>SUM(H70:H76)</f>
        <v>4</v>
      </c>
      <c r="I69" s="321">
        <f t="shared" ref="I69:I72" si="15">H69/D69*100</f>
        <v>4</v>
      </c>
      <c r="J69" s="103"/>
    </row>
    <row r="70" spans="1:10" ht="14.25" customHeight="1" x14ac:dyDescent="0.15">
      <c r="A70" s="284"/>
      <c r="B70" s="285"/>
      <c r="C70" s="189" t="s">
        <v>150</v>
      </c>
      <c r="D70" s="324">
        <v>1</v>
      </c>
      <c r="E70" s="322" t="s">
        <v>423</v>
      </c>
      <c r="F70" s="325">
        <v>1</v>
      </c>
      <c r="G70" s="378">
        <f t="shared" si="14"/>
        <v>100</v>
      </c>
      <c r="H70" s="5" t="s">
        <v>419</v>
      </c>
      <c r="I70" s="382" t="s">
        <v>419</v>
      </c>
      <c r="J70" s="103"/>
    </row>
    <row r="71" spans="1:10" ht="14.25" customHeight="1" x14ac:dyDescent="0.15">
      <c r="A71" s="284"/>
      <c r="B71" s="285"/>
      <c r="C71" s="189" t="s">
        <v>338</v>
      </c>
      <c r="D71" s="324">
        <v>8</v>
      </c>
      <c r="E71" s="381">
        <v>43.1</v>
      </c>
      <c r="F71" s="325">
        <v>6</v>
      </c>
      <c r="G71" s="378">
        <f t="shared" si="14"/>
        <v>75</v>
      </c>
      <c r="H71" s="325">
        <v>2</v>
      </c>
      <c r="I71" s="380">
        <f t="shared" si="15"/>
        <v>25</v>
      </c>
      <c r="J71" s="103"/>
    </row>
    <row r="72" spans="1:10" ht="14.25" customHeight="1" x14ac:dyDescent="0.15">
      <c r="A72" s="284"/>
      <c r="B72" s="285"/>
      <c r="C72" s="189" t="s">
        <v>196</v>
      </c>
      <c r="D72" s="324">
        <v>7</v>
      </c>
      <c r="E72" s="381">
        <v>42.9</v>
      </c>
      <c r="F72" s="325">
        <v>6</v>
      </c>
      <c r="G72" s="378">
        <f>F72/D72*100</f>
        <v>85.714285714285708</v>
      </c>
      <c r="H72" s="5">
        <v>1</v>
      </c>
      <c r="I72" s="380">
        <f t="shared" si="15"/>
        <v>14.285714285714285</v>
      </c>
      <c r="J72" s="103"/>
    </row>
    <row r="73" spans="1:10" ht="14.25" customHeight="1" x14ac:dyDescent="0.15">
      <c r="A73" s="284"/>
      <c r="B73" s="285"/>
      <c r="C73" s="189" t="s">
        <v>284</v>
      </c>
      <c r="D73" s="324">
        <v>13</v>
      </c>
      <c r="E73" s="381">
        <v>47.2</v>
      </c>
      <c r="F73" s="325">
        <v>13</v>
      </c>
      <c r="G73" s="378">
        <f>F73/D73*100</f>
        <v>100</v>
      </c>
      <c r="H73" s="5" t="s">
        <v>419</v>
      </c>
      <c r="I73" s="391" t="s">
        <v>419</v>
      </c>
      <c r="J73" s="103"/>
    </row>
    <row r="74" spans="1:10" ht="14.25" customHeight="1" x14ac:dyDescent="0.15">
      <c r="A74" s="284"/>
      <c r="B74" s="285"/>
      <c r="C74" s="189" t="s">
        <v>197</v>
      </c>
      <c r="D74" s="324">
        <v>29</v>
      </c>
      <c r="E74" s="381">
        <v>37</v>
      </c>
      <c r="F74" s="325">
        <v>28</v>
      </c>
      <c r="G74" s="378">
        <f t="shared" ref="G74:G76" si="16">F74/D74*100</f>
        <v>96.551724137931032</v>
      </c>
      <c r="H74" s="5">
        <v>1</v>
      </c>
      <c r="I74" s="380">
        <f t="shared" ref="I74" si="17">H74/D74*100</f>
        <v>3.4482758620689653</v>
      </c>
      <c r="J74" s="103"/>
    </row>
    <row r="75" spans="1:10" ht="14.25" customHeight="1" x14ac:dyDescent="0.15">
      <c r="A75" s="284"/>
      <c r="B75" s="285"/>
      <c r="C75" s="189" t="s">
        <v>198</v>
      </c>
      <c r="D75" s="324">
        <v>21</v>
      </c>
      <c r="E75" s="381">
        <v>39.700000000000003</v>
      </c>
      <c r="F75" s="325">
        <v>21</v>
      </c>
      <c r="G75" s="378">
        <f t="shared" si="16"/>
        <v>100</v>
      </c>
      <c r="H75" s="5" t="s">
        <v>419</v>
      </c>
      <c r="I75" s="391" t="s">
        <v>419</v>
      </c>
      <c r="J75" s="103"/>
    </row>
    <row r="76" spans="1:10" ht="14.25" customHeight="1" x14ac:dyDescent="0.15">
      <c r="A76" s="284"/>
      <c r="B76" s="285"/>
      <c r="C76" s="189" t="s">
        <v>199</v>
      </c>
      <c r="D76" s="324">
        <v>21</v>
      </c>
      <c r="E76" s="381">
        <v>40.4</v>
      </c>
      <c r="F76" s="325">
        <v>21</v>
      </c>
      <c r="G76" s="378">
        <f t="shared" si="16"/>
        <v>100</v>
      </c>
      <c r="H76" s="5" t="s">
        <v>419</v>
      </c>
      <c r="I76" s="391" t="s">
        <v>419</v>
      </c>
      <c r="J76" s="103"/>
    </row>
    <row r="77" spans="1:10" ht="10.5" customHeight="1" x14ac:dyDescent="0.15">
      <c r="A77" s="284"/>
      <c r="B77" s="285"/>
      <c r="C77" s="286"/>
      <c r="D77" s="324"/>
      <c r="E77" s="381"/>
      <c r="F77" s="325"/>
      <c r="G77" s="320"/>
      <c r="H77" s="325"/>
      <c r="I77" s="321"/>
      <c r="J77" s="103"/>
    </row>
    <row r="78" spans="1:10" ht="15" customHeight="1" x14ac:dyDescent="0.15">
      <c r="A78" s="549" t="s">
        <v>203</v>
      </c>
      <c r="B78" s="550"/>
      <c r="C78" s="550"/>
      <c r="D78" s="317">
        <f>SUM(D79:D82)</f>
        <v>35</v>
      </c>
      <c r="E78" s="323"/>
      <c r="F78" s="319">
        <f>SUM(F79:F82)</f>
        <v>26</v>
      </c>
      <c r="G78" s="320">
        <f>F78/D78*100</f>
        <v>74.285714285714292</v>
      </c>
      <c r="H78" s="319">
        <f>SUM(H79:H82)</f>
        <v>9</v>
      </c>
      <c r="I78" s="321">
        <f>H78/D78*100</f>
        <v>25.714285714285712</v>
      </c>
      <c r="J78" s="103"/>
    </row>
    <row r="79" spans="1:10" ht="14.25" customHeight="1" x14ac:dyDescent="0.15">
      <c r="A79" s="284"/>
      <c r="B79" s="285"/>
      <c r="C79" s="189" t="s">
        <v>150</v>
      </c>
      <c r="D79" s="324">
        <v>1</v>
      </c>
      <c r="E79" s="322" t="s">
        <v>423</v>
      </c>
      <c r="F79" s="325">
        <v>1</v>
      </c>
      <c r="G79" s="378">
        <f>F79/D79*100</f>
        <v>100</v>
      </c>
      <c r="H79" s="414" t="s">
        <v>419</v>
      </c>
      <c r="I79" s="382" t="s">
        <v>419</v>
      </c>
      <c r="J79" s="103"/>
    </row>
    <row r="80" spans="1:10" ht="14.25" customHeight="1" x14ac:dyDescent="0.15">
      <c r="A80" s="287"/>
      <c r="B80" s="288"/>
      <c r="C80" s="189" t="s">
        <v>342</v>
      </c>
      <c r="D80" s="324">
        <v>9</v>
      </c>
      <c r="E80" s="381">
        <v>40.4</v>
      </c>
      <c r="F80" s="325">
        <v>7</v>
      </c>
      <c r="G80" s="378">
        <f>F80/D80*100</f>
        <v>77.777777777777786</v>
      </c>
      <c r="H80" s="325">
        <v>2</v>
      </c>
      <c r="I80" s="380">
        <f>H80/D80*100</f>
        <v>22.222222222222221</v>
      </c>
      <c r="J80" s="103"/>
    </row>
    <row r="81" spans="1:10" ht="14.25" customHeight="1" x14ac:dyDescent="0.15">
      <c r="A81" s="287"/>
      <c r="B81" s="288"/>
      <c r="C81" s="189" t="s">
        <v>204</v>
      </c>
      <c r="D81" s="324">
        <v>10</v>
      </c>
      <c r="E81" s="381">
        <v>44.2</v>
      </c>
      <c r="F81" s="325">
        <v>7</v>
      </c>
      <c r="G81" s="378">
        <f>F81/D81*100</f>
        <v>70</v>
      </c>
      <c r="H81" s="325">
        <v>3</v>
      </c>
      <c r="I81" s="380">
        <f>H81/D81*100</f>
        <v>30</v>
      </c>
      <c r="J81" s="103"/>
    </row>
    <row r="82" spans="1:10" ht="14.25" customHeight="1" x14ac:dyDescent="0.15">
      <c r="A82" s="287"/>
      <c r="B82" s="288"/>
      <c r="C82" s="189" t="s">
        <v>205</v>
      </c>
      <c r="D82" s="324">
        <v>15</v>
      </c>
      <c r="E82" s="381">
        <v>39.9</v>
      </c>
      <c r="F82" s="325">
        <v>11</v>
      </c>
      <c r="G82" s="378">
        <f>F82/D82*100</f>
        <v>73.333333333333329</v>
      </c>
      <c r="H82" s="325">
        <v>4</v>
      </c>
      <c r="I82" s="380">
        <f>H82/D82*100</f>
        <v>26.666666666666668</v>
      </c>
      <c r="J82" s="103"/>
    </row>
    <row r="83" spans="1:10" ht="10.5" customHeight="1" x14ac:dyDescent="0.15">
      <c r="A83" s="284"/>
      <c r="B83" s="285"/>
      <c r="C83" s="286"/>
      <c r="D83" s="324"/>
      <c r="E83" s="381"/>
      <c r="F83" s="325"/>
      <c r="G83" s="320"/>
      <c r="H83" s="325"/>
      <c r="I83" s="321"/>
      <c r="J83" s="103"/>
    </row>
    <row r="84" spans="1:10" ht="15" customHeight="1" x14ac:dyDescent="0.15">
      <c r="A84" s="549" t="s">
        <v>200</v>
      </c>
      <c r="B84" s="550"/>
      <c r="C84" s="550"/>
      <c r="D84" s="317">
        <f>SUM(D85+D95)</f>
        <v>115</v>
      </c>
      <c r="E84" s="323"/>
      <c r="F84" s="319"/>
      <c r="G84" s="320"/>
      <c r="H84" s="319"/>
      <c r="I84" s="321"/>
      <c r="J84" s="103"/>
    </row>
    <row r="85" spans="1:10" ht="14.25" customHeight="1" x14ac:dyDescent="0.15">
      <c r="A85" s="549" t="s">
        <v>201</v>
      </c>
      <c r="B85" s="550"/>
      <c r="C85" s="550"/>
      <c r="D85" s="317">
        <f>SUM(D86:D93)</f>
        <v>48</v>
      </c>
      <c r="E85" s="323"/>
      <c r="F85" s="319">
        <f>SUM(F86:F93)</f>
        <v>28</v>
      </c>
      <c r="G85" s="320">
        <f t="shared" ref="G85:G90" si="18">F85/D85*100</f>
        <v>58.333333333333336</v>
      </c>
      <c r="H85" s="319">
        <f>SUM(H86:H93)</f>
        <v>20</v>
      </c>
      <c r="I85" s="321">
        <f t="shared" ref="I85:I90" si="19">H85/D85*100</f>
        <v>41.666666666666671</v>
      </c>
      <c r="J85" s="103"/>
    </row>
    <row r="86" spans="1:10" ht="14.25" customHeight="1" x14ac:dyDescent="0.15">
      <c r="A86" s="284"/>
      <c r="B86" s="189"/>
      <c r="C86" s="189" t="s">
        <v>150</v>
      </c>
      <c r="D86" s="324">
        <v>1</v>
      </c>
      <c r="E86" s="322" t="s">
        <v>423</v>
      </c>
      <c r="F86" s="5" t="s">
        <v>419</v>
      </c>
      <c r="G86" s="392" t="s">
        <v>419</v>
      </c>
      <c r="H86" s="415">
        <v>1</v>
      </c>
      <c r="I86" s="321">
        <f t="shared" si="19"/>
        <v>100</v>
      </c>
      <c r="J86" s="103"/>
    </row>
    <row r="87" spans="1:10" ht="14.25" customHeight="1" x14ac:dyDescent="0.15">
      <c r="A87" s="287"/>
      <c r="B87" s="288"/>
      <c r="C87" s="189" t="s">
        <v>339</v>
      </c>
      <c r="D87" s="324">
        <v>9</v>
      </c>
      <c r="E87" s="381">
        <v>44.3</v>
      </c>
      <c r="F87" s="325">
        <v>4</v>
      </c>
      <c r="G87" s="378">
        <f t="shared" si="18"/>
        <v>44.444444444444443</v>
      </c>
      <c r="H87" s="325">
        <v>5</v>
      </c>
      <c r="I87" s="380">
        <f t="shared" si="19"/>
        <v>55.555555555555557</v>
      </c>
      <c r="J87" s="103"/>
    </row>
    <row r="88" spans="1:10" ht="14.25" customHeight="1" x14ac:dyDescent="0.15">
      <c r="A88" s="287"/>
      <c r="B88" s="288"/>
      <c r="C88" s="189" t="s">
        <v>366</v>
      </c>
      <c r="D88" s="324">
        <v>6</v>
      </c>
      <c r="E88" s="381">
        <v>37</v>
      </c>
      <c r="F88" s="325">
        <v>6</v>
      </c>
      <c r="G88" s="378">
        <f t="shared" si="18"/>
        <v>100</v>
      </c>
      <c r="H88" s="415" t="s">
        <v>419</v>
      </c>
      <c r="I88" s="391" t="s">
        <v>419</v>
      </c>
      <c r="J88" s="103"/>
    </row>
    <row r="89" spans="1:10" ht="14.25" customHeight="1" x14ac:dyDescent="0.15">
      <c r="A89" s="287"/>
      <c r="B89" s="288"/>
      <c r="C89" s="189" t="s">
        <v>367</v>
      </c>
      <c r="D89" s="324">
        <v>7</v>
      </c>
      <c r="E89" s="381">
        <v>37.9</v>
      </c>
      <c r="F89" s="325">
        <v>3</v>
      </c>
      <c r="G89" s="378">
        <f t="shared" si="18"/>
        <v>42.857142857142854</v>
      </c>
      <c r="H89" s="325">
        <v>4</v>
      </c>
      <c r="I89" s="380">
        <f t="shared" si="19"/>
        <v>57.142857142857139</v>
      </c>
      <c r="J89" s="103"/>
    </row>
    <row r="90" spans="1:10" ht="14.25" customHeight="1" x14ac:dyDescent="0.15">
      <c r="A90" s="287"/>
      <c r="B90" s="288"/>
      <c r="C90" s="189" t="s">
        <v>368</v>
      </c>
      <c r="D90" s="324">
        <v>11</v>
      </c>
      <c r="E90" s="381">
        <v>48.2</v>
      </c>
      <c r="F90" s="325">
        <v>9</v>
      </c>
      <c r="G90" s="378">
        <f t="shared" si="18"/>
        <v>81.818181818181827</v>
      </c>
      <c r="H90" s="325">
        <v>2</v>
      </c>
      <c r="I90" s="380">
        <f t="shared" si="19"/>
        <v>18.181818181818183</v>
      </c>
      <c r="J90" s="103"/>
    </row>
    <row r="91" spans="1:10" ht="14.25" customHeight="1" x14ac:dyDescent="0.15">
      <c r="A91" s="287"/>
      <c r="B91" s="288"/>
      <c r="C91" s="189" t="s">
        <v>369</v>
      </c>
      <c r="D91" s="324">
        <v>2</v>
      </c>
      <c r="E91" s="381">
        <v>46.5</v>
      </c>
      <c r="F91" s="325">
        <v>1</v>
      </c>
      <c r="G91" s="378">
        <f t="shared" ref="G91:G93" si="20">F91/D91*100</f>
        <v>50</v>
      </c>
      <c r="H91" s="325">
        <v>1</v>
      </c>
      <c r="I91" s="380">
        <f t="shared" ref="I91:I93" si="21">H91/D91*100</f>
        <v>50</v>
      </c>
      <c r="J91" s="103"/>
    </row>
    <row r="92" spans="1:10" ht="14.25" customHeight="1" x14ac:dyDescent="0.15">
      <c r="A92" s="287"/>
      <c r="B92" s="288"/>
      <c r="C92" s="189" t="s">
        <v>370</v>
      </c>
      <c r="D92" s="324">
        <v>8</v>
      </c>
      <c r="E92" s="381">
        <v>42.6</v>
      </c>
      <c r="F92" s="325">
        <v>4</v>
      </c>
      <c r="G92" s="378">
        <f t="shared" si="20"/>
        <v>50</v>
      </c>
      <c r="H92" s="325">
        <v>4</v>
      </c>
      <c r="I92" s="380">
        <f t="shared" si="21"/>
        <v>50</v>
      </c>
      <c r="J92" s="103"/>
    </row>
    <row r="93" spans="1:10" ht="14.25" customHeight="1" x14ac:dyDescent="0.15">
      <c r="A93" s="287"/>
      <c r="B93" s="288"/>
      <c r="C93" s="189" t="s">
        <v>377</v>
      </c>
      <c r="D93" s="324">
        <v>4</v>
      </c>
      <c r="E93" s="381">
        <v>46</v>
      </c>
      <c r="F93" s="325">
        <v>1</v>
      </c>
      <c r="G93" s="378">
        <f t="shared" si="20"/>
        <v>25</v>
      </c>
      <c r="H93" s="325">
        <v>3</v>
      </c>
      <c r="I93" s="380">
        <f t="shared" si="21"/>
        <v>75</v>
      </c>
      <c r="J93" s="103"/>
    </row>
    <row r="94" spans="1:10" ht="10.5" customHeight="1" x14ac:dyDescent="0.15">
      <c r="A94" s="287"/>
      <c r="B94" s="288"/>
      <c r="C94" s="393"/>
      <c r="D94" s="324"/>
      <c r="E94" s="381"/>
      <c r="F94" s="325"/>
      <c r="G94" s="320"/>
      <c r="H94" s="325"/>
      <c r="I94" s="321"/>
      <c r="J94" s="103"/>
    </row>
    <row r="95" spans="1:10" s="151" customFormat="1" ht="15" customHeight="1" x14ac:dyDescent="0.15">
      <c r="A95" s="549" t="s">
        <v>202</v>
      </c>
      <c r="B95" s="550"/>
      <c r="C95" s="550"/>
      <c r="D95" s="317">
        <f>SUM(D96:D102)</f>
        <v>67</v>
      </c>
      <c r="E95" s="323"/>
      <c r="F95" s="319">
        <f>SUM(F96:F102)</f>
        <v>21</v>
      </c>
      <c r="G95" s="320">
        <f t="shared" ref="G95:G101" si="22">F95/D95*100</f>
        <v>31.343283582089555</v>
      </c>
      <c r="H95" s="319">
        <f>SUM(H96:H102)</f>
        <v>46</v>
      </c>
      <c r="I95" s="321">
        <f t="shared" ref="I95:I101" si="23">H95/D95*100</f>
        <v>68.656716417910445</v>
      </c>
      <c r="J95" s="150"/>
    </row>
    <row r="96" spans="1:10" ht="14.25" customHeight="1" x14ac:dyDescent="0.15">
      <c r="A96" s="284"/>
      <c r="B96" s="189"/>
      <c r="C96" s="189" t="s">
        <v>150</v>
      </c>
      <c r="D96" s="324">
        <v>1</v>
      </c>
      <c r="E96" s="322" t="s">
        <v>423</v>
      </c>
      <c r="F96" s="325">
        <v>1</v>
      </c>
      <c r="G96" s="378">
        <f t="shared" si="22"/>
        <v>100</v>
      </c>
      <c r="H96" s="5" t="s">
        <v>419</v>
      </c>
      <c r="I96" s="382" t="s">
        <v>420</v>
      </c>
      <c r="J96" s="103"/>
    </row>
    <row r="97" spans="1:10" ht="14.25" customHeight="1" x14ac:dyDescent="0.15">
      <c r="A97" s="287"/>
      <c r="B97" s="288"/>
      <c r="C97" s="189" t="s">
        <v>371</v>
      </c>
      <c r="D97" s="324">
        <v>6</v>
      </c>
      <c r="E97" s="381">
        <v>38.5</v>
      </c>
      <c r="F97" s="325">
        <v>1</v>
      </c>
      <c r="G97" s="378">
        <f t="shared" si="22"/>
        <v>16.666666666666664</v>
      </c>
      <c r="H97" s="325">
        <v>5</v>
      </c>
      <c r="I97" s="380">
        <f t="shared" si="23"/>
        <v>83.333333333333343</v>
      </c>
      <c r="J97" s="103"/>
    </row>
    <row r="98" spans="1:10" ht="14.25" customHeight="1" x14ac:dyDescent="0.15">
      <c r="A98" s="287"/>
      <c r="B98" s="288"/>
      <c r="C98" s="189" t="s">
        <v>372</v>
      </c>
      <c r="D98" s="324">
        <v>17</v>
      </c>
      <c r="E98" s="381">
        <v>42</v>
      </c>
      <c r="F98" s="325">
        <v>7</v>
      </c>
      <c r="G98" s="378">
        <f t="shared" si="22"/>
        <v>41.17647058823529</v>
      </c>
      <c r="H98" s="325">
        <v>10</v>
      </c>
      <c r="I98" s="380">
        <f t="shared" si="23"/>
        <v>58.82352941176471</v>
      </c>
      <c r="J98" s="103"/>
    </row>
    <row r="99" spans="1:10" ht="14.25" customHeight="1" x14ac:dyDescent="0.15">
      <c r="A99" s="287"/>
      <c r="B99" s="288"/>
      <c r="C99" s="189" t="s">
        <v>373</v>
      </c>
      <c r="D99" s="324">
        <v>7</v>
      </c>
      <c r="E99" s="381">
        <v>42.1</v>
      </c>
      <c r="F99" s="325">
        <v>4</v>
      </c>
      <c r="G99" s="378">
        <f t="shared" si="22"/>
        <v>57.142857142857139</v>
      </c>
      <c r="H99" s="325">
        <v>3</v>
      </c>
      <c r="I99" s="380">
        <f t="shared" si="23"/>
        <v>42.857142857142854</v>
      </c>
      <c r="J99" s="103"/>
    </row>
    <row r="100" spans="1:10" ht="14.25" customHeight="1" x14ac:dyDescent="0.15">
      <c r="A100" s="287"/>
      <c r="B100" s="288"/>
      <c r="C100" s="189" t="s">
        <v>374</v>
      </c>
      <c r="D100" s="324">
        <v>3</v>
      </c>
      <c r="E100" s="381">
        <v>46.7</v>
      </c>
      <c r="F100" s="325">
        <v>3</v>
      </c>
      <c r="G100" s="378">
        <f t="shared" si="22"/>
        <v>100</v>
      </c>
      <c r="H100" s="415" t="s">
        <v>419</v>
      </c>
      <c r="I100" s="391" t="s">
        <v>419</v>
      </c>
      <c r="J100" s="103"/>
    </row>
    <row r="101" spans="1:10" ht="15.75" customHeight="1" x14ac:dyDescent="0.15">
      <c r="A101" s="287"/>
      <c r="B101" s="288"/>
      <c r="C101" s="394" t="s">
        <v>375</v>
      </c>
      <c r="D101" s="324">
        <v>5</v>
      </c>
      <c r="E101" s="381">
        <v>50.4</v>
      </c>
      <c r="F101" s="5">
        <v>2</v>
      </c>
      <c r="G101" s="378">
        <f t="shared" si="22"/>
        <v>40</v>
      </c>
      <c r="H101" s="416">
        <v>3</v>
      </c>
      <c r="I101" s="380">
        <f t="shared" si="23"/>
        <v>60</v>
      </c>
      <c r="J101" s="103"/>
    </row>
    <row r="102" spans="1:10" ht="14.25" customHeight="1" x14ac:dyDescent="0.15">
      <c r="A102" s="287"/>
      <c r="B102" s="288"/>
      <c r="C102" s="189" t="s">
        <v>376</v>
      </c>
      <c r="D102" s="324">
        <v>28</v>
      </c>
      <c r="E102" s="381">
        <v>37.4</v>
      </c>
      <c r="F102" s="5">
        <v>3</v>
      </c>
      <c r="G102" s="378">
        <f t="shared" ref="G102" si="24">F102/D102*100</f>
        <v>10.714285714285714</v>
      </c>
      <c r="H102" s="416">
        <v>25</v>
      </c>
      <c r="I102" s="380">
        <f t="shared" ref="I102" si="25">H102/D102*100</f>
        <v>89.285714285714292</v>
      </c>
      <c r="J102" s="103"/>
    </row>
    <row r="103" spans="1:10" ht="10.5" customHeight="1" x14ac:dyDescent="0.15">
      <c r="A103" s="287"/>
      <c r="B103" s="288"/>
      <c r="C103" s="393"/>
      <c r="D103" s="324"/>
      <c r="E103" s="381"/>
      <c r="F103" s="325"/>
      <c r="G103" s="320"/>
      <c r="H103" s="325"/>
      <c r="I103" s="321"/>
      <c r="J103" s="103"/>
    </row>
    <row r="104" spans="1:10" ht="15" customHeight="1" x14ac:dyDescent="0.15">
      <c r="A104" s="549" t="s">
        <v>191</v>
      </c>
      <c r="B104" s="550"/>
      <c r="C104" s="550"/>
      <c r="D104" s="317">
        <f>SUM(D105:D106)</f>
        <v>8</v>
      </c>
      <c r="E104" s="323"/>
      <c r="F104" s="319">
        <f>SUM(F105:F106)</f>
        <v>5</v>
      </c>
      <c r="G104" s="320">
        <f>F104/D104*100</f>
        <v>62.5</v>
      </c>
      <c r="H104" s="319">
        <f>SUM(H105:H106)</f>
        <v>3</v>
      </c>
      <c r="I104" s="321">
        <f>H104/D104*100</f>
        <v>37.5</v>
      </c>
      <c r="J104" s="103"/>
    </row>
    <row r="105" spans="1:10" ht="14.25" customHeight="1" x14ac:dyDescent="0.15">
      <c r="A105" s="284"/>
      <c r="B105" s="286"/>
      <c r="C105" s="189" t="s">
        <v>150</v>
      </c>
      <c r="D105" s="324">
        <v>1</v>
      </c>
      <c r="E105" s="322" t="s">
        <v>423</v>
      </c>
      <c r="F105" s="5" t="s">
        <v>419</v>
      </c>
      <c r="G105" s="392" t="s">
        <v>420</v>
      </c>
      <c r="H105" s="5">
        <v>1</v>
      </c>
      <c r="I105" s="321">
        <f>H105/D105*100</f>
        <v>100</v>
      </c>
      <c r="J105" s="103"/>
    </row>
    <row r="106" spans="1:10" ht="14.25" customHeight="1" x14ac:dyDescent="0.15">
      <c r="A106" s="284"/>
      <c r="B106" s="285"/>
      <c r="C106" s="189" t="s">
        <v>192</v>
      </c>
      <c r="D106" s="324">
        <v>7</v>
      </c>
      <c r="E106" s="381">
        <v>38.700000000000003</v>
      </c>
      <c r="F106" s="325">
        <v>5</v>
      </c>
      <c r="G106" s="378">
        <f>F106/D106*100</f>
        <v>71.428571428571431</v>
      </c>
      <c r="H106" s="325">
        <v>2</v>
      </c>
      <c r="I106" s="380">
        <f>H106/D106*100</f>
        <v>28.571428571428569</v>
      </c>
      <c r="J106" s="103"/>
    </row>
    <row r="107" spans="1:10" ht="10.5" customHeight="1" x14ac:dyDescent="0.15">
      <c r="A107" s="284"/>
      <c r="B107" s="285"/>
      <c r="C107" s="286"/>
      <c r="D107" s="324"/>
      <c r="E107" s="381"/>
      <c r="F107" s="325"/>
      <c r="G107" s="320"/>
      <c r="H107" s="325"/>
      <c r="I107" s="321"/>
      <c r="J107" s="103"/>
    </row>
    <row r="108" spans="1:10" ht="15" customHeight="1" x14ac:dyDescent="0.15">
      <c r="A108" s="549" t="s">
        <v>193</v>
      </c>
      <c r="B108" s="550"/>
      <c r="C108" s="550"/>
      <c r="D108" s="317">
        <v>3</v>
      </c>
      <c r="E108" s="381">
        <v>49.3</v>
      </c>
      <c r="F108" s="319">
        <v>2</v>
      </c>
      <c r="G108" s="320">
        <f>F108/D108*100</f>
        <v>66.666666666666657</v>
      </c>
      <c r="H108" s="319">
        <v>1</v>
      </c>
      <c r="I108" s="321">
        <f>H108/D108*100</f>
        <v>33.333333333333329</v>
      </c>
      <c r="J108" s="103"/>
    </row>
    <row r="109" spans="1:10" ht="15" customHeight="1" x14ac:dyDescent="0.15">
      <c r="A109" s="549" t="s">
        <v>194</v>
      </c>
      <c r="B109" s="550"/>
      <c r="C109" s="550"/>
      <c r="D109" s="317">
        <v>4</v>
      </c>
      <c r="E109" s="381">
        <v>48.8</v>
      </c>
      <c r="F109" s="319">
        <v>2</v>
      </c>
      <c r="G109" s="320">
        <f>F109/D109*100</f>
        <v>50</v>
      </c>
      <c r="H109" s="319">
        <v>2</v>
      </c>
      <c r="I109" s="321">
        <f>H109/D109*100</f>
        <v>50</v>
      </c>
      <c r="J109" s="103"/>
    </row>
    <row r="110" spans="1:10" ht="14.25" customHeight="1" x14ac:dyDescent="0.15">
      <c r="A110" s="555" t="s">
        <v>421</v>
      </c>
      <c r="B110" s="556"/>
      <c r="C110" s="557"/>
      <c r="D110" s="324">
        <v>2</v>
      </c>
      <c r="E110" s="381">
        <v>35.5</v>
      </c>
      <c r="F110" s="325">
        <v>2</v>
      </c>
      <c r="G110" s="320">
        <f>F110/D110*100</f>
        <v>100</v>
      </c>
      <c r="H110" s="5" t="s">
        <v>422</v>
      </c>
      <c r="I110" s="321">
        <f>I111</f>
        <v>0</v>
      </c>
      <c r="J110" s="103"/>
    </row>
    <row r="111" spans="1:10" ht="12.75" customHeight="1" thickBot="1" x14ac:dyDescent="0.2">
      <c r="A111" s="395"/>
      <c r="B111" s="396"/>
      <c r="C111" s="397"/>
      <c r="D111" s="274"/>
      <c r="E111" s="274"/>
      <c r="F111" s="274"/>
      <c r="G111" s="275"/>
      <c r="H111" s="274"/>
      <c r="I111" s="398"/>
      <c r="J111" s="99"/>
    </row>
    <row r="112" spans="1:10" s="152" customFormat="1" ht="18" customHeight="1" x14ac:dyDescent="0.15">
      <c r="A112" s="399"/>
      <c r="B112" s="400"/>
      <c r="C112" s="401"/>
      <c r="D112" s="402" t="s">
        <v>206</v>
      </c>
      <c r="E112" s="403" t="s">
        <v>207</v>
      </c>
      <c r="F112" s="404" t="s">
        <v>208</v>
      </c>
      <c r="G112" s="405" t="s">
        <v>209</v>
      </c>
      <c r="H112" s="331" t="s">
        <v>210</v>
      </c>
      <c r="I112" s="406" t="s">
        <v>209</v>
      </c>
      <c r="J112" s="97"/>
    </row>
    <row r="113" spans="1:10" ht="18" customHeight="1" x14ac:dyDescent="0.15">
      <c r="A113" s="553" t="s">
        <v>211</v>
      </c>
      <c r="B113" s="554"/>
      <c r="C113" s="554"/>
      <c r="D113" s="407">
        <f>F113+H113</f>
        <v>807</v>
      </c>
      <c r="E113" s="417">
        <v>40.299999999999997</v>
      </c>
      <c r="F113" s="408">
        <f>SUM(‐188‐!F6,‐188‐!F13,‐188‐!F21,‐188‐!F29,‐188‐!F39,‐188‐!F48,‐188‐!F54,‐189‐!F66,‐189‐!F69,‐189‐!F78,‐189‐!F85,‐189‐!F95,‐189‐!F104,‐189‐!F108,‐189‐!F109,‐189‐!F110)</f>
        <v>469</v>
      </c>
      <c r="G113" s="418">
        <v>41.3</v>
      </c>
      <c r="H113" s="408">
        <f>SUM(‐188‐!H6,‐188‐!H13,‐188‐!H21,‐188‐!H29,‐188‐!H39,‐188‐!H48,‐188‐!H54,‐189‐!H66,‐189‐!H69,‐189‐!H78,‐189‐!H85,‐189‐!H95,‐189‐!H104,‐189‐!H108,‐189‐!H109,‐189‐!H110)</f>
        <v>338</v>
      </c>
      <c r="I113" s="419">
        <v>38.9</v>
      </c>
      <c r="J113" s="103"/>
    </row>
    <row r="114" spans="1:10" ht="18" customHeight="1" thickBot="1" x14ac:dyDescent="0.2">
      <c r="A114" s="551" t="s">
        <v>212</v>
      </c>
      <c r="B114" s="552"/>
      <c r="C114" s="552"/>
      <c r="D114" s="409">
        <f>D113/$D$113</f>
        <v>1</v>
      </c>
      <c r="E114" s="410">
        <v>0</v>
      </c>
      <c r="F114" s="411">
        <f>F113/$D$113</f>
        <v>0.58116480793060721</v>
      </c>
      <c r="G114" s="412">
        <v>0</v>
      </c>
      <c r="H114" s="411">
        <f>H113/$D$113</f>
        <v>0.41883519206939279</v>
      </c>
      <c r="I114" s="413">
        <v>0</v>
      </c>
      <c r="J114" s="103"/>
    </row>
    <row r="115" spans="1:10" ht="15" customHeight="1" x14ac:dyDescent="0.15">
      <c r="A115" s="291" t="s">
        <v>343</v>
      </c>
      <c r="B115" s="291"/>
      <c r="C115" s="291"/>
      <c r="D115" s="292"/>
      <c r="E115" s="292"/>
      <c r="F115" s="292"/>
      <c r="G115" s="293"/>
      <c r="H115" s="292"/>
      <c r="I115" s="290" t="s">
        <v>139</v>
      </c>
      <c r="J115" s="99"/>
    </row>
    <row r="116" spans="1:10" ht="15" customHeight="1" x14ac:dyDescent="0.15">
      <c r="A116" s="544" t="s">
        <v>378</v>
      </c>
      <c r="B116" s="544"/>
      <c r="C116" s="544"/>
      <c r="D116" s="544"/>
      <c r="E116" s="544"/>
      <c r="F116" s="544"/>
      <c r="G116" s="544"/>
      <c r="H116" s="544"/>
      <c r="I116" s="544"/>
    </row>
    <row r="117" spans="1:10" ht="15" customHeight="1" x14ac:dyDescent="0.15">
      <c r="A117" s="544" t="s">
        <v>379</v>
      </c>
      <c r="B117" s="544"/>
      <c r="C117" s="544"/>
      <c r="D117" s="544"/>
      <c r="E117" s="544"/>
      <c r="F117" s="544"/>
      <c r="G117" s="544"/>
      <c r="H117" s="544"/>
      <c r="I117" s="544"/>
    </row>
  </sheetData>
  <sheetProtection sheet="1" objects="1" scenarios="1" selectLockedCells="1" selectUnlockedCells="1"/>
  <mergeCells count="31">
    <mergeCell ref="A48:C48"/>
    <mergeCell ref="A59:H59"/>
    <mergeCell ref="A25:C25"/>
    <mergeCell ref="D63:D64"/>
    <mergeCell ref="A114:C114"/>
    <mergeCell ref="A104:C104"/>
    <mergeCell ref="A108:C108"/>
    <mergeCell ref="A109:C109"/>
    <mergeCell ref="A113:C113"/>
    <mergeCell ref="A69:C69"/>
    <mergeCell ref="A78:C78"/>
    <mergeCell ref="A84:C84"/>
    <mergeCell ref="A85:C85"/>
    <mergeCell ref="A95:C95"/>
    <mergeCell ref="A110:C110"/>
    <mergeCell ref="A117:I117"/>
    <mergeCell ref="A116:I116"/>
    <mergeCell ref="F3:G3"/>
    <mergeCell ref="H3:I3"/>
    <mergeCell ref="A6:C6"/>
    <mergeCell ref="A3:C4"/>
    <mergeCell ref="A33:C33"/>
    <mergeCell ref="E63:E64"/>
    <mergeCell ref="A63:C64"/>
    <mergeCell ref="H63:I63"/>
    <mergeCell ref="E3:E4"/>
    <mergeCell ref="D3:D4"/>
    <mergeCell ref="A66:C66"/>
    <mergeCell ref="A17:C17"/>
    <mergeCell ref="F63:G63"/>
    <mergeCell ref="A41:C41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scale="95" firstPageNumber="189" orientation="portrait" useFirstPageNumber="1" r:id="rId1"/>
  <headerFooter scaleWithDoc="0" alignWithMargins="0">
    <oddHeader>&amp;R&amp;"ＭＳ 明朝,標準"&amp;10選挙及び市職員</oddHeader>
    <oddFooter>&amp;C&amp;"ＭＳ 明朝,標準"&amp;12&amp;A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K60"/>
  <sheetViews>
    <sheetView view="pageBreakPreview" topLeftCell="B1" zoomScaleNormal="100" zoomScaleSheetLayoutView="100" workbookViewId="0">
      <selection activeCell="I54" sqref="I54"/>
    </sheetView>
  </sheetViews>
  <sheetFormatPr defaultRowHeight="13.5" x14ac:dyDescent="0.15"/>
  <cols>
    <col min="1" max="8" width="20.625" customWidth="1"/>
    <col min="9" max="9" width="14.5" customWidth="1"/>
  </cols>
  <sheetData>
    <row r="1" spans="1:11" ht="17.25" x14ac:dyDescent="0.15">
      <c r="A1" s="558" t="s">
        <v>213</v>
      </c>
      <c r="B1" s="558"/>
      <c r="C1" s="558"/>
      <c r="D1" s="558"/>
      <c r="E1" s="558"/>
      <c r="F1" s="558"/>
    </row>
    <row r="2" spans="1:11" x14ac:dyDescent="0.15">
      <c r="H2" s="420" t="s">
        <v>424</v>
      </c>
      <c r="I2" s="421"/>
      <c r="J2" s="421"/>
    </row>
    <row r="3" spans="1:11" x14ac:dyDescent="0.15">
      <c r="H3" s="422" t="s">
        <v>228</v>
      </c>
      <c r="I3" s="421"/>
      <c r="J3" s="421"/>
    </row>
    <row r="4" spans="1:11" x14ac:dyDescent="0.15">
      <c r="H4" s="428"/>
      <c r="I4" s="428" t="s">
        <v>3</v>
      </c>
      <c r="J4" s="428" t="s">
        <v>4</v>
      </c>
    </row>
    <row r="5" spans="1:11" ht="14.25" x14ac:dyDescent="0.15">
      <c r="A5" s="238"/>
      <c r="B5" s="239" t="s">
        <v>259</v>
      </c>
      <c r="C5" s="240"/>
      <c r="D5" s="240"/>
      <c r="E5" s="239" t="s">
        <v>260</v>
      </c>
      <c r="F5" s="241"/>
      <c r="H5" s="429" t="s">
        <v>413</v>
      </c>
      <c r="I5" s="430">
        <f>+‐182‐!D12</f>
        <v>40882</v>
      </c>
      <c r="J5" s="430">
        <f>+‐182‐!E12</f>
        <v>44517</v>
      </c>
    </row>
    <row r="6" spans="1:11" x14ac:dyDescent="0.15">
      <c r="A6" s="1"/>
      <c r="H6" s="429" t="s">
        <v>414</v>
      </c>
      <c r="I6" s="430">
        <f>+‐182‐!D13</f>
        <v>42441</v>
      </c>
      <c r="J6" s="430">
        <f>+‐182‐!E13</f>
        <v>45922</v>
      </c>
    </row>
    <row r="7" spans="1:11" x14ac:dyDescent="0.15">
      <c r="A7" s="1"/>
      <c r="H7" s="429" t="s">
        <v>415</v>
      </c>
      <c r="I7" s="430">
        <f>+‐182‐!D14</f>
        <v>42660</v>
      </c>
      <c r="J7" s="430">
        <f>+‐182‐!E14</f>
        <v>46096</v>
      </c>
    </row>
    <row r="8" spans="1:11" x14ac:dyDescent="0.15">
      <c r="A8" s="1"/>
      <c r="H8" s="429" t="s">
        <v>416</v>
      </c>
      <c r="I8" s="430">
        <f>+‐182‐!D15</f>
        <v>42737</v>
      </c>
      <c r="J8" s="430">
        <f>+‐182‐!E15</f>
        <v>46391</v>
      </c>
    </row>
    <row r="9" spans="1:11" x14ac:dyDescent="0.15">
      <c r="A9" s="1"/>
      <c r="H9" s="429" t="s">
        <v>417</v>
      </c>
      <c r="I9" s="430">
        <f>+‐182‐!D16</f>
        <v>42976</v>
      </c>
      <c r="J9" s="430">
        <f>+‐182‐!E16</f>
        <v>46731</v>
      </c>
    </row>
    <row r="10" spans="1:11" x14ac:dyDescent="0.15">
      <c r="A10" s="1"/>
    </row>
    <row r="11" spans="1:11" x14ac:dyDescent="0.15">
      <c r="A11" s="1"/>
      <c r="H11" s="421" t="s">
        <v>424</v>
      </c>
      <c r="I11" s="423"/>
      <c r="J11" s="423"/>
      <c r="K11" s="421"/>
    </row>
    <row r="12" spans="1:11" x14ac:dyDescent="0.15">
      <c r="A12" s="1"/>
      <c r="H12" s="422" t="s">
        <v>227</v>
      </c>
      <c r="I12" s="421"/>
      <c r="J12" s="421"/>
      <c r="K12" s="421"/>
    </row>
    <row r="13" spans="1:11" x14ac:dyDescent="0.15">
      <c r="A13" s="1"/>
      <c r="H13" s="428" t="s">
        <v>425</v>
      </c>
      <c r="I13" s="428"/>
      <c r="J13" s="428" t="s">
        <v>214</v>
      </c>
      <c r="K13" s="428" t="s">
        <v>215</v>
      </c>
    </row>
    <row r="14" spans="1:11" x14ac:dyDescent="0.15">
      <c r="A14" s="1"/>
      <c r="H14" s="431" t="s">
        <v>427</v>
      </c>
      <c r="I14" s="432" t="s">
        <v>431</v>
      </c>
      <c r="J14" s="430">
        <f>‐184‐!F32</f>
        <v>47459</v>
      </c>
      <c r="K14" s="433">
        <f>‐184‐!H32</f>
        <v>55.9</v>
      </c>
    </row>
    <row r="15" spans="1:11" x14ac:dyDescent="0.15">
      <c r="A15" s="1"/>
      <c r="H15" s="431" t="s">
        <v>428</v>
      </c>
      <c r="I15" s="434" t="s">
        <v>216</v>
      </c>
      <c r="J15" s="430">
        <f>+‐184‐!F13</f>
        <v>53718</v>
      </c>
      <c r="K15" s="433">
        <f>‐184‐!H13</f>
        <v>61.4</v>
      </c>
    </row>
    <row r="16" spans="1:11" x14ac:dyDescent="0.15">
      <c r="A16" s="1"/>
      <c r="H16" s="431" t="s">
        <v>428</v>
      </c>
      <c r="I16" s="432" t="s">
        <v>217</v>
      </c>
      <c r="J16" s="430">
        <f>‐184‐!F19</f>
        <v>53709</v>
      </c>
      <c r="K16" s="433">
        <f>‐184‐!H19</f>
        <v>61.4</v>
      </c>
    </row>
    <row r="17" spans="1:11" x14ac:dyDescent="0.15">
      <c r="A17" s="1"/>
      <c r="H17" s="431" t="s">
        <v>429</v>
      </c>
      <c r="I17" s="432" t="s">
        <v>234</v>
      </c>
      <c r="J17" s="430">
        <f>‐184‐!F38</f>
        <v>49226</v>
      </c>
      <c r="K17" s="433">
        <f>‐184‐!H38</f>
        <v>55.5</v>
      </c>
    </row>
    <row r="18" spans="1:11" x14ac:dyDescent="0.15">
      <c r="A18" s="1"/>
      <c r="H18" s="431" t="s">
        <v>429</v>
      </c>
      <c r="I18" s="432" t="s">
        <v>237</v>
      </c>
      <c r="J18" s="430">
        <f>‐184‐!F44</f>
        <v>49213</v>
      </c>
      <c r="K18" s="433">
        <f>‐184‐!H44</f>
        <v>55.5</v>
      </c>
    </row>
    <row r="19" spans="1:11" x14ac:dyDescent="0.15">
      <c r="A19" s="1"/>
      <c r="H19" s="435" t="s">
        <v>430</v>
      </c>
      <c r="I19" s="436" t="s">
        <v>218</v>
      </c>
      <c r="J19" s="437">
        <f>‐184‐!$F$26</f>
        <v>56893</v>
      </c>
      <c r="K19" s="438">
        <f>‐184‐!$H$26</f>
        <v>64.239999999999995</v>
      </c>
    </row>
    <row r="20" spans="1:11" x14ac:dyDescent="0.15">
      <c r="A20" s="1"/>
      <c r="H20" s="431" t="str">
        <f>‐184‐!$A$50</f>
        <v>令和元年７月21日</v>
      </c>
      <c r="I20" s="432" t="s">
        <v>235</v>
      </c>
      <c r="J20" s="430">
        <f>‐184‐!$F$50</f>
        <v>45955</v>
      </c>
      <c r="K20" s="433">
        <f>‐184‐!$H$50</f>
        <v>51.4</v>
      </c>
    </row>
    <row r="21" spans="1:11" x14ac:dyDescent="0.15">
      <c r="A21" s="1"/>
      <c r="H21" s="431" t="str">
        <f>‐184‐!$A$56</f>
        <v>令和元年７月21日</v>
      </c>
      <c r="I21" s="432" t="s">
        <v>236</v>
      </c>
      <c r="J21" s="430">
        <f>‐184‐!$F$56</f>
        <v>45936</v>
      </c>
      <c r="K21" s="433">
        <f>‐184‐!$H$56</f>
        <v>51.4</v>
      </c>
    </row>
    <row r="22" spans="1:11" x14ac:dyDescent="0.15">
      <c r="A22" s="1"/>
    </row>
    <row r="23" spans="1:11" x14ac:dyDescent="0.15">
      <c r="A23" s="1"/>
    </row>
    <row r="24" spans="1:11" x14ac:dyDescent="0.15">
      <c r="A24" s="1"/>
      <c r="H24" s="421" t="s">
        <v>426</v>
      </c>
      <c r="I24" s="421"/>
    </row>
    <row r="25" spans="1:11" x14ac:dyDescent="0.15">
      <c r="A25" s="1"/>
      <c r="H25" s="421"/>
      <c r="I25" s="421"/>
    </row>
    <row r="26" spans="1:11" x14ac:dyDescent="0.15">
      <c r="A26" s="1"/>
    </row>
    <row r="27" spans="1:11" x14ac:dyDescent="0.15">
      <c r="A27" s="1"/>
    </row>
    <row r="28" spans="1:11" x14ac:dyDescent="0.15">
      <c r="A28" s="1"/>
    </row>
    <row r="29" spans="1:11" x14ac:dyDescent="0.15">
      <c r="A29" s="1"/>
    </row>
    <row r="30" spans="1:11" x14ac:dyDescent="0.15">
      <c r="A30" s="1"/>
    </row>
    <row r="31" spans="1:11" x14ac:dyDescent="0.15">
      <c r="A31" s="1"/>
    </row>
    <row r="32" spans="1:11" x14ac:dyDescent="0.15">
      <c r="A32" s="1"/>
    </row>
    <row r="33" spans="1:11" x14ac:dyDescent="0.15">
      <c r="A33" s="1"/>
    </row>
    <row r="34" spans="1:11" x14ac:dyDescent="0.15">
      <c r="A34" s="1"/>
    </row>
    <row r="35" spans="1:11" x14ac:dyDescent="0.15">
      <c r="A35" s="1"/>
    </row>
    <row r="36" spans="1:11" x14ac:dyDescent="0.15">
      <c r="A36" s="1"/>
    </row>
    <row r="37" spans="1:11" x14ac:dyDescent="0.15">
      <c r="A37" s="1"/>
    </row>
    <row r="38" spans="1:11" x14ac:dyDescent="0.15">
      <c r="A38" s="1"/>
      <c r="H38" s="234"/>
    </row>
    <row r="39" spans="1:11" x14ac:dyDescent="0.15">
      <c r="A39" s="1"/>
      <c r="H39" s="234"/>
    </row>
    <row r="40" spans="1:11" x14ac:dyDescent="0.15">
      <c r="A40" s="1"/>
      <c r="H40" s="234"/>
    </row>
    <row r="41" spans="1:11" x14ac:dyDescent="0.15">
      <c r="A41" s="1"/>
      <c r="H41" s="421" t="s">
        <v>424</v>
      </c>
      <c r="I41" s="421"/>
      <c r="J41" s="421"/>
      <c r="K41" s="421"/>
    </row>
    <row r="42" spans="1:11" ht="14.25" x14ac:dyDescent="0.15">
      <c r="A42" s="238"/>
      <c r="B42" s="239" t="s">
        <v>261</v>
      </c>
      <c r="C42" s="240"/>
      <c r="D42" s="242"/>
      <c r="E42" s="239" t="s">
        <v>262</v>
      </c>
      <c r="F42" s="240"/>
      <c r="H42" s="424" t="s">
        <v>229</v>
      </c>
      <c r="I42" s="425" t="s">
        <v>3</v>
      </c>
      <c r="J42" s="425" t="s">
        <v>4</v>
      </c>
      <c r="K42" s="421"/>
    </row>
    <row r="43" spans="1:11" x14ac:dyDescent="0.15">
      <c r="A43" s="1"/>
      <c r="H43" s="439" t="s">
        <v>413</v>
      </c>
      <c r="I43" s="440">
        <f>+‐187‐!D36</f>
        <v>467</v>
      </c>
      <c r="J43" s="440">
        <f>+‐187‐!E36</f>
        <v>330</v>
      </c>
      <c r="K43" s="426">
        <f>SUM(I43:J43)</f>
        <v>797</v>
      </c>
    </row>
    <row r="44" spans="1:11" x14ac:dyDescent="0.15">
      <c r="A44" s="1"/>
      <c r="H44" s="439" t="s">
        <v>414</v>
      </c>
      <c r="I44" s="440">
        <f>+‐187‐!D37</f>
        <v>468</v>
      </c>
      <c r="J44" s="440">
        <f>+‐187‐!E37</f>
        <v>333</v>
      </c>
      <c r="K44" s="426">
        <f>SUM(I44:J44)</f>
        <v>801</v>
      </c>
    </row>
    <row r="45" spans="1:11" x14ac:dyDescent="0.15">
      <c r="A45" s="1"/>
      <c r="H45" s="439" t="s">
        <v>415</v>
      </c>
      <c r="I45" s="440">
        <f>+‐187‐!D38</f>
        <v>471</v>
      </c>
      <c r="J45" s="440">
        <f>+‐187‐!E38</f>
        <v>334</v>
      </c>
      <c r="K45" s="426">
        <f>SUM(I45:J45)</f>
        <v>805</v>
      </c>
    </row>
    <row r="46" spans="1:11" x14ac:dyDescent="0.15">
      <c r="A46" s="1"/>
      <c r="H46" s="439" t="s">
        <v>416</v>
      </c>
      <c r="I46" s="441">
        <f>‐187‐!D39</f>
        <v>466</v>
      </c>
      <c r="J46" s="441">
        <f>‐187‐!E39</f>
        <v>338</v>
      </c>
      <c r="K46" s="426">
        <f>SUM(I46:J46)</f>
        <v>804</v>
      </c>
    </row>
    <row r="47" spans="1:11" x14ac:dyDescent="0.15">
      <c r="A47" s="1"/>
      <c r="H47" s="439" t="s">
        <v>418</v>
      </c>
      <c r="I47" s="441">
        <f>‐187‐!D40</f>
        <v>469</v>
      </c>
      <c r="J47" s="441">
        <f>‐187‐!E40</f>
        <v>338</v>
      </c>
      <c r="K47" s="426">
        <f>SUM(I47:J47)</f>
        <v>807</v>
      </c>
    </row>
    <row r="48" spans="1:11" x14ac:dyDescent="0.15">
      <c r="A48" s="1"/>
      <c r="H48" s="425"/>
      <c r="I48" s="425"/>
      <c r="J48" s="425"/>
      <c r="K48" s="421"/>
    </row>
    <row r="49" spans="1:10" x14ac:dyDescent="0.15">
      <c r="A49" s="1"/>
      <c r="H49" s="421" t="s">
        <v>424</v>
      </c>
      <c r="I49" s="425"/>
      <c r="J49" s="24"/>
    </row>
    <row r="50" spans="1:10" x14ac:dyDescent="0.15">
      <c r="A50" s="1"/>
      <c r="H50" s="424" t="s">
        <v>230</v>
      </c>
      <c r="I50" s="425"/>
      <c r="J50" s="24"/>
    </row>
    <row r="51" spans="1:10" x14ac:dyDescent="0.15">
      <c r="A51" s="1"/>
      <c r="H51" s="442" t="s">
        <v>219</v>
      </c>
      <c r="I51" s="442">
        <f>‐188‐!D6+‐188‐!D13+‐188‐!D21+‐188‐!D29+‐188‐!D39+‐188‐!D48+‐188‐!D54</f>
        <v>533</v>
      </c>
      <c r="J51" s="24"/>
    </row>
    <row r="52" spans="1:10" x14ac:dyDescent="0.15">
      <c r="A52" s="1"/>
      <c r="H52" s="442" t="s">
        <v>190</v>
      </c>
      <c r="I52" s="442">
        <f>‐189‐!D66</f>
        <v>7</v>
      </c>
      <c r="J52" s="24"/>
    </row>
    <row r="53" spans="1:10" x14ac:dyDescent="0.15">
      <c r="A53" s="1"/>
      <c r="H53" s="442" t="s">
        <v>192</v>
      </c>
      <c r="I53" s="442">
        <f>‐189‐!D104</f>
        <v>8</v>
      </c>
      <c r="J53" s="24"/>
    </row>
    <row r="54" spans="1:10" x14ac:dyDescent="0.15">
      <c r="A54" s="1"/>
      <c r="H54" s="442" t="s">
        <v>220</v>
      </c>
      <c r="I54" s="442">
        <f>‐189‐!D108</f>
        <v>3</v>
      </c>
      <c r="J54" s="24"/>
    </row>
    <row r="55" spans="1:10" x14ac:dyDescent="0.15">
      <c r="A55" s="1"/>
      <c r="H55" s="442" t="s">
        <v>221</v>
      </c>
      <c r="I55" s="442">
        <f>‐189‐!D109</f>
        <v>4</v>
      </c>
      <c r="J55" s="24"/>
    </row>
    <row r="56" spans="1:10" x14ac:dyDescent="0.15">
      <c r="A56" s="1"/>
      <c r="H56" s="442" t="s">
        <v>222</v>
      </c>
      <c r="I56" s="442">
        <f>‐189‐!D69</f>
        <v>100</v>
      </c>
      <c r="J56" s="24"/>
    </row>
    <row r="57" spans="1:10" x14ac:dyDescent="0.15">
      <c r="A57" s="1"/>
      <c r="H57" s="442" t="s">
        <v>200</v>
      </c>
      <c r="I57" s="442">
        <f>‐189‐!D84</f>
        <v>115</v>
      </c>
      <c r="J57" s="24"/>
    </row>
    <row r="58" spans="1:10" x14ac:dyDescent="0.15">
      <c r="A58" s="1"/>
      <c r="H58" s="443" t="s">
        <v>223</v>
      </c>
      <c r="I58" s="442">
        <f>‐189‐!D78</f>
        <v>35</v>
      </c>
      <c r="J58" s="24"/>
    </row>
    <row r="59" spans="1:10" ht="27" x14ac:dyDescent="0.15">
      <c r="A59" s="1"/>
      <c r="H59" s="444" t="s">
        <v>432</v>
      </c>
      <c r="I59" s="428">
        <v>2</v>
      </c>
    </row>
    <row r="60" spans="1:10" x14ac:dyDescent="0.15">
      <c r="A60" s="1"/>
      <c r="H60" s="421"/>
      <c r="I60" s="427">
        <f>SUM(I51:I59)</f>
        <v>807</v>
      </c>
    </row>
  </sheetData>
  <sheetProtection sheet="1" objects="1" scenarios="1" selectLockedCells="1" selectUnlockedCells="1"/>
  <mergeCells count="1">
    <mergeCell ref="A1:F1"/>
  </mergeCells>
  <phoneticPr fontId="25"/>
  <printOptions horizontalCentered="1"/>
  <pageMargins left="0.59055118110236227" right="0.59055118110236227" top="0.59055118110236227" bottom="0.59055118110236227" header="0.51181102362204722" footer="0.39370078740157483"/>
  <pageSetup paperSize="9" scale="74" firstPageNumber="30" orientation="portrait" useFirstPageNumber="1" verticalDpi="300" r:id="rId1"/>
  <headerFooter scaleWithDoc="0" alignWithMargins="0">
    <oddFooter>&amp;C&amp;"ＭＳ 明朝,標準"－&amp;12&amp;P&amp;11－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‐182‐</vt:lpstr>
      <vt:lpstr>‐183‐</vt:lpstr>
      <vt:lpstr>‐184‐</vt:lpstr>
      <vt:lpstr>‐185‐</vt:lpstr>
      <vt:lpstr>‐186‐</vt:lpstr>
      <vt:lpstr>‐187‐</vt:lpstr>
      <vt:lpstr>‐188‐</vt:lpstr>
      <vt:lpstr>‐189‐</vt:lpstr>
      <vt:lpstr>グラフ</vt:lpstr>
      <vt:lpstr>‐182‐!Print_Area</vt:lpstr>
      <vt:lpstr>‐184‐!Print_Area</vt:lpstr>
      <vt:lpstr>‐185‐!Print_Area</vt:lpstr>
      <vt:lpstr>‐187‐!Print_Area</vt:lpstr>
      <vt:lpstr>‐188‐!Print_Area</vt:lpstr>
      <vt:lpstr>‐189‐!Print_Area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大道 雅穂</dc:creator>
  <cp:lastModifiedBy>比嘉 友美</cp:lastModifiedBy>
  <cp:lastPrinted>2020-03-24T05:22:53Z</cp:lastPrinted>
  <dcterms:created xsi:type="dcterms:W3CDTF">2013-03-25T07:48:30Z</dcterms:created>
  <dcterms:modified xsi:type="dcterms:W3CDTF">2020-04-02T04:13:38Z</dcterms:modified>
</cp:coreProperties>
</file>