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10.160.129.51\fs\section\企-企画課\統計係\01_統計\03_統計うらそえ\令和４年版統計うらそえ\回答データ　アップロード用\"/>
    </mc:Choice>
  </mc:AlternateContent>
  <xr:revisionPtr revIDLastSave="0" documentId="13_ncr:1_{61DD5A98-9354-4D47-AD48-060359339759}" xr6:coauthVersionLast="45" xr6:coauthVersionMax="45" xr10:uidLastSave="{00000000-0000-0000-0000-000000000000}"/>
  <bookViews>
    <workbookView xWindow="20370" yWindow="-3480" windowWidth="29040" windowHeight="15840" activeTab="7" xr2:uid="{8D369CB1-270D-409E-995D-8F3EAEBA02BE}"/>
  </bookViews>
  <sheets>
    <sheet name="－95－" sheetId="1" r:id="rId1"/>
    <sheet name="－96－" sheetId="2" r:id="rId2"/>
    <sheet name="－97－" sheetId="15" r:id="rId3"/>
    <sheet name="－98－" sheetId="3" r:id="rId4"/>
    <sheet name="－99－" sheetId="4" r:id="rId5"/>
    <sheet name="－100－" sheetId="12" r:id="rId6"/>
    <sheet name="－101－" sheetId="16" r:id="rId7"/>
    <sheet name="グラフ" sheetId="10" r:id="rId8"/>
  </sheets>
  <definedNames>
    <definedName name="_xlnm.Print_Area" localSheetId="5">'－100－'!$A$1:$N$36</definedName>
    <definedName name="_xlnm.Print_Area" localSheetId="6">'－101－'!$O$1:$Z$36</definedName>
    <definedName name="_xlnm.Print_Area" localSheetId="0">'－95－'!$A$1:$G$53</definedName>
    <definedName name="_xlnm.Print_Area" localSheetId="1">'－96－'!$A$1:$H$45</definedName>
    <definedName name="_xlnm.Print_Area" localSheetId="2">'－97－'!$I$1:$V$45</definedName>
    <definedName name="_xlnm.Print_Area" localSheetId="3">'－98－'!$A$1:$Q$40</definedName>
    <definedName name="_xlnm.Print_Area" localSheetId="4">'－99－'!$A$1:$I$23</definedName>
    <definedName name="_xlnm.Print_Area" localSheetId="7">グラフ!$A$1:$F$129</definedName>
  </definedNames>
  <calcPr calcId="191029"/>
</workbook>
</file>

<file path=xl/calcChain.xml><?xml version="1.0" encoding="utf-8"?>
<calcChain xmlns="http://schemas.openxmlformats.org/spreadsheetml/2006/main">
  <c r="I11" i="10" l="1"/>
  <c r="I10" i="10"/>
  <c r="L125" i="10" l="1"/>
  <c r="J106" i="10"/>
  <c r="K107" i="10"/>
  <c r="K108" i="10"/>
  <c r="K109" i="10"/>
  <c r="K106" i="10"/>
  <c r="M32" i="16"/>
  <c r="K32" i="16"/>
  <c r="I32" i="16"/>
  <c r="G32" i="16"/>
  <c r="F32" i="16"/>
  <c r="E32" i="16"/>
  <c r="D32" i="16"/>
  <c r="C32" i="16"/>
  <c r="H17" i="16"/>
  <c r="G17" i="16"/>
  <c r="F17" i="16"/>
  <c r="E17" i="16"/>
  <c r="D17" i="16"/>
  <c r="C17" i="16"/>
  <c r="H42" i="10" l="1"/>
  <c r="H41" i="10"/>
  <c r="H40" i="10"/>
  <c r="H39" i="10"/>
  <c r="H38" i="10"/>
  <c r="I37" i="10"/>
  <c r="T16" i="2" l="1"/>
  <c r="V16" i="2"/>
  <c r="U16" i="2"/>
  <c r="I75" i="10"/>
  <c r="J42" i="2" l="1"/>
  <c r="J41" i="2"/>
  <c r="J40" i="2"/>
  <c r="J39" i="2"/>
  <c r="J38" i="2"/>
  <c r="J37" i="2"/>
  <c r="J36" i="2"/>
  <c r="J109" i="10" l="1"/>
  <c r="I109" i="10"/>
  <c r="J108" i="10"/>
  <c r="I108" i="10"/>
  <c r="J107" i="10"/>
  <c r="I107" i="10"/>
  <c r="I106" i="10"/>
  <c r="L45" i="10"/>
  <c r="L124" i="10" l="1"/>
  <c r="K124" i="10" s="1"/>
  <c r="L121" i="10" l="1"/>
  <c r="K121" i="10" s="1"/>
  <c r="L123" i="10"/>
  <c r="L122" i="10"/>
  <c r="K122" i="10" s="1"/>
  <c r="K126" i="10" l="1"/>
  <c r="H45" i="10"/>
  <c r="J45" i="10" l="1"/>
  <c r="I81" i="10" l="1"/>
  <c r="I80" i="10"/>
  <c r="I79" i="10"/>
  <c r="I78" i="10"/>
  <c r="I77" i="10"/>
  <c r="I76" i="10"/>
  <c r="I74" i="10"/>
  <c r="I73" i="10"/>
  <c r="I72" i="10"/>
  <c r="I71" i="10"/>
  <c r="M45" i="10"/>
  <c r="M44" i="10"/>
  <c r="L44" i="10"/>
  <c r="K45" i="10"/>
  <c r="K44" i="10"/>
  <c r="J44" i="10"/>
  <c r="I45" i="10"/>
  <c r="I44" i="10"/>
  <c r="K38" i="10"/>
  <c r="K39" i="10"/>
  <c r="K40" i="10"/>
  <c r="K41" i="10"/>
  <c r="K42" i="10"/>
  <c r="K37" i="10"/>
  <c r="J38" i="10"/>
  <c r="J39" i="10"/>
  <c r="J40" i="10"/>
  <c r="J41" i="10"/>
  <c r="J42" i="10"/>
  <c r="J37" i="10"/>
  <c r="K36" i="10"/>
  <c r="J36" i="10"/>
  <c r="I36" i="10"/>
  <c r="I38" i="10"/>
  <c r="I39" i="10"/>
  <c r="I40" i="10"/>
  <c r="I41" i="10"/>
  <c r="I42" i="10"/>
  <c r="I13" i="10"/>
  <c r="I12" i="10"/>
  <c r="I9" i="10"/>
  <c r="I7" i="10"/>
  <c r="I8" i="10"/>
  <c r="I6" i="10"/>
  <c r="I5" i="10"/>
  <c r="L40" i="10" l="1"/>
  <c r="L42" i="10"/>
  <c r="N45" i="10"/>
  <c r="L41" i="10"/>
  <c r="I46" i="10" l="1"/>
  <c r="J46" i="10"/>
  <c r="K46" i="10"/>
  <c r="M46" i="10"/>
  <c r="L46" i="10"/>
  <c r="N46" i="10" l="1"/>
</calcChain>
</file>

<file path=xl/sharedStrings.xml><?xml version="1.0" encoding="utf-8"?>
<sst xmlns="http://schemas.openxmlformats.org/spreadsheetml/2006/main" count="610" uniqueCount="312">
  <si>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</si>
  <si>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</si>
  <si>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</si>
  <si>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</si>
  <si>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</si>
  <si>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</si>
  <si>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</si>
  <si>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</si>
  <si>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</si>
  <si>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</si>
  <si>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</si>
  <si>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</si>
  <si>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（注）福地ダムの年間取水量には、新川ダム、安波ダム、</t>
  </si>
  <si>
    <t>資料：内閣府北部ダム統合管理事務所</t>
  </si>
  <si>
    <t>　　　普久川ダム、辺野喜ダムも含まれている。（統合運用）</t>
  </si>
  <si>
    <t>沖縄県企業局配水管理課　　　</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</si>
  <si>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</si>
  <si>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</si>
  <si>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</si>
  <si>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</si>
  <si>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</si>
  <si>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</si>
  <si>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</si>
  <si>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</si>
  <si>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</si>
  <si>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</si>
  <si>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</si>
  <si>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</si>
  <si>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</si>
  <si>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単位：（人、㎥、％）</t>
  </si>
  <si>
    <t>年　　　度</t>
  </si>
  <si>
    <t>行政人口</t>
  </si>
  <si>
    <t>営 業 用</t>
  </si>
  <si>
    <t>船 舶 用</t>
  </si>
  <si>
    <t>浴 場 用</t>
  </si>
  <si>
    <t>官公署用+基地用</t>
  </si>
  <si>
    <t>臨 時 用</t>
  </si>
  <si>
    <t>（単位：㎥）</t>
  </si>
  <si>
    <t>総 給 水 量</t>
  </si>
  <si>
    <t>11　月</t>
  </si>
  <si>
    <t>12　月</t>
  </si>
  <si>
    <t>月 平 均</t>
  </si>
  <si>
    <t>（単位：㎥、ℓ）</t>
  </si>
  <si>
    <t>（単位：ｍ、基）</t>
  </si>
  <si>
    <t>年　　度</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</si>
  <si>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</si>
  <si>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</si>
  <si>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</si>
  <si>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</si>
  <si>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</si>
  <si>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</si>
  <si>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</si>
  <si>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</si>
  <si>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</si>
  <si>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</si>
  <si>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</si>
  <si>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</si>
  <si>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</si>
  <si>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</si>
  <si>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（単位：人、％）</t>
  </si>
  <si>
    <t>那覇市</t>
  </si>
  <si>
    <t>うるま市</t>
  </si>
  <si>
    <t>宜野湾市</t>
  </si>
  <si>
    <t>宮古島市</t>
  </si>
  <si>
    <t>石垣市</t>
  </si>
  <si>
    <t>浦添市</t>
  </si>
  <si>
    <t>名護市</t>
  </si>
  <si>
    <t>糸満市</t>
  </si>
  <si>
    <t>沖縄市</t>
  </si>
  <si>
    <t>豊見城市</t>
  </si>
  <si>
    <t>南城市</t>
  </si>
  <si>
    <t>（単位：世帯、人）</t>
  </si>
  <si>
    <t>処　理　可　能</t>
  </si>
  <si>
    <t>接　　　続</t>
  </si>
  <si>
    <t>普　　及　　率　（％）</t>
  </si>
  <si>
    <t>（単位：件、千円）</t>
  </si>
  <si>
    <t>貸　  　付　　  額</t>
  </si>
  <si>
    <t>市域面積</t>
  </si>
  <si>
    <t>下水道計画面積</t>
  </si>
  <si>
    <t>（単位：延口数、1,000kWh）</t>
  </si>
  <si>
    <t xml:space="preserve"> 電　  　　　　  　　　　  　　　　  　　　　  　　力</t>
  </si>
  <si>
    <t>従　  　　量</t>
  </si>
  <si>
    <t>臨　　　　時</t>
  </si>
  <si>
    <t>公衆街路灯</t>
  </si>
  <si>
    <t>業 　務 　用</t>
  </si>
  <si>
    <t>低　  　　圧</t>
  </si>
  <si>
    <t>高圧500kW未満</t>
  </si>
  <si>
    <t>高圧500kW以上</t>
  </si>
  <si>
    <t>使用電力量</t>
  </si>
  <si>
    <t>電力量</t>
  </si>
  <si>
    <t xml:space="preserve">  　  従量とは普通一般の電灯をさす。</t>
  </si>
  <si>
    <t>（単位：kWh）</t>
  </si>
  <si>
    <t>変　　圧　　施　　設</t>
  </si>
  <si>
    <t xml:space="preserve"> 配　　電　　施　　設</t>
  </si>
  <si>
    <t>設　置　数</t>
  </si>
  <si>
    <t>変圧器容量</t>
  </si>
  <si>
    <t>配 電 電 柱</t>
  </si>
  <si>
    <t>配電線延長</t>
  </si>
  <si>
    <t>Ⅶ　　上 下 水 道 及 び 電 気</t>
  </si>
  <si>
    <t>接続率</t>
  </si>
  <si>
    <t>深　　夜</t>
    <rPh sb="0" eb="1">
      <t>シン</t>
    </rPh>
    <rPh sb="3" eb="4">
      <t>ヨル</t>
    </rPh>
    <phoneticPr fontId="18"/>
  </si>
  <si>
    <t>（注）接続率とは、あらゆる汚水排水の接続を指している。</t>
    <rPh sb="21" eb="22">
      <t>サ</t>
    </rPh>
    <phoneticPr fontId="18"/>
  </si>
  <si>
    <t xml:space="preserve">（注）接続とは、あらゆる汚水排水の接続を指している。 </t>
    <rPh sb="20" eb="21">
      <t>サ</t>
    </rPh>
    <phoneticPr fontId="18"/>
  </si>
  <si>
    <t>時間帯別・
Eeらいふ</t>
    <rPh sb="0" eb="3">
      <t>ジカンタイ</t>
    </rPh>
    <rPh sb="3" eb="4">
      <t>ベツ</t>
    </rPh>
    <phoneticPr fontId="18"/>
  </si>
  <si>
    <t>計</t>
    <rPh sb="0" eb="1">
      <t>ケイ</t>
    </rPh>
    <phoneticPr fontId="18"/>
  </si>
  <si>
    <t>年度</t>
    <phoneticPr fontId="18"/>
  </si>
  <si>
    <t>臨　　時</t>
    <phoneticPr fontId="18"/>
  </si>
  <si>
    <t>口 数</t>
    <phoneticPr fontId="18"/>
  </si>
  <si>
    <t>貯 水 池 別</t>
    <phoneticPr fontId="18"/>
  </si>
  <si>
    <t xml:space="preserve">（104）  上水道施設状況の推移  </t>
    <phoneticPr fontId="18"/>
  </si>
  <si>
    <t>設 置 数</t>
    <phoneticPr fontId="18"/>
  </si>
  <si>
    <t>（単位：千㎥）</t>
    <rPh sb="4" eb="5">
      <t>セン</t>
    </rPh>
    <phoneticPr fontId="18"/>
  </si>
  <si>
    <t>（47）用途別使用水量の推移（Ｐ96･97参照）</t>
    <phoneticPr fontId="18"/>
  </si>
  <si>
    <t>（48）用途別使用水量の構成 （Ｐ96･97参照）</t>
    <phoneticPr fontId="18"/>
  </si>
  <si>
    <t>　（51）使用電力量の構成（Ｐ100、101参照）</t>
    <rPh sb="5" eb="7">
      <t>シヨウ</t>
    </rPh>
    <rPh sb="7" eb="9">
      <t>デンリョク</t>
    </rPh>
    <rPh sb="11" eb="13">
      <t>コウセイ</t>
    </rPh>
    <phoneticPr fontId="18"/>
  </si>
  <si>
    <t>（注）平成20年度より最大施設能力は県企業局からの給水承認通知書を使用。</t>
    <rPh sb="1" eb="2">
      <t>チュウ</t>
    </rPh>
    <phoneticPr fontId="18"/>
  </si>
  <si>
    <t xml:space="preserve">（注）金武ダムは沖縄東部河川総合開発事業（国直轄事業）により、
</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phoneticPr fontId="18"/>
  </si>
  <si>
    <t>　　　億首ダムとして再開発され平成26年3月に完成した。</t>
    <phoneticPr fontId="18"/>
  </si>
  <si>
    <t>沖縄県企業局配水管理課　　　</t>
    <phoneticPr fontId="18"/>
  </si>
  <si>
    <t xml:space="preserve">沖縄県中部土木事務所        </t>
    <rPh sb="0" eb="3">
      <t>オキナワケン</t>
    </rPh>
    <rPh sb="3" eb="5">
      <t>チュウブ</t>
    </rPh>
    <rPh sb="5" eb="7">
      <t>ドボク</t>
    </rPh>
    <rPh sb="7" eb="9">
      <t>ジム</t>
    </rPh>
    <rPh sb="9" eb="10">
      <t>ショ</t>
    </rPh>
    <phoneticPr fontId="18"/>
  </si>
  <si>
    <t xml:space="preserve">沖縄県中部土木事務所　      </t>
    <rPh sb="0" eb="3">
      <t>オキナワケン</t>
    </rPh>
    <rPh sb="3" eb="5">
      <t>チュウブ</t>
    </rPh>
    <rPh sb="5" eb="7">
      <t>ドボク</t>
    </rPh>
    <rPh sb="7" eb="9">
      <t>ジム</t>
    </rPh>
    <rPh sb="9" eb="10">
      <t>ショ</t>
    </rPh>
    <phoneticPr fontId="18"/>
  </si>
  <si>
    <t>市   　別</t>
    <phoneticPr fontId="18"/>
  </si>
  <si>
    <t>（46）</t>
    <phoneticPr fontId="18"/>
  </si>
  <si>
    <t xml:space="preserve">   （46）市別年間配水量（Ｐ95参照）</t>
    <phoneticPr fontId="18"/>
  </si>
  <si>
    <t>名護市</t>
    <phoneticPr fontId="18"/>
  </si>
  <si>
    <t>（47）</t>
    <phoneticPr fontId="18"/>
  </si>
  <si>
    <t>（48）</t>
    <phoneticPr fontId="18"/>
  </si>
  <si>
    <t xml:space="preserve">   （49）市別下水道普及状況（Ｐ98参照）</t>
    <phoneticPr fontId="18"/>
  </si>
  <si>
    <t>（49）</t>
    <phoneticPr fontId="18"/>
  </si>
  <si>
    <t>（50）</t>
    <phoneticPr fontId="18"/>
  </si>
  <si>
    <t>　（定義）
　給水量＝配水量
　有収水量：料金として収入のあるもの
　無収水量：料金として収入のないもの
　無効水量：給水管からの漏水量など</t>
    <phoneticPr fontId="18"/>
  </si>
  <si>
    <t>低圧</t>
    <rPh sb="0" eb="2">
      <t>テイアツ</t>
    </rPh>
    <phoneticPr fontId="18"/>
  </si>
  <si>
    <t>家庭用・その他</t>
    <rPh sb="0" eb="3">
      <t>カテイヨウ</t>
    </rPh>
    <rPh sb="6" eb="7">
      <t>タ</t>
    </rPh>
    <phoneticPr fontId="18"/>
  </si>
  <si>
    <t>高圧</t>
    <rPh sb="0" eb="2">
      <t>コウアツ</t>
    </rPh>
    <phoneticPr fontId="18"/>
  </si>
  <si>
    <t>業務用高圧</t>
    <rPh sb="0" eb="3">
      <t>ギョウムヨウ</t>
    </rPh>
    <rPh sb="3" eb="5">
      <t>コウアツ</t>
    </rPh>
    <phoneticPr fontId="18"/>
  </si>
  <si>
    <t>特別高圧</t>
    <rPh sb="0" eb="2">
      <t>トクベツ</t>
    </rPh>
    <rPh sb="2" eb="4">
      <t>コウアツ</t>
    </rPh>
    <phoneticPr fontId="18"/>
  </si>
  <si>
    <t>業務用特別高圧</t>
    <rPh sb="0" eb="3">
      <t>ギョウムヨウ</t>
    </rPh>
    <rPh sb="3" eb="5">
      <t>トクベツ</t>
    </rPh>
    <rPh sb="5" eb="7">
      <t>コウアツ</t>
    </rPh>
    <phoneticPr fontId="18"/>
  </si>
  <si>
    <t>産業用・その他（特高）</t>
    <rPh sb="0" eb="3">
      <t>サンギョウヨウ</t>
    </rPh>
    <rPh sb="6" eb="7">
      <t>タ</t>
    </rPh>
    <rPh sb="8" eb="9">
      <t>トク</t>
    </rPh>
    <phoneticPr fontId="18"/>
  </si>
  <si>
    <t>（産業用・その他計）</t>
    <rPh sb="1" eb="4">
      <t>サンギョウヨウ</t>
    </rPh>
    <rPh sb="7" eb="8">
      <t>タ</t>
    </rPh>
    <rPh sb="8" eb="9">
      <t>ケイ</t>
    </rPh>
    <phoneticPr fontId="18"/>
  </si>
  <si>
    <t>資料：沖縄電力株式会社浦添支店（～H28年度）</t>
    <rPh sb="20" eb="22">
      <t>ネンド</t>
    </rPh>
    <phoneticPr fontId="18"/>
  </si>
  <si>
    <t>沖縄電力株式会社ネットワークサービスセンター（H29年度～）</t>
    <rPh sb="26" eb="28">
      <t>ネンド</t>
    </rPh>
    <phoneticPr fontId="18"/>
  </si>
  <si>
    <t>低圧</t>
    <rPh sb="0" eb="2">
      <t>テイアツ</t>
    </rPh>
    <phoneticPr fontId="18"/>
  </si>
  <si>
    <t>高圧</t>
    <rPh sb="0" eb="2">
      <t>コウアツ</t>
    </rPh>
    <phoneticPr fontId="18"/>
  </si>
  <si>
    <t>低圧</t>
    <rPh sb="0" eb="2">
      <t>テイアツ</t>
    </rPh>
    <phoneticPr fontId="18"/>
  </si>
  <si>
    <t>高圧</t>
    <rPh sb="0" eb="2">
      <t>コウアツ</t>
    </rPh>
    <phoneticPr fontId="18"/>
  </si>
  <si>
    <t>特別高圧</t>
    <rPh sb="0" eb="2">
      <t>トクベツ</t>
    </rPh>
    <rPh sb="2" eb="4">
      <t>コウアツ</t>
    </rPh>
    <phoneticPr fontId="18"/>
  </si>
  <si>
    <t>家庭用・その他</t>
    <rPh sb="0" eb="2">
      <t>カテイ</t>
    </rPh>
    <rPh sb="2" eb="3">
      <t>ヨウ</t>
    </rPh>
    <rPh sb="6" eb="7">
      <t>タ</t>
    </rPh>
    <phoneticPr fontId="18"/>
  </si>
  <si>
    <t>業務用</t>
    <rPh sb="0" eb="3">
      <t>ギョウムヨウ</t>
    </rPh>
    <phoneticPr fontId="18"/>
  </si>
  <si>
    <t>業務用特別高圧</t>
    <rPh sb="0" eb="3">
      <t>ギョウムヨウ</t>
    </rPh>
    <rPh sb="3" eb="5">
      <t>トクベツ</t>
    </rPh>
    <rPh sb="5" eb="7">
      <t>コウアツ</t>
    </rPh>
    <phoneticPr fontId="18"/>
  </si>
  <si>
    <t>電力量</t>
    <rPh sb="0" eb="2">
      <t>デンリョク</t>
    </rPh>
    <rPh sb="2" eb="3">
      <t>リョウ</t>
    </rPh>
    <phoneticPr fontId="18"/>
  </si>
  <si>
    <t>電力量合計</t>
    <rPh sb="0" eb="2">
      <t>デンリョク</t>
    </rPh>
    <rPh sb="2" eb="3">
      <t>リョウ</t>
    </rPh>
    <rPh sb="3" eb="5">
      <t>ゴウケイ</t>
    </rPh>
    <phoneticPr fontId="18"/>
  </si>
  <si>
    <t>産業用・その他</t>
    <rPh sb="0" eb="2">
      <t>サンギョウ</t>
    </rPh>
    <rPh sb="2" eb="3">
      <t>ヨウ</t>
    </rPh>
    <rPh sb="6" eb="7">
      <t>タ</t>
    </rPh>
    <phoneticPr fontId="18"/>
  </si>
  <si>
    <t>　（50）電力使用量の推移（Ｐ100、101参照）</t>
    <phoneticPr fontId="18"/>
  </si>
  <si>
    <t>令和元年度</t>
    <rPh sb="0" eb="2">
      <t>レイワ</t>
    </rPh>
    <rPh sb="2" eb="5">
      <t>ガンネンド</t>
    </rPh>
    <phoneticPr fontId="18"/>
  </si>
  <si>
    <t>資料：上下水道部</t>
  </si>
  <si>
    <t>令和元年度</t>
    <rPh sb="0" eb="2">
      <t>レイワ</t>
    </rPh>
    <rPh sb="2" eb="5">
      <t>モトネンド</t>
    </rPh>
    <phoneticPr fontId="18"/>
  </si>
  <si>
    <t>令和元年度</t>
    <rPh sb="0" eb="2">
      <t>レイワ</t>
    </rPh>
    <rPh sb="2" eb="3">
      <t>モト</t>
    </rPh>
    <rPh sb="3" eb="5">
      <t>ネンド</t>
    </rPh>
    <phoneticPr fontId="18"/>
  </si>
  <si>
    <t>資料：沖縄電力株式会社ネットワークサービスセンター</t>
    <phoneticPr fontId="18"/>
  </si>
  <si>
    <t>26</t>
    <phoneticPr fontId="18"/>
  </si>
  <si>
    <t>27</t>
    <phoneticPr fontId="18"/>
  </si>
  <si>
    <t>28</t>
    <phoneticPr fontId="18"/>
  </si>
  <si>
    <t>29</t>
    <phoneticPr fontId="18"/>
  </si>
  <si>
    <t>30</t>
    <phoneticPr fontId="18"/>
  </si>
  <si>
    <t>2</t>
    <phoneticPr fontId="18"/>
  </si>
  <si>
    <t>平成29年度</t>
    <phoneticPr fontId="18"/>
  </si>
  <si>
    <t>平成30年度</t>
    <phoneticPr fontId="18"/>
  </si>
  <si>
    <t>令和2年度</t>
    <rPh sb="0" eb="2">
      <t>レイワ</t>
    </rPh>
    <rPh sb="3" eb="5">
      <t>ネンド</t>
    </rPh>
    <phoneticPr fontId="18"/>
  </si>
  <si>
    <t>-</t>
    <phoneticPr fontId="18"/>
  </si>
  <si>
    <t>（単位：ヶ所、kVA、台、kVA、基、㎞）</t>
    <phoneticPr fontId="18"/>
  </si>
  <si>
    <t>平成27年度</t>
    <rPh sb="0" eb="2">
      <t>ヘイセイ</t>
    </rPh>
    <rPh sb="4" eb="6">
      <t>ネンド</t>
    </rPh>
    <phoneticPr fontId="18"/>
  </si>
  <si>
    <t>令和元年度</t>
    <rPh sb="0" eb="2">
      <t>レイワ</t>
    </rPh>
    <rPh sb="2" eb="4">
      <t>ガンネン</t>
    </rPh>
    <rPh sb="4" eb="5">
      <t>ド</t>
    </rPh>
    <phoneticPr fontId="18"/>
  </si>
  <si>
    <t>平成29年度</t>
    <rPh sb="0" eb="2">
      <t>ヘイセイ</t>
    </rPh>
    <rPh sb="4" eb="6">
      <t>ネンド</t>
    </rPh>
    <phoneticPr fontId="18"/>
  </si>
  <si>
    <t>(51)</t>
    <phoneticPr fontId="18"/>
  </si>
  <si>
    <t>（100）市別、年間配水量</t>
    <phoneticPr fontId="18"/>
  </si>
  <si>
    <t xml:space="preserve">（101）上水道の給水状況                                                                         </t>
    <phoneticPr fontId="18"/>
  </si>
  <si>
    <t xml:space="preserve">（102）月間給水量の推移                                                                     </t>
    <phoneticPr fontId="18"/>
  </si>
  <si>
    <t>（103）１日給水量及び１人１日有収水量</t>
    <rPh sb="15" eb="16">
      <t>ニチ</t>
    </rPh>
    <rPh sb="16" eb="18">
      <t>ユウシュウ</t>
    </rPh>
    <rPh sb="18" eb="20">
      <t>スイリョウ</t>
    </rPh>
    <phoneticPr fontId="18"/>
  </si>
  <si>
    <t xml:space="preserve">（107）水洗便所改造資金貸付状況  </t>
    <phoneticPr fontId="18"/>
  </si>
  <si>
    <t xml:space="preserve">下水道  </t>
    <phoneticPr fontId="18"/>
  </si>
  <si>
    <t>（108）公共下水道整備状況</t>
    <phoneticPr fontId="18"/>
  </si>
  <si>
    <t>（109）電灯・電力の契約口数及び使用電力量</t>
    <phoneticPr fontId="18"/>
  </si>
  <si>
    <t>電気</t>
    <phoneticPr fontId="18"/>
  </si>
  <si>
    <t xml:space="preserve">（110）１口当り使用電力量  </t>
    <phoneticPr fontId="18"/>
  </si>
  <si>
    <t xml:space="preserve">（111）電力供給施設の状況 </t>
    <phoneticPr fontId="18"/>
  </si>
  <si>
    <t>上水道</t>
    <phoneticPr fontId="18"/>
  </si>
  <si>
    <t>(産業用・その他計)</t>
    <rPh sb="1" eb="4">
      <t>サンギョウヨウ</t>
    </rPh>
    <rPh sb="7" eb="8">
      <t>タ</t>
    </rPh>
    <rPh sb="8" eb="9">
      <t>ケイ</t>
    </rPh>
    <phoneticPr fontId="18"/>
  </si>
  <si>
    <t>産業用・その他
（高圧）</t>
    <rPh sb="0" eb="3">
      <t>サンギョウヨウ</t>
    </rPh>
    <rPh sb="6" eb="7">
      <t>タ</t>
    </rPh>
    <rPh sb="9" eb="11">
      <t>コウアツ</t>
    </rPh>
    <phoneticPr fontId="18"/>
  </si>
  <si>
    <t>産業用・その他
（特高）</t>
    <rPh sb="0" eb="3">
      <t>サンギョウヨウ</t>
    </rPh>
    <rPh sb="6" eb="7">
      <t>タ</t>
    </rPh>
    <rPh sb="9" eb="10">
      <t>トク</t>
    </rPh>
    <phoneticPr fontId="18"/>
  </si>
  <si>
    <t>(業務用計)</t>
    <rPh sb="1" eb="4">
      <t>ギョウムヨウ</t>
    </rPh>
    <rPh sb="4" eb="5">
      <t>ケイ</t>
    </rPh>
    <phoneticPr fontId="18"/>
  </si>
  <si>
    <t>配電用変電所</t>
    <phoneticPr fontId="18"/>
  </si>
  <si>
    <t>（注）行政人口、給水人口は、各会計年度末の人口である。</t>
    <phoneticPr fontId="18"/>
  </si>
  <si>
    <t>平成25年度</t>
    <rPh sb="0" eb="2">
      <t>ヘイセイ</t>
    </rPh>
    <rPh sb="4" eb="6">
      <t>ネンド</t>
    </rPh>
    <phoneticPr fontId="18"/>
  </si>
  <si>
    <t>2</t>
    <phoneticPr fontId="18"/>
  </si>
  <si>
    <t>3</t>
    <phoneticPr fontId="18"/>
  </si>
  <si>
    <t>3</t>
    <phoneticPr fontId="18"/>
  </si>
  <si>
    <t>総数</t>
    <rPh sb="0" eb="2">
      <t>ソウスウ</t>
    </rPh>
    <phoneticPr fontId="18"/>
  </si>
  <si>
    <t>家事用+連合用</t>
    <rPh sb="0" eb="3">
      <t>カジヨウ</t>
    </rPh>
    <rPh sb="4" eb="6">
      <t>レンゴウ</t>
    </rPh>
    <rPh sb="6" eb="7">
      <t>ヨウ</t>
    </rPh>
    <phoneticPr fontId="18"/>
  </si>
  <si>
    <t>配　水　能　力</t>
  </si>
  <si>
    <t>平成29年度</t>
    <rPh sb="0" eb="2">
      <t>ヘイセイ</t>
    </rPh>
    <rPh sb="4" eb="6">
      <t>ネンド</t>
    </rPh>
    <phoneticPr fontId="18"/>
  </si>
  <si>
    <t>平成30年度</t>
    <rPh sb="0" eb="2">
      <t>ヘイセイ</t>
    </rPh>
    <rPh sb="4" eb="6">
      <t>ネンド</t>
    </rPh>
    <phoneticPr fontId="18"/>
  </si>
  <si>
    <t>令和元年度</t>
    <rPh sb="0" eb="2">
      <t>レイワ</t>
    </rPh>
    <rPh sb="2" eb="4">
      <t>ガンネン</t>
    </rPh>
    <rPh sb="4" eb="5">
      <t>ド</t>
    </rPh>
    <phoneticPr fontId="18"/>
  </si>
  <si>
    <t>大保ダム</t>
    <rPh sb="0" eb="1">
      <t>ダイ</t>
    </rPh>
    <rPh sb="1" eb="2">
      <t>ホ</t>
    </rPh>
    <phoneticPr fontId="18"/>
  </si>
  <si>
    <t>金武ダム</t>
    <rPh sb="0" eb="2">
      <t>キン</t>
    </rPh>
    <phoneticPr fontId="18"/>
  </si>
  <si>
    <t>山城ダム</t>
    <rPh sb="0" eb="2">
      <t>ヤマシロ</t>
    </rPh>
    <phoneticPr fontId="18"/>
  </si>
  <si>
    <t>倉敷ダム</t>
    <rPh sb="0" eb="2">
      <t>クラシキ</t>
    </rPh>
    <phoneticPr fontId="18"/>
  </si>
  <si>
    <t>新川ダム</t>
    <rPh sb="0" eb="2">
      <t>アラカワ</t>
    </rPh>
    <phoneticPr fontId="18"/>
  </si>
  <si>
    <t>貯　水　池　別</t>
    <rPh sb="0" eb="1">
      <t>チョ</t>
    </rPh>
    <rPh sb="2" eb="3">
      <t>ミズ</t>
    </rPh>
    <rPh sb="4" eb="5">
      <t>イケ</t>
    </rPh>
    <rPh sb="6" eb="7">
      <t>ベツ</t>
    </rPh>
    <phoneticPr fontId="18"/>
  </si>
  <si>
    <t>那覇市</t>
    <rPh sb="0" eb="3">
      <t>ナハシ</t>
    </rPh>
    <phoneticPr fontId="18"/>
  </si>
  <si>
    <t>うるま市</t>
    <rPh sb="3" eb="4">
      <t>シ</t>
    </rPh>
    <phoneticPr fontId="18"/>
  </si>
  <si>
    <t>宮古島市</t>
    <rPh sb="0" eb="3">
      <t>ミヤコジマ</t>
    </rPh>
    <rPh sb="3" eb="4">
      <t>シ</t>
    </rPh>
    <phoneticPr fontId="18"/>
  </si>
  <si>
    <t>石垣市</t>
    <rPh sb="0" eb="3">
      <t>イシガキシ</t>
    </rPh>
    <phoneticPr fontId="18"/>
  </si>
  <si>
    <t>浦添市</t>
    <rPh sb="0" eb="3">
      <t>ウラソエシ</t>
    </rPh>
    <phoneticPr fontId="18"/>
  </si>
  <si>
    <t>名護市</t>
    <rPh sb="0" eb="3">
      <t>ナゴシ</t>
    </rPh>
    <phoneticPr fontId="18"/>
  </si>
  <si>
    <t>宜野湾市</t>
    <rPh sb="0" eb="4">
      <t>ギノワンシ</t>
    </rPh>
    <phoneticPr fontId="18"/>
  </si>
  <si>
    <t>糸満市</t>
    <rPh sb="0" eb="2">
      <t>イトマン</t>
    </rPh>
    <rPh sb="2" eb="3">
      <t>シ</t>
    </rPh>
    <phoneticPr fontId="18"/>
  </si>
  <si>
    <t>　　　行政人口は、各年度末の人口であり、外国人登録人口を含む数値である。</t>
    <rPh sb="3" eb="5">
      <t>ギョウセイ</t>
    </rPh>
    <rPh sb="5" eb="7">
      <t>ジンコウ</t>
    </rPh>
    <rPh sb="9" eb="12">
      <t>カクネンド</t>
    </rPh>
    <rPh sb="12" eb="13">
      <t>マツ</t>
    </rPh>
    <rPh sb="14" eb="16">
      <t>ジンコウ</t>
    </rPh>
    <rPh sb="20" eb="23">
      <t>ガイコクジン</t>
    </rPh>
    <rPh sb="23" eb="25">
      <t>トウロク</t>
    </rPh>
    <rPh sb="25" eb="27">
      <t>ジンコウ</t>
    </rPh>
    <rPh sb="28" eb="29">
      <t>フク</t>
    </rPh>
    <rPh sb="30" eb="32">
      <t>スウチ</t>
    </rPh>
    <phoneticPr fontId="18"/>
  </si>
  <si>
    <t>　　　平成12年度版より修正（戸数→人口）、平成14年版より修正（水洗化率→接続率）</t>
    <rPh sb="3" eb="5">
      <t>ヘイセイ</t>
    </rPh>
    <rPh sb="7" eb="9">
      <t>ネンド</t>
    </rPh>
    <rPh sb="9" eb="10">
      <t>バン</t>
    </rPh>
    <rPh sb="12" eb="14">
      <t>シュウセイ</t>
    </rPh>
    <rPh sb="15" eb="17">
      <t>コスウ</t>
    </rPh>
    <rPh sb="18" eb="20">
      <t>ジンコウ</t>
    </rPh>
    <rPh sb="22" eb="24">
      <t>ヘイセイ</t>
    </rPh>
    <rPh sb="26" eb="27">
      <t>ネン</t>
    </rPh>
    <rPh sb="27" eb="28">
      <t>バン</t>
    </rPh>
    <rPh sb="30" eb="32">
      <t>シュウセイ</t>
    </rPh>
    <rPh sb="33" eb="35">
      <t>スイセン</t>
    </rPh>
    <rPh sb="35" eb="36">
      <t>カ</t>
    </rPh>
    <rPh sb="36" eb="37">
      <t>リツ</t>
    </rPh>
    <rPh sb="38" eb="40">
      <t>セツゾク</t>
    </rPh>
    <rPh sb="40" eb="41">
      <t>リツ</t>
    </rPh>
    <phoneticPr fontId="18"/>
  </si>
  <si>
    <t>（106）下水道普及人口</t>
    <rPh sb="5" eb="8">
      <t>ゲスイドウ</t>
    </rPh>
    <rPh sb="8" eb="10">
      <t>フキュウ</t>
    </rPh>
    <rPh sb="10" eb="12">
      <t>ジンコウ</t>
    </rPh>
    <phoneticPr fontId="18"/>
  </si>
  <si>
    <t>年度</t>
  </si>
  <si>
    <t>年度</t>
    <rPh sb="0" eb="2">
      <t>ネンド</t>
    </rPh>
    <phoneticPr fontId="18"/>
  </si>
  <si>
    <t>年　度</t>
    <rPh sb="0" eb="1">
      <t>ネン</t>
    </rPh>
    <rPh sb="2" eb="3">
      <t>ド</t>
    </rPh>
    <phoneticPr fontId="18"/>
  </si>
  <si>
    <t>（A）</t>
    <phoneticPr fontId="18"/>
  </si>
  <si>
    <t>人口（Ｂ）</t>
    <rPh sb="0" eb="2">
      <t>ジンコウ</t>
    </rPh>
    <phoneticPr fontId="18"/>
  </si>
  <si>
    <t>戸　数</t>
    <rPh sb="0" eb="1">
      <t>ト</t>
    </rPh>
    <rPh sb="2" eb="3">
      <t>スウ</t>
    </rPh>
    <phoneticPr fontId="18"/>
  </si>
  <si>
    <t>人口（Ｃ）</t>
    <rPh sb="0" eb="2">
      <t>ジンコウ</t>
    </rPh>
    <phoneticPr fontId="18"/>
  </si>
  <si>
    <t>Ｂ／Ａ</t>
    <phoneticPr fontId="18"/>
  </si>
  <si>
    <t>Ｃ／Ａ</t>
    <phoneticPr fontId="18"/>
  </si>
  <si>
    <t>Ｃ／Ｂ</t>
    <phoneticPr fontId="18"/>
  </si>
  <si>
    <t>年度</t>
    <rPh sb="0" eb="2">
      <t>ネンド</t>
    </rPh>
    <phoneticPr fontId="18"/>
  </si>
  <si>
    <t>平成29年度</t>
    <rPh sb="0" eb="2">
      <t>ヘイセイ</t>
    </rPh>
    <rPh sb="4" eb="6">
      <t>ネンド</t>
    </rPh>
    <phoneticPr fontId="18"/>
  </si>
  <si>
    <t>令和元年度</t>
    <rPh sb="0" eb="2">
      <t>レイワ</t>
    </rPh>
    <rPh sb="2" eb="5">
      <t>ガンネンド</t>
    </rPh>
    <phoneticPr fontId="18"/>
  </si>
  <si>
    <t>貸　付　件　数</t>
    <rPh sb="0" eb="1">
      <t>カシ</t>
    </rPh>
    <rPh sb="2" eb="3">
      <t>ツキ</t>
    </rPh>
    <rPh sb="4" eb="5">
      <t>ケン</t>
    </rPh>
    <rPh sb="6" eb="7">
      <t>スウ</t>
    </rPh>
    <phoneticPr fontId="18"/>
  </si>
  <si>
    <t>１ 件 当 り 貸 付 額</t>
    <rPh sb="2" eb="3">
      <t>ケン</t>
    </rPh>
    <rPh sb="4" eb="5">
      <t>アタ</t>
    </rPh>
    <rPh sb="8" eb="9">
      <t>カシ</t>
    </rPh>
    <rPh sb="10" eb="11">
      <t>ツキ</t>
    </rPh>
    <rPh sb="12" eb="13">
      <t>ガク</t>
    </rPh>
    <phoneticPr fontId="18"/>
  </si>
  <si>
    <t>区　　　　　分</t>
    <rPh sb="0" eb="1">
      <t>ク</t>
    </rPh>
    <rPh sb="6" eb="7">
      <t>ブン</t>
    </rPh>
    <phoneticPr fontId="18"/>
  </si>
  <si>
    <t>令和3年度</t>
    <rPh sb="0" eb="2">
      <t>レイワ</t>
    </rPh>
    <rPh sb="3" eb="5">
      <t>ネンド</t>
    </rPh>
    <phoneticPr fontId="18"/>
  </si>
  <si>
    <t>市街化区域面積</t>
    <rPh sb="0" eb="3">
      <t>シガイカ</t>
    </rPh>
    <rPh sb="3" eb="5">
      <t>クイキ</t>
    </rPh>
    <rPh sb="5" eb="7">
      <t>メンセキ</t>
    </rPh>
    <phoneticPr fontId="18"/>
  </si>
  <si>
    <t>下水道築造認可面積</t>
    <rPh sb="3" eb="5">
      <t>チクゾウ</t>
    </rPh>
    <rPh sb="5" eb="7">
      <t>ニンカ</t>
    </rPh>
    <rPh sb="7" eb="9">
      <t>メンセキ</t>
    </rPh>
    <phoneticPr fontId="18"/>
  </si>
  <si>
    <t>処理面積</t>
    <rPh sb="0" eb="4">
      <t>ショリメンセキ</t>
    </rPh>
    <phoneticPr fontId="18"/>
  </si>
  <si>
    <t>排水面積</t>
    <rPh sb="0" eb="2">
      <t>ハイスイ</t>
    </rPh>
    <rPh sb="2" eb="4">
      <t>メンセキ</t>
    </rPh>
    <phoneticPr fontId="18"/>
  </si>
  <si>
    <t>施　　設</t>
    <rPh sb="0" eb="1">
      <t>セ</t>
    </rPh>
    <rPh sb="3" eb="4">
      <t>セツ</t>
    </rPh>
    <phoneticPr fontId="18"/>
  </si>
  <si>
    <t>汚水管渠延長（ｍ）</t>
    <rPh sb="0" eb="2">
      <t>オスイ</t>
    </rPh>
    <rPh sb="2" eb="3">
      <t>カン</t>
    </rPh>
    <rPh sb="3" eb="4">
      <t>キョ</t>
    </rPh>
    <rPh sb="4" eb="6">
      <t>エンチョウ</t>
    </rPh>
    <phoneticPr fontId="18"/>
  </si>
  <si>
    <t>(人孔)マンホール(個)</t>
    <rPh sb="1" eb="3">
      <t>ジンコウ</t>
    </rPh>
    <rPh sb="10" eb="11">
      <t>コ</t>
    </rPh>
    <phoneticPr fontId="18"/>
  </si>
  <si>
    <t>汚水桝(個)</t>
    <rPh sb="0" eb="2">
      <t>オスイ</t>
    </rPh>
    <rPh sb="2" eb="3">
      <t>マス</t>
    </rPh>
    <rPh sb="4" eb="5">
      <t>コ</t>
    </rPh>
    <phoneticPr fontId="18"/>
  </si>
  <si>
    <t>ポンプ場</t>
    <rPh sb="3" eb="4">
      <t>ジョウ</t>
    </rPh>
    <phoneticPr fontId="18"/>
  </si>
  <si>
    <t>雨水管渠延長（ｍ）</t>
    <rPh sb="0" eb="2">
      <t>ウスイ</t>
    </rPh>
    <rPh sb="2" eb="3">
      <t>カン</t>
    </rPh>
    <rPh sb="3" eb="4">
      <t>キョ</t>
    </rPh>
    <rPh sb="4" eb="6">
      <t>エンチョウ</t>
    </rPh>
    <phoneticPr fontId="18"/>
  </si>
  <si>
    <t>（注）下水道・築造認可面積に軍用地面積を含む。</t>
    <rPh sb="1" eb="2">
      <t>チュウ</t>
    </rPh>
    <rPh sb="3" eb="6">
      <t>ゲスイドウ</t>
    </rPh>
    <rPh sb="7" eb="9">
      <t>チクゾウ</t>
    </rPh>
    <rPh sb="9" eb="11">
      <t>ニンカ</t>
    </rPh>
    <rPh sb="11" eb="13">
      <t>メンセキ</t>
    </rPh>
    <rPh sb="14" eb="17">
      <t>グンヨウチ</t>
    </rPh>
    <rPh sb="17" eb="19">
      <t>メンセキ</t>
    </rPh>
    <rPh sb="20" eb="21">
      <t>フク</t>
    </rPh>
    <phoneticPr fontId="18"/>
  </si>
  <si>
    <t>　　　処理面積・排水面積に牧港補給地区（キャンプキンザー）面積を含む。</t>
    <rPh sb="3" eb="5">
      <t>ショリ</t>
    </rPh>
    <rPh sb="5" eb="7">
      <t>メンセキ</t>
    </rPh>
    <rPh sb="8" eb="10">
      <t>ハイスイ</t>
    </rPh>
    <rPh sb="10" eb="12">
      <t>メンセキ</t>
    </rPh>
    <rPh sb="13" eb="15">
      <t>マキミナト</t>
    </rPh>
    <rPh sb="15" eb="17">
      <t>ホキュウ</t>
    </rPh>
    <rPh sb="17" eb="19">
      <t>チク</t>
    </rPh>
    <rPh sb="29" eb="31">
      <t>メンセキ</t>
    </rPh>
    <rPh sb="32" eb="33">
      <t>フク</t>
    </rPh>
    <phoneticPr fontId="18"/>
  </si>
  <si>
    <t>総　数</t>
    <rPh sb="0" eb="1">
      <t>ソウ</t>
    </rPh>
    <rPh sb="2" eb="3">
      <t>スウ</t>
    </rPh>
    <phoneticPr fontId="18"/>
  </si>
  <si>
    <t>電　　　　　　　　　　　　　　灯</t>
    <rPh sb="0" eb="1">
      <t>デン</t>
    </rPh>
    <rPh sb="15" eb="16">
      <t>ヒ</t>
    </rPh>
    <phoneticPr fontId="18"/>
  </si>
  <si>
    <t>契約口数</t>
    <rPh sb="0" eb="2">
      <t>ケイヤク</t>
    </rPh>
    <rPh sb="2" eb="3">
      <t>クチ</t>
    </rPh>
    <rPh sb="3" eb="4">
      <t>スウ</t>
    </rPh>
    <phoneticPr fontId="18"/>
  </si>
  <si>
    <t>使用電力量</t>
    <phoneticPr fontId="18"/>
  </si>
  <si>
    <t>定　　　額</t>
    <rPh sb="0" eb="1">
      <t>サダム</t>
    </rPh>
    <rPh sb="4" eb="5">
      <t>ガク</t>
    </rPh>
    <phoneticPr fontId="18"/>
  </si>
  <si>
    <t>口数</t>
    <rPh sb="0" eb="1">
      <t>クチ</t>
    </rPh>
    <rPh sb="1" eb="2">
      <t>スウ</t>
    </rPh>
    <phoneticPr fontId="18"/>
  </si>
  <si>
    <t>電力量</t>
    <rPh sb="0" eb="2">
      <t>デンリョク</t>
    </rPh>
    <rPh sb="2" eb="3">
      <t>リョウ</t>
    </rPh>
    <phoneticPr fontId="18"/>
  </si>
  <si>
    <t>R1</t>
    <phoneticPr fontId="18"/>
  </si>
  <si>
    <t>（業務用計）</t>
    <rPh sb="1" eb="3">
      <t>ギョウム</t>
    </rPh>
    <rPh sb="3" eb="4">
      <t>ヨウ</t>
    </rPh>
    <rPh sb="4" eb="5">
      <t>ケイ</t>
    </rPh>
    <phoneticPr fontId="18"/>
  </si>
  <si>
    <t>低圧</t>
    <rPh sb="0" eb="2">
      <t>テイアツ</t>
    </rPh>
    <phoneticPr fontId="18"/>
  </si>
  <si>
    <t>高圧</t>
    <rPh sb="0" eb="1">
      <t>コウ</t>
    </rPh>
    <rPh sb="1" eb="2">
      <t>アツ</t>
    </rPh>
    <phoneticPr fontId="18"/>
  </si>
  <si>
    <t>産業用・その他
（高圧）</t>
    <rPh sb="0" eb="3">
      <t>サンギョウヨウ</t>
    </rPh>
    <rPh sb="6" eb="7">
      <t>タ</t>
    </rPh>
    <rPh sb="10" eb="11">
      <t>アツ</t>
    </rPh>
    <phoneticPr fontId="18"/>
  </si>
  <si>
    <t xml:space="preserve">   　 臨時とは工事等の為臨時に使用するものをさす。</t>
    <rPh sb="5" eb="7">
      <t>リンジ</t>
    </rPh>
    <rPh sb="9" eb="11">
      <t>コウジ</t>
    </rPh>
    <rPh sb="11" eb="12">
      <t>ナド</t>
    </rPh>
    <rPh sb="13" eb="14">
      <t>タメ</t>
    </rPh>
    <rPh sb="14" eb="16">
      <t>リンジ</t>
    </rPh>
    <rPh sb="17" eb="19">
      <t>シヨウ</t>
    </rPh>
    <phoneticPr fontId="18"/>
  </si>
  <si>
    <t xml:space="preserve"> 　   公衆街路灯とは、主に道路に設置されているものをさす。</t>
    <rPh sb="5" eb="7">
      <t>コウシュウ</t>
    </rPh>
    <rPh sb="7" eb="9">
      <t>ガイロ</t>
    </rPh>
    <rPh sb="9" eb="10">
      <t>トウ</t>
    </rPh>
    <rPh sb="13" eb="14">
      <t>オモ</t>
    </rPh>
    <rPh sb="15" eb="17">
      <t>ドウロ</t>
    </rPh>
    <rPh sb="18" eb="20">
      <t>セッチ</t>
    </rPh>
    <phoneticPr fontId="18"/>
  </si>
  <si>
    <t>　　　深夜とは、深夜Ａ、深夜Ｂをさす。</t>
    <rPh sb="3" eb="5">
      <t>シンヤ</t>
    </rPh>
    <rPh sb="8" eb="10">
      <t>シンヤ</t>
    </rPh>
    <rPh sb="12" eb="14">
      <t>シンヤ</t>
    </rPh>
    <phoneticPr fontId="18"/>
  </si>
  <si>
    <t>平均</t>
    <rPh sb="0" eb="2">
      <t>ヘイキン</t>
    </rPh>
    <phoneticPr fontId="18"/>
  </si>
  <si>
    <t xml:space="preserve"> Ⅶ　上下水道及び電気</t>
    <phoneticPr fontId="18"/>
  </si>
  <si>
    <t>（単位：千㎥）</t>
    <phoneticPr fontId="18"/>
  </si>
  <si>
    <t>（98）貯水池の状況（令和3年度）</t>
    <rPh sb="11" eb="13">
      <t>レイワ</t>
    </rPh>
    <phoneticPr fontId="18"/>
  </si>
  <si>
    <t>　本市の上水道は、昭和37年4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施設の拡張を毎年行い、昭和43年2月には市全域に給水するまでに至った。令和2年度の上水道の給水状況をみると、給水人口115,422人、給水栓数32,157、送配水管総延長342,140メートル、総給水量14,187,548立方メートル、普及率100％となっている。　</t>
    <rPh sb="129" eb="131">
      <t>マイトシ</t>
    </rPh>
    <rPh sb="154" eb="155">
      <t>イタ</t>
    </rPh>
    <rPh sb="158" eb="160">
      <t>レイワ</t>
    </rPh>
    <rPh sb="161" eb="162">
      <t>ネン</t>
    </rPh>
    <phoneticPr fontId="18"/>
  </si>
  <si>
    <t>無収水量
Ｅ</t>
    <phoneticPr fontId="18"/>
  </si>
  <si>
    <t>無効水量
Ｆ</t>
    <phoneticPr fontId="18"/>
  </si>
  <si>
    <t>普 及 率
(B/A・100)</t>
    <phoneticPr fontId="18"/>
  </si>
  <si>
    <t>無 効 率
(F/C・100)</t>
    <phoneticPr fontId="18"/>
  </si>
  <si>
    <t>有 収 率
(D/C・100)</t>
    <phoneticPr fontId="18"/>
  </si>
  <si>
    <t>行政人口
Ａ</t>
    <rPh sb="0" eb="2">
      <t>ギョウセイ</t>
    </rPh>
    <rPh sb="2" eb="4">
      <t>ジンコウ</t>
    </rPh>
    <phoneticPr fontId="18"/>
  </si>
  <si>
    <t>給水人口
Ｂ</t>
    <rPh sb="0" eb="2">
      <t>キュウスイ</t>
    </rPh>
    <rPh sb="2" eb="4">
      <t>ジンコウ</t>
    </rPh>
    <phoneticPr fontId="18"/>
  </si>
  <si>
    <t>給　水　量
Ｃ＝Ｄ＋Ｅ＋Ｆ</t>
    <phoneticPr fontId="18"/>
  </si>
  <si>
    <t>有収水量Ｄ</t>
    <rPh sb="0" eb="1">
      <t>アリ</t>
    </rPh>
    <rPh sb="1" eb="2">
      <t>オサム</t>
    </rPh>
    <phoneticPr fontId="18"/>
  </si>
  <si>
    <t>有収水量Ｄ</t>
    <phoneticPr fontId="18"/>
  </si>
  <si>
    <t>4　月</t>
    <phoneticPr fontId="18"/>
  </si>
  <si>
    <t>5　月</t>
    <phoneticPr fontId="18"/>
  </si>
  <si>
    <t>6　月</t>
    <phoneticPr fontId="18"/>
  </si>
  <si>
    <t>7　月</t>
    <phoneticPr fontId="18"/>
  </si>
  <si>
    <t>8　月</t>
    <phoneticPr fontId="18"/>
  </si>
  <si>
    <t>9　月</t>
    <phoneticPr fontId="18"/>
  </si>
  <si>
    <t>10　月</t>
    <phoneticPr fontId="18"/>
  </si>
  <si>
    <t>1　月</t>
    <phoneticPr fontId="18"/>
  </si>
  <si>
    <t>2　月</t>
    <phoneticPr fontId="18"/>
  </si>
  <si>
    <t>3　月</t>
    <phoneticPr fontId="18"/>
  </si>
  <si>
    <t>1日給水量（㎡）</t>
    <rPh sb="1" eb="2">
      <t>ニチ</t>
    </rPh>
    <rPh sb="2" eb="5">
      <t>キュウスイリョウ</t>
    </rPh>
    <phoneticPr fontId="18"/>
  </si>
  <si>
    <t>1人1日有収水量（ℓ）</t>
    <phoneticPr fontId="18"/>
  </si>
  <si>
    <t>（注）1人1日給水量は、当該年度の月平均人口を基に算出した数値である。</t>
  </si>
  <si>
    <t>（注）平成20年度より1人1日給水量（平均・最大）には基地使用水量含まず。</t>
    <rPh sb="1" eb="2">
      <t>チュウ</t>
    </rPh>
    <phoneticPr fontId="18"/>
  </si>
  <si>
    <t>（105）市別下水道普及状況（令和4年3月末日現在）</t>
    <rPh sb="15" eb="17">
      <t>レイワ</t>
    </rPh>
    <phoneticPr fontId="18"/>
  </si>
  <si>
    <t xml:space="preserve">  本市の下水道は、昭和46年に事業認可を得て、米民政府の補助（91％）を受けて字牧港、城間、屋富祖、勢理客地域の工事に着工した。本土復帰後の昭和47年5月に第1回目の事業計画変更が許可され、同年10月に公共下水道の第1次供用開始を告示した。昭和48年5月の都市計画法に準じて、同年6月に那覇広域都市計画下水道事業（浦添公共下水道）の認可を得て、現在に至っている。</t>
    <rPh sb="176" eb="177">
      <t>イタ</t>
    </rPh>
    <phoneticPr fontId="18"/>
  </si>
  <si>
    <t>行政人口
（Ａ）</t>
    <rPh sb="0" eb="2">
      <t>ギョウセイ</t>
    </rPh>
    <rPh sb="2" eb="4">
      <t>ジンコウ</t>
    </rPh>
    <phoneticPr fontId="18"/>
  </si>
  <si>
    <t>利用可能人口
（Ｂ）</t>
    <rPh sb="0" eb="2">
      <t>リヨウ</t>
    </rPh>
    <rPh sb="2" eb="4">
      <t>カノウ</t>
    </rPh>
    <rPh sb="4" eb="6">
      <t>ジンコウ</t>
    </rPh>
    <phoneticPr fontId="18"/>
  </si>
  <si>
    <t>人 口 普 及 率
（Ｂ／Ａ）</t>
    <phoneticPr fontId="18"/>
  </si>
  <si>
    <t>うち利用人口
（Ｃ）</t>
    <phoneticPr fontId="18"/>
  </si>
  <si>
    <t>接  続  率
（Ｃ／Ｂ）</t>
    <phoneticPr fontId="18"/>
  </si>
  <si>
    <t>（注）電力自由化に伴い平成29年度より区分変更（低圧電力・公衆街路灯・深夜電力は「低圧」区分～仕分け）</t>
    <phoneticPr fontId="18"/>
  </si>
  <si>
    <t xml:space="preserve">  　  定額とは外灯などのような料金が一定しているものをさす。（20年度より防犯灯含む）</t>
    <phoneticPr fontId="18"/>
  </si>
  <si>
    <t xml:space="preserve">  　  契約口数における総数は各月の数字を年度末まで加えた延口数である。</t>
    <phoneticPr fontId="18"/>
  </si>
  <si>
    <t>…</t>
  </si>
  <si>
    <t>…</t>
    <phoneticPr fontId="18"/>
  </si>
  <si>
    <t>（99）貯水池別、平均貯水量</t>
    <phoneticPr fontId="18"/>
  </si>
  <si>
    <t>資料：沖縄電力株式会社那覇支店</t>
    <rPh sb="11" eb="15">
      <t>ナハシテン</t>
    </rPh>
    <phoneticPr fontId="18"/>
  </si>
  <si>
    <t>（注）平成20年度より1人1日給水量（平均・最大）には基地使用水量を含まない。</t>
    <rPh sb="1" eb="2">
      <t>チュウ</t>
    </rPh>
    <rPh sb="34" eb="35">
      <t>フク</t>
    </rPh>
    <phoneticPr fontId="18"/>
  </si>
  <si>
    <t>（注）電力自由化に伴い平成29年度より区分変更（低圧電力・公衆街路灯・深夜電力は「低圧」区分へ仕分け）</t>
    <phoneticPr fontId="18"/>
  </si>
  <si>
    <t>総数</t>
    <rPh sb="0" eb="2">
      <t>ソウスウ</t>
    </rPh>
    <phoneticPr fontId="18"/>
  </si>
  <si>
    <t>（産業用・
その他計）</t>
    <rPh sb="1" eb="4">
      <t>サンギョウヨウ</t>
    </rPh>
    <rPh sb="8" eb="9">
      <t>タ</t>
    </rPh>
    <rPh sb="9" eb="10">
      <t>ケイ</t>
    </rPh>
    <phoneticPr fontId="18"/>
  </si>
  <si>
    <t>(産業用・
その他計)</t>
    <rPh sb="1" eb="4">
      <t>サンギョウヨウ</t>
    </rPh>
    <rPh sb="8" eb="9">
      <t>タ</t>
    </rPh>
    <rPh sb="9" eb="10">
      <t>ケイ</t>
    </rPh>
    <phoneticPr fontId="18"/>
  </si>
  <si>
    <t>糸満市</t>
    <rPh sb="0" eb="2">
      <t>イトマン</t>
    </rPh>
    <rPh sb="2" eb="3">
      <t>シ</t>
    </rPh>
    <phoneticPr fontId="18"/>
  </si>
  <si>
    <t>平成28年度</t>
    <rPh sb="0" eb="2">
      <t>ヘイセイ</t>
    </rPh>
    <rPh sb="4" eb="6">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</si>
</sst>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0&quot;%&quot;\ "/>
    <numFmt numFmtId="190" formatCode="#,##0_ ;[Red]\-#,##0\ "/>
    <numFmt numFmtId="191" formatCode="&quot;平&quot;&quot;成&quot;##&quot;年度&quot;"/>
    <numFmt numFmtId="192" formatCode="0.0_);[Red]\(0.0\)"/>
  </numFmts>
  <fonts count="39"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10"/>
      <name val="ＭＳ 明朝"/>
      <family val="1"/>
      <charset val="128"/>
    </font>
    <font>
      <sz val="9"/>
      <name val="ＭＳ 明朝"/>
      <family val="1"/>
      <charset val="128"/>
    </font>
    <font>
      <b/>
      <sz val="6"/>
      <name val="ＭＳ 明朝"/>
      <family val="1"/>
      <charset val="128"/>
    </font>
    <font>
      <sz val="10"/>
      <color theme="1"/>
      <name val="ＭＳ 明朝"/>
      <family val="1"/>
      <charset val="128"/>
    </font>
    <font>
      <sz val="11"/>
      <name val="ＭＳ 明朝"/>
      <family val="1"/>
      <charset val="128"/>
    </font>
    <font>
      <sz val="16"/>
      <name val="ＭＳ 明朝"/>
      <family val="1"/>
      <charset val="128"/>
    </font>
    <font>
      <sz val="14"/>
      <name val="ＭＳ 明朝"/>
      <family val="1"/>
      <charset val="128"/>
    </font>
    <font>
      <sz val="8"/>
      <color theme="1"/>
      <name val="ＭＳ 明朝"/>
      <family val="1"/>
      <charset val="128"/>
    </font>
    <font>
      <sz val="9"/>
      <color theme="1"/>
      <name val="ＭＳ 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9"/>
      <color theme="0"/>
      <name val="ＭＳ 明朝"/>
      <family val="1"/>
      <charset val="128"/>
    </font>
    <font>
      <b/>
      <sz val="9"/>
      <color theme="0"/>
      <name val="ＭＳ 明朝"/>
      <family val="1"/>
      <charset val="128"/>
    </font>
    <font>
      <b/>
      <sz val="10"/>
      <color theme="0"/>
      <name val="ＭＳ 明朝"/>
      <family val="1"/>
      <charset val="128"/>
    </font>
    <font>
      <sz val="11"/>
      <color theme="0"/>
      <name val="ＭＳ 明朝"/>
      <family val="1"/>
      <charset val="128"/>
    </font>
    <font>
      <sz val="6"/>
      <color theme="0"/>
      <name val="ＭＳ 明朝"/>
      <family val="1"/>
      <charset val="128"/>
    </font>
    <font>
      <b/>
      <u/>
      <sz val="10"/>
      <color theme="0"/>
      <name val="ＭＳ 明朝"/>
      <family val="1"/>
      <charset val="128"/>
    </font>
    <font>
      <b/>
      <sz val="6"/>
      <color theme="0"/>
      <name val="ＭＳ 明朝"/>
      <family val="1"/>
      <charset val="128"/>
    </font>
    <font>
      <b/>
      <sz val="8"/>
      <color theme="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8F8F8"/>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top style="thin">
        <color indexed="8"/>
      </top>
      <bottom/>
      <diagonal/>
    </border>
    <border>
      <left style="medium">
        <color indexed="64"/>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bottom style="medium">
        <color auto="1"/>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style="thin">
        <color indexed="8"/>
      </right>
      <top style="thin">
        <color indexed="8"/>
      </top>
      <bottom style="thin">
        <color indexed="8"/>
      </bottom>
      <diagonal/>
    </border>
    <border>
      <left/>
      <right style="medium">
        <color indexed="8"/>
      </right>
      <top/>
      <bottom/>
      <diagonal/>
    </border>
    <border>
      <left/>
      <right style="medium">
        <color indexed="64"/>
      </right>
      <top/>
      <bottom/>
      <diagonal/>
    </border>
    <border>
      <left/>
      <right style="medium">
        <color indexed="8"/>
      </right>
      <top style="medium">
        <color indexed="8"/>
      </top>
      <bottom style="thin">
        <color indexed="8"/>
      </bottom>
      <diagonal/>
    </border>
    <border>
      <left style="thin">
        <color indexed="64"/>
      </left>
      <right style="medium">
        <color indexed="64"/>
      </right>
      <top style="medium">
        <color indexed="64"/>
      </top>
      <bottom style="thin">
        <color indexed="8"/>
      </bottom>
      <diagonal/>
    </border>
    <border>
      <left style="thin">
        <color indexed="64"/>
      </left>
      <right/>
      <top style="medium">
        <color indexed="64"/>
      </top>
      <bottom style="thin">
        <color indexed="8"/>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8"/>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8"/>
      </left>
      <right style="thin">
        <color indexed="64"/>
      </right>
      <top style="medium">
        <color indexed="8"/>
      </top>
      <bottom style="thin">
        <color indexed="8"/>
      </bottom>
      <diagonal/>
    </border>
    <border>
      <left/>
      <right style="medium">
        <color indexed="64"/>
      </right>
      <top style="thin">
        <color indexed="64"/>
      </top>
      <bottom/>
      <diagonal/>
    </border>
    <border>
      <left/>
      <right style="medium">
        <color indexed="64"/>
      </right>
      <top style="thin">
        <color indexed="64"/>
      </top>
      <bottom style="thin">
        <color indexed="8"/>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bottom style="thin">
        <color indexed="64"/>
      </bottom>
      <diagonal/>
    </border>
    <border>
      <left/>
      <right style="thin">
        <color indexed="8"/>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64"/>
      </top>
      <bottom/>
      <diagonal/>
    </border>
    <border>
      <left/>
      <right style="thin">
        <color indexed="64"/>
      </right>
      <top style="medium">
        <color indexed="64"/>
      </top>
      <bottom style="thin">
        <color indexed="8"/>
      </bottom>
      <diagonal/>
    </border>
    <border>
      <left/>
      <right style="medium">
        <color indexed="8"/>
      </right>
      <top style="medium">
        <color indexed="8"/>
      </top>
      <bottom/>
      <diagonal/>
    </border>
    <border>
      <left/>
      <right style="medium">
        <color indexed="8"/>
      </right>
      <top/>
      <bottom style="thin">
        <color indexed="8"/>
      </bottom>
      <diagonal/>
    </border>
    <border>
      <left/>
      <right/>
      <top style="medium">
        <color indexed="8"/>
      </top>
      <bottom style="thin">
        <color indexed="8"/>
      </bottom>
      <diagonal/>
    </border>
    <border>
      <left/>
      <right style="thin">
        <color indexed="8"/>
      </right>
      <top style="medium">
        <color indexed="8"/>
      </top>
      <bottom/>
      <diagonal/>
    </border>
    <border>
      <left/>
      <right style="thin">
        <color indexed="8"/>
      </right>
      <top style="thin">
        <color indexed="64"/>
      </top>
      <bottom style="thin">
        <color indexed="8"/>
      </bottom>
      <diagonal/>
    </border>
    <border>
      <left/>
      <right style="thin">
        <color indexed="64"/>
      </right>
      <top style="medium">
        <color indexed="64"/>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auto="1"/>
      </left>
      <right/>
      <top/>
      <bottom/>
      <diagonal/>
    </border>
    <border>
      <left style="medium">
        <color indexed="8"/>
      </left>
      <right/>
      <top style="medium">
        <color indexed="8"/>
      </top>
      <bottom/>
      <diagonal/>
    </border>
    <border>
      <left style="medium">
        <color indexed="8"/>
      </left>
      <right/>
      <top/>
      <bottom style="thin">
        <color indexed="8"/>
      </bottom>
      <diagonal/>
    </border>
    <border>
      <left/>
      <right style="medium">
        <color indexed="8"/>
      </right>
      <top style="thin">
        <color indexed="8"/>
      </top>
      <bottom style="thin">
        <color indexed="8"/>
      </bottom>
      <diagonal/>
    </border>
    <border>
      <left/>
      <right style="medium">
        <color indexed="64"/>
      </right>
      <top style="medium">
        <color indexed="8"/>
      </top>
      <bottom style="thin">
        <color indexed="8"/>
      </bottom>
      <diagonal/>
    </border>
    <border>
      <left/>
      <right style="thin">
        <color indexed="64"/>
      </right>
      <top/>
      <bottom style="medium">
        <color indexed="64"/>
      </bottom>
      <diagonal/>
    </border>
    <border>
      <left style="medium">
        <color indexed="64"/>
      </left>
      <right/>
      <top style="thin">
        <color indexed="64"/>
      </top>
      <bottom style="thin">
        <color indexed="8"/>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8"/>
      </bottom>
      <diagonal/>
    </border>
    <border>
      <left/>
      <right style="medium">
        <color indexed="64"/>
      </right>
      <top style="thin">
        <color indexed="8"/>
      </top>
      <bottom style="thin">
        <color indexed="8"/>
      </bottom>
      <diagonal/>
    </border>
    <border>
      <left/>
      <right style="thin">
        <color indexed="8"/>
      </right>
      <top/>
      <bottom style="medium">
        <color indexed="8"/>
      </bottom>
      <diagonal/>
    </border>
    <border>
      <left style="thin">
        <color indexed="8"/>
      </left>
      <right style="thin">
        <color indexed="8"/>
      </right>
      <top style="thin">
        <color indexed="8"/>
      </top>
      <bottom/>
      <diagonal/>
    </border>
    <border>
      <left/>
      <right style="thin">
        <color indexed="8"/>
      </right>
      <top style="medium">
        <color indexed="64"/>
      </top>
      <bottom style="thin">
        <color indexed="8"/>
      </bottom>
      <diagonal/>
    </border>
    <border>
      <left style="medium">
        <color indexed="64"/>
      </left>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right style="medium">
        <color indexed="8"/>
      </right>
      <top style="medium">
        <color indexed="64"/>
      </top>
      <bottom style="thin">
        <color indexed="8"/>
      </bottom>
      <diagonal/>
    </border>
    <border>
      <left style="thin">
        <color auto="1"/>
      </left>
      <right/>
      <top/>
      <bottom style="medium">
        <color indexed="64"/>
      </bottom>
      <diagonal/>
    </border>
    <border>
      <left/>
      <right style="medium">
        <color indexed="8"/>
      </right>
      <top/>
      <bottom style="medium">
        <color indexed="64"/>
      </bottom>
      <diagonal/>
    </border>
    <border>
      <left style="thin">
        <color indexed="8"/>
      </left>
      <right style="medium">
        <color indexed="8"/>
      </right>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indexed="64"/>
      </right>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indexed="8"/>
      </top>
      <bottom/>
      <diagonal/>
    </border>
    <border>
      <left/>
      <right style="thin">
        <color auto="1"/>
      </right>
      <top/>
      <bottom/>
      <diagonal/>
    </border>
    <border>
      <left/>
      <right style="thin">
        <color auto="1"/>
      </right>
      <top style="thin">
        <color indexed="8"/>
      </top>
      <bottom/>
      <diagonal/>
    </border>
    <border>
      <left style="medium">
        <color indexed="64"/>
      </left>
      <right style="thin">
        <color indexed="8"/>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64"/>
      </right>
      <top style="medium">
        <color auto="1"/>
      </top>
      <bottom style="thin">
        <color indexed="8"/>
      </bottom>
      <diagonal/>
    </border>
    <border>
      <left/>
      <right style="thin">
        <color indexed="8"/>
      </right>
      <top style="medium">
        <color auto="1"/>
      </top>
      <bottom style="thin">
        <color indexed="8"/>
      </bottom>
      <diagonal/>
    </border>
    <border>
      <left style="medium">
        <color indexed="64"/>
      </left>
      <right/>
      <top style="thin">
        <color indexed="64"/>
      </top>
      <bottom/>
      <diagonal/>
    </border>
    <border>
      <left/>
      <right style="thin">
        <color indexed="8"/>
      </right>
      <top style="thin">
        <color indexed="64"/>
      </top>
      <bottom/>
      <diagonal/>
    </border>
    <border>
      <left style="medium">
        <color indexed="64"/>
      </left>
      <right/>
      <top style="medium">
        <color indexed="64"/>
      </top>
      <bottom/>
      <diagonal/>
    </border>
    <border>
      <left/>
      <right style="thin">
        <color indexed="8"/>
      </right>
      <top style="medium">
        <color indexed="64"/>
      </top>
      <bottom/>
      <diagonal/>
    </border>
    <border>
      <left/>
      <right style="medium">
        <color indexed="64"/>
      </right>
      <top style="medium">
        <color indexed="64"/>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19" fillId="0" borderId="0" applyFill="0" applyBorder="0" applyProtection="0">
      <alignment vertical="center"/>
    </xf>
    <xf numFmtId="0" fontId="19"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19"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xf numFmtId="38" fontId="19" fillId="0" borderId="0" applyFont="0" applyFill="0" applyBorder="0" applyAlignment="0" applyProtection="0">
      <alignment vertical="center"/>
    </xf>
  </cellStyleXfs>
  <cellXfs count="763">
    <xf numFmtId="0" fontId="0" fillId="0" borderId="0" xfId="0">
      <alignmen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0" fontId="18" fillId="0" borderId="0" xfId="0" applyFont="1">
      <alignment vertical="center"/>
    </xf>
    <xf numFmtId="0" fontId="18" fillId="0" borderId="0" xfId="0" applyFont="1" applyBorder="1">
      <alignment vertical="center"/>
    </xf>
    <xf numFmtId="176" fontId="18" fillId="0" borderId="0" xfId="0" applyNumberFormat="1" applyFont="1">
      <alignment vertical="center"/>
    </xf>
    <xf numFmtId="0" fontId="22" fillId="0" borderId="0" xfId="0" applyFont="1" applyFill="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176" fontId="0" fillId="0" borderId="10" xfId="0" applyNumberFormat="1" applyFont="1" applyFill="1" applyBorder="1" applyAlignment="1">
      <alignment vertical="center"/>
    </xf>
    <xf numFmtId="0" fontId="0" fillId="0" borderId="80" xfId="0" applyFont="1" applyFill="1" applyBorder="1" applyAlignment="1">
      <alignment horizontal="center" vertical="center"/>
    </xf>
    <xf numFmtId="0" fontId="23" fillId="0" borderId="0" xfId="0" applyFont="1" applyBorder="1" applyAlignment="1">
      <alignment horizontal="center" vertical="center"/>
    </xf>
    <xf numFmtId="176" fontId="21" fillId="0" borderId="0" xfId="0" applyNumberFormat="1" applyFont="1" applyBorder="1" applyAlignment="1">
      <alignment horizontal="right" vertical="center"/>
    </xf>
    <xf numFmtId="176" fontId="0" fillId="0" borderId="16" xfId="0" applyNumberFormat="1" applyFont="1" applyFill="1" applyBorder="1" applyAlignment="1">
      <alignment vertical="center"/>
    </xf>
    <xf numFmtId="0" fontId="0" fillId="0" borderId="69" xfId="0" applyFont="1" applyFill="1" applyBorder="1" applyAlignment="1">
      <alignment horizontal="center" vertical="center"/>
    </xf>
    <xf numFmtId="176" fontId="0" fillId="0" borderId="19" xfId="0" applyNumberFormat="1" applyFont="1" applyFill="1" applyBorder="1" applyAlignment="1">
      <alignment vertical="center"/>
    </xf>
    <xf numFmtId="179" fontId="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37" xfId="0" applyFont="1" applyFill="1" applyBorder="1" applyAlignment="1">
      <alignment horizontal="distributed" vertical="center"/>
    </xf>
    <xf numFmtId="0" fontId="0" fillId="0" borderId="36" xfId="0" applyFont="1" applyFill="1" applyBorder="1" applyAlignment="1">
      <alignment horizontal="distributed" vertical="center"/>
    </xf>
    <xf numFmtId="176" fontId="0" fillId="0" borderId="67" xfId="0" applyNumberFormat="1" applyFill="1" applyBorder="1">
      <alignment vertical="center"/>
    </xf>
    <xf numFmtId="176" fontId="0" fillId="0" borderId="38" xfId="0" applyNumberFormat="1" applyFill="1" applyBorder="1">
      <alignment vertical="center"/>
    </xf>
    <xf numFmtId="0" fontId="22" fillId="0" borderId="0" xfId="0" applyFont="1" applyFill="1" applyAlignment="1">
      <alignment horizontal="right" vertical="center"/>
    </xf>
    <xf numFmtId="0" fontId="22" fillId="0" borderId="63" xfId="0" applyFont="1" applyFill="1" applyBorder="1" applyAlignment="1">
      <alignment horizontal="center" vertical="center"/>
    </xf>
    <xf numFmtId="0" fontId="22" fillId="0" borderId="0" xfId="0" applyFont="1" applyFill="1" applyAlignment="1">
      <alignment horizontal="center" vertical="center"/>
    </xf>
    <xf numFmtId="180" fontId="22" fillId="0" borderId="0" xfId="0" applyNumberFormat="1" applyFont="1" applyFill="1" applyBorder="1" applyAlignment="1">
      <alignment vertical="center"/>
    </xf>
    <xf numFmtId="176" fontId="22" fillId="0" borderId="0" xfId="0" applyNumberFormat="1" applyFont="1" applyFill="1" applyBorder="1" applyAlignment="1">
      <alignment vertical="center"/>
    </xf>
    <xf numFmtId="177" fontId="22" fillId="0" borderId="0" xfId="0" applyNumberFormat="1" applyFont="1" applyFill="1" applyBorder="1" applyAlignment="1">
      <alignment horizontal="right" vertical="center"/>
    </xf>
    <xf numFmtId="177" fontId="22" fillId="0" borderId="15" xfId="0" applyNumberFormat="1" applyFont="1" applyFill="1" applyBorder="1" applyAlignment="1">
      <alignment horizontal="right" vertical="center"/>
    </xf>
    <xf numFmtId="181" fontId="22" fillId="0" borderId="0" xfId="0" applyNumberFormat="1" applyFont="1" applyFill="1" applyBorder="1" applyAlignment="1">
      <alignment horizontal="right" vertical="center"/>
    </xf>
    <xf numFmtId="177" fontId="22" fillId="0" borderId="67" xfId="0" applyNumberFormat="1" applyFont="1" applyFill="1" applyBorder="1" applyAlignment="1">
      <alignment horizontal="right" vertical="center"/>
    </xf>
    <xf numFmtId="180" fontId="22" fillId="0" borderId="10" xfId="0" applyNumberFormat="1" applyFont="1" applyFill="1" applyBorder="1" applyAlignment="1">
      <alignment vertical="center"/>
    </xf>
    <xf numFmtId="176" fontId="22" fillId="0" borderId="10" xfId="0" applyNumberFormat="1" applyFont="1" applyFill="1" applyBorder="1" applyAlignment="1">
      <alignment vertical="center"/>
    </xf>
    <xf numFmtId="181" fontId="22" fillId="0" borderId="10" xfId="0" applyNumberFormat="1" applyFont="1" applyFill="1" applyBorder="1" applyAlignment="1">
      <alignment horizontal="right" vertical="center"/>
    </xf>
    <xf numFmtId="192" fontId="22" fillId="0" borderId="10" xfId="0" applyNumberFormat="1" applyFont="1" applyFill="1" applyBorder="1" applyAlignment="1">
      <alignment horizontal="right" vertical="center"/>
    </xf>
    <xf numFmtId="177" fontId="22" fillId="0" borderId="38" xfId="0" applyNumberFormat="1" applyFont="1" applyFill="1" applyBorder="1" applyAlignment="1">
      <alignment horizontal="right" vertical="center"/>
    </xf>
    <xf numFmtId="179" fontId="22" fillId="0" borderId="0" xfId="0" applyNumberFormat="1" applyFont="1" applyFill="1" applyAlignment="1">
      <alignment vertical="center"/>
    </xf>
    <xf numFmtId="0" fontId="22" fillId="0" borderId="0" xfId="0" applyFont="1" applyFill="1" applyBorder="1" applyAlignment="1">
      <alignment vertical="center"/>
    </xf>
    <xf numFmtId="176" fontId="22" fillId="0" borderId="0" xfId="0" applyNumberFormat="1" applyFont="1" applyFill="1" applyAlignment="1">
      <alignment vertical="center"/>
    </xf>
    <xf numFmtId="0" fontId="22" fillId="0" borderId="36" xfId="0" applyFont="1" applyFill="1" applyBorder="1" applyAlignment="1">
      <alignment horizontal="center" vertical="center"/>
    </xf>
    <xf numFmtId="38" fontId="22" fillId="0" borderId="12" xfId="44" applyFont="1" applyFill="1" applyBorder="1" applyAlignment="1">
      <alignment horizontal="center" vertical="center"/>
    </xf>
    <xf numFmtId="38" fontId="22" fillId="0" borderId="0" xfId="44" applyFont="1" applyFill="1" applyBorder="1" applyAlignment="1">
      <alignment vertical="center"/>
    </xf>
    <xf numFmtId="38" fontId="22" fillId="0" borderId="0" xfId="44" applyFont="1" applyFill="1" applyBorder="1" applyAlignment="1">
      <alignment horizontal="right" vertical="center" shrinkToFit="1"/>
    </xf>
    <xf numFmtId="38" fontId="22" fillId="0" borderId="15" xfId="44" applyFont="1" applyFill="1" applyBorder="1" applyAlignment="1">
      <alignment horizontal="right" vertical="center" shrinkToFit="1"/>
    </xf>
    <xf numFmtId="38" fontId="22" fillId="0" borderId="0" xfId="44" applyFont="1" applyFill="1" applyAlignment="1">
      <alignment vertical="center"/>
    </xf>
    <xf numFmtId="38" fontId="22" fillId="0" borderId="0" xfId="44" applyFont="1" applyFill="1" applyAlignment="1">
      <alignment horizontal="center" vertical="center"/>
    </xf>
    <xf numFmtId="38" fontId="22" fillId="0" borderId="67" xfId="44" applyFont="1" applyFill="1" applyBorder="1" applyAlignment="1">
      <alignment horizontal="right" vertical="center" shrinkToFit="1"/>
    </xf>
    <xf numFmtId="0" fontId="22" fillId="0" borderId="37" xfId="0" applyFont="1" applyFill="1" applyBorder="1" applyAlignment="1">
      <alignment horizontal="center" vertical="center"/>
    </xf>
    <xf numFmtId="38" fontId="22" fillId="0" borderId="10" xfId="44" applyFont="1" applyFill="1" applyBorder="1" applyAlignment="1">
      <alignment horizontal="center" vertical="center"/>
    </xf>
    <xf numFmtId="38" fontId="22" fillId="0" borderId="10" xfId="44" applyFont="1" applyFill="1" applyBorder="1" applyAlignment="1">
      <alignment vertical="center"/>
    </xf>
    <xf numFmtId="38" fontId="22" fillId="0" borderId="10" xfId="44" applyFont="1" applyFill="1" applyBorder="1" applyAlignment="1">
      <alignment horizontal="right" vertical="center" shrinkToFit="1"/>
    </xf>
    <xf numFmtId="38" fontId="22" fillId="0" borderId="38" xfId="44" applyFont="1" applyFill="1" applyBorder="1" applyAlignment="1">
      <alignment horizontal="right" vertical="center" shrinkToFit="1"/>
    </xf>
    <xf numFmtId="0" fontId="22" fillId="0" borderId="0" xfId="0" applyFont="1" applyFill="1">
      <alignment vertical="center"/>
    </xf>
    <xf numFmtId="0" fontId="22" fillId="0" borderId="13" xfId="0" applyFont="1" applyFill="1" applyBorder="1" applyAlignment="1">
      <alignment horizontal="center" vertical="center"/>
    </xf>
    <xf numFmtId="3" fontId="22" fillId="0" borderId="0" xfId="0" applyNumberFormat="1" applyFont="1" applyFill="1" applyBorder="1" applyAlignment="1">
      <alignment vertical="center"/>
    </xf>
    <xf numFmtId="183" fontId="22" fillId="0" borderId="15" xfId="0" applyNumberFormat="1" applyFont="1" applyFill="1" applyBorder="1" applyAlignment="1">
      <alignment horizontal="right" vertical="center"/>
    </xf>
    <xf numFmtId="0" fontId="22" fillId="0" borderId="22" xfId="0" applyFont="1" applyFill="1" applyBorder="1" applyAlignment="1">
      <alignment horizontal="center" vertical="center"/>
    </xf>
    <xf numFmtId="183" fontId="22" fillId="0" borderId="43" xfId="0" applyNumberFormat="1" applyFont="1" applyFill="1" applyBorder="1" applyAlignment="1">
      <alignment horizontal="right" vertical="center"/>
    </xf>
    <xf numFmtId="3" fontId="22" fillId="0" borderId="0" xfId="0" applyNumberFormat="1" applyFont="1" applyFill="1" applyBorder="1" applyAlignment="1">
      <alignment horizontal="right" vertical="center"/>
    </xf>
    <xf numFmtId="0" fontId="22" fillId="0" borderId="0" xfId="0" applyFont="1" applyFill="1" applyBorder="1" applyAlignment="1">
      <alignment horizontal="right" vertical="center"/>
    </xf>
    <xf numFmtId="49" fontId="22" fillId="0" borderId="22" xfId="0" applyNumberFormat="1" applyFont="1" applyFill="1" applyBorder="1" applyAlignment="1">
      <alignment horizontal="center" vertical="center"/>
    </xf>
    <xf numFmtId="183" fontId="22" fillId="0" borderId="0" xfId="0" applyNumberFormat="1" applyFont="1" applyFill="1" applyAlignment="1">
      <alignment horizontal="center" vertical="center"/>
    </xf>
    <xf numFmtId="0" fontId="22" fillId="0" borderId="25"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0" xfId="0" applyFont="1" applyFill="1" applyBorder="1" applyAlignment="1">
      <alignment horizontal="center" vertical="center"/>
    </xf>
    <xf numFmtId="0" fontId="22" fillId="0" borderId="29" xfId="0" applyFont="1" applyFill="1" applyBorder="1">
      <alignment vertical="center"/>
    </xf>
    <xf numFmtId="0" fontId="22" fillId="0" borderId="49" xfId="0" applyFont="1" applyFill="1" applyBorder="1" applyAlignment="1">
      <alignment horizontal="justify" vertical="center"/>
    </xf>
    <xf numFmtId="183" fontId="22" fillId="0" borderId="16" xfId="0" quotePrefix="1" applyNumberFormat="1" applyFont="1" applyFill="1" applyBorder="1" applyAlignment="1">
      <alignment horizontal="right" vertical="center"/>
    </xf>
    <xf numFmtId="183" fontId="22" fillId="0" borderId="50" xfId="0" applyNumberFormat="1" applyFont="1" applyFill="1" applyBorder="1" applyAlignment="1">
      <alignment horizontal="right" vertical="center"/>
    </xf>
    <xf numFmtId="185" fontId="22" fillId="0" borderId="0" xfId="0" applyNumberFormat="1" applyFont="1" applyFill="1" applyBorder="1" applyAlignment="1">
      <alignment horizontal="right" vertical="center"/>
    </xf>
    <xf numFmtId="185" fontId="22" fillId="0" borderId="68" xfId="0" applyNumberFormat="1" applyFont="1" applyFill="1" applyBorder="1" applyAlignment="1">
      <alignment horizontal="right" vertical="center"/>
    </xf>
    <xf numFmtId="0" fontId="22" fillId="0" borderId="0" xfId="0" applyFont="1" applyFill="1" applyBorder="1" applyAlignment="1">
      <alignment horizontal="center" vertical="center"/>
    </xf>
    <xf numFmtId="183" fontId="22" fillId="0" borderId="68" xfId="0" applyNumberFormat="1" applyFont="1" applyFill="1" applyBorder="1" applyAlignment="1">
      <alignment horizontal="right" vertical="center"/>
    </xf>
    <xf numFmtId="183" fontId="22" fillId="0" borderId="18" xfId="0" applyNumberFormat="1" applyFont="1" applyFill="1" applyBorder="1" applyAlignment="1">
      <alignment horizontal="right" vertical="center"/>
    </xf>
    <xf numFmtId="0" fontId="22" fillId="0" borderId="0" xfId="0" applyFont="1" applyFill="1" applyAlignment="1">
      <alignment vertical="top"/>
    </xf>
    <xf numFmtId="0" fontId="22" fillId="0" borderId="62" xfId="0" applyFont="1" applyFill="1" applyBorder="1" applyAlignment="1">
      <alignment vertical="center"/>
    </xf>
    <xf numFmtId="0" fontId="22" fillId="0" borderId="62" xfId="0" applyFont="1" applyFill="1" applyBorder="1" applyAlignment="1">
      <alignment horizontal="right" vertical="center"/>
    </xf>
    <xf numFmtId="0" fontId="22" fillId="0" borderId="0" xfId="0" applyFont="1" applyFill="1" applyBorder="1" applyAlignment="1">
      <alignment vertical="center" wrapText="1"/>
    </xf>
    <xf numFmtId="179" fontId="22" fillId="0" borderId="0" xfId="0" applyNumberFormat="1" applyFont="1" applyFill="1" applyBorder="1" applyAlignment="1">
      <alignment vertical="center"/>
    </xf>
    <xf numFmtId="180" fontId="22" fillId="0" borderId="0" xfId="0" applyNumberFormat="1" applyFont="1" applyFill="1" applyBorder="1" applyAlignment="1">
      <alignment vertical="center" shrinkToFit="1"/>
    </xf>
    <xf numFmtId="0" fontId="22" fillId="0" borderId="0" xfId="0" applyFont="1" applyFill="1" applyAlignment="1">
      <alignment vertical="center" wrapText="1"/>
    </xf>
    <xf numFmtId="0" fontId="22" fillId="0" borderId="0" xfId="0" applyFont="1" applyFill="1" applyAlignment="1">
      <alignment vertical="center" shrinkToFit="1"/>
    </xf>
    <xf numFmtId="0" fontId="22" fillId="0" borderId="0" xfId="0" applyFont="1" applyFill="1" applyBorder="1">
      <alignment vertical="center"/>
    </xf>
    <xf numFmtId="0" fontId="22" fillId="0" borderId="79" xfId="0" applyFont="1" applyFill="1" applyBorder="1" applyAlignment="1">
      <alignment horizontal="center" vertical="center"/>
    </xf>
    <xf numFmtId="38" fontId="22" fillId="0" borderId="0" xfId="44" applyFont="1" applyFill="1" applyBorder="1" applyAlignment="1">
      <alignment vertical="center" shrinkToFit="1"/>
    </xf>
    <xf numFmtId="38" fontId="22" fillId="0" borderId="0" xfId="0" applyNumberFormat="1" applyFont="1" applyFill="1" applyBorder="1" applyAlignment="1">
      <alignment vertical="center"/>
    </xf>
    <xf numFmtId="38" fontId="22" fillId="0" borderId="72" xfId="44" applyFont="1" applyFill="1" applyBorder="1" applyAlignment="1">
      <alignment vertical="center"/>
    </xf>
    <xf numFmtId="38" fontId="22" fillId="0" borderId="68" xfId="44" applyFont="1" applyFill="1" applyBorder="1" applyAlignment="1">
      <alignment vertical="center"/>
    </xf>
    <xf numFmtId="180" fontId="22" fillId="0" borderId="20" xfId="0" applyNumberFormat="1" applyFont="1" applyFill="1" applyBorder="1" applyAlignment="1">
      <alignment vertical="center"/>
    </xf>
    <xf numFmtId="38" fontId="22" fillId="0" borderId="62" xfId="44" applyFont="1" applyFill="1" applyBorder="1" applyAlignment="1">
      <alignment vertical="center"/>
    </xf>
    <xf numFmtId="180" fontId="22" fillId="0" borderId="62" xfId="0" applyNumberFormat="1" applyFont="1" applyFill="1" applyBorder="1" applyAlignment="1">
      <alignment vertical="center" shrinkToFit="1"/>
    </xf>
    <xf numFmtId="38" fontId="22" fillId="0" borderId="62" xfId="44" applyFont="1" applyFill="1" applyBorder="1" applyAlignment="1">
      <alignment vertical="center" shrinkToFit="1"/>
    </xf>
    <xf numFmtId="38" fontId="22" fillId="0" borderId="34" xfId="44" applyFont="1" applyFill="1" applyBorder="1" applyAlignment="1">
      <alignment vertical="center" shrinkToFit="1"/>
    </xf>
    <xf numFmtId="184" fontId="22" fillId="0" borderId="0" xfId="0" applyNumberFormat="1" applyFont="1" applyFill="1" applyBorder="1" applyAlignment="1">
      <alignment vertical="center"/>
    </xf>
    <xf numFmtId="180" fontId="22" fillId="0" borderId="0" xfId="0" applyNumberFormat="1" applyFont="1" applyFill="1" applyAlignment="1">
      <alignment vertical="center"/>
    </xf>
    <xf numFmtId="0" fontId="27" fillId="0" borderId="0" xfId="0" applyFont="1" applyFill="1" applyBorder="1" applyAlignment="1">
      <alignment horizontal="right" vertical="center"/>
    </xf>
    <xf numFmtId="184" fontId="22" fillId="0" borderId="0" xfId="0" applyNumberFormat="1" applyFont="1" applyFill="1" applyAlignment="1">
      <alignment vertical="center"/>
    </xf>
    <xf numFmtId="180" fontId="27" fillId="0" borderId="0" xfId="0" applyNumberFormat="1" applyFont="1" applyFill="1" applyAlignment="1">
      <alignment vertical="center"/>
    </xf>
    <xf numFmtId="38" fontId="22" fillId="0" borderId="16" xfId="44" applyFont="1" applyFill="1" applyBorder="1" applyAlignment="1">
      <alignment vertical="center"/>
    </xf>
    <xf numFmtId="38" fontId="22" fillId="0" borderId="16" xfId="44" applyFont="1" applyFill="1" applyBorder="1" applyAlignment="1">
      <alignment vertical="center" shrinkToFit="1"/>
    </xf>
    <xf numFmtId="178" fontId="0" fillId="0" borderId="18" xfId="0" applyNumberFormat="1" applyFont="1" applyFill="1" applyBorder="1" applyAlignment="1">
      <alignment vertical="center"/>
    </xf>
    <xf numFmtId="183" fontId="22" fillId="0" borderId="10" xfId="0" applyNumberFormat="1" applyFont="1" applyFill="1" applyBorder="1" applyAlignment="1">
      <alignment horizontal="right" vertical="center"/>
    </xf>
    <xf numFmtId="183" fontId="22" fillId="0" borderId="0" xfId="0" applyNumberFormat="1" applyFont="1" applyFill="1" applyBorder="1" applyAlignment="1">
      <alignment horizontal="right" vertical="center"/>
    </xf>
    <xf numFmtId="183" fontId="22" fillId="0" borderId="38" xfId="0" applyNumberFormat="1" applyFont="1" applyFill="1" applyBorder="1" applyAlignment="1">
      <alignment horizontal="right" vertical="center"/>
    </xf>
    <xf numFmtId="183" fontId="22" fillId="0" borderId="67" xfId="0" applyNumberFormat="1" applyFont="1" applyFill="1" applyBorder="1" applyAlignment="1">
      <alignment horizontal="right" vertical="center"/>
    </xf>
    <xf numFmtId="183" fontId="22" fillId="0" borderId="16" xfId="0" applyNumberFormat="1" applyFont="1" applyFill="1" applyBorder="1" applyAlignment="1">
      <alignment horizontal="right" vertical="center"/>
    </xf>
    <xf numFmtId="183" fontId="22" fillId="0" borderId="19" xfId="0" applyNumberFormat="1" applyFont="1" applyFill="1" applyBorder="1" applyAlignment="1">
      <alignment horizontal="right" vertical="center"/>
    </xf>
    <xf numFmtId="38" fontId="22" fillId="0" borderId="18" xfId="44" applyFont="1" applyFill="1" applyBorder="1" applyAlignment="1">
      <alignment horizontal="center" vertical="center"/>
    </xf>
    <xf numFmtId="0" fontId="22" fillId="0" borderId="0" xfId="0" applyFont="1" applyFill="1" applyBorder="1" applyAlignment="1">
      <alignment vertical="center"/>
    </xf>
    <xf numFmtId="0" fontId="22" fillId="0" borderId="31" xfId="0" applyFont="1" applyFill="1" applyBorder="1" applyAlignment="1">
      <alignment horizontal="center" vertical="center"/>
    </xf>
    <xf numFmtId="0" fontId="22" fillId="0" borderId="33" xfId="0" applyFont="1" applyFill="1" applyBorder="1" applyAlignment="1">
      <alignment horizontal="center" vertical="center"/>
    </xf>
    <xf numFmtId="183" fontId="22" fillId="0" borderId="12" xfId="0" applyNumberFormat="1" applyFont="1" applyFill="1" applyBorder="1" applyAlignment="1">
      <alignment horizontal="right" vertical="center"/>
    </xf>
    <xf numFmtId="0" fontId="28" fillId="0" borderId="62"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Alignment="1">
      <alignment vertical="center"/>
    </xf>
    <xf numFmtId="183" fontId="28" fillId="0" borderId="0" xfId="0" applyNumberFormat="1" applyFont="1" applyFill="1" applyAlignment="1">
      <alignment horizontal="center" vertical="center"/>
    </xf>
    <xf numFmtId="178" fontId="0" fillId="0" borderId="0" xfId="0" applyNumberFormat="1" applyFill="1" applyBorder="1" applyAlignment="1">
      <alignment vertical="center"/>
    </xf>
    <xf numFmtId="180" fontId="22" fillId="0" borderId="18" xfId="0" applyNumberFormat="1" applyFont="1" applyFill="1" applyBorder="1" applyAlignment="1">
      <alignment horizontal="right" vertical="center"/>
    </xf>
    <xf numFmtId="176" fontId="0" fillId="0" borderId="0" xfId="0" applyNumberFormat="1" applyFill="1" applyBorder="1">
      <alignment vertical="center"/>
    </xf>
    <xf numFmtId="176" fontId="0" fillId="0" borderId="10" xfId="0" applyNumberFormat="1" applyFill="1" applyBorder="1">
      <alignment vertical="center"/>
    </xf>
    <xf numFmtId="0" fontId="28" fillId="0" borderId="0" xfId="0" applyFont="1" applyFill="1" applyBorder="1" applyAlignment="1">
      <alignment vertical="center"/>
    </xf>
    <xf numFmtId="183" fontId="22" fillId="0" borderId="0" xfId="0" applyNumberFormat="1" applyFont="1" applyFill="1" applyBorder="1" applyAlignment="1">
      <alignment horizontal="center" vertical="center"/>
    </xf>
    <xf numFmtId="192" fontId="22" fillId="0" borderId="0" xfId="0" applyNumberFormat="1" applyFont="1" applyFill="1" applyBorder="1" applyAlignment="1">
      <alignment horizontal="right" vertical="center"/>
    </xf>
    <xf numFmtId="183" fontId="22" fillId="0" borderId="103" xfId="0" applyNumberFormat="1" applyFont="1" applyFill="1" applyBorder="1" applyAlignment="1">
      <alignment horizontal="right" vertical="center"/>
    </xf>
    <xf numFmtId="179" fontId="0" fillId="0" borderId="103" xfId="0" applyNumberFormat="1" applyFont="1" applyFill="1" applyBorder="1" applyAlignment="1">
      <alignment horizontal="right" vertical="center"/>
    </xf>
    <xf numFmtId="178" fontId="0" fillId="0" borderId="103" xfId="0" applyNumberFormat="1" applyFont="1" applyFill="1" applyBorder="1" applyAlignment="1">
      <alignment vertical="center"/>
    </xf>
    <xf numFmtId="0" fontId="0" fillId="0" borderId="103" xfId="0" applyFont="1" applyFill="1" applyBorder="1" applyAlignment="1">
      <alignment vertical="center"/>
    </xf>
    <xf numFmtId="0" fontId="22" fillId="0" borderId="14" xfId="0" applyFont="1" applyFill="1" applyBorder="1" applyAlignment="1">
      <alignment horizontal="center" vertical="center"/>
    </xf>
    <xf numFmtId="0" fontId="22" fillId="0" borderId="0" xfId="0" applyFont="1" applyFill="1" applyBorder="1" applyAlignment="1">
      <alignment vertical="center"/>
    </xf>
    <xf numFmtId="0" fontId="22" fillId="0" borderId="59" xfId="0" applyFont="1" applyFill="1" applyBorder="1" applyAlignment="1">
      <alignment horizontal="center" vertical="center"/>
    </xf>
    <xf numFmtId="0" fontId="22" fillId="0" borderId="56"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0" xfId="0" applyNumberFormat="1" applyFont="1" applyFill="1" applyBorder="1" applyAlignment="1">
      <alignment horizontal="center" vertical="center"/>
    </xf>
    <xf numFmtId="179" fontId="22" fillId="0" borderId="0" xfId="0" applyNumberFormat="1" applyFont="1" applyFill="1" applyBorder="1" applyAlignment="1">
      <alignment horizontal="right" vertical="center"/>
    </xf>
    <xf numFmtId="38" fontId="22" fillId="0" borderId="0" xfId="44" applyFont="1" applyFill="1" applyBorder="1" applyAlignment="1">
      <alignment horizontal="center" vertical="center"/>
    </xf>
    <xf numFmtId="176" fontId="22" fillId="0" borderId="10" xfId="0" applyNumberFormat="1" applyFont="1" applyFill="1" applyBorder="1" applyAlignment="1">
      <alignment horizontal="center" vertical="center"/>
    </xf>
    <xf numFmtId="179" fontId="22" fillId="0" borderId="10" xfId="0" applyNumberFormat="1" applyFont="1" applyFill="1" applyBorder="1" applyAlignment="1">
      <alignment horizontal="right" vertical="center"/>
    </xf>
    <xf numFmtId="49" fontId="22" fillId="0" borderId="57" xfId="0" applyNumberFormat="1" applyFont="1" applyFill="1" applyBorder="1" applyAlignment="1">
      <alignment horizontal="center" vertical="center"/>
    </xf>
    <xf numFmtId="180" fontId="22" fillId="0" borderId="65" xfId="0" applyNumberFormat="1" applyFont="1" applyFill="1" applyBorder="1" applyAlignment="1">
      <alignment horizontal="center" vertical="center"/>
    </xf>
    <xf numFmtId="180" fontId="22" fillId="0" borderId="12" xfId="0" applyNumberFormat="1" applyFont="1" applyFill="1" applyBorder="1" applyAlignment="1">
      <alignment horizontal="center" vertical="center"/>
    </xf>
    <xf numFmtId="183" fontId="22" fillId="0" borderId="67" xfId="0" applyNumberFormat="1" applyFont="1" applyFill="1" applyBorder="1" applyAlignment="1">
      <alignment horizontal="right" vertical="center"/>
    </xf>
    <xf numFmtId="49" fontId="22" fillId="0" borderId="36" xfId="0" applyNumberFormat="1" applyFont="1" applyFill="1" applyBorder="1" applyAlignment="1">
      <alignment horizontal="center" vertical="center"/>
    </xf>
    <xf numFmtId="49" fontId="22" fillId="0" borderId="13" xfId="0" applyNumberFormat="1" applyFont="1" applyFill="1" applyBorder="1" applyAlignment="1">
      <alignment horizontal="center" vertical="center"/>
    </xf>
    <xf numFmtId="183" fontId="22" fillId="0" borderId="38" xfId="0" applyNumberFormat="1" applyFont="1" applyFill="1" applyBorder="1" applyAlignment="1">
      <alignment horizontal="right" vertical="center"/>
    </xf>
    <xf numFmtId="49" fontId="22" fillId="0" borderId="37" xfId="0" applyNumberFormat="1" applyFont="1" applyFill="1" applyBorder="1" applyAlignment="1">
      <alignment horizontal="center" vertical="center"/>
    </xf>
    <xf numFmtId="180" fontId="22" fillId="0" borderId="20" xfId="0" applyNumberFormat="1" applyFont="1" applyFill="1" applyBorder="1" applyAlignment="1">
      <alignment horizontal="center" vertical="center"/>
    </xf>
    <xf numFmtId="0" fontId="0" fillId="0" borderId="14" xfId="0" applyFont="1" applyFill="1" applyBorder="1" applyAlignment="1">
      <alignment horizontal="center" vertical="center"/>
    </xf>
    <xf numFmtId="0" fontId="0" fillId="0" borderId="46" xfId="0" applyFont="1" applyFill="1" applyBorder="1" applyAlignment="1">
      <alignment horizontal="center" vertical="center"/>
    </xf>
    <xf numFmtId="179" fontId="0" fillId="0" borderId="12" xfId="0" applyNumberFormat="1" applyFont="1" applyFill="1" applyBorder="1" applyAlignment="1">
      <alignment horizontal="right" vertical="center"/>
    </xf>
    <xf numFmtId="0" fontId="0" fillId="0" borderId="11" xfId="0" applyFont="1" applyFill="1" applyBorder="1" applyAlignment="1">
      <alignment horizontal="center" vertical="center"/>
    </xf>
    <xf numFmtId="183" fontId="22" fillId="0" borderId="65" xfId="0" applyNumberFormat="1" applyFont="1" applyFill="1" applyBorder="1" applyAlignment="1">
      <alignment horizontal="right" vertical="center"/>
    </xf>
    <xf numFmtId="190" fontId="22" fillId="0" borderId="67" xfId="0" applyNumberFormat="1" applyFont="1" applyFill="1" applyBorder="1" applyAlignment="1">
      <alignment horizontal="right" vertical="center"/>
    </xf>
    <xf numFmtId="176" fontId="0" fillId="0" borderId="67" xfId="0" applyNumberFormat="1" applyFont="1" applyFill="1" applyBorder="1" applyAlignment="1">
      <alignment vertical="center"/>
    </xf>
    <xf numFmtId="179" fontId="0" fillId="0" borderId="67" xfId="0" applyNumberFormat="1" applyFont="1" applyFill="1" applyBorder="1" applyAlignment="1">
      <alignment horizontal="right" vertical="center"/>
    </xf>
    <xf numFmtId="0" fontId="0" fillId="0" borderId="49" xfId="0" applyFont="1" applyFill="1" applyBorder="1" applyAlignment="1">
      <alignment horizontal="justify" vertical="center"/>
    </xf>
    <xf numFmtId="185" fontId="0" fillId="0" borderId="0" xfId="0" applyNumberFormat="1" applyFont="1" applyFill="1" applyBorder="1" applyAlignment="1">
      <alignment horizontal="right" vertical="center"/>
    </xf>
    <xf numFmtId="0" fontId="0" fillId="0" borderId="4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1" xfId="0" applyFont="1" applyFill="1" applyBorder="1" applyAlignment="1">
      <alignment horizontal="center" vertical="center" textRotation="255"/>
    </xf>
    <xf numFmtId="0" fontId="0" fillId="0" borderId="16"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textRotation="255"/>
    </xf>
    <xf numFmtId="0" fontId="18" fillId="0" borderId="49" xfId="0" applyFont="1" applyFill="1" applyBorder="1" applyAlignment="1">
      <alignment horizontal="left" vertical="center"/>
    </xf>
    <xf numFmtId="0" fontId="0" fillId="0" borderId="20" xfId="0" applyFont="1" applyFill="1" applyBorder="1" applyAlignment="1">
      <alignment horizontal="center" vertical="center" textRotation="255"/>
    </xf>
    <xf numFmtId="0" fontId="0" fillId="0" borderId="18" xfId="0" applyFont="1" applyFill="1" applyBorder="1" applyAlignment="1">
      <alignment horizontal="center" vertical="center"/>
    </xf>
    <xf numFmtId="0" fontId="0" fillId="0" borderId="108" xfId="0" applyFont="1" applyFill="1" applyBorder="1" applyAlignment="1">
      <alignment vertical="center"/>
    </xf>
    <xf numFmtId="183" fontId="0" fillId="0" borderId="18" xfId="0" applyNumberFormat="1" applyFont="1" applyFill="1" applyBorder="1" applyAlignment="1">
      <alignment horizontal="right" vertical="center"/>
    </xf>
    <xf numFmtId="0" fontId="0" fillId="0" borderId="11" xfId="0" applyFont="1" applyFill="1" applyBorder="1" applyAlignment="1">
      <alignment horizontal="center" vertical="center" shrinkToFit="1"/>
    </xf>
    <xf numFmtId="180" fontId="20" fillId="0" borderId="14" xfId="0" applyNumberFormat="1" applyFont="1" applyFill="1" applyBorder="1" applyAlignment="1">
      <alignment horizontal="center" vertical="center"/>
    </xf>
    <xf numFmtId="180" fontId="22" fillId="0" borderId="12" xfId="0" applyNumberFormat="1" applyFont="1" applyFill="1" applyBorder="1" applyAlignment="1">
      <alignment vertical="center"/>
    </xf>
    <xf numFmtId="38" fontId="19" fillId="0" borderId="12" xfId="44" applyFont="1" applyFill="1" applyBorder="1" applyAlignment="1">
      <alignment vertical="center" shrinkToFit="1"/>
    </xf>
    <xf numFmtId="38" fontId="19" fillId="0" borderId="0" xfId="44" applyFont="1" applyFill="1" applyBorder="1" applyAlignment="1">
      <alignment vertical="center" shrinkToFit="1"/>
    </xf>
    <xf numFmtId="38" fontId="19" fillId="0" borderId="0" xfId="44" applyFont="1" applyFill="1" applyBorder="1" applyAlignment="1">
      <alignment vertical="center"/>
    </xf>
    <xf numFmtId="0" fontId="27" fillId="0" borderId="23" xfId="0" applyFont="1" applyFill="1" applyBorder="1" applyAlignment="1">
      <alignment horizontal="center" vertical="center" wrapText="1"/>
    </xf>
    <xf numFmtId="0" fontId="0" fillId="0" borderId="114" xfId="0" applyFont="1" applyFill="1" applyBorder="1" applyAlignment="1">
      <alignment horizontal="center" vertical="center"/>
    </xf>
    <xf numFmtId="0" fontId="0" fillId="0" borderId="62" xfId="0" applyFont="1" applyFill="1" applyBorder="1" applyAlignment="1">
      <alignment horizontal="distributed" vertical="center"/>
    </xf>
    <xf numFmtId="0" fontId="0" fillId="0" borderId="116" xfId="0" applyFont="1" applyFill="1" applyBorder="1" applyAlignment="1">
      <alignment horizontal="distributed" vertical="center"/>
    </xf>
    <xf numFmtId="0" fontId="0" fillId="0" borderId="99" xfId="0" applyFont="1" applyFill="1" applyBorder="1" applyAlignment="1">
      <alignment horizontal="distributed"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8" xfId="0" applyFont="1" applyFill="1" applyBorder="1" applyAlignment="1">
      <alignment horizontal="distributed" vertical="center"/>
    </xf>
    <xf numFmtId="178" fontId="0" fillId="0" borderId="121" xfId="0" applyNumberFormat="1" applyFont="1" applyFill="1" applyBorder="1" applyAlignment="1">
      <alignment vertical="center"/>
    </xf>
    <xf numFmtId="178" fontId="0" fillId="0" borderId="122" xfId="0" applyNumberFormat="1" applyFill="1" applyBorder="1" applyAlignment="1">
      <alignment vertical="center"/>
    </xf>
    <xf numFmtId="0" fontId="0" fillId="0" borderId="49" xfId="0" applyFont="1" applyFill="1" applyBorder="1" applyAlignment="1">
      <alignment horizontal="distributed" vertical="center"/>
    </xf>
    <xf numFmtId="0" fontId="0" fillId="0" borderId="115" xfId="0" applyFont="1" applyFill="1" applyBorder="1" applyAlignment="1">
      <alignment horizontal="distributed" vertical="center"/>
    </xf>
    <xf numFmtId="0" fontId="0" fillId="24" borderId="29" xfId="0" applyFont="1" applyFill="1" applyBorder="1" applyAlignment="1">
      <alignment horizontal="distributed" vertical="center"/>
    </xf>
    <xf numFmtId="0" fontId="0" fillId="24" borderId="32" xfId="0" applyFont="1" applyFill="1" applyBorder="1" applyAlignment="1">
      <alignment horizontal="distributed" vertical="center"/>
    </xf>
    <xf numFmtId="0" fontId="0" fillId="24" borderId="33" xfId="0" applyFont="1" applyFill="1" applyBorder="1" applyAlignment="1">
      <alignment horizontal="distributed" vertical="center"/>
    </xf>
    <xf numFmtId="179" fontId="22" fillId="0" borderId="12" xfId="0" applyNumberFormat="1" applyFont="1" applyFill="1" applyBorder="1" applyAlignment="1">
      <alignment horizontal="right" vertical="center"/>
    </xf>
    <xf numFmtId="0" fontId="0" fillId="24" borderId="46" xfId="0" applyFill="1" applyBorder="1" applyAlignment="1">
      <alignment vertical="center"/>
    </xf>
    <xf numFmtId="0" fontId="22" fillId="24" borderId="46" xfId="0" applyFont="1" applyFill="1" applyBorder="1" applyAlignment="1">
      <alignment horizontal="center" vertical="center"/>
    </xf>
    <xf numFmtId="0" fontId="22" fillId="24" borderId="56" xfId="0" applyFont="1" applyFill="1" applyBorder="1" applyAlignment="1">
      <alignment horizontal="center" vertical="center"/>
    </xf>
    <xf numFmtId="0" fontId="22" fillId="24" borderId="93" xfId="0" applyFont="1" applyFill="1" applyBorder="1" applyAlignment="1">
      <alignment horizontal="center" vertical="center"/>
    </xf>
    <xf numFmtId="0" fontId="22" fillId="24" borderId="93" xfId="0" applyFont="1" applyFill="1" applyBorder="1" applyAlignment="1">
      <alignment vertical="center"/>
    </xf>
    <xf numFmtId="0" fontId="22" fillId="24" borderId="47" xfId="0" applyFont="1" applyFill="1" applyBorder="1" applyAlignment="1">
      <alignment horizontal="center" vertical="center"/>
    </xf>
    <xf numFmtId="183" fontId="22" fillId="0" borderId="67" xfId="0" applyNumberFormat="1" applyFont="1" applyFill="1" applyBorder="1" applyAlignment="1">
      <alignment vertical="center"/>
    </xf>
    <xf numFmtId="183" fontId="22" fillId="0" borderId="38" xfId="0" applyNumberFormat="1" applyFont="1" applyFill="1" applyBorder="1" applyAlignment="1">
      <alignment vertical="center"/>
    </xf>
    <xf numFmtId="183" fontId="22" fillId="0" borderId="0" xfId="44" applyNumberFormat="1" applyFont="1" applyFill="1" applyBorder="1" applyAlignment="1">
      <alignment vertical="center"/>
    </xf>
    <xf numFmtId="183" fontId="22" fillId="0" borderId="67" xfId="44" applyNumberFormat="1" applyFont="1" applyFill="1" applyBorder="1" applyAlignment="1">
      <alignment vertical="center"/>
    </xf>
    <xf numFmtId="179" fontId="22" fillId="0" borderId="10" xfId="0" applyNumberFormat="1" applyFont="1" applyFill="1" applyBorder="1" applyAlignment="1">
      <alignment vertical="center"/>
    </xf>
    <xf numFmtId="0" fontId="0" fillId="0" borderId="12" xfId="0" applyBorder="1" applyAlignment="1">
      <alignment horizontal="center" vertical="center"/>
    </xf>
    <xf numFmtId="0" fontId="0" fillId="0" borderId="67" xfId="0" applyBorder="1" applyAlignment="1">
      <alignment horizontal="center" vertical="center"/>
    </xf>
    <xf numFmtId="182" fontId="22" fillId="24" borderId="46" xfId="41" applyFont="1" applyFill="1" applyBorder="1" applyAlignment="1" applyProtection="1">
      <alignment horizontal="center" vertical="center"/>
    </xf>
    <xf numFmtId="182" fontId="22" fillId="24" borderId="56" xfId="41" applyFont="1" applyFill="1" applyBorder="1" applyAlignment="1" applyProtection="1">
      <alignment horizontal="center" vertical="center"/>
    </xf>
    <xf numFmtId="38" fontId="22" fillId="0" borderId="12" xfId="44" applyFont="1" applyFill="1" applyBorder="1" applyAlignment="1">
      <alignment vertical="center" shrinkToFit="1"/>
    </xf>
    <xf numFmtId="38" fontId="22" fillId="0" borderId="0" xfId="0" applyNumberFormat="1" applyFont="1">
      <alignment vertical="center"/>
    </xf>
    <xf numFmtId="38" fontId="22" fillId="0" borderId="81" xfId="44" applyFont="1" applyFill="1" applyBorder="1" applyAlignment="1">
      <alignment vertical="center"/>
    </xf>
    <xf numFmtId="180" fontId="0" fillId="0" borderId="129" xfId="0" applyNumberFormat="1" applyFont="1" applyFill="1" applyBorder="1" applyAlignment="1">
      <alignment horizontal="right" vertical="center"/>
    </xf>
    <xf numFmtId="180" fontId="0" fillId="0" borderId="130" xfId="0" applyNumberFormat="1" applyFont="1" applyFill="1" applyBorder="1" applyAlignment="1">
      <alignment horizontal="right" vertical="center"/>
    </xf>
    <xf numFmtId="180" fontId="0" fillId="0" borderId="130" xfId="0" applyNumberFormat="1" applyFont="1" applyFill="1" applyBorder="1" applyAlignment="1">
      <alignment vertical="center" shrinkToFit="1"/>
    </xf>
    <xf numFmtId="180" fontId="22" fillId="0" borderId="130" xfId="0" applyNumberFormat="1" applyFont="1" applyFill="1" applyBorder="1" applyAlignment="1">
      <alignment horizontal="right" vertical="center" shrinkToFit="1"/>
    </xf>
    <xf numFmtId="180" fontId="22" fillId="0" borderId="130" xfId="0" applyNumberFormat="1" applyFont="1" applyFill="1" applyBorder="1" applyAlignment="1">
      <alignment vertical="center" shrinkToFit="1"/>
    </xf>
    <xf numFmtId="180" fontId="22" fillId="0" borderId="130" xfId="0" applyNumberFormat="1" applyFont="1" applyFill="1" applyBorder="1" applyAlignment="1">
      <alignment vertical="center"/>
    </xf>
    <xf numFmtId="180" fontId="22" fillId="0" borderId="130" xfId="0" applyNumberFormat="1" applyFont="1" applyFill="1" applyBorder="1" applyAlignment="1">
      <alignment horizontal="right" vertical="center"/>
    </xf>
    <xf numFmtId="180" fontId="22" fillId="0" borderId="131" xfId="0" applyNumberFormat="1" applyFont="1" applyFill="1" applyBorder="1" applyAlignment="1">
      <alignment horizontal="right" vertical="center"/>
    </xf>
    <xf numFmtId="176" fontId="22" fillId="0" borderId="21" xfId="0" applyNumberFormat="1" applyFont="1" applyFill="1" applyBorder="1" applyAlignment="1">
      <alignment vertical="center"/>
    </xf>
    <xf numFmtId="176" fontId="22" fillId="0" borderId="16" xfId="0" applyNumberFormat="1" applyFont="1" applyFill="1" applyBorder="1" applyAlignment="1">
      <alignment vertical="center"/>
    </xf>
    <xf numFmtId="177" fontId="22" fillId="0" borderId="16" xfId="0" applyNumberFormat="1" applyFont="1" applyFill="1" applyBorder="1" applyAlignment="1">
      <alignment vertical="center"/>
    </xf>
    <xf numFmtId="176" fontId="22" fillId="0" borderId="12" xfId="0" applyNumberFormat="1" applyFont="1" applyFill="1" applyBorder="1" applyAlignment="1">
      <alignment vertical="center"/>
    </xf>
    <xf numFmtId="177" fontId="22" fillId="0" borderId="0" xfId="0" applyNumberFormat="1" applyFont="1" applyFill="1" applyBorder="1" applyAlignment="1">
      <alignment vertical="center"/>
    </xf>
    <xf numFmtId="177" fontId="22" fillId="0" borderId="68" xfId="0" applyNumberFormat="1" applyFont="1" applyFill="1" applyBorder="1" applyAlignment="1">
      <alignment vertical="center"/>
    </xf>
    <xf numFmtId="179" fontId="22" fillId="0" borderId="0" xfId="0" applyNumberFormat="1" applyFont="1" applyFill="1" applyBorder="1" applyAlignment="1">
      <alignment horizontal="center" vertical="center"/>
    </xf>
    <xf numFmtId="176" fontId="22" fillId="0" borderId="20" xfId="0" applyNumberFormat="1" applyFont="1" applyFill="1" applyBorder="1" applyAlignment="1">
      <alignment vertical="center"/>
    </xf>
    <xf numFmtId="176" fontId="22" fillId="0" borderId="62" xfId="0" applyNumberFormat="1" applyFont="1" applyFill="1" applyBorder="1" applyAlignment="1">
      <alignment vertical="center"/>
    </xf>
    <xf numFmtId="177" fontId="22" fillId="0" borderId="10" xfId="0" applyNumberFormat="1" applyFont="1" applyFill="1" applyBorder="1" applyAlignment="1">
      <alignment vertical="center"/>
    </xf>
    <xf numFmtId="177" fontId="22" fillId="0" borderId="18" xfId="0" applyNumberFormat="1" applyFont="1" applyFill="1" applyBorder="1" applyAlignment="1">
      <alignment vertical="center"/>
    </xf>
    <xf numFmtId="177" fontId="22" fillId="0" borderId="34" xfId="0" applyNumberFormat="1" applyFont="1" applyFill="1" applyBorder="1" applyAlignment="1">
      <alignment vertical="center"/>
    </xf>
    <xf numFmtId="179" fontId="22" fillId="0" borderId="68" xfId="0" applyNumberFormat="1" applyFont="1" applyFill="1" applyBorder="1" applyAlignment="1">
      <alignment horizontal="right" vertical="center"/>
    </xf>
    <xf numFmtId="179" fontId="22" fillId="0" borderId="43" xfId="0" applyNumberFormat="1" applyFont="1" applyFill="1" applyBorder="1" applyAlignment="1">
      <alignment horizontal="right" vertical="center"/>
    </xf>
    <xf numFmtId="179" fontId="22" fillId="0" borderId="62" xfId="0" applyNumberFormat="1" applyFont="1" applyFill="1" applyBorder="1" applyAlignment="1">
      <alignment horizontal="right" vertical="center"/>
    </xf>
    <xf numFmtId="179" fontId="22" fillId="0" borderId="18" xfId="0" applyNumberFormat="1" applyFont="1" applyFill="1" applyBorder="1" applyAlignment="1">
      <alignment horizontal="right" vertical="center"/>
    </xf>
    <xf numFmtId="0" fontId="22" fillId="0" borderId="11" xfId="0" applyFont="1" applyFill="1" applyBorder="1" applyAlignment="1">
      <alignment horizontal="center" vertical="center"/>
    </xf>
    <xf numFmtId="0" fontId="22" fillId="24" borderId="93"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Border="1" applyAlignment="1">
      <alignment vertical="top" wrapText="1"/>
    </xf>
    <xf numFmtId="0" fontId="22" fillId="0" borderId="14" xfId="0" applyFont="1" applyFill="1" applyBorder="1" applyAlignment="1">
      <alignment horizontal="center" vertical="center"/>
    </xf>
    <xf numFmtId="183" fontId="22" fillId="0" borderId="0" xfId="0" applyNumberFormat="1" applyFont="1" applyFill="1" applyBorder="1" applyAlignment="1">
      <alignment horizontal="right" vertical="center"/>
    </xf>
    <xf numFmtId="183" fontId="22" fillId="0" borderId="10" xfId="0" applyNumberFormat="1" applyFont="1" applyFill="1" applyBorder="1" applyAlignment="1">
      <alignment horizontal="right" vertical="center"/>
    </xf>
    <xf numFmtId="183" fontId="22" fillId="0" borderId="0" xfId="0" applyNumberFormat="1" applyFont="1" applyFill="1" applyBorder="1" applyAlignment="1">
      <alignment vertical="center"/>
    </xf>
    <xf numFmtId="183" fontId="22" fillId="0" borderId="10" xfId="0" applyNumberFormat="1" applyFont="1" applyFill="1" applyBorder="1" applyAlignment="1">
      <alignment vertical="center"/>
    </xf>
    <xf numFmtId="180" fontId="22" fillId="0" borderId="62" xfId="0" applyNumberFormat="1" applyFont="1" applyFill="1" applyBorder="1" applyAlignment="1">
      <alignment horizontal="right" vertical="center"/>
    </xf>
    <xf numFmtId="180" fontId="22" fillId="0" borderId="62" xfId="0" applyNumberFormat="1" applyFont="1" applyFill="1" applyBorder="1" applyAlignment="1">
      <alignment horizontal="right" vertical="center" shrinkToFit="1"/>
    </xf>
    <xf numFmtId="0" fontId="0" fillId="0" borderId="14"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0" xfId="0" applyFont="1" applyFill="1" applyBorder="1" applyAlignment="1">
      <alignment vertical="center"/>
    </xf>
    <xf numFmtId="0" fontId="22" fillId="0" borderId="46" xfId="0" applyFont="1" applyFill="1" applyBorder="1" applyAlignment="1">
      <alignment horizontal="center" vertical="center"/>
    </xf>
    <xf numFmtId="183" fontId="22" fillId="0" borderId="34" xfId="0" applyNumberFormat="1" applyFont="1" applyFill="1" applyBorder="1" applyAlignment="1">
      <alignment horizontal="right" vertical="center"/>
    </xf>
    <xf numFmtId="0" fontId="22" fillId="0" borderId="56" xfId="0" applyFont="1" applyFill="1" applyBorder="1" applyAlignment="1">
      <alignment vertical="center"/>
    </xf>
    <xf numFmtId="176" fontId="22" fillId="0" borderId="12" xfId="44" applyNumberFormat="1" applyFont="1" applyFill="1" applyBorder="1" applyAlignment="1">
      <alignment horizontal="right" vertical="center"/>
    </xf>
    <xf numFmtId="176" fontId="22" fillId="0" borderId="0" xfId="44" applyNumberFormat="1" applyFont="1" applyFill="1" applyBorder="1" applyAlignment="1">
      <alignment horizontal="right" vertical="center"/>
    </xf>
    <xf numFmtId="176" fontId="22" fillId="0" borderId="0" xfId="44" applyNumberFormat="1" applyFont="1" applyFill="1" applyAlignment="1">
      <alignment horizontal="right" vertical="center"/>
    </xf>
    <xf numFmtId="176" fontId="22" fillId="0" borderId="10" xfId="44" applyNumberFormat="1" applyFont="1" applyFill="1" applyBorder="1" applyAlignment="1">
      <alignment horizontal="right" vertical="center"/>
    </xf>
    <xf numFmtId="176" fontId="22" fillId="0" borderId="15" xfId="44" applyNumberFormat="1" applyFont="1" applyFill="1" applyBorder="1" applyAlignment="1">
      <alignment horizontal="right" vertical="center" shrinkToFit="1"/>
    </xf>
    <xf numFmtId="176" fontId="22" fillId="0" borderId="67" xfId="44" applyNumberFormat="1" applyFont="1" applyFill="1" applyBorder="1" applyAlignment="1">
      <alignment horizontal="right" vertical="center" shrinkToFit="1"/>
    </xf>
    <xf numFmtId="176" fontId="22" fillId="0" borderId="18" xfId="44" applyNumberFormat="1" applyFont="1" applyFill="1" applyBorder="1" applyAlignment="1">
      <alignment horizontal="right" vertical="center"/>
    </xf>
    <xf numFmtId="176" fontId="22" fillId="0" borderId="10" xfId="44" applyNumberFormat="1" applyFont="1" applyFill="1" applyBorder="1" applyAlignment="1">
      <alignment horizontal="right" vertical="center" shrinkToFit="1"/>
    </xf>
    <xf numFmtId="176" fontId="22" fillId="0" borderId="38" xfId="44" applyNumberFormat="1" applyFont="1" applyFill="1" applyBorder="1" applyAlignment="1">
      <alignment horizontal="right" vertical="center" shrinkToFit="1"/>
    </xf>
    <xf numFmtId="0" fontId="0" fillId="0" borderId="132" xfId="0" applyFont="1" applyFill="1" applyBorder="1" applyAlignment="1">
      <alignment horizontal="center" vertical="center"/>
    </xf>
    <xf numFmtId="0" fontId="27" fillId="0" borderId="11" xfId="0" applyFont="1" applyFill="1" applyBorder="1" applyAlignment="1">
      <alignment horizontal="center" vertical="center" wrapText="1"/>
    </xf>
    <xf numFmtId="183" fontId="0" fillId="0" borderId="129" xfId="0" applyNumberFormat="1" applyFont="1" applyFill="1" applyBorder="1" applyAlignment="1">
      <alignment horizontal="right" vertical="center"/>
    </xf>
    <xf numFmtId="183" fontId="0" fillId="0" borderId="130" xfId="0" applyNumberFormat="1" applyFont="1" applyFill="1" applyBorder="1" applyAlignment="1">
      <alignment horizontal="right" vertical="center"/>
    </xf>
    <xf numFmtId="183" fontId="0" fillId="0" borderId="130" xfId="0" applyNumberFormat="1" applyFont="1" applyFill="1" applyBorder="1" applyAlignment="1">
      <alignment vertical="center" shrinkToFit="1"/>
    </xf>
    <xf numFmtId="183" fontId="22" fillId="0" borderId="130" xfId="0" applyNumberFormat="1" applyFont="1" applyFill="1" applyBorder="1" applyAlignment="1">
      <alignment horizontal="right" vertical="center" shrinkToFit="1"/>
    </xf>
    <xf numFmtId="183" fontId="22" fillId="0" borderId="62" xfId="0" applyNumberFormat="1" applyFont="1" applyFill="1" applyBorder="1" applyAlignment="1">
      <alignment vertical="center" shrinkToFit="1"/>
    </xf>
    <xf numFmtId="183" fontId="22" fillId="0" borderId="12" xfId="44" applyNumberFormat="1" applyFont="1" applyFill="1" applyBorder="1" applyAlignment="1">
      <alignment vertical="center" shrinkToFit="1"/>
    </xf>
    <xf numFmtId="183" fontId="22" fillId="0" borderId="0" xfId="44" applyNumberFormat="1" applyFont="1" applyFill="1" applyBorder="1" applyAlignment="1">
      <alignment vertical="center" shrinkToFit="1"/>
    </xf>
    <xf numFmtId="183" fontId="19" fillId="0" borderId="12" xfId="44" applyNumberFormat="1" applyFont="1" applyFill="1" applyBorder="1" applyAlignment="1">
      <alignment vertical="center" shrinkToFit="1"/>
    </xf>
    <xf numFmtId="183" fontId="19" fillId="0" borderId="0" xfId="44" applyNumberFormat="1" applyFont="1" applyFill="1" applyBorder="1" applyAlignment="1">
      <alignment vertical="center" shrinkToFit="1"/>
    </xf>
    <xf numFmtId="183" fontId="22" fillId="0" borderId="0" xfId="0" applyNumberFormat="1" applyFont="1" applyFill="1" applyBorder="1" applyAlignment="1">
      <alignment vertical="center" shrinkToFit="1"/>
    </xf>
    <xf numFmtId="183" fontId="22" fillId="0" borderId="62" xfId="44" applyNumberFormat="1" applyFont="1" applyFill="1" applyBorder="1" applyAlignment="1">
      <alignment vertical="center" shrinkToFit="1"/>
    </xf>
    <xf numFmtId="183" fontId="22" fillId="0" borderId="0" xfId="0" applyNumberFormat="1" applyFont="1" applyAlignment="1">
      <alignment vertical="center" shrinkToFit="1"/>
    </xf>
    <xf numFmtId="183" fontId="22" fillId="0" borderId="12" xfId="0" applyNumberFormat="1" applyFont="1" applyFill="1" applyBorder="1" applyAlignment="1">
      <alignment vertical="center" shrinkToFit="1"/>
    </xf>
    <xf numFmtId="183" fontId="22" fillId="0" borderId="20" xfId="0" applyNumberFormat="1" applyFont="1" applyFill="1" applyBorder="1" applyAlignment="1">
      <alignment vertical="center" shrinkToFit="1"/>
    </xf>
    <xf numFmtId="183" fontId="22" fillId="0" borderId="16" xfId="44" applyNumberFormat="1" applyFont="1" applyFill="1" applyBorder="1" applyAlignment="1">
      <alignment vertical="center"/>
    </xf>
    <xf numFmtId="183" fontId="22" fillId="0" borderId="16" xfId="44" applyNumberFormat="1" applyFont="1" applyFill="1" applyBorder="1" applyAlignment="1">
      <alignment vertical="center" shrinkToFit="1"/>
    </xf>
    <xf numFmtId="183" fontId="22" fillId="0" borderId="81" xfId="44" applyNumberFormat="1" applyFont="1" applyFill="1" applyBorder="1" applyAlignment="1">
      <alignment vertical="center"/>
    </xf>
    <xf numFmtId="183" fontId="22" fillId="0" borderId="68" xfId="44" applyNumberFormat="1" applyFont="1" applyFill="1" applyBorder="1" applyAlignment="1">
      <alignment vertical="center"/>
    </xf>
    <xf numFmtId="183" fontId="22" fillId="0" borderId="34" xfId="44" applyNumberFormat="1" applyFont="1" applyFill="1" applyBorder="1" applyAlignment="1">
      <alignment vertical="center" shrinkToFit="1"/>
    </xf>
    <xf numFmtId="0" fontId="0" fillId="0" borderId="54"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22" fillId="0" borderId="11" xfId="0" applyFont="1" applyFill="1" applyBorder="1" applyAlignment="1">
      <alignment horizontal="center" vertical="center"/>
    </xf>
    <xf numFmtId="0" fontId="22" fillId="24" borderId="93"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Border="1" applyAlignment="1">
      <alignment vertical="top" wrapText="1"/>
    </xf>
    <xf numFmtId="176" fontId="22" fillId="0" borderId="0" xfId="0" applyNumberFormat="1" applyFont="1" applyFill="1" applyBorder="1" applyAlignment="1">
      <alignment horizontal="right" vertical="center"/>
    </xf>
    <xf numFmtId="0" fontId="22" fillId="0" borderId="14" xfId="0" applyFont="1" applyFill="1" applyBorder="1" applyAlignment="1">
      <alignment horizontal="center" vertical="center"/>
    </xf>
    <xf numFmtId="176" fontId="22" fillId="0" borderId="10" xfId="0" applyNumberFormat="1" applyFont="1" applyFill="1" applyBorder="1" applyAlignment="1">
      <alignment horizontal="right" vertical="center"/>
    </xf>
    <xf numFmtId="183" fontId="22" fillId="0" borderId="0" xfId="0" applyNumberFormat="1" applyFont="1" applyFill="1" applyBorder="1" applyAlignment="1">
      <alignment horizontal="right" vertical="center"/>
    </xf>
    <xf numFmtId="183" fontId="22" fillId="0" borderId="10" xfId="0" applyNumberFormat="1" applyFont="1" applyFill="1" applyBorder="1" applyAlignment="1">
      <alignment horizontal="right" vertical="center"/>
    </xf>
    <xf numFmtId="176" fontId="22" fillId="0" borderId="0" xfId="44" applyNumberFormat="1" applyFont="1" applyFill="1" applyBorder="1" applyAlignment="1">
      <alignment horizontal="right" vertical="center" shrinkToFit="1"/>
    </xf>
    <xf numFmtId="183" fontId="22" fillId="0" borderId="0" xfId="0" applyNumberFormat="1" applyFont="1" applyFill="1" applyBorder="1" applyAlignment="1">
      <alignment vertical="center"/>
    </xf>
    <xf numFmtId="183" fontId="22" fillId="0" borderId="10" xfId="0" applyNumberFormat="1" applyFont="1" applyFill="1" applyBorder="1" applyAlignment="1">
      <alignment vertical="center"/>
    </xf>
    <xf numFmtId="0" fontId="22" fillId="0" borderId="24" xfId="0" applyFont="1" applyFill="1" applyBorder="1" applyAlignment="1">
      <alignment horizontal="center" vertical="center"/>
    </xf>
    <xf numFmtId="0" fontId="0" fillId="0" borderId="0" xfId="0" applyFont="1" applyFill="1" applyBorder="1" applyAlignment="1">
      <alignment horizontal="distributed" vertical="center"/>
    </xf>
    <xf numFmtId="0" fontId="22" fillId="0" borderId="29" xfId="0" applyFont="1" applyFill="1" applyBorder="1" applyAlignment="1">
      <alignment horizontal="center" vertical="center"/>
    </xf>
    <xf numFmtId="0" fontId="22" fillId="0" borderId="0" xfId="0" applyFont="1" applyFill="1" applyBorder="1" applyAlignment="1">
      <alignment horizontal="center" vertical="center"/>
    </xf>
    <xf numFmtId="183" fontId="22" fillId="0" borderId="62" xfId="0" applyNumberFormat="1" applyFont="1" applyFill="1" applyBorder="1" applyAlignment="1">
      <alignment horizontal="right" vertical="center"/>
    </xf>
    <xf numFmtId="183" fontId="22" fillId="0" borderId="62" xfId="0" applyNumberFormat="1" applyFont="1" applyFill="1" applyBorder="1" applyAlignment="1">
      <alignment horizontal="right" vertical="center" shrinkToFit="1"/>
    </xf>
    <xf numFmtId="183" fontId="22" fillId="0" borderId="0" xfId="44" applyNumberFormat="1" applyFont="1" applyFill="1" applyBorder="1" applyAlignment="1">
      <alignment vertical="center"/>
    </xf>
    <xf numFmtId="183" fontId="22" fillId="0" borderId="62" xfId="0" applyNumberFormat="1" applyFont="1" applyFill="1" applyBorder="1" applyAlignment="1">
      <alignment vertical="center"/>
    </xf>
    <xf numFmtId="0" fontId="22" fillId="0" borderId="58" xfId="0" applyFont="1" applyFill="1" applyBorder="1" applyAlignment="1">
      <alignment horizontal="center" vertical="center"/>
    </xf>
    <xf numFmtId="183" fontId="22" fillId="0" borderId="72" xfId="44" applyNumberFormat="1" applyFont="1" applyFill="1" applyBorder="1" applyAlignment="1">
      <alignment vertical="center"/>
    </xf>
    <xf numFmtId="0" fontId="22" fillId="0" borderId="56" xfId="0" applyFont="1" applyFill="1" applyBorder="1" applyAlignment="1">
      <alignment horizontal="center" vertical="center"/>
    </xf>
    <xf numFmtId="0" fontId="22" fillId="0" borderId="59"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79" xfId="0" applyFont="1" applyFill="1" applyBorder="1" applyAlignment="1">
      <alignment horizontal="center" vertical="center"/>
    </xf>
    <xf numFmtId="0" fontId="29" fillId="0" borderId="0" xfId="0" applyFont="1">
      <alignment vertical="center"/>
    </xf>
    <xf numFmtId="49" fontId="29" fillId="0" borderId="0" xfId="0" applyNumberFormat="1" applyFont="1">
      <alignment vertical="center"/>
    </xf>
    <xf numFmtId="0" fontId="30" fillId="0" borderId="0" xfId="0" applyFont="1">
      <alignment vertical="center"/>
    </xf>
    <xf numFmtId="0" fontId="31" fillId="0" borderId="84" xfId="0" applyFont="1" applyBorder="1" applyAlignment="1">
      <alignment vertical="center"/>
    </xf>
    <xf numFmtId="180" fontId="31" fillId="0" borderId="84" xfId="0" applyNumberFormat="1" applyFont="1" applyBorder="1" applyAlignment="1">
      <alignment vertical="center"/>
    </xf>
    <xf numFmtId="180" fontId="32" fillId="0" borderId="84" xfId="0" applyNumberFormat="1" applyFont="1" applyBorder="1" applyAlignment="1">
      <alignment vertical="center"/>
    </xf>
    <xf numFmtId="0" fontId="31" fillId="0" borderId="84" xfId="0" applyFont="1" applyFill="1" applyBorder="1" applyAlignment="1">
      <alignment horizontal="left" vertical="center"/>
    </xf>
    <xf numFmtId="180" fontId="31" fillId="0" borderId="84" xfId="0" applyNumberFormat="1" applyFont="1" applyBorder="1" applyAlignment="1">
      <alignment horizontal="right" vertical="center"/>
    </xf>
    <xf numFmtId="0" fontId="31" fillId="0" borderId="84" xfId="0" applyFont="1" applyBorder="1" applyAlignment="1">
      <alignment horizontal="left" vertical="center"/>
    </xf>
    <xf numFmtId="0" fontId="29" fillId="0" borderId="0" xfId="0" applyFont="1" applyBorder="1">
      <alignment vertical="center"/>
    </xf>
    <xf numFmtId="0" fontId="31" fillId="0" borderId="84" xfId="0" applyFont="1" applyFill="1" applyBorder="1" applyAlignment="1">
      <alignment vertical="center"/>
    </xf>
    <xf numFmtId="178" fontId="29" fillId="0" borderId="0" xfId="0" applyNumberFormat="1" applyFont="1" applyBorder="1" applyAlignment="1">
      <alignment horizontal="right" vertical="center" indent="1"/>
    </xf>
    <xf numFmtId="0" fontId="29" fillId="0" borderId="0" xfId="0" applyFont="1" applyBorder="1" applyAlignment="1">
      <alignment horizontal="center" vertical="center"/>
    </xf>
    <xf numFmtId="178" fontId="29" fillId="0" borderId="83" xfId="0" applyNumberFormat="1" applyFont="1" applyBorder="1" applyAlignment="1">
      <alignment horizontal="right" vertical="center" indent="1"/>
    </xf>
    <xf numFmtId="178" fontId="33" fillId="0" borderId="0" xfId="0" applyNumberFormat="1" applyFont="1" applyBorder="1" applyAlignment="1">
      <alignment horizontal="right" vertical="center" indent="1"/>
    </xf>
    <xf numFmtId="0" fontId="33" fillId="0" borderId="0" xfId="0" applyFont="1" applyBorder="1" applyAlignment="1">
      <alignment horizontal="center" vertical="center"/>
    </xf>
    <xf numFmtId="180" fontId="29" fillId="0" borderId="0" xfId="0" applyNumberFormat="1" applyFont="1">
      <alignment vertical="center"/>
    </xf>
    <xf numFmtId="0" fontId="34" fillId="0" borderId="84" xfId="0" applyFont="1" applyBorder="1">
      <alignment vertical="center"/>
    </xf>
    <xf numFmtId="0" fontId="34" fillId="0" borderId="84" xfId="0" applyFont="1" applyBorder="1" applyAlignment="1">
      <alignment vertical="center" shrinkToFit="1"/>
    </xf>
    <xf numFmtId="0" fontId="29" fillId="0" borderId="84" xfId="0" applyFont="1" applyBorder="1">
      <alignment vertical="center"/>
    </xf>
    <xf numFmtId="191" fontId="34" fillId="0" borderId="84" xfId="0" applyNumberFormat="1" applyFont="1" applyBorder="1">
      <alignment vertical="center"/>
    </xf>
    <xf numFmtId="180" fontId="34" fillId="0" borderId="84" xfId="0" applyNumberFormat="1" applyFont="1" applyBorder="1" applyAlignment="1">
      <alignment horizontal="right" vertical="center"/>
    </xf>
    <xf numFmtId="180" fontId="34" fillId="0" borderId="84" xfId="0" applyNumberFormat="1" applyFont="1" applyBorder="1" applyAlignment="1">
      <alignment vertical="center" shrinkToFit="1"/>
    </xf>
    <xf numFmtId="0" fontId="35" fillId="0" borderId="84" xfId="0" applyFont="1" applyBorder="1">
      <alignment vertical="center"/>
    </xf>
    <xf numFmtId="0" fontId="35" fillId="0" borderId="0" xfId="0" applyFont="1">
      <alignment vertical="center"/>
    </xf>
    <xf numFmtId="180" fontId="34" fillId="0" borderId="84" xfId="0" applyNumberFormat="1" applyFont="1" applyBorder="1">
      <alignment vertical="center"/>
    </xf>
    <xf numFmtId="49" fontId="31" fillId="0" borderId="84" xfId="0" applyNumberFormat="1" applyFont="1" applyBorder="1">
      <alignment vertical="center"/>
    </xf>
    <xf numFmtId="0" fontId="36" fillId="0" borderId="84" xfId="0" applyFont="1" applyBorder="1">
      <alignment vertical="center"/>
    </xf>
    <xf numFmtId="0" fontId="31" fillId="0" borderId="84" xfId="0" applyFont="1" applyBorder="1" applyAlignment="1">
      <alignment vertical="center" shrinkToFit="1"/>
    </xf>
    <xf numFmtId="0" fontId="31" fillId="0" borderId="84" xfId="0" applyFont="1" applyBorder="1" applyAlignment="1">
      <alignment horizontal="center" vertical="center" shrinkToFit="1"/>
    </xf>
    <xf numFmtId="0" fontId="32" fillId="0" borderId="84" xfId="0" applyFont="1" applyBorder="1" applyAlignment="1">
      <alignment horizontal="left" vertical="center"/>
    </xf>
    <xf numFmtId="187" fontId="31" fillId="0" borderId="84" xfId="0" applyNumberFormat="1" applyFont="1" applyBorder="1">
      <alignment vertical="center"/>
    </xf>
    <xf numFmtId="180" fontId="31" fillId="0" borderId="84" xfId="0" applyNumberFormat="1" applyFont="1" applyBorder="1" applyAlignment="1">
      <alignment vertical="center" shrinkToFit="1"/>
    </xf>
    <xf numFmtId="180" fontId="32" fillId="0" borderId="84" xfId="0" applyNumberFormat="1" applyFont="1" applyBorder="1" applyAlignment="1">
      <alignment horizontal="left" vertical="center"/>
    </xf>
    <xf numFmtId="0" fontId="31" fillId="0" borderId="0" xfId="0" applyFont="1">
      <alignment vertical="center"/>
    </xf>
    <xf numFmtId="10" fontId="31" fillId="0" borderId="0" xfId="0" applyNumberFormat="1" applyFont="1">
      <alignment vertical="center"/>
    </xf>
    <xf numFmtId="10" fontId="31" fillId="0" borderId="0" xfId="0" applyNumberFormat="1" applyFont="1" applyBorder="1">
      <alignment vertical="center"/>
    </xf>
    <xf numFmtId="0" fontId="35" fillId="0" borderId="0" xfId="0" applyFont="1" applyBorder="1">
      <alignment vertical="center"/>
    </xf>
    <xf numFmtId="0" fontId="31" fillId="0" borderId="0" xfId="0" applyFont="1" applyBorder="1">
      <alignment vertical="center"/>
    </xf>
    <xf numFmtId="176" fontId="32" fillId="0" borderId="0" xfId="0" applyNumberFormat="1" applyFont="1" applyBorder="1" applyAlignment="1">
      <alignment vertical="center"/>
    </xf>
    <xf numFmtId="176" fontId="32" fillId="0" borderId="0" xfId="0" applyNumberFormat="1" applyFont="1" applyBorder="1" applyAlignment="1">
      <alignment vertical="center" shrinkToFit="1"/>
    </xf>
    <xf numFmtId="176" fontId="37" fillId="0" borderId="0" xfId="0" applyNumberFormat="1" applyFont="1" applyBorder="1" applyAlignment="1">
      <alignment vertical="center" shrinkToFit="1"/>
    </xf>
    <xf numFmtId="176" fontId="37" fillId="0" borderId="0" xfId="0" applyNumberFormat="1" applyFont="1" applyBorder="1" applyAlignment="1">
      <alignment vertical="center"/>
    </xf>
    <xf numFmtId="188" fontId="35" fillId="0" borderId="0" xfId="0" applyNumberFormat="1" applyFont="1" applyBorder="1">
      <alignment vertical="center"/>
    </xf>
    <xf numFmtId="180" fontId="35" fillId="0" borderId="0" xfId="0" applyNumberFormat="1" applyFont="1" applyBorder="1">
      <alignment vertical="center"/>
    </xf>
    <xf numFmtId="49" fontId="30" fillId="0" borderId="84" xfId="0" applyNumberFormat="1" applyFont="1" applyBorder="1">
      <alignment vertical="center"/>
    </xf>
    <xf numFmtId="0" fontId="30" fillId="0" borderId="84" xfId="0" applyFont="1" applyBorder="1">
      <alignment vertical="center"/>
    </xf>
    <xf numFmtId="0" fontId="30" fillId="0" borderId="84" xfId="0" applyFont="1" applyBorder="1" applyAlignment="1">
      <alignment horizontal="center" vertical="center"/>
    </xf>
    <xf numFmtId="189" fontId="31" fillId="0" borderId="84" xfId="0" applyNumberFormat="1" applyFont="1" applyFill="1" applyBorder="1" applyAlignment="1">
      <alignment horizontal="center" vertical="center"/>
    </xf>
    <xf numFmtId="0" fontId="38" fillId="0" borderId="84" xfId="0" applyFont="1" applyBorder="1" applyAlignment="1">
      <alignment horizontal="center" vertical="center"/>
    </xf>
    <xf numFmtId="177" fontId="35" fillId="0" borderId="0" xfId="0" applyNumberFormat="1" applyFont="1" applyFill="1" applyBorder="1" applyAlignment="1">
      <alignment horizontal="center" vertical="center"/>
    </xf>
    <xf numFmtId="0" fontId="30" fillId="0" borderId="84" xfId="0" applyFont="1" applyFill="1" applyBorder="1" applyAlignment="1">
      <alignment horizontal="center" vertical="center"/>
    </xf>
    <xf numFmtId="177" fontId="37" fillId="0" borderId="0" xfId="0" applyNumberFormat="1" applyFont="1" applyFill="1" applyBorder="1" applyAlignment="1">
      <alignment horizontal="center" vertical="center"/>
    </xf>
    <xf numFmtId="0" fontId="30" fillId="0" borderId="84" xfId="0" applyFont="1" applyBorder="1" applyAlignment="1">
      <alignment vertical="center" shrinkToFit="1"/>
    </xf>
    <xf numFmtId="0" fontId="30" fillId="0" borderId="84" xfId="0" applyFont="1" applyBorder="1" applyAlignment="1">
      <alignment horizontal="left" vertical="center"/>
    </xf>
    <xf numFmtId="0" fontId="30" fillId="0" borderId="84" xfId="0" applyNumberFormat="1" applyFont="1" applyBorder="1" applyAlignment="1">
      <alignment horizontal="left" vertical="center" shrinkToFit="1"/>
    </xf>
    <xf numFmtId="180" fontId="30" fillId="0" borderId="84" xfId="0" applyNumberFormat="1" applyFont="1" applyBorder="1" applyAlignment="1">
      <alignment vertical="center" shrinkToFit="1"/>
    </xf>
    <xf numFmtId="180" fontId="30" fillId="0" borderId="84" xfId="0" applyNumberFormat="1" applyFont="1" applyBorder="1" applyAlignment="1">
      <alignment horizontal="right" vertical="center"/>
    </xf>
    <xf numFmtId="176" fontId="35" fillId="0" borderId="0" xfId="0" applyNumberFormat="1" applyFont="1">
      <alignment vertical="center"/>
    </xf>
    <xf numFmtId="0" fontId="35" fillId="0" borderId="0" xfId="0" applyFont="1" applyFill="1" applyBorder="1" applyAlignment="1">
      <alignment vertical="center" shrinkToFit="1"/>
    </xf>
    <xf numFmtId="0" fontId="35" fillId="0" borderId="0" xfId="0" applyFont="1" applyAlignment="1">
      <alignment vertical="center"/>
    </xf>
    <xf numFmtId="0" fontId="36" fillId="0" borderId="0" xfId="0" applyFont="1">
      <alignment vertical="center"/>
    </xf>
    <xf numFmtId="49" fontId="35" fillId="0" borderId="0" xfId="0" applyNumberFormat="1" applyFont="1">
      <alignment vertical="center"/>
    </xf>
    <xf numFmtId="10" fontId="29" fillId="0" borderId="0" xfId="0" applyNumberFormat="1" applyFont="1">
      <alignment vertical="center"/>
    </xf>
    <xf numFmtId="9" fontId="35" fillId="0" borderId="0" xfId="28" applyFont="1" applyFill="1" applyBorder="1" applyAlignment="1" applyProtection="1">
      <alignment vertical="center"/>
    </xf>
    <xf numFmtId="49" fontId="29" fillId="0" borderId="84" xfId="0" applyNumberFormat="1" applyFont="1" applyBorder="1">
      <alignment vertical="center"/>
    </xf>
    <xf numFmtId="0" fontId="31" fillId="0" borderId="84" xfId="0" applyFont="1" applyBorder="1" applyAlignment="1">
      <alignment horizontal="center" vertical="center"/>
    </xf>
    <xf numFmtId="0" fontId="29" fillId="0" borderId="84" xfId="0" applyFont="1" applyBorder="1" applyAlignment="1">
      <alignment horizontal="left" vertical="center"/>
    </xf>
    <xf numFmtId="38" fontId="31" fillId="0" borderId="84" xfId="44" applyFont="1" applyBorder="1">
      <alignment vertical="center"/>
    </xf>
    <xf numFmtId="38" fontId="34" fillId="0" borderId="84" xfId="0" applyNumberFormat="1" applyFont="1" applyBorder="1">
      <alignment vertical="center"/>
    </xf>
    <xf numFmtId="0" fontId="0" fillId="0" borderId="118"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Fill="1" applyBorder="1" applyAlignment="1">
      <alignment horizontal="right" vertical="center"/>
    </xf>
    <xf numFmtId="177" fontId="22" fillId="0" borderId="16" xfId="0" applyNumberFormat="1" applyFont="1" applyFill="1" applyBorder="1" applyAlignment="1">
      <alignment vertical="center"/>
    </xf>
    <xf numFmtId="177" fontId="22" fillId="0" borderId="50" xfId="0" applyNumberFormat="1" applyFont="1" applyFill="1" applyBorder="1" applyAlignment="1">
      <alignment vertical="center"/>
    </xf>
    <xf numFmtId="0" fontId="24" fillId="0" borderId="0"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124" xfId="0" applyFont="1" applyFill="1" applyBorder="1" applyAlignment="1">
      <alignment horizontal="center" vertical="center"/>
    </xf>
    <xf numFmtId="0" fontId="22" fillId="0" borderId="125" xfId="0" applyFont="1" applyFill="1" applyBorder="1" applyAlignment="1">
      <alignment horizontal="center" vertical="center"/>
    </xf>
    <xf numFmtId="0" fontId="22" fillId="24" borderId="39" xfId="0" applyFont="1" applyFill="1" applyBorder="1" applyAlignment="1">
      <alignment horizontal="center" vertical="center"/>
    </xf>
    <xf numFmtId="0" fontId="22" fillId="24" borderId="23" xfId="0" applyFont="1" applyFill="1" applyBorder="1" applyAlignment="1">
      <alignment horizontal="center" vertical="center"/>
    </xf>
    <xf numFmtId="0" fontId="22" fillId="0" borderId="91" xfId="0" applyFont="1" applyFill="1" applyBorder="1" applyAlignment="1">
      <alignment horizontal="center" vertical="center"/>
    </xf>
    <xf numFmtId="0" fontId="22" fillId="0" borderId="92"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47" xfId="0" applyFont="1" applyFill="1" applyBorder="1" applyAlignment="1">
      <alignment horizontal="center" vertical="center"/>
    </xf>
    <xf numFmtId="38" fontId="22" fillId="0" borderId="0" xfId="44" applyFont="1" applyFill="1" applyBorder="1" applyAlignment="1">
      <alignment horizontal="center" vertical="center" shrinkToFit="1"/>
    </xf>
    <xf numFmtId="0" fontId="22" fillId="24" borderId="93"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Alignment="1">
      <alignment vertical="top" wrapText="1"/>
    </xf>
    <xf numFmtId="0" fontId="22" fillId="0" borderId="0" xfId="0" applyFont="1" applyFill="1" applyBorder="1" applyAlignment="1">
      <alignment vertical="top" wrapText="1"/>
    </xf>
    <xf numFmtId="176" fontId="22" fillId="0" borderId="0" xfId="0" applyNumberFormat="1" applyFont="1" applyFill="1" applyBorder="1" applyAlignment="1">
      <alignment horizontal="right" vertical="center"/>
    </xf>
    <xf numFmtId="0" fontId="0" fillId="0" borderId="27" xfId="0" applyFont="1" applyFill="1" applyBorder="1" applyAlignment="1">
      <alignment horizontal="center" vertical="center"/>
    </xf>
    <xf numFmtId="0" fontId="0" fillId="0" borderId="93" xfId="0" applyFont="1" applyFill="1" applyBorder="1" applyAlignment="1">
      <alignment horizontal="center" vertical="center"/>
    </xf>
    <xf numFmtId="0" fontId="22" fillId="0" borderId="41" xfId="0" applyFont="1" applyFill="1" applyBorder="1" applyAlignment="1">
      <alignment horizontal="center" vertical="center" wrapText="1"/>
    </xf>
    <xf numFmtId="0" fontId="22" fillId="0" borderId="123"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2" fillId="0" borderId="99"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39" xfId="0" applyFont="1" applyFill="1" applyBorder="1" applyAlignment="1">
      <alignment horizontal="center" vertical="center" wrapText="1"/>
    </xf>
    <xf numFmtId="0" fontId="22" fillId="0" borderId="94"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53"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99"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99"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24" borderId="21" xfId="0" applyFont="1" applyFill="1" applyBorder="1" applyAlignment="1">
      <alignment horizontal="center" vertical="center"/>
    </xf>
    <xf numFmtId="0" fontId="0" fillId="24" borderId="23" xfId="0" applyFont="1" applyFill="1" applyBorder="1" applyAlignment="1">
      <alignment horizontal="center" vertical="center"/>
    </xf>
    <xf numFmtId="176" fontId="22" fillId="0" borderId="0" xfId="0" applyNumberFormat="1" applyFont="1" applyFill="1" applyBorder="1" applyAlignment="1">
      <alignment horizontal="center" vertical="center" shrinkToFit="1"/>
    </xf>
    <xf numFmtId="176" fontId="22" fillId="0" borderId="0" xfId="0" applyNumberFormat="1" applyFont="1" applyFill="1" applyBorder="1" applyAlignment="1">
      <alignment horizontal="center" vertical="center"/>
    </xf>
    <xf numFmtId="0" fontId="26" fillId="0" borderId="11" xfId="0" applyFont="1" applyFill="1" applyBorder="1" applyAlignment="1">
      <alignment horizontal="center" vertical="center"/>
    </xf>
    <xf numFmtId="0" fontId="22" fillId="0" borderId="14" xfId="0" applyFont="1" applyFill="1" applyBorder="1" applyAlignment="1">
      <alignment horizontal="center" vertical="center"/>
    </xf>
    <xf numFmtId="176" fontId="22" fillId="0" borderId="62" xfId="0" applyNumberFormat="1" applyFont="1" applyFill="1" applyBorder="1" applyAlignment="1">
      <alignment horizontal="center" vertical="center" shrinkToFit="1"/>
    </xf>
    <xf numFmtId="176" fontId="22" fillId="0" borderId="62" xfId="0" applyNumberFormat="1" applyFont="1" applyFill="1" applyBorder="1" applyAlignment="1">
      <alignment horizontal="center" vertical="center"/>
    </xf>
    <xf numFmtId="176" fontId="22" fillId="0" borderId="10" xfId="0" applyNumberFormat="1" applyFont="1" applyFill="1" applyBorder="1" applyAlignment="1">
      <alignment horizontal="right" vertical="center"/>
    </xf>
    <xf numFmtId="38" fontId="22" fillId="0" borderId="18" xfId="44" applyFont="1" applyFill="1" applyBorder="1" applyAlignment="1">
      <alignment horizontal="center" vertical="center" shrinkToFit="1"/>
    </xf>
    <xf numFmtId="0" fontId="22" fillId="0" borderId="44" xfId="0" applyFont="1" applyFill="1" applyBorder="1" applyAlignment="1">
      <alignment horizontal="center" vertical="center"/>
    </xf>
    <xf numFmtId="180" fontId="22" fillId="0" borderId="0" xfId="0" applyNumberFormat="1" applyFont="1" applyFill="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22" fillId="24" borderId="21" xfId="0" applyFont="1" applyFill="1" applyBorder="1" applyAlignment="1">
      <alignment horizontal="center" vertical="center"/>
    </xf>
    <xf numFmtId="0" fontId="22" fillId="24" borderId="48" xfId="0" applyFont="1" applyFill="1" applyBorder="1" applyAlignment="1">
      <alignment horizontal="center" vertical="center"/>
    </xf>
    <xf numFmtId="0" fontId="22" fillId="0" borderId="116" xfId="0" applyFont="1" applyFill="1" applyBorder="1" applyAlignment="1">
      <alignment horizontal="center" vertical="center"/>
    </xf>
    <xf numFmtId="0" fontId="22" fillId="0" borderId="48" xfId="0" applyFont="1" applyFill="1" applyBorder="1" applyAlignment="1">
      <alignment horizontal="center" vertical="center"/>
    </xf>
    <xf numFmtId="183" fontId="22" fillId="0" borderId="0" xfId="0" applyNumberFormat="1" applyFont="1" applyFill="1" applyBorder="1" applyAlignment="1">
      <alignment horizontal="right" vertical="center"/>
    </xf>
    <xf numFmtId="0" fontId="0" fillId="0" borderId="23" xfId="0" applyBorder="1" applyAlignment="1">
      <alignment horizontal="center" vertical="center"/>
    </xf>
    <xf numFmtId="0" fontId="0" fillId="0" borderId="92" xfId="0" applyBorder="1" applyAlignment="1">
      <alignment horizontal="center" vertical="center"/>
    </xf>
    <xf numFmtId="0" fontId="22" fillId="0" borderId="28" xfId="0" applyFont="1" applyFill="1" applyBorder="1" applyAlignment="1">
      <alignment horizontal="center" vertical="center"/>
    </xf>
    <xf numFmtId="182" fontId="22" fillId="0" borderId="27" xfId="41" applyFont="1" applyFill="1" applyBorder="1" applyAlignment="1" applyProtection="1">
      <alignment horizontal="center" vertical="center"/>
    </xf>
    <xf numFmtId="0" fontId="22" fillId="0" borderId="26"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52" xfId="0" applyFont="1" applyFill="1" applyBorder="1" applyAlignment="1">
      <alignment horizontal="center" vertical="center"/>
    </xf>
    <xf numFmtId="183" fontId="22" fillId="0" borderId="10" xfId="0" applyNumberFormat="1" applyFont="1" applyFill="1" applyBorder="1" applyAlignment="1">
      <alignment horizontal="right" vertical="center"/>
    </xf>
    <xf numFmtId="180" fontId="22" fillId="0" borderId="18" xfId="0" applyNumberFormat="1" applyFont="1" applyFill="1" applyBorder="1" applyAlignment="1">
      <alignment horizontal="center" vertical="center"/>
    </xf>
    <xf numFmtId="0" fontId="22" fillId="0" borderId="35" xfId="0" applyFont="1" applyFill="1" applyBorder="1" applyAlignment="1">
      <alignment horizontal="center" vertical="center"/>
    </xf>
    <xf numFmtId="182" fontId="22" fillId="0" borderId="93" xfId="41" applyFont="1" applyFill="1" applyBorder="1" applyAlignment="1" applyProtection="1">
      <alignment horizontal="center" vertical="center"/>
    </xf>
    <xf numFmtId="182" fontId="22" fillId="0" borderId="47" xfId="41" applyFont="1" applyFill="1" applyBorder="1" applyAlignment="1" applyProtection="1">
      <alignment horizontal="center" vertical="center"/>
    </xf>
    <xf numFmtId="0" fontId="22" fillId="0" borderId="93"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123"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56" xfId="0" applyFont="1" applyFill="1" applyBorder="1" applyAlignment="1">
      <alignment horizontal="center" vertical="center"/>
    </xf>
    <xf numFmtId="0" fontId="22" fillId="0" borderId="46" xfId="0" applyFont="1" applyFill="1" applyBorder="1" applyAlignment="1">
      <alignment horizontal="center" vertical="center"/>
    </xf>
    <xf numFmtId="0" fontId="0" fillId="0" borderId="93" xfId="0" applyBorder="1" applyAlignment="1">
      <alignment vertical="center"/>
    </xf>
    <xf numFmtId="0" fontId="26" fillId="0" borderId="14" xfId="0" applyFont="1" applyFill="1" applyBorder="1" applyAlignment="1">
      <alignment horizontal="center" vertical="center"/>
    </xf>
    <xf numFmtId="0" fontId="26" fillId="0" borderId="46" xfId="0" applyFont="1" applyFill="1" applyBorder="1" applyAlignment="1">
      <alignment horizontal="center" vertical="center"/>
    </xf>
    <xf numFmtId="0" fontId="26" fillId="0" borderId="56" xfId="0" applyFont="1" applyFill="1" applyBorder="1" applyAlignment="1">
      <alignment horizontal="center" vertical="center"/>
    </xf>
    <xf numFmtId="180" fontId="22" fillId="0" borderId="16" xfId="0" applyNumberFormat="1" applyFont="1" applyFill="1" applyBorder="1" applyAlignment="1">
      <alignment horizontal="center" vertical="center"/>
    </xf>
    <xf numFmtId="183" fontId="22" fillId="0" borderId="16" xfId="0" applyNumberFormat="1" applyFont="1" applyFill="1" applyBorder="1" applyAlignment="1">
      <alignment horizontal="right" vertical="center"/>
    </xf>
    <xf numFmtId="176" fontId="22" fillId="0" borderId="0" xfId="44" applyNumberFormat="1" applyFont="1" applyFill="1" applyBorder="1" applyAlignment="1">
      <alignment horizontal="right" vertical="center" shrinkToFit="1"/>
    </xf>
    <xf numFmtId="176" fontId="22" fillId="0" borderId="18" xfId="44" applyNumberFormat="1" applyFont="1" applyFill="1" applyBorder="1" applyAlignment="1">
      <alignment horizontal="right" vertical="center" shrinkToFit="1"/>
    </xf>
    <xf numFmtId="176" fontId="22" fillId="0" borderId="16" xfId="44" applyNumberFormat="1" applyFont="1" applyFill="1" applyBorder="1" applyAlignment="1">
      <alignment horizontal="right" vertical="center" shrinkToFit="1"/>
    </xf>
    <xf numFmtId="176" fontId="22" fillId="0" borderId="0" xfId="0" applyNumberFormat="1" applyFont="1" applyFill="1" applyBorder="1" applyAlignment="1">
      <alignment vertical="center" shrinkToFit="1"/>
    </xf>
    <xf numFmtId="176" fontId="22" fillId="0" borderId="62" xfId="0" applyNumberFormat="1" applyFont="1" applyFill="1" applyBorder="1" applyAlignment="1">
      <alignment vertical="center" shrinkToFit="1"/>
    </xf>
    <xf numFmtId="176" fontId="22" fillId="0" borderId="62" xfId="0" applyNumberFormat="1" applyFont="1" applyFill="1" applyBorder="1" applyAlignment="1">
      <alignment horizontal="right" vertical="center"/>
    </xf>
    <xf numFmtId="176" fontId="22" fillId="0" borderId="16" xfId="0" applyNumberFormat="1" applyFont="1" applyFill="1" applyBorder="1" applyAlignment="1">
      <alignment vertical="center" shrinkToFit="1"/>
    </xf>
    <xf numFmtId="176" fontId="22" fillId="0" borderId="16" xfId="0" applyNumberFormat="1" applyFont="1" applyFill="1" applyBorder="1" applyAlignment="1">
      <alignment horizontal="right" vertical="center"/>
    </xf>
    <xf numFmtId="183" fontId="22" fillId="0" borderId="16" xfId="0" applyNumberFormat="1" applyFont="1" applyFill="1" applyBorder="1" applyAlignment="1">
      <alignment vertical="center"/>
    </xf>
    <xf numFmtId="189" fontId="22" fillId="0" borderId="16" xfId="0" applyNumberFormat="1" applyFont="1" applyFill="1" applyBorder="1" applyAlignment="1">
      <alignment vertical="center"/>
    </xf>
    <xf numFmtId="189" fontId="22" fillId="0" borderId="19" xfId="0" applyNumberFormat="1" applyFont="1" applyFill="1" applyBorder="1" applyAlignment="1">
      <alignment vertical="center"/>
    </xf>
    <xf numFmtId="183" fontId="22" fillId="0" borderId="0" xfId="0" applyNumberFormat="1" applyFont="1" applyFill="1" applyBorder="1" applyAlignment="1">
      <alignment vertical="center"/>
    </xf>
    <xf numFmtId="189" fontId="22" fillId="0" borderId="0" xfId="0" applyNumberFormat="1" applyFont="1" applyFill="1" applyBorder="1" applyAlignment="1">
      <alignment vertical="center"/>
    </xf>
    <xf numFmtId="189" fontId="22" fillId="0" borderId="67" xfId="0" applyNumberFormat="1" applyFont="1" applyFill="1" applyBorder="1" applyAlignment="1">
      <alignment vertical="center"/>
    </xf>
    <xf numFmtId="186" fontId="22" fillId="0" borderId="16" xfId="0" applyNumberFormat="1" applyFont="1" applyFill="1" applyBorder="1" applyAlignment="1">
      <alignment vertical="center"/>
    </xf>
    <xf numFmtId="0" fontId="22" fillId="0" borderId="39" xfId="0" applyFont="1" applyFill="1" applyBorder="1" applyAlignment="1">
      <alignment horizontal="center" vertical="center" wrapText="1" shrinkToFit="1"/>
    </xf>
    <xf numFmtId="0" fontId="22" fillId="0" borderId="45" xfId="0" applyFont="1" applyFill="1" applyBorder="1" applyAlignment="1">
      <alignment horizontal="center" vertical="center" wrapText="1" shrinkToFit="1"/>
    </xf>
    <xf numFmtId="0" fontId="22" fillId="0" borderId="94" xfId="0" applyFont="1" applyFill="1" applyBorder="1" applyAlignment="1">
      <alignment horizontal="center" vertical="center" wrapText="1" shrinkToFit="1"/>
    </xf>
    <xf numFmtId="0" fontId="22" fillId="0" borderId="23" xfId="0" applyFont="1" applyFill="1" applyBorder="1" applyAlignment="1">
      <alignment horizontal="center" vertical="center" wrapText="1" shrinkToFit="1"/>
    </xf>
    <xf numFmtId="0" fontId="22" fillId="0" borderId="52" xfId="0" applyFont="1" applyFill="1" applyBorder="1" applyAlignment="1">
      <alignment horizontal="center" vertical="center" wrapText="1" shrinkToFit="1"/>
    </xf>
    <xf numFmtId="0" fontId="22" fillId="0" borderId="53" xfId="0" applyFont="1" applyFill="1" applyBorder="1" applyAlignment="1">
      <alignment horizontal="center" vertical="center" wrapText="1" shrinkToFit="1"/>
    </xf>
    <xf numFmtId="0" fontId="22" fillId="0" borderId="91" xfId="0" applyFont="1" applyFill="1" applyBorder="1" applyAlignment="1">
      <alignment horizontal="center" vertical="center" wrapText="1" shrinkToFit="1"/>
    </xf>
    <xf numFmtId="0" fontId="22" fillId="0" borderId="92" xfId="0" applyFont="1" applyFill="1" applyBorder="1" applyAlignment="1">
      <alignment horizontal="center" vertical="center" wrapText="1" shrinkToFit="1"/>
    </xf>
    <xf numFmtId="186" fontId="22" fillId="0" borderId="0" xfId="0" applyNumberFormat="1" applyFont="1" applyFill="1" applyBorder="1" applyAlignment="1">
      <alignment vertical="center"/>
    </xf>
    <xf numFmtId="0" fontId="22" fillId="0" borderId="13" xfId="0" applyFont="1" applyFill="1" applyBorder="1" applyAlignment="1">
      <alignment horizontal="distributed" vertical="center"/>
    </xf>
    <xf numFmtId="0" fontId="22" fillId="0" borderId="49" xfId="0" applyFont="1" applyFill="1" applyBorder="1" applyAlignment="1">
      <alignment horizontal="distributed" vertical="center"/>
    </xf>
    <xf numFmtId="176" fontId="22" fillId="0" borderId="12" xfId="0" applyNumberFormat="1" applyFont="1" applyFill="1" applyBorder="1" applyAlignment="1">
      <alignment horizontal="right" vertical="center"/>
    </xf>
    <xf numFmtId="0" fontId="22" fillId="0" borderId="134" xfId="0" applyFont="1" applyFill="1" applyBorder="1" applyAlignment="1">
      <alignment horizontal="distributed" vertical="center"/>
    </xf>
    <xf numFmtId="176" fontId="22" fillId="0" borderId="103"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22" fillId="0" borderId="14" xfId="0" applyNumberFormat="1" applyFont="1" applyFill="1" applyBorder="1" applyAlignment="1">
      <alignment horizontal="center" vertical="center"/>
    </xf>
    <xf numFmtId="176" fontId="22" fillId="0" borderId="56" xfId="0" applyNumberFormat="1" applyFont="1" applyFill="1" applyBorder="1" applyAlignment="1">
      <alignment horizontal="center" vertical="center"/>
    </xf>
    <xf numFmtId="176" fontId="22" fillId="0" borderId="14" xfId="0" applyNumberFormat="1" applyFont="1" applyFill="1" applyBorder="1" applyAlignment="1">
      <alignment horizontal="right" vertical="center"/>
    </xf>
    <xf numFmtId="176" fontId="22" fillId="0" borderId="56" xfId="0" applyNumberFormat="1" applyFont="1" applyFill="1" applyBorder="1" applyAlignment="1">
      <alignment horizontal="right" vertical="center"/>
    </xf>
    <xf numFmtId="184" fontId="22" fillId="0" borderId="14" xfId="0" applyNumberFormat="1" applyFont="1" applyFill="1" applyBorder="1" applyAlignment="1">
      <alignment horizontal="center" vertical="center"/>
    </xf>
    <xf numFmtId="184" fontId="22" fillId="0" borderId="56" xfId="0" applyNumberFormat="1" applyFont="1" applyFill="1" applyBorder="1" applyAlignment="1">
      <alignment horizontal="center" vertical="center"/>
    </xf>
    <xf numFmtId="184" fontId="22" fillId="0" borderId="106" xfId="0" applyNumberFormat="1" applyFont="1" applyFill="1" applyBorder="1" applyAlignment="1">
      <alignment horizontal="center" vertical="center"/>
    </xf>
    <xf numFmtId="176" fontId="22" fillId="0" borderId="23" xfId="0" applyNumberFormat="1" applyFont="1" applyFill="1" applyBorder="1" applyAlignment="1">
      <alignment horizontal="center" vertical="center"/>
    </xf>
    <xf numFmtId="176" fontId="22" fillId="0" borderId="53" xfId="0" applyNumberFormat="1" applyFont="1" applyFill="1" applyBorder="1" applyAlignment="1">
      <alignment horizontal="center" vertical="center"/>
    </xf>
    <xf numFmtId="186" fontId="22" fillId="0" borderId="10" xfId="0" applyNumberFormat="1" applyFont="1" applyFill="1" applyBorder="1" applyAlignment="1">
      <alignment vertical="center"/>
    </xf>
    <xf numFmtId="183" fontId="22" fillId="0" borderId="10" xfId="0" applyNumberFormat="1" applyFont="1" applyFill="1" applyBorder="1" applyAlignment="1">
      <alignment vertical="center"/>
    </xf>
    <xf numFmtId="189" fontId="22" fillId="0" borderId="10" xfId="0" applyNumberFormat="1" applyFont="1" applyFill="1" applyBorder="1" applyAlignment="1">
      <alignment vertical="center"/>
    </xf>
    <xf numFmtId="189" fontId="22" fillId="0" borderId="38" xfId="0" applyNumberFormat="1" applyFont="1" applyFill="1" applyBorder="1" applyAlignment="1">
      <alignment vertical="center"/>
    </xf>
    <xf numFmtId="0" fontId="22" fillId="0" borderId="39" xfId="0" applyFont="1" applyFill="1" applyBorder="1" applyAlignment="1">
      <alignment horizontal="center" vertical="center"/>
    </xf>
    <xf numFmtId="0" fontId="22" fillId="0" borderId="94" xfId="0" applyFont="1" applyFill="1" applyBorder="1" applyAlignment="1">
      <alignment horizontal="center" vertical="center"/>
    </xf>
    <xf numFmtId="0" fontId="22" fillId="0" borderId="69" xfId="0" applyFont="1" applyFill="1" applyBorder="1" applyAlignment="1">
      <alignment horizontal="center" vertical="center"/>
    </xf>
    <xf numFmtId="0" fontId="22" fillId="0" borderId="22" xfId="0" applyFont="1" applyFill="1" applyBorder="1" applyAlignment="1">
      <alignment horizontal="distributed" vertical="center"/>
    </xf>
    <xf numFmtId="0" fontId="22" fillId="0" borderId="115" xfId="0" applyFont="1" applyFill="1" applyBorder="1" applyAlignment="1">
      <alignment horizontal="distributed" vertical="center"/>
    </xf>
    <xf numFmtId="176" fontId="22" fillId="0" borderId="43" xfId="0" applyNumberFormat="1" applyFont="1" applyFill="1" applyBorder="1" applyAlignment="1">
      <alignment horizontal="right" vertical="center"/>
    </xf>
    <xf numFmtId="184" fontId="22" fillId="0" borderId="16" xfId="0" applyNumberFormat="1" applyFont="1" applyFill="1" applyBorder="1" applyAlignment="1">
      <alignment horizontal="right" vertical="center"/>
    </xf>
    <xf numFmtId="184" fontId="22" fillId="0" borderId="0" xfId="0" applyNumberFormat="1" applyFont="1" applyFill="1" applyBorder="1" applyAlignment="1">
      <alignment horizontal="right" vertical="center"/>
    </xf>
    <xf numFmtId="184" fontId="22" fillId="0" borderId="19" xfId="0" applyNumberFormat="1" applyFont="1" applyFill="1" applyBorder="1" applyAlignment="1">
      <alignment horizontal="right" vertical="center"/>
    </xf>
    <xf numFmtId="184" fontId="22" fillId="0" borderId="67" xfId="0" applyNumberFormat="1" applyFont="1" applyFill="1" applyBorder="1" applyAlignment="1">
      <alignment horizontal="right" vertical="center"/>
    </xf>
    <xf numFmtId="184" fontId="22" fillId="0" borderId="62" xfId="0" applyNumberFormat="1" applyFont="1" applyFill="1" applyBorder="1" applyAlignment="1">
      <alignment horizontal="right" vertical="center"/>
    </xf>
    <xf numFmtId="184" fontId="22" fillId="0" borderId="10" xfId="0" applyNumberFormat="1" applyFont="1" applyFill="1" applyBorder="1" applyAlignment="1">
      <alignment horizontal="right" vertical="center"/>
    </xf>
    <xf numFmtId="184" fontId="22" fillId="0" borderId="38" xfId="0" applyNumberFormat="1" applyFont="1" applyFill="1" applyBorder="1" applyAlignment="1">
      <alignment horizontal="right" vertical="center"/>
    </xf>
    <xf numFmtId="184" fontId="22" fillId="0" borderId="18" xfId="0" applyNumberFormat="1" applyFont="1" applyFill="1" applyBorder="1" applyAlignment="1">
      <alignment horizontal="right" vertical="center"/>
    </xf>
    <xf numFmtId="41" fontId="22" fillId="0" borderId="27" xfId="0" applyNumberFormat="1" applyFont="1" applyFill="1" applyBorder="1" applyAlignment="1">
      <alignment horizontal="center" vertical="center"/>
    </xf>
    <xf numFmtId="41" fontId="22" fillId="0" borderId="93" xfId="0" applyNumberFormat="1" applyFont="1" applyFill="1" applyBorder="1" applyAlignment="1">
      <alignment horizontal="center" vertical="center"/>
    </xf>
    <xf numFmtId="41" fontId="22" fillId="0" borderId="107" xfId="0" applyNumberFormat="1" applyFont="1" applyFill="1" applyBorder="1" applyAlignment="1">
      <alignment horizontal="center" vertical="center"/>
    </xf>
    <xf numFmtId="41" fontId="22" fillId="0" borderId="18" xfId="0" applyNumberFormat="1" applyFont="1" applyFill="1" applyBorder="1" applyAlignment="1">
      <alignment horizontal="right" vertical="center"/>
    </xf>
    <xf numFmtId="41" fontId="22" fillId="0" borderId="16" xfId="0" applyNumberFormat="1" applyFont="1" applyFill="1" applyBorder="1" applyAlignment="1">
      <alignment horizontal="right" vertical="center"/>
    </xf>
    <xf numFmtId="176" fontId="22" fillId="0" borderId="50" xfId="0" applyNumberFormat="1" applyFont="1" applyFill="1" applyBorder="1" applyAlignment="1">
      <alignment horizontal="right" vertical="center"/>
    </xf>
    <xf numFmtId="41" fontId="22" fillId="0" borderId="0" xfId="0" applyNumberFormat="1" applyFont="1" applyFill="1" applyBorder="1" applyAlignment="1">
      <alignment horizontal="right" vertical="center"/>
    </xf>
    <xf numFmtId="41" fontId="22" fillId="0" borderId="68" xfId="0" applyNumberFormat="1" applyFont="1" applyFill="1" applyBorder="1" applyAlignment="1">
      <alignment horizontal="right" vertical="center"/>
    </xf>
    <xf numFmtId="41" fontId="22" fillId="0" borderId="18" xfId="0" applyNumberFormat="1" applyFont="1" applyFill="1" applyBorder="1" applyAlignment="1">
      <alignment vertical="center"/>
    </xf>
    <xf numFmtId="41" fontId="22" fillId="0" borderId="34" xfId="0" applyNumberFormat="1" applyFont="1" applyFill="1" applyBorder="1" applyAlignment="1">
      <alignment vertical="center"/>
    </xf>
    <xf numFmtId="0" fontId="22" fillId="0" borderId="104" xfId="0" applyFont="1" applyFill="1" applyBorder="1" applyAlignment="1">
      <alignment horizontal="center" vertical="center"/>
    </xf>
    <xf numFmtId="0" fontId="22" fillId="0" borderId="105" xfId="0" applyFont="1" applyFill="1" applyBorder="1" applyAlignment="1">
      <alignment horizontal="center" vertical="center"/>
    </xf>
    <xf numFmtId="176" fontId="0" fillId="0" borderId="103" xfId="0" applyNumberFormat="1" applyFont="1" applyFill="1" applyBorder="1" applyAlignment="1">
      <alignment horizontal="right" vertical="center"/>
    </xf>
    <xf numFmtId="183" fontId="0" fillId="0" borderId="103"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22" fillId="0" borderId="57" xfId="0" applyFont="1" applyFill="1" applyBorder="1" applyAlignment="1">
      <alignment horizontal="distributed" vertical="center"/>
    </xf>
    <xf numFmtId="0" fontId="22" fillId="0" borderId="135" xfId="0" applyFont="1" applyFill="1" applyBorder="1" applyAlignment="1">
      <alignment horizontal="distributed" vertical="center"/>
    </xf>
    <xf numFmtId="0" fontId="0" fillId="0" borderId="39" xfId="0" applyFont="1" applyFill="1" applyBorder="1" applyAlignment="1">
      <alignment horizontal="center" vertical="center" wrapText="1" shrinkToFit="1"/>
    </xf>
    <xf numFmtId="0" fontId="0" fillId="0" borderId="45" xfId="0" applyFont="1" applyFill="1" applyBorder="1" applyAlignment="1">
      <alignment horizontal="center" vertical="center" wrapText="1" shrinkToFit="1"/>
    </xf>
    <xf numFmtId="0" fontId="0" fillId="0" borderId="94" xfId="0" applyFont="1" applyFill="1" applyBorder="1" applyAlignment="1">
      <alignment horizontal="center" vertical="center" wrapText="1" shrinkToFit="1"/>
    </xf>
    <xf numFmtId="0" fontId="0" fillId="0" borderId="23" xfId="0" applyFont="1" applyFill="1" applyBorder="1" applyAlignment="1">
      <alignment horizontal="center" vertical="center" wrapText="1" shrinkToFit="1"/>
    </xf>
    <xf numFmtId="0" fontId="0" fillId="0" borderId="52" xfId="0" applyFont="1" applyFill="1" applyBorder="1" applyAlignment="1">
      <alignment horizontal="center" vertical="center" wrapText="1" shrinkToFit="1"/>
    </xf>
    <xf numFmtId="0" fontId="0" fillId="0" borderId="53" xfId="0" applyFont="1" applyFill="1" applyBorder="1" applyAlignment="1">
      <alignment horizontal="center" vertical="center" wrapText="1" shrinkToFit="1"/>
    </xf>
    <xf numFmtId="176" fontId="0" fillId="0" borderId="133"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41" fontId="22" fillId="0" borderId="103" xfId="0" applyNumberFormat="1" applyFont="1" applyFill="1" applyBorder="1" applyAlignment="1">
      <alignment horizontal="right" vertical="center"/>
    </xf>
    <xf numFmtId="176" fontId="22" fillId="0" borderId="133" xfId="0" applyNumberFormat="1" applyFont="1" applyFill="1" applyBorder="1" applyAlignment="1">
      <alignment horizontal="right" vertical="center"/>
    </xf>
    <xf numFmtId="41" fontId="22" fillId="0" borderId="47" xfId="0" applyNumberFormat="1" applyFont="1" applyFill="1" applyBorder="1" applyAlignment="1">
      <alignment horizontal="center" vertical="center"/>
    </xf>
    <xf numFmtId="176" fontId="22" fillId="0" borderId="21" xfId="0" applyNumberFormat="1" applyFont="1" applyFill="1" applyBorder="1" applyAlignment="1">
      <alignment horizontal="right" vertical="center"/>
    </xf>
    <xf numFmtId="0" fontId="22" fillId="0" borderId="118"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117" xfId="0" applyFont="1" applyFill="1" applyBorder="1" applyAlignment="1">
      <alignment horizontal="center" vertical="center"/>
    </xf>
    <xf numFmtId="0" fontId="22" fillId="0" borderId="136" xfId="0" applyFont="1" applyFill="1" applyBorder="1" applyAlignment="1">
      <alignment horizontal="center" vertical="center" textRotation="255"/>
    </xf>
    <xf numFmtId="0" fontId="22" fillId="0" borderId="32" xfId="0" applyFont="1" applyFill="1" applyBorder="1" applyAlignment="1">
      <alignment horizontal="center" vertical="center" textRotation="255"/>
    </xf>
    <xf numFmtId="0" fontId="22" fillId="0" borderId="33" xfId="0" applyFont="1" applyFill="1" applyBorder="1" applyAlignment="1">
      <alignment horizontal="center" vertical="center" textRotation="255"/>
    </xf>
    <xf numFmtId="0" fontId="22" fillId="0" borderId="16" xfId="0" applyFont="1" applyFill="1" applyBorder="1" applyAlignment="1">
      <alignment horizontal="distributed" vertical="center"/>
    </xf>
    <xf numFmtId="0" fontId="22" fillId="0" borderId="0"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52" xfId="0" applyFont="1" applyFill="1" applyBorder="1" applyAlignment="1">
      <alignment horizontal="distributed" vertical="center"/>
    </xf>
    <xf numFmtId="38" fontId="22" fillId="0" borderId="16" xfId="44" applyFont="1" applyFill="1" applyBorder="1" applyAlignment="1">
      <alignment horizontal="right" vertical="center"/>
    </xf>
    <xf numFmtId="38" fontId="22" fillId="0" borderId="0" xfId="44" applyFont="1" applyFill="1" applyBorder="1" applyAlignment="1">
      <alignment horizontal="right" vertical="center"/>
    </xf>
    <xf numFmtId="0" fontId="22" fillId="0" borderId="145" xfId="0" applyFont="1" applyFill="1" applyBorder="1" applyAlignment="1">
      <alignment horizontal="center" vertical="center"/>
    </xf>
    <xf numFmtId="0" fontId="22" fillId="0" borderId="148" xfId="0" applyFont="1" applyFill="1" applyBorder="1" applyAlignment="1">
      <alignment horizontal="center" vertical="center"/>
    </xf>
    <xf numFmtId="0" fontId="22" fillId="0" borderId="145" xfId="0" applyFont="1" applyFill="1" applyBorder="1" applyAlignment="1">
      <alignment horizontal="center" vertical="center" wrapText="1"/>
    </xf>
    <xf numFmtId="0" fontId="22" fillId="0" borderId="146" xfId="0" applyFont="1" applyFill="1" applyBorder="1" applyAlignment="1">
      <alignment horizontal="center" vertical="center" wrapText="1"/>
    </xf>
    <xf numFmtId="0" fontId="22" fillId="0" borderId="147" xfId="0" applyFont="1" applyFill="1" applyBorder="1" applyAlignment="1">
      <alignment horizontal="center" vertical="center" wrapText="1"/>
    </xf>
    <xf numFmtId="0" fontId="22" fillId="0" borderId="142" xfId="0" applyFont="1" applyFill="1" applyBorder="1" applyAlignment="1">
      <alignment horizontal="center" vertical="center"/>
    </xf>
    <xf numFmtId="0" fontId="22" fillId="0" borderId="143" xfId="0" applyFont="1" applyFill="1" applyBorder="1" applyAlignment="1">
      <alignment horizontal="center" vertical="center"/>
    </xf>
    <xf numFmtId="0" fontId="0" fillId="0" borderId="16" xfId="0" applyBorder="1" applyAlignment="1">
      <alignment vertical="center"/>
    </xf>
    <xf numFmtId="0" fontId="22" fillId="0" borderId="58" xfId="0" applyFont="1" applyBorder="1" applyAlignment="1">
      <alignment horizontal="center" vertical="center"/>
    </xf>
    <xf numFmtId="0" fontId="22" fillId="0" borderId="54" xfId="0" applyFont="1" applyBorder="1" applyAlignment="1">
      <alignment horizontal="center" vertical="center"/>
    </xf>
    <xf numFmtId="0" fontId="22" fillId="0" borderId="30" xfId="0" applyNumberFormat="1" applyFont="1" applyFill="1" applyBorder="1" applyAlignment="1">
      <alignment horizontal="center" vertical="center"/>
    </xf>
    <xf numFmtId="0" fontId="22" fillId="0" borderId="55" xfId="0" applyNumberFormat="1" applyFont="1" applyFill="1" applyBorder="1" applyAlignment="1">
      <alignment horizontal="center" vertical="center"/>
    </xf>
    <xf numFmtId="0" fontId="0" fillId="0" borderId="68" xfId="0" applyBorder="1" applyAlignment="1">
      <alignment vertical="center"/>
    </xf>
    <xf numFmtId="0" fontId="22" fillId="0" borderId="29" xfId="0" applyFont="1" applyFill="1" applyBorder="1" applyAlignment="1">
      <alignment horizontal="center" vertical="center"/>
    </xf>
    <xf numFmtId="0" fontId="22" fillId="0" borderId="0" xfId="0" applyFont="1" applyFill="1" applyBorder="1" applyAlignment="1">
      <alignment horizontal="center" vertical="center"/>
    </xf>
    <xf numFmtId="183" fontId="22" fillId="0" borderId="18" xfId="0" applyNumberFormat="1" applyFont="1" applyFill="1" applyBorder="1" applyAlignment="1">
      <alignment horizontal="right" vertical="center"/>
    </xf>
    <xf numFmtId="183" fontId="22" fillId="0" borderId="18" xfId="0" applyNumberFormat="1" applyFont="1" applyFill="1" applyBorder="1" applyAlignment="1">
      <alignment horizontal="right" vertical="center" shrinkToFit="1"/>
    </xf>
    <xf numFmtId="183" fontId="22" fillId="0" borderId="0" xfId="44" applyNumberFormat="1" applyFont="1" applyFill="1" applyBorder="1" applyAlignment="1">
      <alignment vertical="center"/>
    </xf>
    <xf numFmtId="183" fontId="22" fillId="0" borderId="68" xfId="44" applyNumberFormat="1" applyFont="1" applyFill="1" applyBorder="1" applyAlignment="1">
      <alignment vertical="center"/>
    </xf>
    <xf numFmtId="183" fontId="22" fillId="0" borderId="34" xfId="0" applyNumberFormat="1" applyFont="1" applyFill="1" applyBorder="1" applyAlignment="1">
      <alignment horizontal="right" vertical="center"/>
    </xf>
    <xf numFmtId="0" fontId="22" fillId="0" borderId="89" xfId="0" applyFont="1" applyFill="1" applyBorder="1" applyAlignment="1">
      <alignment horizontal="center" vertical="center"/>
    </xf>
    <xf numFmtId="38" fontId="22" fillId="0" borderId="12" xfId="44" applyFont="1" applyFill="1" applyBorder="1" applyAlignment="1">
      <alignment horizontal="right" vertical="center"/>
    </xf>
    <xf numFmtId="0" fontId="22" fillId="0" borderId="109" xfId="0" applyFont="1" applyFill="1" applyBorder="1" applyAlignment="1">
      <alignment vertical="center"/>
    </xf>
    <xf numFmtId="0" fontId="22" fillId="0" borderId="95" xfId="0" applyFont="1" applyFill="1" applyBorder="1" applyAlignment="1">
      <alignment vertical="center"/>
    </xf>
    <xf numFmtId="0" fontId="0" fillId="0" borderId="50" xfId="0" applyBorder="1" applyAlignment="1">
      <alignment vertical="center"/>
    </xf>
    <xf numFmtId="0" fontId="22" fillId="0" borderId="101" xfId="0" applyFont="1" applyFill="1" applyBorder="1" applyAlignment="1">
      <alignment horizontal="center" vertical="center"/>
    </xf>
    <xf numFmtId="0" fontId="22" fillId="0" borderId="100" xfId="0" applyFont="1" applyFill="1" applyBorder="1" applyAlignment="1">
      <alignment horizontal="center" vertical="center"/>
    </xf>
    <xf numFmtId="0" fontId="22" fillId="0" borderId="102" xfId="0" applyFont="1" applyFill="1" applyBorder="1" applyAlignment="1">
      <alignment horizontal="center" vertical="center"/>
    </xf>
    <xf numFmtId="0" fontId="22" fillId="0" borderId="61" xfId="0" applyFont="1" applyFill="1" applyBorder="1" applyAlignment="1">
      <alignment horizontal="center" vertical="center" wrapText="1"/>
    </xf>
    <xf numFmtId="0" fontId="0" fillId="0" borderId="113" xfId="0" applyBorder="1" applyAlignment="1">
      <alignment horizontal="center" vertical="center" wrapText="1"/>
    </xf>
    <xf numFmtId="0" fontId="22" fillId="0" borderId="59" xfId="0" applyFont="1" applyFill="1" applyBorder="1" applyAlignment="1">
      <alignment horizontal="center" vertical="center" wrapText="1"/>
    </xf>
    <xf numFmtId="0" fontId="0" fillId="0" borderId="73" xfId="0" applyBorder="1" applyAlignment="1">
      <alignment horizontal="center" vertical="center" wrapText="1"/>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0" fontId="22" fillId="0" borderId="85" xfId="0" applyFont="1" applyFill="1" applyBorder="1" applyAlignment="1">
      <alignment horizontal="center" vertical="center"/>
    </xf>
    <xf numFmtId="0" fontId="22" fillId="0" borderId="86" xfId="0" applyFont="1" applyFill="1" applyBorder="1" applyAlignment="1">
      <alignment horizontal="center" vertical="center"/>
    </xf>
    <xf numFmtId="0" fontId="22" fillId="0" borderId="77" xfId="0" applyFont="1" applyFill="1" applyBorder="1" applyAlignment="1">
      <alignment horizontal="center" vertical="center" wrapText="1"/>
    </xf>
    <xf numFmtId="0" fontId="22" fillId="0" borderId="76" xfId="0" applyFont="1" applyFill="1" applyBorder="1" applyAlignment="1">
      <alignment horizontal="center" vertical="center" wrapText="1"/>
    </xf>
    <xf numFmtId="183" fontId="22" fillId="0" borderId="18" xfId="0" applyNumberFormat="1" applyFont="1" applyFill="1" applyBorder="1" applyAlignment="1">
      <alignment vertical="center"/>
    </xf>
    <xf numFmtId="0" fontId="0" fillId="0" borderId="29" xfId="0" applyBorder="1" applyAlignment="1">
      <alignment horizontal="center" vertical="center"/>
    </xf>
    <xf numFmtId="0" fontId="0" fillId="0" borderId="49"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22" fillId="0" borderId="110"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108" xfId="0" applyFont="1" applyFill="1" applyBorder="1" applyAlignment="1">
      <alignment horizontal="center" vertical="center"/>
    </xf>
    <xf numFmtId="0" fontId="22" fillId="0" borderId="58" xfId="0" applyFont="1" applyFill="1" applyBorder="1" applyAlignment="1">
      <alignment horizontal="center" vertical="center"/>
    </xf>
    <xf numFmtId="0" fontId="22" fillId="0" borderId="64" xfId="0" applyFont="1" applyFill="1" applyBorder="1" applyAlignment="1">
      <alignment horizontal="center" vertical="center"/>
    </xf>
    <xf numFmtId="183" fontId="22" fillId="0" borderId="72" xfId="44" applyNumberFormat="1" applyFont="1" applyFill="1" applyBorder="1" applyAlignment="1">
      <alignment vertical="center"/>
    </xf>
    <xf numFmtId="0" fontId="27" fillId="0" borderId="89"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22" fillId="0" borderId="111" xfId="0" applyFont="1" applyFill="1" applyBorder="1" applyAlignment="1">
      <alignment horizontal="center" vertical="center" wrapText="1"/>
    </xf>
    <xf numFmtId="0" fontId="22" fillId="0" borderId="112" xfId="0" applyFont="1" applyFill="1" applyBorder="1" applyAlignment="1">
      <alignment horizontal="center" vertical="center" wrapText="1"/>
    </xf>
    <xf numFmtId="0" fontId="22" fillId="0" borderId="73" xfId="0" applyFont="1" applyFill="1" applyBorder="1" applyAlignment="1">
      <alignment horizontal="center" vertical="center" wrapText="1"/>
    </xf>
    <xf numFmtId="0" fontId="22" fillId="0" borderId="142" xfId="0" applyFont="1" applyFill="1" applyBorder="1" applyAlignment="1">
      <alignment horizontal="center" vertical="center" wrapText="1"/>
    </xf>
    <xf numFmtId="0" fontId="22" fillId="0" borderId="143" xfId="0" applyFont="1" applyFill="1" applyBorder="1" applyAlignment="1">
      <alignment horizontal="center" vertical="center" wrapText="1"/>
    </xf>
    <xf numFmtId="0" fontId="22" fillId="0" borderId="127" xfId="0" applyFont="1" applyFill="1" applyBorder="1" applyAlignment="1">
      <alignment horizontal="center" vertical="center" shrinkToFit="1"/>
    </xf>
    <xf numFmtId="0" fontId="22" fillId="0" borderId="128" xfId="0" applyFont="1" applyFill="1" applyBorder="1" applyAlignment="1">
      <alignment horizontal="center" vertical="center" shrinkToFit="1"/>
    </xf>
    <xf numFmtId="0" fontId="22" fillId="0" borderId="49" xfId="0" applyFont="1" applyFill="1" applyBorder="1" applyAlignment="1">
      <alignment horizontal="center" vertical="center"/>
    </xf>
    <xf numFmtId="0" fontId="22" fillId="0" borderId="8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88"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82" xfId="0" applyFont="1" applyFill="1" applyBorder="1" applyAlignment="1">
      <alignment horizontal="center" vertical="center"/>
    </xf>
    <xf numFmtId="0" fontId="22" fillId="0" borderId="66" xfId="0" applyFont="1" applyFill="1" applyBorder="1" applyAlignment="1">
      <alignment horizontal="center" vertical="center"/>
    </xf>
    <xf numFmtId="0" fontId="22" fillId="0" borderId="59" xfId="0" applyFont="1" applyFill="1" applyBorder="1" applyAlignment="1">
      <alignment horizontal="center" vertical="center"/>
    </xf>
    <xf numFmtId="0" fontId="22" fillId="0" borderId="6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142" xfId="0" applyFont="1" applyFill="1" applyBorder="1" applyAlignment="1">
      <alignment horizontal="center" vertical="center" wrapText="1"/>
    </xf>
    <xf numFmtId="0" fontId="0" fillId="0" borderId="144" xfId="0" applyFont="1" applyFill="1" applyBorder="1" applyAlignment="1">
      <alignment horizontal="center" vertical="center" wrapText="1"/>
    </xf>
    <xf numFmtId="0" fontId="0" fillId="0" borderId="142"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6"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97" xfId="0" applyFont="1" applyFill="1" applyBorder="1" applyAlignment="1">
      <alignment horizontal="center" vertical="center"/>
    </xf>
    <xf numFmtId="0" fontId="22" fillId="0" borderId="98" xfId="0" applyFont="1" applyFill="1" applyBorder="1" applyAlignment="1">
      <alignment horizontal="center" vertical="center"/>
    </xf>
    <xf numFmtId="0" fontId="0" fillId="0" borderId="16" xfId="0" applyBorder="1" applyAlignment="1">
      <alignment horizontal="center" vertical="center"/>
    </xf>
    <xf numFmtId="0" fontId="0" fillId="0" borderId="52" xfId="0" applyBorder="1" applyAlignment="1">
      <alignment horizontal="center" vertical="center"/>
    </xf>
    <xf numFmtId="0" fontId="0" fillId="0" borderId="116"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74" xfId="0" applyBorder="1" applyAlignment="1">
      <alignment horizontal="center" vertical="center"/>
    </xf>
    <xf numFmtId="183" fontId="22" fillId="0" borderId="81" xfId="44" applyNumberFormat="1" applyFont="1" applyFill="1" applyBorder="1" applyAlignment="1">
      <alignment vertical="center"/>
    </xf>
    <xf numFmtId="0" fontId="22" fillId="0" borderId="140" xfId="0" applyFont="1" applyFill="1" applyBorder="1" applyAlignment="1">
      <alignment horizontal="center" vertical="center"/>
    </xf>
    <xf numFmtId="0" fontId="22" fillId="0" borderId="138" xfId="0" applyFont="1" applyFill="1" applyBorder="1" applyAlignment="1">
      <alignment horizontal="center" vertical="center"/>
    </xf>
    <xf numFmtId="0" fontId="22" fillId="0" borderId="141" xfId="0" applyFont="1" applyFill="1" applyBorder="1" applyAlignment="1">
      <alignment horizontal="center" vertical="center"/>
    </xf>
    <xf numFmtId="0" fontId="22" fillId="0" borderId="137" xfId="0" applyFont="1" applyFill="1" applyBorder="1" applyAlignment="1">
      <alignment horizontal="center" vertical="center"/>
    </xf>
    <xf numFmtId="0" fontId="22" fillId="0" borderId="139" xfId="0" applyFont="1" applyFill="1" applyBorder="1" applyAlignment="1">
      <alignment horizontal="center" vertical="center"/>
    </xf>
    <xf numFmtId="38" fontId="22" fillId="0" borderId="62" xfId="44" applyFont="1" applyFill="1" applyBorder="1" applyAlignment="1">
      <alignment horizontal="right" vertical="center"/>
    </xf>
    <xf numFmtId="38" fontId="22" fillId="0" borderId="34" xfId="44" applyFont="1" applyFill="1" applyBorder="1" applyAlignment="1">
      <alignment horizontal="right" vertical="center"/>
    </xf>
    <xf numFmtId="0" fontId="0" fillId="0" borderId="0" xfId="0" applyAlignment="1">
      <alignment horizontal="right" vertical="center"/>
    </xf>
    <xf numFmtId="0" fontId="22" fillId="0" borderId="62" xfId="0" applyFont="1" applyFill="1" applyBorder="1" applyAlignment="1">
      <alignment horizontal="center" vertical="center"/>
    </xf>
    <xf numFmtId="38" fontId="22" fillId="0" borderId="20" xfId="44" applyFont="1" applyFill="1" applyBorder="1" applyAlignment="1">
      <alignment vertical="center"/>
    </xf>
    <xf numFmtId="0" fontId="0" fillId="0" borderId="62" xfId="0" applyBorder="1" applyAlignment="1">
      <alignment vertical="center"/>
    </xf>
    <xf numFmtId="0" fontId="0" fillId="0" borderId="62" xfId="0" applyBorder="1" applyAlignment="1">
      <alignment horizontal="right" vertical="center"/>
    </xf>
    <xf numFmtId="38" fontId="22" fillId="0" borderId="68" xfId="44" applyFont="1" applyFill="1" applyBorder="1" applyAlignment="1">
      <alignment horizontal="right" vertical="center"/>
    </xf>
    <xf numFmtId="0" fontId="0" fillId="0" borderId="95" xfId="0" applyBorder="1" applyAlignment="1">
      <alignment vertical="center"/>
    </xf>
    <xf numFmtId="0" fontId="22" fillId="0" borderId="50" xfId="0" applyFont="1" applyFill="1" applyBorder="1" applyAlignment="1">
      <alignment horizontal="center" vertical="center"/>
    </xf>
    <xf numFmtId="0" fontId="22" fillId="0" borderId="74" xfId="0" applyFont="1" applyFill="1" applyBorder="1" applyAlignment="1">
      <alignment horizontal="center" vertical="center"/>
    </xf>
    <xf numFmtId="0" fontId="0" fillId="0" borderId="108" xfId="0" applyBorder="1" applyAlignment="1">
      <alignment vertical="center"/>
    </xf>
    <xf numFmtId="180" fontId="22" fillId="0" borderId="62" xfId="0" applyNumberFormat="1" applyFont="1" applyFill="1" applyBorder="1" applyAlignment="1">
      <alignment vertical="center"/>
    </xf>
    <xf numFmtId="0" fontId="0" fillId="0" borderId="112" xfId="0" applyBorder="1" applyAlignment="1">
      <alignment horizontal="center" vertical="center" wrapText="1"/>
    </xf>
    <xf numFmtId="0" fontId="0" fillId="0" borderId="12" xfId="0" applyFont="1" applyFill="1" applyBorder="1" applyAlignment="1">
      <alignment horizontal="center" vertical="center"/>
    </xf>
    <xf numFmtId="0" fontId="0" fillId="0" borderId="53" xfId="0" applyBorder="1" applyAlignment="1">
      <alignment horizontal="center" vertical="center"/>
    </xf>
    <xf numFmtId="0" fontId="0" fillId="0" borderId="49" xfId="0" applyFont="1" applyBorder="1" applyAlignment="1">
      <alignment vertical="center"/>
    </xf>
    <xf numFmtId="0" fontId="0" fillId="0" borderId="23" xfId="0" applyFont="1" applyBorder="1" applyAlignment="1">
      <alignment vertical="center"/>
    </xf>
    <xf numFmtId="0" fontId="0" fillId="0" borderId="53" xfId="0" applyFont="1" applyBorder="1" applyAlignment="1">
      <alignment vertical="center"/>
    </xf>
    <xf numFmtId="0" fontId="0" fillId="0" borderId="126" xfId="0" applyBorder="1" applyAlignment="1">
      <alignment horizontal="center" vertical="center"/>
    </xf>
    <xf numFmtId="0" fontId="0" fillId="0" borderId="56" xfId="0" applyBorder="1" applyAlignment="1">
      <alignment horizontal="center" vertical="center"/>
    </xf>
    <xf numFmtId="0" fontId="22" fillId="0" borderId="14" xfId="0" applyFont="1" applyFill="1" applyBorder="1" applyAlignment="1">
      <alignment horizontal="center" vertical="center" wrapText="1"/>
    </xf>
    <xf numFmtId="0" fontId="22" fillId="0" borderId="113" xfId="0" applyFont="1" applyFill="1" applyBorder="1" applyAlignment="1">
      <alignment horizontal="center" vertical="center" wrapText="1"/>
    </xf>
    <xf numFmtId="183" fontId="22" fillId="0" borderId="16" xfId="44" applyNumberFormat="1" applyFont="1" applyFill="1" applyBorder="1" applyAlignment="1">
      <alignment horizontal="right" vertical="center"/>
    </xf>
    <xf numFmtId="183" fontId="22" fillId="0" borderId="50" xfId="44" applyNumberFormat="1" applyFont="1" applyFill="1" applyBorder="1" applyAlignment="1">
      <alignment horizontal="right" vertical="center"/>
    </xf>
    <xf numFmtId="183" fontId="22" fillId="0" borderId="0" xfId="44" applyNumberFormat="1" applyFont="1" applyFill="1" applyBorder="1" applyAlignment="1">
      <alignment horizontal="right" vertical="center"/>
    </xf>
    <xf numFmtId="0" fontId="22" fillId="0" borderId="156" xfId="0" applyFont="1" applyFill="1" applyBorder="1" applyAlignment="1">
      <alignment horizontal="center" vertical="center"/>
    </xf>
    <xf numFmtId="0" fontId="22" fillId="0" borderId="157" xfId="0" applyFont="1" applyFill="1" applyBorder="1" applyAlignment="1">
      <alignment horizontal="center" vertical="center"/>
    </xf>
    <xf numFmtId="0" fontId="22" fillId="0" borderId="158" xfId="0" applyFont="1" applyFill="1" applyBorder="1" applyAlignment="1">
      <alignment horizontal="center" vertical="center"/>
    </xf>
    <xf numFmtId="0" fontId="22" fillId="0" borderId="144" xfId="0" applyFont="1" applyFill="1" applyBorder="1" applyAlignment="1">
      <alignment horizontal="center" vertical="center"/>
    </xf>
    <xf numFmtId="0" fontId="22" fillId="0" borderId="155" xfId="0" applyFont="1" applyFill="1" applyBorder="1" applyAlignment="1">
      <alignment horizontal="center" vertical="center"/>
    </xf>
    <xf numFmtId="0" fontId="22" fillId="0" borderId="154" xfId="0" applyFont="1" applyFill="1" applyBorder="1" applyAlignment="1">
      <alignment horizontal="center" vertical="center"/>
    </xf>
    <xf numFmtId="0" fontId="22" fillId="0" borderId="111" xfId="0" applyFont="1" applyFill="1" applyBorder="1" applyAlignment="1">
      <alignment horizontal="center" vertical="center"/>
    </xf>
    <xf numFmtId="0" fontId="22" fillId="0" borderId="73" xfId="0" applyFont="1" applyFill="1" applyBorder="1" applyAlignment="1">
      <alignment horizontal="center" vertical="center"/>
    </xf>
    <xf numFmtId="0" fontId="0" fillId="0" borderId="76" xfId="0" applyBorder="1" applyAlignment="1">
      <alignment horizontal="center" vertical="center"/>
    </xf>
    <xf numFmtId="0" fontId="0" fillId="0" borderId="76" xfId="0" applyFont="1" applyBorder="1" applyAlignment="1">
      <alignment vertical="center"/>
    </xf>
    <xf numFmtId="0" fontId="0" fillId="0" borderId="31" xfId="0" applyFont="1" applyBorder="1" applyAlignment="1">
      <alignment horizontal="center" vertical="center"/>
    </xf>
    <xf numFmtId="0" fontId="0" fillId="0" borderId="90" xfId="0" applyFont="1" applyBorder="1" applyAlignment="1">
      <alignment horizontal="center" vertical="center"/>
    </xf>
    <xf numFmtId="0" fontId="0" fillId="0" borderId="56" xfId="0" applyFont="1" applyBorder="1" applyAlignment="1">
      <alignment horizontal="center" vertical="center"/>
    </xf>
    <xf numFmtId="0" fontId="0" fillId="0" borderId="14" xfId="0" applyFont="1" applyFill="1" applyBorder="1" applyAlignment="1">
      <alignment horizontal="center" vertical="center" wrapText="1"/>
    </xf>
    <xf numFmtId="0" fontId="0" fillId="0" borderId="63" xfId="0" applyFont="1" applyBorder="1" applyAlignment="1">
      <alignment horizontal="center" vertical="center"/>
    </xf>
    <xf numFmtId="0" fontId="0" fillId="0" borderId="128" xfId="0" applyBorder="1" applyAlignment="1">
      <alignment vertical="center"/>
    </xf>
    <xf numFmtId="183" fontId="22" fillId="0" borderId="68" xfId="44" applyNumberFormat="1" applyFont="1" applyFill="1" applyBorder="1" applyAlignment="1">
      <alignment horizontal="right" vertical="center"/>
    </xf>
    <xf numFmtId="183" fontId="22" fillId="0" borderId="12" xfId="44" applyNumberFormat="1" applyFont="1" applyFill="1" applyBorder="1" applyAlignment="1">
      <alignment horizontal="right" vertical="center"/>
    </xf>
    <xf numFmtId="0" fontId="22" fillId="0" borderId="17" xfId="0" applyFont="1" applyFill="1" applyBorder="1" applyAlignment="1">
      <alignment horizontal="center" vertical="center"/>
    </xf>
    <xf numFmtId="0" fontId="22" fillId="0" borderId="147"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146" xfId="0" applyFont="1" applyFill="1" applyBorder="1" applyAlignment="1">
      <alignment horizontal="center" vertical="center"/>
    </xf>
    <xf numFmtId="0" fontId="22" fillId="0" borderId="153" xfId="0" applyFont="1" applyFill="1" applyBorder="1" applyAlignment="1">
      <alignment horizontal="center" vertical="center"/>
    </xf>
    <xf numFmtId="38" fontId="22" fillId="0" borderId="0" xfId="44" applyFont="1" applyFill="1" applyBorder="1" applyAlignment="1">
      <alignment vertical="center" wrapText="1"/>
    </xf>
    <xf numFmtId="0" fontId="0" fillId="0" borderId="0" xfId="0" applyAlignment="1">
      <alignment vertical="center"/>
    </xf>
    <xf numFmtId="180" fontId="22" fillId="0" borderId="62" xfId="0" applyNumberFormat="1" applyFont="1" applyFill="1" applyBorder="1" applyAlignment="1">
      <alignment horizontal="right" vertical="center"/>
    </xf>
    <xf numFmtId="180" fontId="22" fillId="0" borderId="62" xfId="0" applyNumberFormat="1" applyFont="1" applyFill="1" applyBorder="1" applyAlignment="1">
      <alignment horizontal="right" vertical="center" shrinkToFit="1"/>
    </xf>
    <xf numFmtId="0" fontId="0" fillId="0" borderId="34" xfId="0" applyBorder="1" applyAlignment="1">
      <alignment vertical="center"/>
    </xf>
    <xf numFmtId="0" fontId="22" fillId="0" borderId="151" xfId="0" applyFont="1" applyFill="1" applyBorder="1" applyAlignment="1">
      <alignment horizontal="center" vertical="center"/>
    </xf>
    <xf numFmtId="0" fontId="22" fillId="0" borderId="152" xfId="0" applyFont="1" applyFill="1" applyBorder="1" applyAlignment="1">
      <alignment horizontal="center" vertical="center"/>
    </xf>
    <xf numFmtId="0" fontId="22" fillId="0" borderId="149" xfId="0" applyFont="1" applyFill="1" applyBorder="1" applyAlignment="1">
      <alignment horizontal="center" vertical="center"/>
    </xf>
    <xf numFmtId="0" fontId="22" fillId="0" borderId="150" xfId="0" applyFont="1" applyFill="1" applyBorder="1" applyAlignment="1">
      <alignment horizontal="center" vertical="center"/>
    </xf>
    <xf numFmtId="183" fontId="22" fillId="0" borderId="21" xfId="44" applyNumberFormat="1" applyFont="1" applyFill="1" applyBorder="1" applyAlignment="1">
      <alignment horizontal="right" vertical="center"/>
    </xf>
    <xf numFmtId="0" fontId="0" fillId="0" borderId="64" xfId="0" applyBorder="1" applyAlignment="1">
      <alignment vertical="center"/>
    </xf>
    <xf numFmtId="38" fontId="22" fillId="0" borderId="72" xfId="44" applyFont="1" applyFill="1" applyBorder="1" applyAlignment="1">
      <alignment vertical="center" wrapText="1"/>
    </xf>
    <xf numFmtId="0" fontId="0" fillId="0" borderId="72" xfId="0" applyBorder="1" applyAlignment="1">
      <alignment vertical="center"/>
    </xf>
    <xf numFmtId="0" fontId="0" fillId="0" borderId="81" xfId="0" applyBorder="1" applyAlignment="1">
      <alignment vertical="center"/>
    </xf>
    <xf numFmtId="0" fontId="0" fillId="0" borderId="94" xfId="0" applyBorder="1" applyAlignment="1">
      <alignment horizontal="center" vertical="center"/>
    </xf>
    <xf numFmtId="0" fontId="0" fillId="0" borderId="105" xfId="0" applyBorder="1" applyAlignment="1">
      <alignment horizontal="center" vertical="center"/>
    </xf>
    <xf numFmtId="0" fontId="0" fillId="0" borderId="99" xfId="0" applyBorder="1" applyAlignment="1">
      <alignment vertical="center"/>
    </xf>
    <xf numFmtId="0" fontId="0" fillId="0" borderId="110" xfId="0" applyBorder="1" applyAlignment="1">
      <alignment vertical="center"/>
    </xf>
    <xf numFmtId="0" fontId="22" fillId="0" borderId="89" xfId="0" applyFont="1" applyFill="1" applyBorder="1" applyAlignment="1">
      <alignment horizontal="center" vertical="center" wrapText="1"/>
    </xf>
    <xf numFmtId="0" fontId="0" fillId="0" borderId="99" xfId="0" applyFont="1" applyBorder="1" applyAlignment="1">
      <alignment horizontal="center" vertical="center"/>
    </xf>
    <xf numFmtId="0" fontId="0" fillId="0" borderId="78" xfId="0" applyBorder="1" applyAlignment="1">
      <alignment vertical="center"/>
    </xf>
    <xf numFmtId="0" fontId="0" fillId="0" borderId="96" xfId="0" applyBorder="1" applyAlignment="1">
      <alignment vertical="center"/>
    </xf>
    <xf numFmtId="0" fontId="0" fillId="0" borderId="88" xfId="0" applyBorder="1" applyAlignment="1">
      <alignment vertical="center"/>
    </xf>
    <xf numFmtId="183" fontId="22" fillId="0" borderId="20" xfId="44" applyNumberFormat="1" applyFont="1" applyFill="1" applyBorder="1" applyAlignment="1">
      <alignment vertical="center"/>
    </xf>
    <xf numFmtId="183" fontId="22" fillId="0" borderId="18" xfId="44" applyNumberFormat="1" applyFont="1" applyFill="1" applyBorder="1" applyAlignment="1">
      <alignment vertical="center"/>
    </xf>
    <xf numFmtId="183" fontId="22" fillId="0" borderId="18" xfId="44" applyNumberFormat="1" applyFont="1" applyFill="1" applyBorder="1" applyAlignment="1">
      <alignment horizontal="right" vertical="center"/>
    </xf>
    <xf numFmtId="0" fontId="22" fillId="0" borderId="55" xfId="0" applyFont="1" applyFill="1" applyBorder="1" applyAlignment="1">
      <alignment horizontal="center" vertical="center"/>
    </xf>
    <xf numFmtId="183" fontId="22" fillId="0" borderId="34" xfId="44" applyNumberFormat="1" applyFont="1" applyFill="1" applyBorder="1" applyAlignment="1">
      <alignment horizontal="right" vertical="center"/>
    </xf>
    <xf numFmtId="0" fontId="25" fillId="0" borderId="0" xfId="0" applyFont="1" applyBorder="1" applyAlignment="1">
      <alignment horizontal="center" vertical="center"/>
    </xf>
    <xf numFmtId="176" fontId="37" fillId="0" borderId="0" xfId="0" applyNumberFormat="1" applyFont="1" applyBorder="1" applyAlignment="1">
      <alignment vertical="center"/>
    </xf>
    <xf numFmtId="0" fontId="35" fillId="0" borderId="0" xfId="0" applyFont="1" applyBorder="1" applyAlignment="1">
      <alignment horizontal="center" vertical="center"/>
    </xf>
    <xf numFmtId="176" fontId="31" fillId="0" borderId="0" xfId="0" applyNumberFormat="1" applyFont="1" applyFill="1" applyBorder="1" applyAlignment="1">
      <alignment horizontal="center" vertical="center"/>
    </xf>
    <xf numFmtId="176" fontId="37" fillId="0" borderId="0" xfId="0" applyNumberFormat="1" applyFont="1" applyBorder="1" applyAlignment="1">
      <alignment vertical="center" shrinkToFit="1"/>
    </xf>
    <xf numFmtId="176" fontId="21" fillId="0" borderId="0" xfId="0" applyNumberFormat="1" applyFont="1" applyBorder="1" applyAlignment="1">
      <alignment horizontal="right" vertical="center"/>
    </xf>
    <xf numFmtId="0" fontId="37" fillId="0" borderId="0"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184">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560203483514"/>
          <c:y val="6.3186897947742432E-2"/>
          <c:w val="0.58739337195749441"/>
          <c:h val="0.83241869905066657"/>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平成28年度</c:v>
                </c:pt>
                <c:pt idx="1">
                  <c:v>29</c:v>
                </c:pt>
                <c:pt idx="2">
                  <c:v>30</c:v>
                </c:pt>
                <c:pt idx="3">
                  <c:v>令和元年度</c:v>
                </c:pt>
                <c:pt idx="4">
                  <c:v>2</c:v>
                </c:pt>
                <c:pt idx="5">
                  <c:v>3</c:v>
                </c:pt>
              </c:strCache>
            </c:strRef>
          </c:cat>
          <c:val>
            <c:numRef>
              <c:f>グラフ!$I$37:$I$42</c:f>
              <c:numCache>
                <c:formatCode>#,##0;[Red]#,##0</c:formatCode>
                <c:ptCount val="6"/>
                <c:pt idx="0">
                  <c:v>8972116</c:v>
                </c:pt>
                <c:pt idx="1">
                  <c:v>8921605</c:v>
                </c:pt>
                <c:pt idx="2">
                  <c:v>8843345</c:v>
                </c:pt>
                <c:pt idx="3">
                  <c:v>8943742</c:v>
                </c:pt>
                <c:pt idx="4">
                  <c:v>9423734</c:v>
                </c:pt>
                <c:pt idx="5">
                  <c:v>9388991</c:v>
                </c:pt>
              </c:numCache>
            </c:numRef>
          </c:val>
          <c:smooth val="0"/>
          <c:extLst>
            <c:ext xmlns:c16="http://schemas.microsoft.com/office/drawing/2014/chart" uri="{C3380CC4-5D6E-409C-BE32-E72D297353CC}">
              <c16:uniqueId val="{00000000-D528-409D-9263-B2C0F362E0E4}"/>
            </c:ext>
          </c:extLst>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グラフ!$H$37:$H$42</c:f>
              <c:strCache>
                <c:ptCount val="6"/>
                <c:pt idx="0">
                  <c:v>平成28年度</c:v>
                </c:pt>
                <c:pt idx="1">
                  <c:v>29</c:v>
                </c:pt>
                <c:pt idx="2">
                  <c:v>30</c:v>
                </c:pt>
                <c:pt idx="3">
                  <c:v>令和元年度</c:v>
                </c:pt>
                <c:pt idx="4">
                  <c:v>2</c:v>
                </c:pt>
                <c:pt idx="5">
                  <c:v>3</c:v>
                </c:pt>
              </c:strCache>
            </c:strRef>
          </c:cat>
          <c:val>
            <c:numRef>
              <c:f>グラフ!$J$37:$J$42</c:f>
              <c:numCache>
                <c:formatCode>#,##0;[Red]#,##0</c:formatCode>
                <c:ptCount val="6"/>
                <c:pt idx="0">
                  <c:v>2450934</c:v>
                </c:pt>
                <c:pt idx="1">
                  <c:v>2452507</c:v>
                </c:pt>
                <c:pt idx="2">
                  <c:v>2497331</c:v>
                </c:pt>
                <c:pt idx="3">
                  <c:v>2629286</c:v>
                </c:pt>
                <c:pt idx="4">
                  <c:v>2562254</c:v>
                </c:pt>
                <c:pt idx="5">
                  <c:v>2610202</c:v>
                </c:pt>
              </c:numCache>
            </c:numRef>
          </c:val>
          <c:smooth val="0"/>
          <c:extLst>
            <c:ext xmlns:c16="http://schemas.microsoft.com/office/drawing/2014/chart" uri="{C3380CC4-5D6E-409C-BE32-E72D297353CC}">
              <c16:uniqueId val="{00000001-D528-409D-9263-B2C0F362E0E4}"/>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平成28年度</c:v>
                </c:pt>
                <c:pt idx="1">
                  <c:v>29</c:v>
                </c:pt>
                <c:pt idx="2">
                  <c:v>30</c:v>
                </c:pt>
                <c:pt idx="3">
                  <c:v>令和元年度</c:v>
                </c:pt>
                <c:pt idx="4">
                  <c:v>2</c:v>
                </c:pt>
                <c:pt idx="5">
                  <c:v>3</c:v>
                </c:pt>
              </c:strCache>
            </c:strRef>
          </c:cat>
          <c:val>
            <c:numRef>
              <c:f>グラフ!$K$37:$K$42</c:f>
              <c:numCache>
                <c:formatCode>#,##0;[Red]#,##0</c:formatCode>
                <c:ptCount val="6"/>
                <c:pt idx="0">
                  <c:v>1232748</c:v>
                </c:pt>
                <c:pt idx="1">
                  <c:v>1204616</c:v>
                </c:pt>
                <c:pt idx="2">
                  <c:v>1253504</c:v>
                </c:pt>
                <c:pt idx="3">
                  <c:v>1455463</c:v>
                </c:pt>
                <c:pt idx="4">
                  <c:v>1291004</c:v>
                </c:pt>
                <c:pt idx="5">
                  <c:v>1182471</c:v>
                </c:pt>
              </c:numCache>
            </c:numRef>
          </c:val>
          <c:smooth val="0"/>
          <c:extLst>
            <c:ext xmlns:c16="http://schemas.microsoft.com/office/drawing/2014/chart" uri="{C3380CC4-5D6E-409C-BE32-E72D297353CC}">
              <c16:uniqueId val="{00000002-D528-409D-9263-B2C0F362E0E4}"/>
            </c:ext>
          </c:extLst>
        </c:ser>
        <c:dLbls>
          <c:showLegendKey val="0"/>
          <c:showVal val="0"/>
          <c:showCatName val="0"/>
          <c:showSerName val="0"/>
          <c:showPercent val="0"/>
          <c:showBubbleSize val="0"/>
        </c:dLbls>
        <c:marker val="1"/>
        <c:smooth val="0"/>
        <c:axId val="247768632"/>
        <c:axId val="247769416"/>
      </c:lineChart>
      <c:catAx>
        <c:axId val="247768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69416"/>
        <c:crossesAt val="0"/>
        <c:auto val="1"/>
        <c:lblAlgn val="ctr"/>
        <c:lblOffset val="100"/>
        <c:tickLblSkip val="2"/>
        <c:tickMarkSkip val="1"/>
        <c:noMultiLvlLbl val="0"/>
      </c:catAx>
      <c:valAx>
        <c:axId val="24776941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47768632"/>
        <c:crosses val="autoZero"/>
        <c:crossBetween val="midCat"/>
      </c:valAx>
      <c:spPr>
        <a:noFill/>
        <a:ln w="12700">
          <a:solidFill>
            <a:srgbClr val="000000"/>
          </a:solidFill>
          <a:prstDash val="solid"/>
        </a:ln>
      </c:spPr>
    </c:plotArea>
    <c:legend>
      <c:legendPos val="r"/>
      <c:layout>
        <c:manualLayout>
          <c:xMode val="edge"/>
          <c:yMode val="edge"/>
          <c:x val="0.2464186828699837"/>
          <c:y val="0.85439675051075092"/>
          <c:w val="0.22636134821777093"/>
          <c:h val="0.13461556519301218"/>
        </c:manualLayout>
      </c:layout>
      <c:overlay val="0"/>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a:t>
            </a:r>
            <a:r>
              <a:rPr lang="en-US" altLang="ja-JP"/>
              <a:t>3</a:t>
            </a:r>
            <a:r>
              <a:rPr lang="ja-JP" altLang="en-US"/>
              <a:t>年度</a:t>
            </a:r>
          </a:p>
        </c:rich>
      </c:tx>
      <c:layout>
        <c:manualLayout>
          <c:xMode val="edge"/>
          <c:yMode val="edge"/>
          <c:x val="0.44551275103077664"/>
          <c:y val="3.779064835308906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9129574678536096E-2"/>
          <c:y val="0.13953488372093326"/>
          <c:w val="0.90121310130065713"/>
          <c:h val="0.75581395348839076"/>
        </c:manualLayout>
      </c:layout>
      <c:barChart>
        <c:barDir val="col"/>
        <c:grouping val="clustered"/>
        <c:varyColors val="0"/>
        <c:ser>
          <c:idx val="0"/>
          <c:order val="0"/>
          <c:tx>
            <c:strRef>
              <c:f>グラフ!$I$4</c:f>
              <c:strCache>
                <c:ptCount val="1"/>
              </c:strCache>
            </c:strRef>
          </c:tx>
          <c:spPr>
            <a:pattFill prst="smCheck">
              <a:fgClr>
                <a:schemeClr val="bg1">
                  <a:lumMod val="75000"/>
                </a:schemeClr>
              </a:fgClr>
              <a:bgClr>
                <a:schemeClr val="bg1"/>
              </a:bgClr>
            </a:pattFill>
            <a:ln w="6350">
              <a:solidFill>
                <a:srgbClr val="000000"/>
              </a:solidFill>
              <a:prstDash val="solid"/>
            </a:ln>
          </c:spPr>
          <c:invertIfNegative val="0"/>
          <c:dLbls>
            <c:dLbl>
              <c:idx val="0"/>
              <c:layout>
                <c:manualLayout>
                  <c:x val="-1.685924309952246E-4"/>
                  <c:y val="-1.18562163079272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55-4CA8-BF36-25768F0573D6}"/>
                </c:ext>
              </c:extLst>
            </c:dLbl>
            <c:dLbl>
              <c:idx val="1"/>
              <c:layout>
                <c:manualLayout>
                  <c:x val="2.31958855336933E-3"/>
                  <c:y val="-1.48762599582006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55-4CA8-BF36-25768F0573D6}"/>
                </c:ext>
              </c:extLst>
            </c:dLbl>
            <c:dLbl>
              <c:idx val="2"/>
              <c:layout>
                <c:manualLayout>
                  <c:x val="8.3173305688950155E-4"/>
                  <c:y val="-2.13790710049588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55-4CA8-BF36-25768F0573D6}"/>
                </c:ext>
              </c:extLst>
            </c:dLbl>
            <c:dLbl>
              <c:idx val="3"/>
              <c:layout>
                <c:manualLayout>
                  <c:x val="8.2752214510708425E-4"/>
                  <c:y val="-1.0771283364310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55-4CA8-BF36-25768F0573D6}"/>
                </c:ext>
              </c:extLst>
            </c:dLbl>
            <c:dLbl>
              <c:idx val="4"/>
              <c:layout>
                <c:manualLayout>
                  <c:x val="-1.6469343860404844E-3"/>
                  <c:y val="-1.59173883871764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55-4CA8-BF36-25768F0573D6}"/>
                </c:ext>
              </c:extLst>
            </c:dLbl>
            <c:dLbl>
              <c:idx val="5"/>
              <c:layout>
                <c:manualLayout>
                  <c:x val="-1.6882637053872169E-3"/>
                  <c:y val="-1.700633160326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55-4CA8-BF36-25768F0573D6}"/>
                </c:ext>
              </c:extLst>
            </c:dLbl>
            <c:dLbl>
              <c:idx val="6"/>
              <c:layout>
                <c:manualLayout>
                  <c:x val="1.282144657920343E-3"/>
                  <c:y val="-2.1285292325726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55-4CA8-BF36-25768F0573D6}"/>
                </c:ext>
              </c:extLst>
            </c:dLbl>
            <c:dLbl>
              <c:idx val="7"/>
              <c:layout>
                <c:manualLayout>
                  <c:x val="-2.5075199866250418E-3"/>
                  <c:y val="-1.5110398173783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55-4CA8-BF36-25768F0573D6}"/>
                </c:ext>
              </c:extLst>
            </c:dLbl>
            <c:dLbl>
              <c:idx val="8"/>
              <c:layout>
                <c:manualLayout>
                  <c:x val="-3.1845410254318796E-3"/>
                  <c:y val="-1.2623412279145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55-4CA8-BF36-25768F0573D6}"/>
                </c:ext>
              </c:extLst>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グラフ!$H$5:$H$13</c:f>
              <c:strCache>
                <c:ptCount val="9"/>
                <c:pt idx="0">
                  <c:v>那覇市</c:v>
                </c:pt>
                <c:pt idx="1">
                  <c:v>沖縄市</c:v>
                </c:pt>
                <c:pt idx="2">
                  <c:v>浦添市</c:v>
                </c:pt>
                <c:pt idx="3">
                  <c:v>うるま市</c:v>
                </c:pt>
                <c:pt idx="4">
                  <c:v>宜野湾市</c:v>
                </c:pt>
                <c:pt idx="5">
                  <c:v>豊見城市</c:v>
                </c:pt>
                <c:pt idx="6">
                  <c:v>糸満市</c:v>
                </c:pt>
                <c:pt idx="7">
                  <c:v>南城市</c:v>
                </c:pt>
                <c:pt idx="8">
                  <c:v>名護市</c:v>
                </c:pt>
              </c:strCache>
            </c:strRef>
          </c:cat>
          <c:val>
            <c:numRef>
              <c:f>グラフ!$I$5:$I$13</c:f>
              <c:numCache>
                <c:formatCode>#,##0;[Red]#,##0</c:formatCode>
                <c:ptCount val="9"/>
                <c:pt idx="0">
                  <c:v>36449</c:v>
                </c:pt>
                <c:pt idx="1">
                  <c:v>19747</c:v>
                </c:pt>
                <c:pt idx="2">
                  <c:v>13940</c:v>
                </c:pt>
                <c:pt idx="3">
                  <c:v>14109</c:v>
                </c:pt>
                <c:pt idx="4">
                  <c:v>10852</c:v>
                </c:pt>
                <c:pt idx="5">
                  <c:v>7006</c:v>
                </c:pt>
                <c:pt idx="6">
                  <c:v>6993</c:v>
                </c:pt>
                <c:pt idx="7">
                  <c:v>4880</c:v>
                </c:pt>
                <c:pt idx="8">
                  <c:v>1959</c:v>
                </c:pt>
              </c:numCache>
            </c:numRef>
          </c:val>
          <c:extLst>
            <c:ext xmlns:c16="http://schemas.microsoft.com/office/drawing/2014/chart" uri="{C3380CC4-5D6E-409C-BE32-E72D297353CC}">
              <c16:uniqueId val="{00000009-6C55-4CA8-BF36-25768F0573D6}"/>
            </c:ext>
          </c:extLst>
        </c:ser>
        <c:dLbls>
          <c:showLegendKey val="0"/>
          <c:showVal val="0"/>
          <c:showCatName val="0"/>
          <c:showSerName val="0"/>
          <c:showPercent val="0"/>
          <c:showBubbleSize val="0"/>
        </c:dLbls>
        <c:gapWidth val="30"/>
        <c:axId val="466033152"/>
        <c:axId val="466030408"/>
      </c:barChart>
      <c:catAx>
        <c:axId val="4660331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0408"/>
        <c:crossesAt val="0"/>
        <c:auto val="1"/>
        <c:lblAlgn val="ctr"/>
        <c:lblOffset val="100"/>
        <c:noMultiLvlLbl val="0"/>
      </c:catAx>
      <c:valAx>
        <c:axId val="466030408"/>
        <c:scaling>
          <c:orientation val="minMax"/>
          <c:max val="5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7.4125147986256204E-2"/>
              <c:y val="7.975814972198014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33152"/>
        <c:crosses val="autoZero"/>
        <c:crossBetween val="between"/>
        <c:majorUnit val="10000"/>
        <c:minorUnit val="10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26157518396309"/>
          <c:y val="0.2493291190982603"/>
          <c:w val="0.68938600593761434"/>
          <c:h val="0.6163922764891655"/>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r>
              <a:rPr lang="ja-JP" altLang="en-US" sz="1050">
                <a:solidFill>
                  <a:sysClr val="windowText" lastClr="000000"/>
                </a:solidFill>
              </a:rPr>
              <a:t>令和</a:t>
            </a:r>
            <a:r>
              <a:rPr lang="en-US" altLang="ja-JP" sz="1050">
                <a:solidFill>
                  <a:sysClr val="windowText" lastClr="000000"/>
                </a:solidFill>
              </a:rPr>
              <a:t>3</a:t>
            </a:r>
            <a:r>
              <a:rPr lang="ja-JP" altLang="en-US" sz="1050">
                <a:solidFill>
                  <a:sysClr val="windowText" lastClr="000000"/>
                </a:solidFill>
              </a:rPr>
              <a:t>年度</a:t>
            </a:r>
          </a:p>
        </c:rich>
      </c:tx>
      <c:layout>
        <c:manualLayout>
          <c:xMode val="edge"/>
          <c:yMode val="edge"/>
          <c:x val="0.40002876187673664"/>
          <c:y val="4.1269841269841269E-2"/>
        </c:manualLayout>
      </c:layout>
      <c:overlay val="0"/>
      <c:spPr>
        <a:noFill/>
        <a:ln>
          <a:solidFill>
            <a:schemeClr val="tx1"/>
          </a:solidFill>
        </a:ln>
        <a:effectLst/>
      </c:spPr>
      <c:txPr>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49-4BD9-A811-E687CE38D4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49-4BD9-A811-E687CE38D4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49-4BD9-A811-E687CE38D4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49-4BD9-A811-E687CE38D4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49-4BD9-A811-E687CE38D4C9}"/>
              </c:ext>
            </c:extLst>
          </c:dPt>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グラフ!$I$121:$I$125</c:f>
              <c:strCache>
                <c:ptCount val="5"/>
                <c:pt idx="0">
                  <c:v>家庭用・その他</c:v>
                </c:pt>
                <c:pt idx="1">
                  <c:v>業務用</c:v>
                </c:pt>
                <c:pt idx="2">
                  <c:v>産業用・その他</c:v>
                </c:pt>
                <c:pt idx="3">
                  <c:v>業務用特別高圧</c:v>
                </c:pt>
                <c:pt idx="4">
                  <c:v>産業用・その他</c:v>
                </c:pt>
              </c:strCache>
            </c:strRef>
          </c:cat>
          <c:val>
            <c:numRef>
              <c:f>グラフ!$J$121:$J$125</c:f>
              <c:numCache>
                <c:formatCode>General</c:formatCode>
                <c:ptCount val="5"/>
              </c:numCache>
            </c:numRef>
          </c:val>
          <c:extLst>
            <c:ext xmlns:c16="http://schemas.microsoft.com/office/drawing/2014/chart" uri="{C3380CC4-5D6E-409C-BE32-E72D297353CC}">
              <c16:uniqueId val="{00000000-0C88-42C9-B36D-CA1E1914E360}"/>
            </c:ext>
          </c:extLst>
        </c:ser>
        <c:ser>
          <c:idx val="1"/>
          <c:order val="1"/>
          <c:dPt>
            <c:idx val="0"/>
            <c:bubble3D val="0"/>
            <c:spPr>
              <a:pattFill prst="pct90">
                <a:fgClr>
                  <a:schemeClr val="tx1"/>
                </a:fgClr>
                <a:bgClr>
                  <a:schemeClr val="bg1"/>
                </a:bgClr>
              </a:pattFill>
              <a:ln w="19050">
                <a:solidFill>
                  <a:schemeClr val="lt1"/>
                </a:solidFill>
              </a:ln>
              <a:effectLst/>
            </c:spPr>
            <c:extLst>
              <c:ext xmlns:c16="http://schemas.microsoft.com/office/drawing/2014/chart" uri="{C3380CC4-5D6E-409C-BE32-E72D297353CC}">
                <c16:uniqueId val="{00000007-0C88-42C9-B36D-CA1E1914E360}"/>
              </c:ext>
            </c:extLst>
          </c:dPt>
          <c:dPt>
            <c:idx val="1"/>
            <c:bubble3D val="0"/>
            <c:spPr>
              <a:pattFill prst="pct30">
                <a:fgClr>
                  <a:schemeClr val="tx1"/>
                </a:fgClr>
                <a:bgClr>
                  <a:schemeClr val="bg1"/>
                </a:bgClr>
              </a:pattFill>
              <a:ln w="19050">
                <a:solidFill>
                  <a:schemeClr val="lt1"/>
                </a:solidFill>
              </a:ln>
              <a:effectLst/>
            </c:spPr>
            <c:extLst>
              <c:ext xmlns:c16="http://schemas.microsoft.com/office/drawing/2014/chart" uri="{C3380CC4-5D6E-409C-BE32-E72D297353CC}">
                <c16:uniqueId val="{00000008-0C88-42C9-B36D-CA1E1914E3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9-0C88-42C9-B36D-CA1E1914E360}"/>
              </c:ext>
            </c:extLst>
          </c:dPt>
          <c:dPt>
            <c:idx val="3"/>
            <c:bubble3D val="0"/>
            <c:spPr>
              <a:pattFill prst="pct10">
                <a:fgClr>
                  <a:schemeClr val="tx1">
                    <a:lumMod val="85000"/>
                    <a:lumOff val="15000"/>
                  </a:schemeClr>
                </a:fgClr>
                <a:bgClr>
                  <a:schemeClr val="bg1"/>
                </a:bgClr>
              </a:pattFill>
              <a:ln w="19050">
                <a:solidFill>
                  <a:schemeClr val="lt1"/>
                </a:solidFill>
              </a:ln>
              <a:effectLst/>
            </c:spPr>
            <c:extLst>
              <c:ext xmlns:c16="http://schemas.microsoft.com/office/drawing/2014/chart" uri="{C3380CC4-5D6E-409C-BE32-E72D297353CC}">
                <c16:uniqueId val="{0000000A-0C88-42C9-B36D-CA1E1914E3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0C88-42C9-B36D-CA1E1914E360}"/>
              </c:ext>
            </c:extLst>
          </c:dPt>
          <c:dLbls>
            <c:dLbl>
              <c:idx val="0"/>
              <c:layout>
                <c:manualLayout>
                  <c:x val="2.8735632183908053E-2"/>
                  <c:y val="4.7281323877068487E-3"/>
                </c:manualLayout>
              </c:layout>
              <c:tx>
                <c:rich>
                  <a:bodyPr/>
                  <a:lstStyle/>
                  <a:p>
                    <a:fld id="{B4995740-C32B-42CE-B458-7EE2AAF4A8AD}" type="CELLRANGE">
                      <a:rPr lang="ja-JP" altLang="en-US"/>
                      <a:pPr/>
                      <a:t>[CELLRANGE]</a:t>
                    </a:fld>
                    <a:endParaRPr lang="ja-JP" altLang="en-US" baseline="0"/>
                  </a:p>
                  <a:p>
                    <a:fld id="{7A5C0D72-6CB8-437A-B5E7-F2031AF842D2}"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layout>
                    <c:manualLayout>
                      <c:w val="0.12277762693456423"/>
                      <c:h val="7.4531250969515322E-2"/>
                    </c:manualLayout>
                  </c15:layout>
                  <c15:dlblFieldTable/>
                  <c15:showDataLabelsRange val="1"/>
                </c:ext>
                <c:ext xmlns:c16="http://schemas.microsoft.com/office/drawing/2014/chart" uri="{C3380CC4-5D6E-409C-BE32-E72D297353CC}">
                  <c16:uniqueId val="{00000007-0C88-42C9-B36D-CA1E1914E360}"/>
                </c:ext>
              </c:extLst>
            </c:dLbl>
            <c:dLbl>
              <c:idx val="1"/>
              <c:tx>
                <c:rich>
                  <a:bodyPr/>
                  <a:lstStyle/>
                  <a:p>
                    <a:fld id="{AB5E6B52-20BB-4110-B34A-A3094CF8A5CE}" type="CELLRANGE">
                      <a:rPr lang="ja-JP" altLang="en-US"/>
                      <a:pPr/>
                      <a:t>[CELLRANGE]</a:t>
                    </a:fld>
                    <a:endParaRPr lang="ja-JP" altLang="en-US" baseline="0"/>
                  </a:p>
                  <a:p>
                    <a:fld id="{E4E46E6F-8930-46CC-958B-4D48F4EDCDEF}"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0C88-42C9-B36D-CA1E1914E360}"/>
                </c:ext>
              </c:extLst>
            </c:dLbl>
            <c:dLbl>
              <c:idx val="2"/>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9-0C88-42C9-B36D-CA1E1914E360}"/>
                </c:ext>
              </c:extLst>
            </c:dLbl>
            <c:dLbl>
              <c:idx val="3"/>
              <c:layout>
                <c:manualLayout>
                  <c:x val="1.1494252873563218E-2"/>
                  <c:y val="9.4562647754137114E-3"/>
                </c:manualLayout>
              </c:layout>
              <c:tx>
                <c:rich>
                  <a:bodyPr/>
                  <a:lstStyle/>
                  <a:p>
                    <a:fld id="{34671AC1-4740-4119-B65D-95002B5FAAA6}" type="CELLRANGE">
                      <a:rPr lang="ja-JP" altLang="en-US"/>
                      <a:pPr/>
                      <a:t>[CELLRANGE]</a:t>
                    </a:fld>
                    <a:endParaRPr lang="ja-JP" altLang="en-US" baseline="0"/>
                  </a:p>
                  <a:p>
                    <a:fld id="{7CFCDADD-83BD-4038-9705-6DA3B61AC5E9}"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0C88-42C9-B36D-CA1E1914E360}"/>
                </c:ext>
              </c:extLst>
            </c:dLbl>
            <c:dLbl>
              <c:idx val="4"/>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B-0C88-42C9-B36D-CA1E1914E360}"/>
                </c:ext>
              </c:extLst>
            </c:dLbl>
            <c:spPr>
              <a:solidFill>
                <a:schemeClr val="bg1"/>
              </a:solidFill>
              <a:ln>
                <a:solidFill>
                  <a:schemeClr val="tx1"/>
                </a:solid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グラフ!$I$121:$I$125</c:f>
              <c:strCache>
                <c:ptCount val="5"/>
                <c:pt idx="0">
                  <c:v>家庭用・その他</c:v>
                </c:pt>
                <c:pt idx="1">
                  <c:v>業務用</c:v>
                </c:pt>
                <c:pt idx="2">
                  <c:v>産業用・その他</c:v>
                </c:pt>
                <c:pt idx="3">
                  <c:v>業務用特別高圧</c:v>
                </c:pt>
                <c:pt idx="4">
                  <c:v>産業用・その他</c:v>
                </c:pt>
              </c:strCache>
            </c:strRef>
          </c:cat>
          <c:val>
            <c:numRef>
              <c:f>グラフ!$K$121:$K$125</c:f>
              <c:numCache>
                <c:formatCode>#,##0_);[Red]\(#,##0\)</c:formatCode>
                <c:ptCount val="5"/>
                <c:pt idx="0">
                  <c:v>255541</c:v>
                </c:pt>
                <c:pt idx="1">
                  <c:v>247801</c:v>
                </c:pt>
                <c:pt idx="3">
                  <c:v>84068</c:v>
                </c:pt>
              </c:numCache>
            </c:numRef>
          </c:val>
          <c:extLst>
            <c:ext xmlns:c15="http://schemas.microsoft.com/office/drawing/2012/chart" uri="{02D57815-91ED-43cb-92C2-25804820EDAC}">
              <c15:datalabelsRange>
                <c15:f>グラフ!$H$121:$H$125</c15:f>
                <c15:dlblRangeCache>
                  <c:ptCount val="5"/>
                  <c:pt idx="0">
                    <c:v>低圧</c:v>
                  </c:pt>
                  <c:pt idx="1">
                    <c:v>高圧</c:v>
                  </c:pt>
                  <c:pt idx="3">
                    <c:v>特別高圧</c:v>
                  </c:pt>
                </c15:dlblRangeCache>
              </c15:datalabelsRange>
            </c:ext>
            <c:ext xmlns:c16="http://schemas.microsoft.com/office/drawing/2014/chart" uri="{C3380CC4-5D6E-409C-BE32-E72D297353CC}">
              <c16:uniqueId val="{00000001-0C88-42C9-B36D-CA1E1914E360}"/>
            </c:ext>
          </c:extLst>
        </c:ser>
        <c:ser>
          <c:idx val="2"/>
          <c:order val="2"/>
          <c:dPt>
            <c:idx val="0"/>
            <c:bubble3D val="0"/>
            <c:spPr>
              <a:pattFill prst="pct9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3-0C88-42C9-B36D-CA1E1914E360}"/>
              </c:ext>
            </c:extLst>
          </c:dPt>
          <c:dPt>
            <c:idx val="1"/>
            <c:bubble3D val="0"/>
            <c:spPr>
              <a:pattFill prst="pct3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4-0C88-42C9-B36D-CA1E1914E360}"/>
              </c:ext>
            </c:extLst>
          </c:dPt>
          <c:dPt>
            <c:idx val="2"/>
            <c:bubble3D val="0"/>
            <c:spPr>
              <a:pattFill prst="pct30">
                <a:fgClr>
                  <a:schemeClr val="bg1">
                    <a:lumMod val="85000"/>
                  </a:schemeClr>
                </a:fgClr>
                <a:bgClr>
                  <a:schemeClr val="bg1"/>
                </a:bgClr>
              </a:pattFill>
              <a:ln w="19050">
                <a:solidFill>
                  <a:schemeClr val="lt1"/>
                </a:solidFill>
              </a:ln>
              <a:effectLst/>
            </c:spPr>
            <c:extLst>
              <c:ext xmlns:c16="http://schemas.microsoft.com/office/drawing/2014/chart" uri="{C3380CC4-5D6E-409C-BE32-E72D297353CC}">
                <c16:uniqueId val="{00000005-0C88-42C9-B36D-CA1E1914E360}"/>
              </c:ext>
            </c:extLst>
          </c:dPt>
          <c:dPt>
            <c:idx val="3"/>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C-0C88-42C9-B36D-CA1E1914E360}"/>
              </c:ext>
            </c:extLst>
          </c:dPt>
          <c:dPt>
            <c:idx val="4"/>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6-0C88-42C9-B36D-CA1E1914E360}"/>
              </c:ext>
            </c:extLst>
          </c:dPt>
          <c:dLbls>
            <c:dLbl>
              <c:idx val="0"/>
              <c:layout>
                <c:manualLayout>
                  <c:x val="4.9604187407608517E-2"/>
                  <c:y val="-0.1609535687471690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38712402329016"/>
                      <c:h val="0.12811675136352638"/>
                    </c:manualLayout>
                  </c15:layout>
                </c:ext>
                <c:ext xmlns:c16="http://schemas.microsoft.com/office/drawing/2014/chart" uri="{C3380CC4-5D6E-409C-BE32-E72D297353CC}">
                  <c16:uniqueId val="{00000003-0C88-42C9-B36D-CA1E1914E360}"/>
                </c:ext>
              </c:extLst>
            </c:dLbl>
            <c:dLbl>
              <c:idx val="1"/>
              <c:layout>
                <c:manualLayout>
                  <c:x val="-0.10459785199263884"/>
                  <c:y val="2.83689184242039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73164992306995"/>
                      <c:h val="0.12811675136352638"/>
                    </c:manualLayout>
                  </c15:layout>
                </c:ext>
                <c:ext xmlns:c16="http://schemas.microsoft.com/office/drawing/2014/chart" uri="{C3380CC4-5D6E-409C-BE32-E72D297353CC}">
                  <c16:uniqueId val="{00000004-0C88-42C9-B36D-CA1E1914E360}"/>
                </c:ext>
              </c:extLst>
            </c:dLbl>
            <c:dLbl>
              <c:idx val="2"/>
              <c:layout>
                <c:manualLayout>
                  <c:x val="-7.1840588891905754E-2"/>
                  <c:y val="-6.1071089518066135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C88-42C9-B36D-CA1E1914E360}"/>
                </c:ext>
              </c:extLst>
            </c:dLbl>
            <c:dLbl>
              <c:idx val="3"/>
              <c:layout>
                <c:manualLayout>
                  <c:x val="-0.10727969348659004"/>
                  <c:y val="-4.412911152063438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521072796934865"/>
                      <c:h val="0.10636734238007482"/>
                    </c:manualLayout>
                  </c15:layout>
                </c:ext>
                <c:ext xmlns:c16="http://schemas.microsoft.com/office/drawing/2014/chart" uri="{C3380CC4-5D6E-409C-BE32-E72D297353CC}">
                  <c16:uniqueId val="{0000000C-0C88-42C9-B36D-CA1E1914E360}"/>
                </c:ext>
              </c:extLst>
            </c:dLbl>
            <c:dLbl>
              <c:idx val="4"/>
              <c:layout>
                <c:manualLayout>
                  <c:x val="-2.389839201134341E-2"/>
                  <c:y val="-7.93070369749880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075346185175129"/>
                      <c:h val="0.13770853111446177"/>
                    </c:manualLayout>
                  </c15:layout>
                </c:ext>
                <c:ext xmlns:c16="http://schemas.microsoft.com/office/drawing/2014/chart" uri="{C3380CC4-5D6E-409C-BE32-E72D297353CC}">
                  <c16:uniqueId val="{00000006-0C88-42C9-B36D-CA1E1914E36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グラフ!$I$121:$I$125</c:f>
              <c:strCache>
                <c:ptCount val="5"/>
                <c:pt idx="0">
                  <c:v>家庭用・その他</c:v>
                </c:pt>
                <c:pt idx="1">
                  <c:v>業務用</c:v>
                </c:pt>
                <c:pt idx="2">
                  <c:v>産業用・その他</c:v>
                </c:pt>
                <c:pt idx="3">
                  <c:v>業務用特別高圧</c:v>
                </c:pt>
                <c:pt idx="4">
                  <c:v>産業用・その他</c:v>
                </c:pt>
              </c:strCache>
            </c:strRef>
          </c:cat>
          <c:val>
            <c:numRef>
              <c:f>グラフ!$L$121:$L$125</c:f>
              <c:numCache>
                <c:formatCode>#,##0_);[Red]\(#,##0\)</c:formatCode>
                <c:ptCount val="5"/>
                <c:pt idx="0">
                  <c:v>255541</c:v>
                </c:pt>
                <c:pt idx="1">
                  <c:v>165601</c:v>
                </c:pt>
                <c:pt idx="2">
                  <c:v>82200</c:v>
                </c:pt>
                <c:pt idx="3">
                  <c:v>38599</c:v>
                </c:pt>
                <c:pt idx="4">
                  <c:v>45469</c:v>
                </c:pt>
              </c:numCache>
            </c:numRef>
          </c:val>
          <c:extLst>
            <c:ext xmlns:c16="http://schemas.microsoft.com/office/drawing/2014/chart" uri="{C3380CC4-5D6E-409C-BE32-E72D297353CC}">
              <c16:uniqueId val="{00000002-0C88-42C9-B36D-CA1E1914E360}"/>
            </c:ext>
          </c:extLst>
        </c:ser>
        <c:dLbls>
          <c:showLegendKey val="0"/>
          <c:showVal val="1"/>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numRef>
              <c:f>グラフ!$I$43:$L$43</c:f>
              <c:numCache>
                <c:formatCode>General</c:formatCode>
                <c:ptCount val="4"/>
              </c:numCache>
            </c:numRef>
          </c:cat>
          <c:val>
            <c:numRef>
              <c:f>グラフ!$I$44:$M$44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C89-4C84-BB51-504C7DD2C344}"/>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5"/>
          <c:y val="3.1818181818181808E-2"/>
        </c:manualLayout>
      </c:layout>
      <c:overlay val="0"/>
      <c:spPr>
        <a:noFill/>
        <a:ln w="12700">
          <a:solidFill>
            <a:srgbClr val="000000"/>
          </a:solidFill>
          <a:prstDash val="solid"/>
        </a:ln>
      </c:spPr>
    </c:title>
    <c:autoTitleDeleted val="0"/>
    <c:plotArea>
      <c:layout>
        <c:manualLayout>
          <c:layoutTarget val="inner"/>
          <c:xMode val="edge"/>
          <c:yMode val="edge"/>
          <c:x val="7.5780144133764493E-2"/>
          <c:y val="0.14772727272727623"/>
          <c:w val="0.90341818888879011"/>
          <c:h val="0.76590909090910908"/>
        </c:manualLayout>
      </c:layout>
      <c:barChart>
        <c:barDir val="col"/>
        <c:grouping val="clustered"/>
        <c:varyColors val="0"/>
        <c:ser>
          <c:idx val="0"/>
          <c:order val="0"/>
          <c:tx>
            <c:strRef>
              <c:f>グラフ!$I$70</c:f>
              <c:strCache>
                <c:ptCount val="1"/>
                <c:pt idx="0">
                  <c:v>接続率</c:v>
                </c:pt>
              </c:strCache>
            </c:strRef>
          </c:tx>
          <c:spPr>
            <a:solidFill>
              <a:srgbClr val="FFFFFF"/>
            </a:solidFill>
            <a:ln w="12700">
              <a:solidFill>
                <a:srgbClr val="000000"/>
              </a:solidFill>
              <a:prstDash val="solid"/>
            </a:ln>
          </c:spPr>
          <c:invertIfNegative val="0"/>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グラフ!$H$71:$H$80</c:f>
              <c:strCache>
                <c:ptCount val="10"/>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strCache>
            </c:strRef>
          </c:cat>
          <c:val>
            <c:numRef>
              <c:f>グラフ!$I$71:$I$80</c:f>
              <c:numCache>
                <c:formatCode>#.0"%"\ </c:formatCode>
                <c:ptCount val="10"/>
                <c:pt idx="0">
                  <c:v>96.636779212446868</c:v>
                </c:pt>
                <c:pt idx="1">
                  <c:v>81.363389076802989</c:v>
                </c:pt>
                <c:pt idx="2">
                  <c:v>84.500693843055828</c:v>
                </c:pt>
                <c:pt idx="3">
                  <c:v>85.331905781584581</c:v>
                </c:pt>
                <c:pt idx="4">
                  <c:v>65.125684420109508</c:v>
                </c:pt>
                <c:pt idx="5">
                  <c:v>94.980322003577825</c:v>
                </c:pt>
                <c:pt idx="6">
                  <c:v>87.95445375890975</c:v>
                </c:pt>
                <c:pt idx="7">
                  <c:v>85.142011286890551</c:v>
                </c:pt>
                <c:pt idx="8">
                  <c:v>89.004431953302344</c:v>
                </c:pt>
                <c:pt idx="9">
                  <c:v>81.229449881746689</c:v>
                </c:pt>
              </c:numCache>
            </c:numRef>
          </c:val>
          <c:extLst>
            <c:ext xmlns:c16="http://schemas.microsoft.com/office/drawing/2014/chart" uri="{C3380CC4-5D6E-409C-BE32-E72D297353CC}">
              <c16:uniqueId val="{00000000-78B6-4595-927D-89F5AC2DF63F}"/>
            </c:ext>
          </c:extLst>
        </c:ser>
        <c:dLbls>
          <c:showLegendKey val="0"/>
          <c:showVal val="0"/>
          <c:showCatName val="0"/>
          <c:showSerName val="0"/>
          <c:showPercent val="0"/>
          <c:showBubbleSize val="0"/>
        </c:dLbls>
        <c:gapWidth val="30"/>
        <c:axId val="247775296"/>
        <c:axId val="247767848"/>
      </c:barChart>
      <c:catAx>
        <c:axId val="247775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247767848"/>
        <c:crossesAt val="0"/>
        <c:auto val="1"/>
        <c:lblAlgn val="ctr"/>
        <c:lblOffset val="100"/>
        <c:tickLblSkip val="1"/>
        <c:tickMarkSkip val="1"/>
        <c:noMultiLvlLbl val="0"/>
      </c:catAx>
      <c:valAx>
        <c:axId val="247767848"/>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75296"/>
        <c:crosses val="autoZero"/>
        <c:crossBetween val="between"/>
      </c:valAx>
      <c:spPr>
        <a:noFill/>
        <a:ln w="12700">
          <a:solidFill>
            <a:srgbClr val="000000"/>
          </a:solidFill>
          <a:prstDash val="solid"/>
        </a:ln>
      </c:spPr>
    </c:plotArea>
    <c:legend>
      <c:legendPos val="r"/>
      <c:layout>
        <c:manualLayout>
          <c:xMode val="edge"/>
          <c:yMode val="edge"/>
          <c:x val="0.42942081675800603"/>
          <c:y val="0.95227272727272727"/>
          <c:w val="8.3209570029231628E-2"/>
          <c:h val="4.0909090909090923E-2"/>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6099856602115"/>
          <c:y val="6.0301507537688523E-2"/>
          <c:w val="0.67816282261030458"/>
          <c:h val="0.84422110552763818"/>
        </c:manualLayout>
      </c:layout>
      <c:barChart>
        <c:barDir val="col"/>
        <c:grouping val="stacked"/>
        <c:varyColors val="0"/>
        <c:ser>
          <c:idx val="0"/>
          <c:order val="0"/>
          <c:tx>
            <c:strRef>
              <c:f>グラフ!$J$105</c:f>
              <c:strCache>
                <c:ptCount val="1"/>
                <c:pt idx="0">
                  <c:v>高圧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グラフ!$H$106:$H$106</c:f>
              <c:strCache>
                <c:ptCount val="1"/>
                <c:pt idx="0">
                  <c:v>平成30年度</c:v>
                </c:pt>
              </c:strCache>
            </c:strRef>
          </c:cat>
          <c:val>
            <c:numRef>
              <c:f>グラフ!$I$106:$I$106</c:f>
              <c:numCache>
                <c:formatCode>#,##0;[Red]#,##0</c:formatCode>
                <c:ptCount val="1"/>
                <c:pt idx="0">
                  <c:v>239398</c:v>
                </c:pt>
              </c:numCache>
            </c:numRef>
          </c:val>
          <c:extLst>
            <c:ext xmlns:c16="http://schemas.microsoft.com/office/drawing/2014/chart" uri="{C3380CC4-5D6E-409C-BE32-E72D297353CC}">
              <c16:uniqueId val="{00000000-CB4E-4032-B6CD-9C0CDF136DEA}"/>
            </c:ext>
          </c:extLst>
        </c:ser>
        <c:ser>
          <c:idx val="1"/>
          <c:order val="1"/>
          <c:tx>
            <c:strRef>
              <c:f>グラフ!$I$105</c:f>
              <c:strCache>
                <c:ptCount val="1"/>
                <c:pt idx="0">
                  <c:v>低圧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グラフ!$H$106:$H$106</c:f>
              <c:strCache>
                <c:ptCount val="1"/>
                <c:pt idx="0">
                  <c:v>平成30年度</c:v>
                </c:pt>
              </c:strCache>
            </c:strRef>
          </c:cat>
          <c:val>
            <c:numRef>
              <c:f>グラフ!$J$106:$J$106</c:f>
              <c:numCache>
                <c:formatCode>#,##0;[Red]#,##0</c:formatCode>
                <c:ptCount val="1"/>
                <c:pt idx="0">
                  <c:v>246536</c:v>
                </c:pt>
              </c:numCache>
            </c:numRef>
          </c:val>
          <c:extLst>
            <c:ext xmlns:c16="http://schemas.microsoft.com/office/drawing/2014/chart" uri="{C3380CC4-5D6E-409C-BE32-E72D297353CC}">
              <c16:uniqueId val="{00000001-CB4E-4032-B6CD-9C0CDF136DEA}"/>
            </c:ext>
          </c:extLst>
        </c:ser>
        <c:dLbls>
          <c:showLegendKey val="0"/>
          <c:showVal val="0"/>
          <c:showCatName val="0"/>
          <c:showSerName val="0"/>
          <c:showPercent val="0"/>
          <c:showBubbleSize val="0"/>
        </c:dLbls>
        <c:gapWidth val="30"/>
        <c:overlap val="100"/>
        <c:axId val="247769024"/>
        <c:axId val="247770592"/>
      </c:barChart>
      <c:catAx>
        <c:axId val="247769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70592"/>
        <c:crossesAt val="0"/>
        <c:auto val="1"/>
        <c:lblAlgn val="ctr"/>
        <c:lblOffset val="100"/>
        <c:tickLblSkip val="2"/>
        <c:tickMarkSkip val="1"/>
        <c:noMultiLvlLbl val="0"/>
      </c:catAx>
      <c:valAx>
        <c:axId val="24777059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6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69024"/>
        <c:crosses val="autoZero"/>
        <c:crossBetween val="between"/>
        <c:majorUnit val="100000"/>
      </c:valAx>
      <c:spPr>
        <a:noFill/>
        <a:ln w="12700">
          <a:solidFill>
            <a:srgbClr val="000000"/>
          </a:solidFill>
          <a:prstDash val="solid"/>
        </a:ln>
      </c:spPr>
    </c:plotArea>
    <c:legend>
      <c:legendPos val="r"/>
      <c:layout>
        <c:manualLayout>
          <c:xMode val="edge"/>
          <c:yMode val="edge"/>
          <c:x val="0.32661787039971329"/>
          <c:y val="0.9136834769343336"/>
          <c:w val="0.20977070360403086"/>
          <c:h val="8.2914572864321606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89"/>
          <c:y val="3.4883720930232558E-2"/>
        </c:manualLayout>
      </c:layout>
      <c:overlay val="0"/>
      <c:spPr>
        <a:noFill/>
        <a:ln w="25400">
          <a:noFill/>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varyColors val="0"/>
        <c:ser>
          <c:idx val="0"/>
          <c:order val="0"/>
          <c:tx>
            <c:strRef>
              <c:f>グラフ!$I$4</c:f>
              <c:strCache>
                <c:ptCount val="1"/>
              </c:strCache>
            </c:strRef>
          </c:tx>
          <c:spPr>
            <a:solidFill>
              <a:srgbClr val="FFFFFF"/>
            </a:solidFill>
            <a:ln w="3175">
              <a:solidFill>
                <a:srgbClr val="000000"/>
              </a:solidFill>
              <a:prstDash val="solid"/>
            </a:ln>
          </c:spPr>
          <c:invertIfNegative val="0"/>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グラフ!$H$5:$H$12</c:f>
              <c:strCache>
                <c:ptCount val="8"/>
                <c:pt idx="0">
                  <c:v>那覇市</c:v>
                </c:pt>
                <c:pt idx="1">
                  <c:v>沖縄市</c:v>
                </c:pt>
                <c:pt idx="2">
                  <c:v>浦添市</c:v>
                </c:pt>
                <c:pt idx="3">
                  <c:v>うるま市</c:v>
                </c:pt>
                <c:pt idx="4">
                  <c:v>宜野湾市</c:v>
                </c:pt>
                <c:pt idx="5">
                  <c:v>豊見城市</c:v>
                </c:pt>
                <c:pt idx="6">
                  <c:v>糸満市</c:v>
                </c:pt>
                <c:pt idx="7">
                  <c:v>南城市</c:v>
                </c:pt>
              </c:strCache>
            </c:strRef>
          </c:cat>
          <c:val>
            <c:numRef>
              <c:f>グラフ!$I$5:$I$12</c:f>
              <c:numCache>
                <c:formatCode>#,##0;[Red]#,##0</c:formatCode>
                <c:ptCount val="8"/>
                <c:pt idx="0">
                  <c:v>36449</c:v>
                </c:pt>
                <c:pt idx="1">
                  <c:v>19747</c:v>
                </c:pt>
                <c:pt idx="2">
                  <c:v>13940</c:v>
                </c:pt>
                <c:pt idx="3">
                  <c:v>14109</c:v>
                </c:pt>
                <c:pt idx="4">
                  <c:v>10852</c:v>
                </c:pt>
                <c:pt idx="5">
                  <c:v>7006</c:v>
                </c:pt>
                <c:pt idx="6">
                  <c:v>6993</c:v>
                </c:pt>
                <c:pt idx="7">
                  <c:v>4880</c:v>
                </c:pt>
              </c:numCache>
            </c:numRef>
          </c:val>
          <c:extLst>
            <c:ext xmlns:c16="http://schemas.microsoft.com/office/drawing/2014/chart" uri="{C3380CC4-5D6E-409C-BE32-E72D297353CC}">
              <c16:uniqueId val="{00000000-9D5F-4BEB-80D4-2AB701017AED}"/>
            </c:ext>
          </c:extLst>
        </c:ser>
        <c:dLbls>
          <c:showLegendKey val="0"/>
          <c:showVal val="0"/>
          <c:showCatName val="0"/>
          <c:showSerName val="0"/>
          <c:showPercent val="0"/>
          <c:showBubbleSize val="0"/>
        </c:dLbls>
        <c:gapWidth val="30"/>
        <c:shape val="box"/>
        <c:axId val="466032368"/>
        <c:axId val="466034720"/>
        <c:axId val="0"/>
      </c:bar3DChart>
      <c:catAx>
        <c:axId val="4660323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overlay val="0"/>
          <c:spPr>
            <a:noFill/>
            <a:ln w="12700">
              <a:solidFill>
                <a:srgbClr val="000000"/>
              </a:solidFill>
              <a:prstDash val="solid"/>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4720"/>
        <c:crossesAt val="0"/>
        <c:auto val="1"/>
        <c:lblAlgn val="ctr"/>
        <c:lblOffset val="100"/>
        <c:tickLblSkip val="1"/>
        <c:tickMarkSkip val="1"/>
        <c:noMultiLvlLbl val="0"/>
      </c:catAx>
      <c:valAx>
        <c:axId val="466034720"/>
        <c:scaling>
          <c:orientation val="minMax"/>
          <c:max val="50000"/>
        </c:scaling>
        <c:delete val="0"/>
        <c:axPos val="l"/>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2368"/>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98446033753854"/>
          <c:y val="8.1194678741204548E-2"/>
          <c:w val="0.83879548619674071"/>
          <c:h val="0.65853729834016672"/>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平成28年度</c:v>
                </c:pt>
                <c:pt idx="1">
                  <c:v>29</c:v>
                </c:pt>
                <c:pt idx="2">
                  <c:v>30</c:v>
                </c:pt>
                <c:pt idx="3">
                  <c:v>令和元年度</c:v>
                </c:pt>
                <c:pt idx="4">
                  <c:v>2</c:v>
                </c:pt>
                <c:pt idx="5">
                  <c:v>3</c:v>
                </c:pt>
              </c:strCache>
            </c:strRef>
          </c:cat>
          <c:val>
            <c:numRef>
              <c:f>グラフ!$I$37:$I$42</c:f>
              <c:numCache>
                <c:formatCode>#,##0;[Red]#,##0</c:formatCode>
                <c:ptCount val="6"/>
                <c:pt idx="0">
                  <c:v>8972116</c:v>
                </c:pt>
                <c:pt idx="1">
                  <c:v>8921605</c:v>
                </c:pt>
                <c:pt idx="2">
                  <c:v>8843345</c:v>
                </c:pt>
                <c:pt idx="3">
                  <c:v>8943742</c:v>
                </c:pt>
                <c:pt idx="4">
                  <c:v>9423734</c:v>
                </c:pt>
                <c:pt idx="5">
                  <c:v>9388991</c:v>
                </c:pt>
              </c:numCache>
            </c:numRef>
          </c:val>
          <c:smooth val="0"/>
          <c:extLst>
            <c:ext xmlns:c16="http://schemas.microsoft.com/office/drawing/2014/chart" uri="{C3380CC4-5D6E-409C-BE32-E72D297353CC}">
              <c16:uniqueId val="{00000000-E668-4A4D-8C77-52D2D67DCD81}"/>
            </c:ext>
          </c:extLst>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平成28年度</c:v>
                </c:pt>
                <c:pt idx="1">
                  <c:v>29</c:v>
                </c:pt>
                <c:pt idx="2">
                  <c:v>30</c:v>
                </c:pt>
                <c:pt idx="3">
                  <c:v>令和元年度</c:v>
                </c:pt>
                <c:pt idx="4">
                  <c:v>2</c:v>
                </c:pt>
                <c:pt idx="5">
                  <c:v>3</c:v>
                </c:pt>
              </c:strCache>
            </c:strRef>
          </c:cat>
          <c:val>
            <c:numRef>
              <c:f>グラフ!$J$37:$J$42</c:f>
              <c:numCache>
                <c:formatCode>#,##0;[Red]#,##0</c:formatCode>
                <c:ptCount val="6"/>
                <c:pt idx="0">
                  <c:v>2450934</c:v>
                </c:pt>
                <c:pt idx="1">
                  <c:v>2452507</c:v>
                </c:pt>
                <c:pt idx="2">
                  <c:v>2497331</c:v>
                </c:pt>
                <c:pt idx="3">
                  <c:v>2629286</c:v>
                </c:pt>
                <c:pt idx="4">
                  <c:v>2562254</c:v>
                </c:pt>
                <c:pt idx="5">
                  <c:v>2610202</c:v>
                </c:pt>
              </c:numCache>
            </c:numRef>
          </c:val>
          <c:smooth val="0"/>
          <c:extLst>
            <c:ext xmlns:c16="http://schemas.microsoft.com/office/drawing/2014/chart" uri="{C3380CC4-5D6E-409C-BE32-E72D297353CC}">
              <c16:uniqueId val="{00000001-E668-4A4D-8C77-52D2D67DCD81}"/>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平成28年度</c:v>
                </c:pt>
                <c:pt idx="1">
                  <c:v>29</c:v>
                </c:pt>
                <c:pt idx="2">
                  <c:v>30</c:v>
                </c:pt>
                <c:pt idx="3">
                  <c:v>令和元年度</c:v>
                </c:pt>
                <c:pt idx="4">
                  <c:v>2</c:v>
                </c:pt>
                <c:pt idx="5">
                  <c:v>3</c:v>
                </c:pt>
              </c:strCache>
            </c:strRef>
          </c:cat>
          <c:val>
            <c:numRef>
              <c:f>グラフ!$K$37:$K$42</c:f>
              <c:numCache>
                <c:formatCode>#,##0;[Red]#,##0</c:formatCode>
                <c:ptCount val="6"/>
                <c:pt idx="0">
                  <c:v>1232748</c:v>
                </c:pt>
                <c:pt idx="1">
                  <c:v>1204616</c:v>
                </c:pt>
                <c:pt idx="2">
                  <c:v>1253504</c:v>
                </c:pt>
                <c:pt idx="3">
                  <c:v>1455463</c:v>
                </c:pt>
                <c:pt idx="4">
                  <c:v>1291004</c:v>
                </c:pt>
                <c:pt idx="5">
                  <c:v>1182471</c:v>
                </c:pt>
              </c:numCache>
            </c:numRef>
          </c:val>
          <c:smooth val="0"/>
          <c:extLst>
            <c:ext xmlns:c16="http://schemas.microsoft.com/office/drawing/2014/chart" uri="{C3380CC4-5D6E-409C-BE32-E72D297353CC}">
              <c16:uniqueId val="{00000002-E668-4A4D-8C77-52D2D67DCD81}"/>
            </c:ext>
          </c:extLst>
        </c:ser>
        <c:dLbls>
          <c:showLegendKey val="0"/>
          <c:showVal val="1"/>
          <c:showCatName val="0"/>
          <c:showSerName val="0"/>
          <c:showPercent val="0"/>
          <c:showBubbleSize val="0"/>
        </c:dLbls>
        <c:marker val="1"/>
        <c:smooth val="0"/>
        <c:axId val="466033936"/>
        <c:axId val="466034328"/>
      </c:lineChart>
      <c:catAx>
        <c:axId val="466033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4328"/>
        <c:crossesAt val="0"/>
        <c:auto val="1"/>
        <c:lblAlgn val="ctr"/>
        <c:lblOffset val="100"/>
        <c:tickLblSkip val="1"/>
        <c:tickMarkSkip val="1"/>
        <c:noMultiLvlLbl val="0"/>
      </c:catAx>
      <c:valAx>
        <c:axId val="466034328"/>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a:t>
                </a:r>
              </a:p>
            </c:rich>
          </c:tx>
          <c:layout>
            <c:manualLayout>
              <c:xMode val="edge"/>
              <c:yMode val="edge"/>
              <c:x val="2.7464387464387466E-2"/>
              <c:y val="2.484743371836229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3936"/>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9"/>
          <c:y val="0.86261443015966166"/>
          <c:w val="0.75213884475951764"/>
          <c:h val="9.00902882405340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a:t>
            </a:r>
            <a:r>
              <a:rPr lang="en-US" altLang="ja-JP"/>
              <a:t>3</a:t>
            </a:r>
            <a:r>
              <a:rPr lang="ja-JP" altLang="en-US"/>
              <a:t>年度</a:t>
            </a:r>
          </a:p>
        </c:rich>
      </c:tx>
      <c:layout>
        <c:manualLayout>
          <c:xMode val="edge"/>
          <c:yMode val="edge"/>
          <c:x val="0.38622817357412037"/>
          <c:y val="3.14960629921259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560359595769094"/>
          <c:y val="0.27200296116831546"/>
          <c:w val="0.80239638262008595"/>
          <c:h val="0.70341387645042974"/>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C6D-4B58-A10B-79D236CC1002}"/>
              </c:ext>
            </c:extLst>
          </c:dPt>
          <c:dPt>
            <c:idx val="1"/>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C6D-4B58-A10B-79D236CC1002}"/>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C6D-4B58-A10B-79D236CC1002}"/>
              </c:ext>
            </c:extLst>
          </c:dPt>
          <c:dLbls>
            <c:dLbl>
              <c:idx val="0"/>
              <c:numFmt formatCode="0.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C6D-4B58-A10B-79D236CC1002}"/>
                </c:ext>
              </c:extLst>
            </c:dLbl>
            <c:dLbl>
              <c:idx val="1"/>
              <c:numFmt formatCode="0.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AC6D-4B58-A10B-79D236CC1002}"/>
                </c:ext>
              </c:extLst>
            </c:dLbl>
            <c:dLbl>
              <c:idx val="2"/>
              <c:layout>
                <c:manualLayout>
                  <c:x val="-0.23900056362731342"/>
                  <c:y val="-0.1174407274402836"/>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04899"/>
                        <a:gd name="adj2" fmla="val 69465"/>
                        <a:gd name="adj3" fmla="val 169522"/>
                        <a:gd name="adj4" fmla="val 179173"/>
                      </a:avLst>
                    </a:prstGeom>
                  </c15:spPr>
                </c:ext>
                <c:ext xmlns:c16="http://schemas.microsoft.com/office/drawing/2014/chart" uri="{C3380CC4-5D6E-409C-BE32-E72D297353CC}">
                  <c16:uniqueId val="{00000005-AC6D-4B58-A10B-79D236CC1002}"/>
                </c:ext>
              </c:extLst>
            </c:dLbl>
            <c:dLbl>
              <c:idx val="3"/>
              <c:layout>
                <c:manualLayout>
                  <c:x val="-6.3733483633950289E-2"/>
                  <c:y val="-0.20468241068163709"/>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03957"/>
                        <a:gd name="adj2" fmla="val 41575"/>
                        <a:gd name="adj3" fmla="val 193834"/>
                        <a:gd name="adj4" fmla="val 84446"/>
                      </a:avLst>
                    </a:prstGeom>
                  </c15:spPr>
                </c:ext>
                <c:ext xmlns:c16="http://schemas.microsoft.com/office/drawing/2014/chart" uri="{C3380CC4-5D6E-409C-BE32-E72D297353CC}">
                  <c16:uniqueId val="{00000006-AC6D-4B58-A10B-79D236CC1002}"/>
                </c:ext>
              </c:extLst>
            </c:dLbl>
            <c:dLbl>
              <c:idx val="4"/>
              <c:layout>
                <c:manualLayout>
                  <c:x val="0.17128373726624121"/>
                  <c:y val="-0.21139330939251041"/>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16541"/>
                        <a:gd name="adj2" fmla="val 53318"/>
                        <a:gd name="adj3" fmla="val 265140"/>
                        <a:gd name="adj4" fmla="val -42574"/>
                      </a:avLst>
                    </a:prstGeom>
                  </c15:spPr>
                </c:ext>
                <c:ext xmlns:c16="http://schemas.microsoft.com/office/drawing/2014/chart" uri="{C3380CC4-5D6E-409C-BE32-E72D297353CC}">
                  <c16:uniqueId val="{00000007-AC6D-4B58-A10B-79D236CC1002}"/>
                </c:ext>
              </c:extLst>
            </c:dLbl>
            <c:numFmt formatCode="0.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borderCallout1">
                    <a:avLst/>
                  </a:prstGeom>
                </c15:spPr>
              </c:ext>
            </c:extLst>
          </c:dLbls>
          <c:cat>
            <c:strRef>
              <c:f>グラフ!$I$44:$M$44</c:f>
              <c:strCache>
                <c:ptCount val="5"/>
                <c:pt idx="0">
                  <c:v>家事用+連合用</c:v>
                </c:pt>
                <c:pt idx="1">
                  <c:v>営 業 用</c:v>
                </c:pt>
                <c:pt idx="2">
                  <c:v>船 舶 用</c:v>
                </c:pt>
                <c:pt idx="3">
                  <c:v>官公署用+基地用</c:v>
                </c:pt>
                <c:pt idx="4">
                  <c:v>臨 時 用</c:v>
                </c:pt>
              </c:strCache>
            </c:strRef>
          </c:cat>
          <c:val>
            <c:numRef>
              <c:f>グラフ!$I$46:$M$46</c:f>
              <c:numCache>
                <c:formatCode>0.00%</c:formatCode>
                <c:ptCount val="5"/>
                <c:pt idx="0">
                  <c:v>0.70925276987682984</c:v>
                </c:pt>
                <c:pt idx="1">
                  <c:v>0.1971</c:v>
                </c:pt>
                <c:pt idx="2">
                  <c:v>3.5073636885349244E-4</c:v>
                </c:pt>
                <c:pt idx="3">
                  <c:v>8.9324915962644427E-2</c:v>
                </c:pt>
                <c:pt idx="4">
                  <c:v>3.8945863089835573E-3</c:v>
                </c:pt>
              </c:numCache>
            </c:numRef>
          </c:val>
          <c:extLst>
            <c:ext xmlns:c16="http://schemas.microsoft.com/office/drawing/2014/chart" uri="{C3380CC4-5D6E-409C-BE32-E72D297353CC}">
              <c16:uniqueId val="{00000008-AC6D-4B58-A10B-79D236CC1002}"/>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a:t>
            </a:r>
            <a:r>
              <a:rPr lang="en-US" altLang="ja-JP"/>
              <a:t>4</a:t>
            </a:r>
            <a:r>
              <a:rPr lang="ja-JP" altLang="en-US"/>
              <a:t>年３月末</a:t>
            </a:r>
          </a:p>
        </c:rich>
      </c:tx>
      <c:layout>
        <c:manualLayout>
          <c:xMode val="edge"/>
          <c:yMode val="edge"/>
          <c:x val="0.4294208171972706"/>
          <c:y val="3.181818181818180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915311074560528E-2"/>
          <c:y val="0.14318181818181819"/>
          <c:w val="0.8885593370978655"/>
          <c:h val="0.70454545454546724"/>
        </c:manualLayout>
      </c:layout>
      <c:barChart>
        <c:barDir val="col"/>
        <c:grouping val="clustered"/>
        <c:varyColors val="0"/>
        <c:ser>
          <c:idx val="0"/>
          <c:order val="0"/>
          <c:tx>
            <c:strRef>
              <c:f>グラフ!$I$70</c:f>
              <c:strCache>
                <c:ptCount val="1"/>
                <c:pt idx="0">
                  <c:v>接続率</c:v>
                </c:pt>
              </c:strCache>
            </c:strRef>
          </c:tx>
          <c:spPr>
            <a:pattFill prst="dkDnDiag">
              <a:fgClr>
                <a:schemeClr val="bg1">
                  <a:lumMod val="75000"/>
                </a:schemeClr>
              </a:fgClr>
              <a:bgClr>
                <a:schemeClr val="bg1"/>
              </a:bgClr>
            </a:pattFill>
            <a:ln w="9525">
              <a:solidFill>
                <a:srgbClr val="000000"/>
              </a:solidFill>
              <a:prstDash val="solid"/>
            </a:ln>
          </c:spPr>
          <c:invertIfNegative val="0"/>
          <c:dLbls>
            <c:spPr>
              <a:no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グラフ!$H$71:$H$81</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グラフ!$I$71:$I$81</c:f>
              <c:numCache>
                <c:formatCode>#.0"%"\ </c:formatCode>
                <c:ptCount val="11"/>
                <c:pt idx="0">
                  <c:v>96.636779212446868</c:v>
                </c:pt>
                <c:pt idx="1">
                  <c:v>81.363389076802989</c:v>
                </c:pt>
                <c:pt idx="2">
                  <c:v>84.500693843055828</c:v>
                </c:pt>
                <c:pt idx="3">
                  <c:v>85.331905781584581</c:v>
                </c:pt>
                <c:pt idx="4">
                  <c:v>65.125684420109508</c:v>
                </c:pt>
                <c:pt idx="5">
                  <c:v>94.980322003577825</c:v>
                </c:pt>
                <c:pt idx="6">
                  <c:v>87.95445375890975</c:v>
                </c:pt>
                <c:pt idx="7">
                  <c:v>85.142011286890551</c:v>
                </c:pt>
                <c:pt idx="8">
                  <c:v>89.004431953302344</c:v>
                </c:pt>
                <c:pt idx="9">
                  <c:v>81.229449881746689</c:v>
                </c:pt>
                <c:pt idx="10">
                  <c:v>68.044189852700484</c:v>
                </c:pt>
              </c:numCache>
            </c:numRef>
          </c:val>
          <c:extLst>
            <c:ext xmlns:c16="http://schemas.microsoft.com/office/drawing/2014/chart" uri="{C3380CC4-5D6E-409C-BE32-E72D297353CC}">
              <c16:uniqueId val="{00000000-B404-4C07-B703-4501B7054C16}"/>
            </c:ext>
          </c:extLst>
        </c:ser>
        <c:dLbls>
          <c:showLegendKey val="0"/>
          <c:showVal val="0"/>
          <c:showCatName val="0"/>
          <c:showSerName val="0"/>
          <c:showPercent val="0"/>
          <c:showBubbleSize val="0"/>
        </c:dLbls>
        <c:gapWidth val="30"/>
        <c:axId val="466028056"/>
        <c:axId val="466032760"/>
      </c:barChart>
      <c:catAx>
        <c:axId val="466028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66032760"/>
        <c:crossesAt val="0"/>
        <c:auto val="1"/>
        <c:lblAlgn val="ctr"/>
        <c:lblOffset val="100"/>
        <c:tickLblSkip val="1"/>
        <c:tickMarkSkip val="1"/>
        <c:noMultiLvlLbl val="0"/>
      </c:catAx>
      <c:valAx>
        <c:axId val="466032760"/>
        <c:scaling>
          <c:orientation val="minMax"/>
          <c:max val="100"/>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28056"/>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74"/>
          <c:y val="0.93409090909090908"/>
          <c:w val="0.1352155512975014"/>
          <c:h val="5.9090909090909124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7645647743248"/>
          <c:y val="5.1923358700028378E-2"/>
          <c:w val="0.85282657354042768"/>
          <c:h val="0.78894472361810852"/>
        </c:manualLayout>
      </c:layout>
      <c:barChart>
        <c:barDir val="col"/>
        <c:grouping val="stacked"/>
        <c:varyColors val="0"/>
        <c:ser>
          <c:idx val="0"/>
          <c:order val="0"/>
          <c:tx>
            <c:strRef>
              <c:f>グラフ!$I$105</c:f>
              <c:strCache>
                <c:ptCount val="1"/>
                <c:pt idx="0">
                  <c:v>低圧</c:v>
                </c:pt>
              </c:strCache>
            </c:strRef>
          </c:tx>
          <c:spPr>
            <a:pattFill prst="pct90">
              <a:fgClr>
                <a:schemeClr val="tx1">
                  <a:lumMod val="85000"/>
                  <a:lumOff val="15000"/>
                </a:schemeClr>
              </a:fgClr>
              <a:bgClr>
                <a:schemeClr val="bg1"/>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グラフ!$H$106:$H$109</c:f>
              <c:strCache>
                <c:ptCount val="4"/>
                <c:pt idx="0">
                  <c:v>平成30年度</c:v>
                </c:pt>
                <c:pt idx="1">
                  <c:v>令和元年度</c:v>
                </c:pt>
                <c:pt idx="2">
                  <c:v>2</c:v>
                </c:pt>
                <c:pt idx="3">
                  <c:v>3</c:v>
                </c:pt>
              </c:strCache>
            </c:strRef>
          </c:cat>
          <c:val>
            <c:numRef>
              <c:f>グラフ!$I$106:$I$109</c:f>
              <c:numCache>
                <c:formatCode>#,##0;[Red]#,##0</c:formatCode>
                <c:ptCount val="4"/>
                <c:pt idx="0">
                  <c:v>239398</c:v>
                </c:pt>
                <c:pt idx="1">
                  <c:v>241961</c:v>
                </c:pt>
                <c:pt idx="2">
                  <c:v>253541</c:v>
                </c:pt>
                <c:pt idx="3">
                  <c:v>255541</c:v>
                </c:pt>
              </c:numCache>
            </c:numRef>
          </c:val>
          <c:extLst>
            <c:ext xmlns:c16="http://schemas.microsoft.com/office/drawing/2014/chart" uri="{C3380CC4-5D6E-409C-BE32-E72D297353CC}">
              <c16:uniqueId val="{00000000-7E06-4745-BA8B-20844BA2205E}"/>
            </c:ext>
          </c:extLst>
        </c:ser>
        <c:ser>
          <c:idx val="1"/>
          <c:order val="1"/>
          <c:tx>
            <c:strRef>
              <c:f>グラフ!$J$105</c:f>
              <c:strCache>
                <c:ptCount val="1"/>
                <c:pt idx="0">
                  <c:v>高圧</c:v>
                </c:pt>
              </c:strCache>
            </c:strRef>
          </c:tx>
          <c:spPr>
            <a:pattFill prst="pct30">
              <a:fgClr>
                <a:srgbClr val="000000"/>
              </a:fgClr>
              <a:bgClr>
                <a:srgbClr val="FFFFFF"/>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グラフ!$H$106:$H$109</c:f>
              <c:strCache>
                <c:ptCount val="4"/>
                <c:pt idx="0">
                  <c:v>平成30年度</c:v>
                </c:pt>
                <c:pt idx="1">
                  <c:v>令和元年度</c:v>
                </c:pt>
                <c:pt idx="2">
                  <c:v>2</c:v>
                </c:pt>
                <c:pt idx="3">
                  <c:v>3</c:v>
                </c:pt>
              </c:strCache>
            </c:strRef>
          </c:cat>
          <c:val>
            <c:numRef>
              <c:f>グラフ!$J$106:$J$109</c:f>
              <c:numCache>
                <c:formatCode>#,##0;[Red]#,##0</c:formatCode>
                <c:ptCount val="4"/>
                <c:pt idx="0">
                  <c:v>246536</c:v>
                </c:pt>
                <c:pt idx="1">
                  <c:v>247105</c:v>
                </c:pt>
                <c:pt idx="2">
                  <c:v>241734</c:v>
                </c:pt>
                <c:pt idx="3">
                  <c:v>247801</c:v>
                </c:pt>
              </c:numCache>
            </c:numRef>
          </c:val>
          <c:extLst>
            <c:ext xmlns:c16="http://schemas.microsoft.com/office/drawing/2014/chart" uri="{C3380CC4-5D6E-409C-BE32-E72D297353CC}">
              <c16:uniqueId val="{00000001-7E06-4745-BA8B-20844BA2205E}"/>
            </c:ext>
          </c:extLst>
        </c:ser>
        <c:ser>
          <c:idx val="2"/>
          <c:order val="2"/>
          <c:tx>
            <c:strRef>
              <c:f>グラフ!$K$105</c:f>
              <c:strCache>
                <c:ptCount val="1"/>
                <c:pt idx="0">
                  <c:v>特別高圧</c:v>
                </c:pt>
              </c:strCache>
            </c:strRef>
          </c:tx>
          <c:spPr>
            <a:pattFill prst="pct10">
              <a:fgClr>
                <a:schemeClr val="tx1">
                  <a:lumMod val="85000"/>
                  <a:lumOff val="15000"/>
                </a:schemeClr>
              </a:fgClr>
              <a:bgClr>
                <a:schemeClr val="bg1"/>
              </a:bgClr>
            </a:pattFill>
            <a:ln w="6350">
              <a:solidFill>
                <a:schemeClr val="tx1"/>
              </a:solidFill>
            </a:ln>
          </c:spPr>
          <c:invertIfNegative val="0"/>
          <c:dPt>
            <c:idx val="0"/>
            <c:invertIfNegative val="0"/>
            <c:bubble3D val="0"/>
            <c:spPr>
              <a:pattFill prst="pct10"/>
              <a:ln w="6350">
                <a:solidFill>
                  <a:schemeClr val="tx1"/>
                </a:solidFill>
              </a:ln>
            </c:spPr>
            <c:extLst>
              <c:ext xmlns:c16="http://schemas.microsoft.com/office/drawing/2014/chart" uri="{C3380CC4-5D6E-409C-BE32-E72D297353CC}">
                <c16:uniqueId val="{00000000-D537-4188-ADB0-61F0D12E7268}"/>
              </c:ext>
            </c:extLst>
          </c:dPt>
          <c:dPt>
            <c:idx val="1"/>
            <c:invertIfNegative val="0"/>
            <c:bubble3D val="0"/>
            <c:spPr>
              <a:pattFill prst="pct10"/>
              <a:ln w="6350">
                <a:solidFill>
                  <a:schemeClr val="tx1"/>
                </a:solidFill>
              </a:ln>
            </c:spPr>
            <c:extLst>
              <c:ext xmlns:c16="http://schemas.microsoft.com/office/drawing/2014/chart" uri="{C3380CC4-5D6E-409C-BE32-E72D297353CC}">
                <c16:uniqueId val="{00000000-7D10-4FFE-8AD2-0BC8B762FAFB}"/>
              </c:ext>
            </c:extLst>
          </c:dPt>
          <c:dLbls>
            <c:dLbl>
              <c:idx val="0"/>
              <c:tx>
                <c:rich>
                  <a:bodyPr/>
                  <a:lstStyle/>
                  <a:p>
                    <a:fld id="{FB8F129D-23F9-483D-8621-84FBC9FD7C40}"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D537-4188-ADB0-61F0D12E7268}"/>
                </c:ext>
              </c:extLst>
            </c:dLbl>
            <c:dLbl>
              <c:idx val="1"/>
              <c:tx>
                <c:rich>
                  <a:bodyPr/>
                  <a:lstStyle/>
                  <a:p>
                    <a:fld id="{1A3827E9-4BA0-4A70-AF7A-80B7741ECA77}"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D10-4FFE-8AD2-0BC8B762FAFB}"/>
                </c:ext>
              </c:extLst>
            </c:dLbl>
            <c:spPr>
              <a:ln w="6350"/>
            </c:spPr>
            <c:txPr>
              <a:bodyPr wrap="square" lIns="38100" tIns="19050" rIns="38100" bIns="19050" anchor="ctr">
                <a:spAutoFit/>
              </a:bodyPr>
              <a:lstStyle/>
              <a:p>
                <a:pPr>
                  <a:defRPr baseline="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グラフ!$H$106:$H$109</c:f>
              <c:strCache>
                <c:ptCount val="4"/>
                <c:pt idx="0">
                  <c:v>平成30年度</c:v>
                </c:pt>
                <c:pt idx="1">
                  <c:v>令和元年度</c:v>
                </c:pt>
                <c:pt idx="2">
                  <c:v>2</c:v>
                </c:pt>
                <c:pt idx="3">
                  <c:v>3</c:v>
                </c:pt>
              </c:strCache>
            </c:strRef>
          </c:cat>
          <c:val>
            <c:numRef>
              <c:f>グラフ!$K$106:$K$109</c:f>
              <c:numCache>
                <c:formatCode>#,##0;[Red]#,##0</c:formatCode>
                <c:ptCount val="4"/>
                <c:pt idx="0">
                  <c:v>60771</c:v>
                </c:pt>
                <c:pt idx="1">
                  <c:v>85776</c:v>
                </c:pt>
                <c:pt idx="2">
                  <c:v>85855</c:v>
                </c:pt>
                <c:pt idx="3">
                  <c:v>84068</c:v>
                </c:pt>
              </c:numCache>
            </c:numRef>
          </c:val>
          <c:extLst>
            <c:ext xmlns:c16="http://schemas.microsoft.com/office/drawing/2014/chart" uri="{C3380CC4-5D6E-409C-BE32-E72D297353CC}">
              <c16:uniqueId val="{00000001-D537-4188-ADB0-61F0D12E7268}"/>
            </c:ext>
          </c:extLst>
        </c:ser>
        <c:dLbls>
          <c:showLegendKey val="0"/>
          <c:showVal val="0"/>
          <c:showCatName val="0"/>
          <c:showSerName val="0"/>
          <c:showPercent val="0"/>
          <c:showBubbleSize val="0"/>
        </c:dLbls>
        <c:gapWidth val="30"/>
        <c:overlap val="100"/>
        <c:axId val="466031192"/>
        <c:axId val="466031584"/>
      </c:barChart>
      <c:catAx>
        <c:axId val="466031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584"/>
        <c:crossesAt val="0"/>
        <c:auto val="1"/>
        <c:lblAlgn val="ctr"/>
        <c:lblOffset val="100"/>
        <c:tickLblSkip val="1"/>
        <c:tickMarkSkip val="1"/>
        <c:noMultiLvlLbl val="0"/>
      </c:catAx>
      <c:valAx>
        <c:axId val="466031584"/>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192"/>
        <c:crosses val="autoZero"/>
        <c:crossBetween val="between"/>
        <c:majorUnit val="100000"/>
      </c:valAx>
      <c:spPr>
        <a:noFill/>
        <a:ln w="3175">
          <a:solidFill>
            <a:srgbClr val="000000"/>
          </a:solidFill>
          <a:prstDash val="solid"/>
        </a:ln>
      </c:spPr>
    </c:plotArea>
    <c:legend>
      <c:legendPos val="b"/>
      <c:legendEntry>
        <c:idx val="0"/>
        <c:txPr>
          <a:bodyPr/>
          <a:lstStyle/>
          <a:p>
            <a:pPr>
              <a:defRPr sz="105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1729488588607997"/>
          <c:h val="5.4970530192527282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a:extLst>
            <a:ext uri="{FF2B5EF4-FFF2-40B4-BE49-F238E27FC236}">
              <a16:creationId xmlns:a16="http://schemas.microsoft.com/office/drawing/2014/main" id="{00000000-0008-0000-0000-000001780100}"/>
            </a:ext>
          </a:extLst>
        </xdr:cNvPr>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76200</xdr:colOff>
      <xdr:row>36</xdr:row>
      <xdr:rowOff>54552</xdr:rowOff>
    </xdr:from>
    <xdr:to>
      <xdr:col>5</xdr:col>
      <xdr:colOff>1047750</xdr:colOff>
      <xdr:row>60</xdr:row>
      <xdr:rowOff>3463</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240264</xdr:colOff>
      <xdr:row>49</xdr:row>
      <xdr:rowOff>25055</xdr:rowOff>
    </xdr:from>
    <xdr:to>
      <xdr:col>4</xdr:col>
      <xdr:colOff>1034152</xdr:colOff>
      <xdr:row>52</xdr:row>
      <xdr:rowOff>7179</xdr:rowOff>
    </xdr:to>
    <xdr:sp macro="" textlink="">
      <xdr:nvSpPr>
        <xdr:cNvPr id="15" name="Rectangle 187">
          <a:extLst>
            <a:ext uri="{FF2B5EF4-FFF2-40B4-BE49-F238E27FC236}">
              <a16:creationId xmlns:a16="http://schemas.microsoft.com/office/drawing/2014/main" id="{00000000-0008-0000-0700-00000F000000}"/>
            </a:ext>
          </a:extLst>
        </xdr:cNvPr>
        <xdr:cNvSpPr>
          <a:spLocks noChangeArrowheads="1"/>
        </xdr:cNvSpPr>
      </xdr:nvSpPr>
      <xdr:spPr bwMode="auto">
        <a:xfrm>
          <a:off x="4653514" y="7637118"/>
          <a:ext cx="793888" cy="434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有収水</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13,237,863㎥</a:t>
          </a:r>
        </a:p>
      </xdr:txBody>
    </xdr:sp>
    <xdr:clientData/>
  </xdr:twoCellAnchor>
  <xdr:twoCellAnchor>
    <xdr:from>
      <xdr:col>4</xdr:col>
      <xdr:colOff>160268</xdr:colOff>
      <xdr:row>124</xdr:row>
      <xdr:rowOff>142461</xdr:rowOff>
    </xdr:from>
    <xdr:to>
      <xdr:col>8</xdr:col>
      <xdr:colOff>53008</xdr:colOff>
      <xdr:row>150</xdr:row>
      <xdr:rowOff>4556</xdr:rowOff>
    </xdr:to>
    <xdr:graphicFrame macro="">
      <xdr:nvGraphicFramePr>
        <xdr:cNvPr id="27" name="グラフ 26">
          <a:extLst>
            <a:ext uri="{FF2B5EF4-FFF2-40B4-BE49-F238E27FC236}">
              <a16:creationId xmlns:a16="http://schemas.microsoft.com/office/drawing/2014/main" id="{00000000-0008-0000-07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103</xdr:row>
      <xdr:rowOff>1587</xdr:rowOff>
    </xdr:from>
    <xdr:to>
      <xdr:col>6</xdr:col>
      <xdr:colOff>0</xdr:colOff>
      <xdr:row>129</xdr:row>
      <xdr:rowOff>1587</xdr:rowOff>
    </xdr:to>
    <xdr:graphicFrame macro="">
      <xdr:nvGraphicFramePr>
        <xdr:cNvPr id="16" name="グラフ 15">
          <a:extLst>
            <a:ext uri="{FF2B5EF4-FFF2-40B4-BE49-F238E27FC236}">
              <a16:creationId xmlns:a16="http://schemas.microsoft.com/office/drawing/2014/main" id="{8564E4FA-0BFE-4721-A0E6-377B3F6661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85725</xdr:colOff>
      <xdr:row>113</xdr:row>
      <xdr:rowOff>161925</xdr:rowOff>
    </xdr:from>
    <xdr:to>
      <xdr:col>4</xdr:col>
      <xdr:colOff>1038225</xdr:colOff>
      <xdr:row>115</xdr:row>
      <xdr:rowOff>104775</xdr:rowOff>
    </xdr:to>
    <xdr:sp macro="" textlink="">
      <xdr:nvSpPr>
        <xdr:cNvPr id="18" name="テキスト ボックス 17">
          <a:extLst>
            <a:ext uri="{FF2B5EF4-FFF2-40B4-BE49-F238E27FC236}">
              <a16:creationId xmlns:a16="http://schemas.microsoft.com/office/drawing/2014/main" id="{29AF677D-07CE-4AF4-ACF4-62E58F86404A}"/>
            </a:ext>
          </a:extLst>
        </xdr:cNvPr>
        <xdr:cNvSpPr txBox="1"/>
      </xdr:nvSpPr>
      <xdr:spPr>
        <a:xfrm>
          <a:off x="4505325" y="17611725"/>
          <a:ext cx="9525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使用電力量</a:t>
          </a:r>
        </a:p>
      </xdr:txBody>
    </xdr:sp>
    <xdr:clientData/>
  </xdr:twoCellAnchor>
  <xdr:twoCellAnchor>
    <xdr:from>
      <xdr:col>4</xdr:col>
      <xdr:colOff>219075</xdr:colOff>
      <xdr:row>117</xdr:row>
      <xdr:rowOff>133350</xdr:rowOff>
    </xdr:from>
    <xdr:to>
      <xdr:col>4</xdr:col>
      <xdr:colOff>866775</xdr:colOff>
      <xdr:row>119</xdr:row>
      <xdr:rowOff>85725</xdr:rowOff>
    </xdr:to>
    <xdr:sp macro="" textlink="">
      <xdr:nvSpPr>
        <xdr:cNvPr id="19" name="テキスト ボックス 18">
          <a:extLst>
            <a:ext uri="{FF2B5EF4-FFF2-40B4-BE49-F238E27FC236}">
              <a16:creationId xmlns:a16="http://schemas.microsoft.com/office/drawing/2014/main" id="{5EFC822B-FE2F-4265-BA95-61213C66C8D0}"/>
            </a:ext>
          </a:extLst>
        </xdr:cNvPr>
        <xdr:cNvSpPr txBox="1"/>
      </xdr:nvSpPr>
      <xdr:spPr>
        <a:xfrm>
          <a:off x="4638675" y="18221325"/>
          <a:ext cx="6477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千</a:t>
          </a:r>
          <a:r>
            <a:rPr kumimoji="1" lang="en-US" altLang="ja-JP" sz="1100"/>
            <a:t>Kwh</a:t>
          </a: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0.36064</cdr:x>
      <cdr:y>0.47624</cdr:y>
    </cdr:from>
    <cdr:to>
      <cdr:x>0.63255</cdr:x>
      <cdr:y>0.57523</cdr:y>
    </cdr:to>
    <cdr:sp macro="" textlink="グラフ!$K$126">
      <cdr:nvSpPr>
        <cdr:cNvPr id="3" name="テキスト ボックス 2">
          <a:extLst xmlns:a="http://schemas.openxmlformats.org/drawingml/2006/main">
            <a:ext uri="{FF2B5EF4-FFF2-40B4-BE49-F238E27FC236}">
              <a16:creationId xmlns:a16="http://schemas.microsoft.com/office/drawing/2014/main" id="{8DFB7489-8E3F-4586-A611-EC4B627413C9}"/>
            </a:ext>
          </a:extLst>
        </cdr:cNvPr>
        <cdr:cNvSpPr txBox="1"/>
      </cdr:nvSpPr>
      <cdr:spPr>
        <a:xfrm xmlns:a="http://schemas.openxmlformats.org/drawingml/2006/main">
          <a:off x="1195413" y="1918807"/>
          <a:ext cx="901300" cy="39883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01B0DC2-0B64-4BDD-BC47-958EA3A516AC}" type="TxLink">
            <a:rPr lang="en-US" altLang="en-US" sz="1100" b="0" i="0" u="none" strike="noStrike">
              <a:solidFill>
                <a:srgbClr val="000000"/>
              </a:solidFill>
              <a:latin typeface="ＭＳ 明朝"/>
              <a:ea typeface="ＭＳ 明朝"/>
            </a:rPr>
            <a:pPr algn="ctr"/>
            <a:t>587,410</a:t>
          </a:fld>
          <a:endParaRPr lang="ja-JP" altLang="en-US" sz="16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I57"/>
  <sheetViews>
    <sheetView view="pageBreakPreview" zoomScaleNormal="100" zoomScaleSheetLayoutView="100" workbookViewId="0">
      <selection sqref="A1:G53"/>
    </sheetView>
  </sheetViews>
  <sheetFormatPr defaultRowHeight="16.5" customHeight="1" x14ac:dyDescent="0.15"/>
  <cols>
    <col min="1" max="1" width="1.140625" style="8" customWidth="1"/>
    <col min="2" max="2" width="18.5703125" style="8" customWidth="1"/>
    <col min="3" max="7" width="16.28515625" style="8" customWidth="1"/>
    <col min="8" max="16384" width="9.140625" style="8"/>
  </cols>
  <sheetData>
    <row r="1" spans="1:8" ht="18" customHeight="1" x14ac:dyDescent="0.15">
      <c r="A1" s="395" t="s">
        <v>263</v>
      </c>
      <c r="B1" s="395"/>
      <c r="C1" s="395"/>
      <c r="D1" s="395"/>
      <c r="E1" s="395"/>
      <c r="F1" s="395"/>
      <c r="G1" s="395"/>
    </row>
    <row r="2" spans="1:8" ht="15" customHeight="1" x14ac:dyDescent="0.15">
      <c r="A2" s="3"/>
      <c r="B2" s="3"/>
      <c r="C2" s="3"/>
      <c r="D2" s="3"/>
      <c r="E2" s="3"/>
      <c r="F2" s="3"/>
      <c r="G2" s="3"/>
    </row>
    <row r="3" spans="1:8" ht="15" customHeight="1" thickBot="1" x14ac:dyDescent="0.2">
      <c r="A3" s="3" t="s">
        <v>265</v>
      </c>
      <c r="B3" s="3"/>
      <c r="C3" s="3"/>
      <c r="D3" s="3"/>
      <c r="E3" s="3"/>
      <c r="F3" s="3"/>
      <c r="G3" s="1" t="s">
        <v>111</v>
      </c>
    </row>
    <row r="4" spans="1:8" ht="15" customHeight="1" x14ac:dyDescent="0.15">
      <c r="A4" s="402" t="s">
        <v>108</v>
      </c>
      <c r="B4" s="403"/>
      <c r="C4" s="396" t="s">
        <v>0</v>
      </c>
      <c r="D4" s="396" t="s">
        <v>1</v>
      </c>
      <c r="E4" s="396" t="s">
        <v>2</v>
      </c>
      <c r="F4" s="398" t="s">
        <v>3</v>
      </c>
      <c r="G4" s="399"/>
    </row>
    <row r="5" spans="1:8" ht="15" customHeight="1" x14ac:dyDescent="0.15">
      <c r="A5" s="404"/>
      <c r="B5" s="405"/>
      <c r="C5" s="397"/>
      <c r="D5" s="397"/>
      <c r="E5" s="397"/>
      <c r="F5" s="400"/>
      <c r="G5" s="401"/>
    </row>
    <row r="6" spans="1:8" ht="15" customHeight="1" x14ac:dyDescent="0.15">
      <c r="A6" s="387" t="s">
        <v>4</v>
      </c>
      <c r="B6" s="388"/>
      <c r="C6" s="221">
        <v>112350</v>
      </c>
      <c r="D6" s="222">
        <v>100935.47</v>
      </c>
      <c r="E6" s="223">
        <v>89.840204717400979</v>
      </c>
      <c r="F6" s="393">
        <v>142458.6</v>
      </c>
      <c r="G6" s="394"/>
    </row>
    <row r="7" spans="1:8" ht="15" customHeight="1" x14ac:dyDescent="0.15">
      <c r="A7" s="191"/>
      <c r="B7" s="182" t="s">
        <v>5</v>
      </c>
      <c r="C7" s="224">
        <v>44700</v>
      </c>
      <c r="D7" s="32">
        <v>43123</v>
      </c>
      <c r="E7" s="225">
        <v>96.472035794183441</v>
      </c>
      <c r="F7" s="225"/>
      <c r="G7" s="226">
        <v>86864.1</v>
      </c>
    </row>
    <row r="8" spans="1:8" ht="15" customHeight="1" x14ac:dyDescent="0.15">
      <c r="A8" s="191"/>
      <c r="B8" s="183" t="s">
        <v>6</v>
      </c>
      <c r="C8" s="224">
        <v>600</v>
      </c>
      <c r="D8" s="32">
        <v>295</v>
      </c>
      <c r="E8" s="225">
        <v>49.166666666666664</v>
      </c>
      <c r="F8" s="227"/>
      <c r="G8" s="233" t="s">
        <v>302</v>
      </c>
    </row>
    <row r="9" spans="1:8" ht="15" customHeight="1" x14ac:dyDescent="0.15">
      <c r="A9" s="192"/>
      <c r="B9" s="302" t="s">
        <v>7</v>
      </c>
      <c r="C9" s="224">
        <v>12600</v>
      </c>
      <c r="D9" s="32">
        <v>11666</v>
      </c>
      <c r="E9" s="225">
        <v>92.587301587301582</v>
      </c>
      <c r="F9" s="227"/>
      <c r="G9" s="233" t="s">
        <v>301</v>
      </c>
    </row>
    <row r="10" spans="1:8" ht="15" customHeight="1" x14ac:dyDescent="0.15">
      <c r="A10" s="192"/>
      <c r="B10" s="302" t="s">
        <v>8</v>
      </c>
      <c r="C10" s="224">
        <v>950</v>
      </c>
      <c r="D10" s="32">
        <v>563</v>
      </c>
      <c r="E10" s="225">
        <v>59.263157894736842</v>
      </c>
      <c r="F10" s="227"/>
      <c r="G10" s="233" t="s">
        <v>301</v>
      </c>
      <c r="H10" s="3"/>
    </row>
    <row r="11" spans="1:8" ht="15" customHeight="1" x14ac:dyDescent="0.15">
      <c r="A11" s="192"/>
      <c r="B11" s="302" t="s">
        <v>9</v>
      </c>
      <c r="C11" s="224">
        <v>1600</v>
      </c>
      <c r="D11" s="32">
        <v>1246</v>
      </c>
      <c r="E11" s="225">
        <v>77.875</v>
      </c>
      <c r="F11" s="227"/>
      <c r="G11" s="233" t="s">
        <v>301</v>
      </c>
    </row>
    <row r="12" spans="1:8" ht="15" customHeight="1" x14ac:dyDescent="0.15">
      <c r="A12" s="192"/>
      <c r="B12" s="302" t="s">
        <v>10</v>
      </c>
      <c r="C12" s="224">
        <v>6650</v>
      </c>
      <c r="D12" s="32">
        <v>6197</v>
      </c>
      <c r="E12" s="225">
        <v>93.187969924812037</v>
      </c>
      <c r="F12" s="225"/>
      <c r="G12" s="226">
        <v>4034.5</v>
      </c>
    </row>
    <row r="13" spans="1:8" ht="15" customHeight="1" x14ac:dyDescent="0.15">
      <c r="A13" s="192"/>
      <c r="B13" s="302" t="s">
        <v>11</v>
      </c>
      <c r="C13" s="224">
        <v>15600</v>
      </c>
      <c r="D13" s="32">
        <v>14665</v>
      </c>
      <c r="E13" s="225">
        <v>94.006410256410248</v>
      </c>
      <c r="F13" s="225"/>
      <c r="G13" s="226">
        <v>4372.7</v>
      </c>
    </row>
    <row r="14" spans="1:8" ht="15" customHeight="1" x14ac:dyDescent="0.15">
      <c r="A14" s="192"/>
      <c r="B14" s="302" t="s">
        <v>201</v>
      </c>
      <c r="C14" s="224">
        <v>17200</v>
      </c>
      <c r="D14" s="32">
        <v>13780</v>
      </c>
      <c r="E14" s="225">
        <v>80.116279069767444</v>
      </c>
      <c r="F14" s="225"/>
      <c r="G14" s="226">
        <v>26368.3</v>
      </c>
    </row>
    <row r="15" spans="1:8" ht="15" customHeight="1" x14ac:dyDescent="0.15">
      <c r="A15" s="192"/>
      <c r="B15" s="302" t="s">
        <v>202</v>
      </c>
      <c r="C15" s="194">
        <v>5360</v>
      </c>
      <c r="D15" s="139">
        <v>4448</v>
      </c>
      <c r="E15" s="225">
        <v>82.985074626865668</v>
      </c>
      <c r="F15" s="225"/>
      <c r="G15" s="226">
        <v>9033</v>
      </c>
    </row>
    <row r="16" spans="1:8" ht="15" customHeight="1" x14ac:dyDescent="0.15">
      <c r="A16" s="192"/>
      <c r="B16" s="302" t="s">
        <v>203</v>
      </c>
      <c r="C16" s="224">
        <v>1190</v>
      </c>
      <c r="D16" s="44">
        <v>848.47</v>
      </c>
      <c r="E16" s="225">
        <v>71.300000000000011</v>
      </c>
      <c r="F16" s="225"/>
      <c r="G16" s="226">
        <v>4622.8</v>
      </c>
    </row>
    <row r="17" spans="1:9" ht="15" customHeight="1" thickBot="1" x14ac:dyDescent="0.2">
      <c r="A17" s="193"/>
      <c r="B17" s="181" t="s">
        <v>204</v>
      </c>
      <c r="C17" s="228">
        <v>5900</v>
      </c>
      <c r="D17" s="229">
        <v>4104</v>
      </c>
      <c r="E17" s="230">
        <v>69.559322033898312</v>
      </c>
      <c r="F17" s="231"/>
      <c r="G17" s="232">
        <v>7163.2</v>
      </c>
      <c r="H17" s="114"/>
    </row>
    <row r="18" spans="1:9" ht="15" customHeight="1" x14ac:dyDescent="0.15">
      <c r="A18" s="3" t="s">
        <v>12</v>
      </c>
      <c r="B18" s="3"/>
      <c r="C18" s="3"/>
      <c r="D18" s="3"/>
      <c r="E18" s="3"/>
      <c r="F18" s="3"/>
      <c r="G18" s="286" t="s">
        <v>13</v>
      </c>
    </row>
    <row r="19" spans="1:9" ht="15" customHeight="1" x14ac:dyDescent="0.15">
      <c r="A19" s="3" t="s">
        <v>14</v>
      </c>
      <c r="B19" s="3"/>
      <c r="C19" s="3"/>
      <c r="D19" s="3"/>
      <c r="E19" s="3"/>
      <c r="F19" s="392" t="s">
        <v>118</v>
      </c>
      <c r="G19" s="392"/>
    </row>
    <row r="20" spans="1:9" ht="15" customHeight="1" x14ac:dyDescent="0.15">
      <c r="A20" s="3" t="s">
        <v>116</v>
      </c>
      <c r="B20" s="3"/>
      <c r="C20" s="4"/>
      <c r="D20" s="4"/>
      <c r="E20" s="4"/>
      <c r="F20" s="3"/>
      <c r="G20" s="1" t="s">
        <v>119</v>
      </c>
    </row>
    <row r="21" spans="1:9" ht="15" customHeight="1" x14ac:dyDescent="0.15">
      <c r="A21" s="3" t="s">
        <v>117</v>
      </c>
      <c r="B21" s="3"/>
      <c r="C21" s="4"/>
      <c r="D21" s="4"/>
      <c r="E21" s="4"/>
      <c r="F21" s="3"/>
      <c r="G21" s="1"/>
    </row>
    <row r="22" spans="1:9" ht="15" customHeight="1" x14ac:dyDescent="0.15">
      <c r="A22" s="3"/>
      <c r="B22" s="3"/>
      <c r="C22" s="4"/>
      <c r="D22" s="4"/>
      <c r="E22" s="4"/>
      <c r="F22" s="3"/>
      <c r="G22" s="1"/>
    </row>
    <row r="23" spans="1:9" ht="15" customHeight="1" thickBot="1" x14ac:dyDescent="0.2">
      <c r="A23" s="3" t="s">
        <v>303</v>
      </c>
      <c r="B23" s="3"/>
      <c r="C23" s="3"/>
      <c r="D23" s="3"/>
      <c r="E23" s="3"/>
      <c r="F23" s="3"/>
      <c r="G23" s="1" t="s">
        <v>264</v>
      </c>
    </row>
    <row r="24" spans="1:9" ht="20.100000000000001" customHeight="1" x14ac:dyDescent="0.15">
      <c r="A24" s="385" t="s">
        <v>206</v>
      </c>
      <c r="B24" s="386"/>
      <c r="C24" s="287" t="s">
        <v>198</v>
      </c>
      <c r="D24" s="287" t="s">
        <v>199</v>
      </c>
      <c r="E24" s="287" t="s">
        <v>200</v>
      </c>
      <c r="F24" s="184" t="s">
        <v>166</v>
      </c>
      <c r="G24" s="185" t="s">
        <v>234</v>
      </c>
    </row>
    <row r="25" spans="1:9" ht="15" customHeight="1" x14ac:dyDescent="0.15">
      <c r="A25" s="387" t="s">
        <v>4</v>
      </c>
      <c r="B25" s="388"/>
      <c r="C25" s="19">
        <v>79429</v>
      </c>
      <c r="D25" s="19">
        <v>90720</v>
      </c>
      <c r="E25" s="13">
        <v>105068</v>
      </c>
      <c r="F25" s="13">
        <v>103507</v>
      </c>
      <c r="G25" s="158">
        <v>100935.47</v>
      </c>
    </row>
    <row r="26" spans="1:9" ht="15" customHeight="1" x14ac:dyDescent="0.15">
      <c r="A26" s="192"/>
      <c r="B26" s="182" t="s">
        <v>5</v>
      </c>
      <c r="C26" s="13">
        <v>30951</v>
      </c>
      <c r="D26" s="13">
        <v>35160</v>
      </c>
      <c r="E26" s="13">
        <v>42971</v>
      </c>
      <c r="F26" s="13">
        <v>42508</v>
      </c>
      <c r="G26" s="158">
        <v>43123</v>
      </c>
    </row>
    <row r="27" spans="1:9" ht="15" customHeight="1" x14ac:dyDescent="0.15">
      <c r="A27" s="192"/>
      <c r="B27" s="183" t="s">
        <v>205</v>
      </c>
      <c r="C27" s="13">
        <v>170</v>
      </c>
      <c r="D27" s="13">
        <v>230</v>
      </c>
      <c r="E27" s="13">
        <v>341</v>
      </c>
      <c r="F27" s="13">
        <v>319</v>
      </c>
      <c r="G27" s="158">
        <v>295</v>
      </c>
      <c r="H27" s="114"/>
      <c r="I27" s="114"/>
    </row>
    <row r="28" spans="1:9" ht="15" customHeight="1" x14ac:dyDescent="0.15">
      <c r="A28" s="192"/>
      <c r="B28" s="183" t="s">
        <v>7</v>
      </c>
      <c r="C28" s="13">
        <v>8357</v>
      </c>
      <c r="D28" s="13">
        <v>9988</v>
      </c>
      <c r="E28" s="13">
        <v>11414</v>
      </c>
      <c r="F28" s="13">
        <v>11266</v>
      </c>
      <c r="G28" s="158">
        <v>11666</v>
      </c>
    </row>
    <row r="29" spans="1:9" ht="15" customHeight="1" x14ac:dyDescent="0.15">
      <c r="A29" s="192"/>
      <c r="B29" s="183" t="s">
        <v>8</v>
      </c>
      <c r="C29" s="13">
        <v>278</v>
      </c>
      <c r="D29" s="13">
        <v>353</v>
      </c>
      <c r="E29" s="13">
        <v>606</v>
      </c>
      <c r="F29" s="13">
        <v>587</v>
      </c>
      <c r="G29" s="158">
        <v>563</v>
      </c>
    </row>
    <row r="30" spans="1:9" ht="15" customHeight="1" x14ac:dyDescent="0.15">
      <c r="A30" s="192"/>
      <c r="B30" s="183" t="s">
        <v>9</v>
      </c>
      <c r="C30" s="13">
        <v>877</v>
      </c>
      <c r="D30" s="13">
        <v>1028</v>
      </c>
      <c r="E30" s="13">
        <v>1299</v>
      </c>
      <c r="F30" s="13">
        <v>1265</v>
      </c>
      <c r="G30" s="158">
        <v>1246</v>
      </c>
    </row>
    <row r="31" spans="1:9" ht="15" customHeight="1" x14ac:dyDescent="0.15">
      <c r="A31" s="192"/>
      <c r="B31" s="183" t="s">
        <v>10</v>
      </c>
      <c r="C31" s="13">
        <v>5433</v>
      </c>
      <c r="D31" s="13">
        <v>5991</v>
      </c>
      <c r="E31" s="13">
        <v>6342</v>
      </c>
      <c r="F31" s="13">
        <v>6263</v>
      </c>
      <c r="G31" s="158">
        <v>6197</v>
      </c>
    </row>
    <row r="32" spans="1:9" ht="15" customHeight="1" x14ac:dyDescent="0.15">
      <c r="A32" s="192"/>
      <c r="B32" s="183" t="s">
        <v>11</v>
      </c>
      <c r="C32" s="13">
        <v>12913</v>
      </c>
      <c r="D32" s="13">
        <v>13438</v>
      </c>
      <c r="E32" s="13">
        <v>15057</v>
      </c>
      <c r="F32" s="13">
        <v>15239</v>
      </c>
      <c r="G32" s="158">
        <v>14665</v>
      </c>
    </row>
    <row r="33" spans="1:8" ht="15" customHeight="1" x14ac:dyDescent="0.15">
      <c r="A33" s="192"/>
      <c r="B33" s="183" t="s">
        <v>201</v>
      </c>
      <c r="C33" s="13">
        <v>11350</v>
      </c>
      <c r="D33" s="13">
        <v>14449</v>
      </c>
      <c r="E33" s="13">
        <v>16455</v>
      </c>
      <c r="F33" s="13">
        <v>15715</v>
      </c>
      <c r="G33" s="158">
        <v>13780</v>
      </c>
    </row>
    <row r="34" spans="1:8" ht="15" customHeight="1" x14ac:dyDescent="0.15">
      <c r="A34" s="192"/>
      <c r="B34" s="302" t="s">
        <v>202</v>
      </c>
      <c r="C34" s="130">
        <v>3459</v>
      </c>
      <c r="D34" s="22">
        <v>4191</v>
      </c>
      <c r="E34" s="22">
        <v>4830</v>
      </c>
      <c r="F34" s="22">
        <v>4787</v>
      </c>
      <c r="G34" s="158">
        <v>4448</v>
      </c>
    </row>
    <row r="35" spans="1:8" ht="15" customHeight="1" x14ac:dyDescent="0.15">
      <c r="A35" s="192"/>
      <c r="B35" s="302" t="s">
        <v>203</v>
      </c>
      <c r="C35" s="131">
        <v>1044</v>
      </c>
      <c r="D35" s="14">
        <v>1089</v>
      </c>
      <c r="E35" s="14">
        <v>1060</v>
      </c>
      <c r="F35" s="122">
        <v>948</v>
      </c>
      <c r="G35" s="159">
        <v>848.47</v>
      </c>
    </row>
    <row r="36" spans="1:8" ht="15" customHeight="1" thickBot="1" x14ac:dyDescent="0.2">
      <c r="A36" s="193"/>
      <c r="B36" s="186" t="s">
        <v>204</v>
      </c>
      <c r="C36" s="187">
        <v>4597</v>
      </c>
      <c r="D36" s="106">
        <v>4803</v>
      </c>
      <c r="E36" s="106">
        <v>4693</v>
      </c>
      <c r="F36" s="106">
        <v>4610</v>
      </c>
      <c r="G36" s="188">
        <v>4104</v>
      </c>
    </row>
    <row r="37" spans="1:8" ht="15" customHeight="1" x14ac:dyDescent="0.15">
      <c r="A37" s="3" t="s">
        <v>16</v>
      </c>
      <c r="B37" s="3"/>
      <c r="C37" s="132"/>
      <c r="D37" s="3"/>
      <c r="E37" s="23"/>
      <c r="F37" s="23"/>
      <c r="G37" s="286" t="s">
        <v>13</v>
      </c>
    </row>
    <row r="38" spans="1:8" ht="15" customHeight="1" x14ac:dyDescent="0.15">
      <c r="A38" s="3"/>
      <c r="B38" s="3"/>
      <c r="C38" s="4"/>
      <c r="D38" s="4"/>
      <c r="E38" s="4"/>
      <c r="F38" s="3"/>
      <c r="G38" s="1" t="s">
        <v>15</v>
      </c>
    </row>
    <row r="39" spans="1:8" ht="15" customHeight="1" x14ac:dyDescent="0.15">
      <c r="A39" s="3"/>
      <c r="B39" s="3"/>
      <c r="C39" s="4"/>
      <c r="D39" s="4"/>
      <c r="E39" s="4"/>
      <c r="F39" s="3"/>
      <c r="G39" s="1" t="s">
        <v>120</v>
      </c>
      <c r="H39" s="114"/>
    </row>
    <row r="40" spans="1:8" ht="15" customHeight="1" x14ac:dyDescent="0.15">
      <c r="A40" s="3"/>
      <c r="B40" s="3"/>
      <c r="C40" s="4"/>
      <c r="D40" s="4"/>
      <c r="E40" s="4"/>
      <c r="F40" s="3"/>
      <c r="G40" s="1"/>
      <c r="H40" s="251"/>
    </row>
    <row r="41" spans="1:8" ht="15" customHeight="1" thickBot="1" x14ac:dyDescent="0.2">
      <c r="A41" s="3" t="s">
        <v>173</v>
      </c>
      <c r="B41" s="3"/>
      <c r="C41" s="3"/>
      <c r="D41" s="3"/>
      <c r="E41" s="3"/>
      <c r="F41" s="3"/>
      <c r="G41" s="1" t="s">
        <v>111</v>
      </c>
    </row>
    <row r="42" spans="1:8" ht="20.100000000000001" customHeight="1" x14ac:dyDescent="0.15">
      <c r="A42" s="390" t="s">
        <v>17</v>
      </c>
      <c r="B42" s="391"/>
      <c r="C42" s="288" t="s">
        <v>198</v>
      </c>
      <c r="D42" s="288" t="s">
        <v>199</v>
      </c>
      <c r="E42" s="288" t="s">
        <v>200</v>
      </c>
      <c r="F42" s="16" t="s">
        <v>166</v>
      </c>
      <c r="G42" s="20" t="s">
        <v>234</v>
      </c>
    </row>
    <row r="43" spans="1:8" ht="15" customHeight="1" x14ac:dyDescent="0.15">
      <c r="A43" s="389" t="s">
        <v>18</v>
      </c>
      <c r="B43" s="388"/>
      <c r="C43" s="19">
        <v>116712</v>
      </c>
      <c r="D43" s="19">
        <v>116493</v>
      </c>
      <c r="E43" s="19">
        <v>117255</v>
      </c>
      <c r="F43" s="19">
        <v>116735</v>
      </c>
      <c r="G43" s="21">
        <v>115935</v>
      </c>
    </row>
    <row r="44" spans="1:8" ht="15" customHeight="1" x14ac:dyDescent="0.15">
      <c r="A44" s="25"/>
      <c r="B44" s="182" t="s">
        <v>19</v>
      </c>
      <c r="C44" s="13">
        <v>2278</v>
      </c>
      <c r="D44" s="13">
        <v>2203</v>
      </c>
      <c r="E44" s="13">
        <v>2040</v>
      </c>
      <c r="F44" s="124">
        <v>1821</v>
      </c>
      <c r="G44" s="26">
        <v>1959</v>
      </c>
    </row>
    <row r="45" spans="1:8" ht="15" customHeight="1" x14ac:dyDescent="0.15">
      <c r="A45" s="25"/>
      <c r="B45" s="189" t="s">
        <v>20</v>
      </c>
      <c r="C45" s="13">
        <v>13755</v>
      </c>
      <c r="D45" s="13">
        <v>13797</v>
      </c>
      <c r="E45" s="13">
        <v>13886</v>
      </c>
      <c r="F45" s="124">
        <v>14179</v>
      </c>
      <c r="G45" s="26">
        <v>14109</v>
      </c>
    </row>
    <row r="46" spans="1:8" ht="15" customHeight="1" x14ac:dyDescent="0.15">
      <c r="A46" s="25"/>
      <c r="B46" s="189" t="s">
        <v>21</v>
      </c>
      <c r="C46" s="13">
        <v>19358</v>
      </c>
      <c r="D46" s="13">
        <v>19402</v>
      </c>
      <c r="E46" s="13">
        <v>19610</v>
      </c>
      <c r="F46" s="124">
        <v>19993</v>
      </c>
      <c r="G46" s="26">
        <v>19747</v>
      </c>
    </row>
    <row r="47" spans="1:8" ht="15" customHeight="1" x14ac:dyDescent="0.15">
      <c r="A47" s="25"/>
      <c r="B47" s="189" t="s">
        <v>22</v>
      </c>
      <c r="C47" s="13">
        <v>10740</v>
      </c>
      <c r="D47" s="13">
        <v>10633</v>
      </c>
      <c r="E47" s="13">
        <v>10766</v>
      </c>
      <c r="F47" s="124">
        <v>10956</v>
      </c>
      <c r="G47" s="26">
        <v>10852</v>
      </c>
    </row>
    <row r="48" spans="1:8" ht="15" customHeight="1" x14ac:dyDescent="0.15">
      <c r="A48" s="25"/>
      <c r="B48" s="189" t="s">
        <v>23</v>
      </c>
      <c r="C48" s="13">
        <v>13793</v>
      </c>
      <c r="D48" s="13">
        <v>13642</v>
      </c>
      <c r="E48" s="13">
        <v>14111</v>
      </c>
      <c r="F48" s="124">
        <v>14188</v>
      </c>
      <c r="G48" s="26">
        <v>13940</v>
      </c>
    </row>
    <row r="49" spans="1:7" ht="15" customHeight="1" x14ac:dyDescent="0.15">
      <c r="A49" s="25"/>
      <c r="B49" s="189" t="s">
        <v>24</v>
      </c>
      <c r="C49" s="13">
        <v>38795</v>
      </c>
      <c r="D49" s="13">
        <v>38453</v>
      </c>
      <c r="E49" s="13">
        <v>38524</v>
      </c>
      <c r="F49" s="124">
        <v>36840</v>
      </c>
      <c r="G49" s="26">
        <v>36449</v>
      </c>
    </row>
    <row r="50" spans="1:7" ht="15" customHeight="1" x14ac:dyDescent="0.15">
      <c r="A50" s="25"/>
      <c r="B50" s="189" t="s">
        <v>25</v>
      </c>
      <c r="C50" s="13">
        <v>6633</v>
      </c>
      <c r="D50" s="13">
        <v>6679</v>
      </c>
      <c r="E50" s="13">
        <v>6742</v>
      </c>
      <c r="F50" s="124">
        <v>6963</v>
      </c>
      <c r="G50" s="26">
        <v>7006</v>
      </c>
    </row>
    <row r="51" spans="1:7" ht="15" customHeight="1" x14ac:dyDescent="0.15">
      <c r="A51" s="25"/>
      <c r="B51" s="189" t="s">
        <v>26</v>
      </c>
      <c r="C51" s="13">
        <v>4647</v>
      </c>
      <c r="D51" s="13">
        <v>4691</v>
      </c>
      <c r="E51" s="13">
        <v>4721</v>
      </c>
      <c r="F51" s="124">
        <v>4831</v>
      </c>
      <c r="G51" s="26">
        <v>4880</v>
      </c>
    </row>
    <row r="52" spans="1:7" ht="15" customHeight="1" thickBot="1" x14ac:dyDescent="0.2">
      <c r="A52" s="24"/>
      <c r="B52" s="190" t="s">
        <v>27</v>
      </c>
      <c r="C52" s="15">
        <v>6713</v>
      </c>
      <c r="D52" s="15">
        <v>6993</v>
      </c>
      <c r="E52" s="15">
        <v>6855</v>
      </c>
      <c r="F52" s="125">
        <v>6964</v>
      </c>
      <c r="G52" s="27">
        <v>6993</v>
      </c>
    </row>
    <row r="53" spans="1:7" ht="15" customHeight="1" x14ac:dyDescent="0.15">
      <c r="A53" s="3"/>
      <c r="B53" s="3"/>
      <c r="C53" s="3"/>
      <c r="D53" s="3"/>
      <c r="E53" s="3"/>
      <c r="F53" s="23"/>
      <c r="G53" s="286" t="s">
        <v>28</v>
      </c>
    </row>
    <row r="54" spans="1:7" ht="15" customHeight="1" x14ac:dyDescent="0.15"/>
    <row r="57" spans="1:7" ht="17.100000000000001" customHeight="1" x14ac:dyDescent="0.15"/>
  </sheetData>
  <sheetProtection sheet="1"/>
  <mergeCells count="13">
    <mergeCell ref="F6:G6"/>
    <mergeCell ref="A1:G1"/>
    <mergeCell ref="C4:C5"/>
    <mergeCell ref="D4:D5"/>
    <mergeCell ref="E4:E5"/>
    <mergeCell ref="F4:G5"/>
    <mergeCell ref="A6:B6"/>
    <mergeCell ref="A4:B5"/>
    <mergeCell ref="A24:B24"/>
    <mergeCell ref="A25:B25"/>
    <mergeCell ref="A43:B43"/>
    <mergeCell ref="A42:B42"/>
    <mergeCell ref="F19:G19"/>
  </mergeCells>
  <phoneticPr fontId="18"/>
  <conditionalFormatting sqref="B7:G8 C9:G17 B6 C6:G6">
    <cfRule type="expression" dxfId="183" priority="11">
      <formula>MOD(ROW(),2)=0</formula>
    </cfRule>
  </conditionalFormatting>
  <conditionalFormatting sqref="A27:G35 A36:B36 A26:B26 C28:G36">
    <cfRule type="expression" dxfId="182" priority="10">
      <formula>MOD(ROW(),2)=0</formula>
    </cfRule>
  </conditionalFormatting>
  <conditionalFormatting sqref="B43:G52">
    <cfRule type="expression" dxfId="181" priority="9">
      <formula>MOD(ROW(),2)=0</formula>
    </cfRule>
  </conditionalFormatting>
  <conditionalFormatting sqref="C25:G25">
    <cfRule type="expression" dxfId="180" priority="7">
      <formula>MOD(ROW(),2)=0</formula>
    </cfRule>
  </conditionalFormatting>
  <conditionalFormatting sqref="C26:G26">
    <cfRule type="expression" dxfId="179" priority="6">
      <formula>MOD(ROW(),2)=0</formula>
    </cfRule>
  </conditionalFormatting>
  <conditionalFormatting sqref="C25:G25">
    <cfRule type="expression" dxfId="178" priority="5">
      <formula>MOD(ROW(),2)=0</formula>
    </cfRule>
  </conditionalFormatting>
  <conditionalFormatting sqref="C26:G26">
    <cfRule type="expression" dxfId="177" priority="4">
      <formula>MOD(ROW(),2)=0</formula>
    </cfRule>
  </conditionalFormatting>
  <conditionalFormatting sqref="C27:G27">
    <cfRule type="expression" dxfId="176" priority="3">
      <formula>MOD(ROW(),2)=0</formula>
    </cfRule>
  </conditionalFormatting>
  <conditionalFormatting sqref="A9:B17">
    <cfRule type="expression" dxfId="175" priority="2">
      <formula>MOD(ROW(),2)=0</formula>
    </cfRule>
  </conditionalFormatting>
  <conditionalFormatting sqref="A25">
    <cfRule type="expression" dxfId="174"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V54"/>
  <sheetViews>
    <sheetView view="pageBreakPreview" zoomScaleNormal="100" zoomScaleSheetLayoutView="100" workbookViewId="0">
      <selection activeCell="J10" sqref="J10"/>
    </sheetView>
  </sheetViews>
  <sheetFormatPr defaultRowHeight="18" customHeight="1" x14ac:dyDescent="0.15"/>
  <cols>
    <col min="1" max="1" width="13.28515625" style="8" customWidth="1"/>
    <col min="2" max="3" width="14.28515625" style="8" customWidth="1"/>
    <col min="4" max="5" width="14.42578125" style="8" customWidth="1"/>
    <col min="6" max="6" width="15" style="8" customWidth="1"/>
    <col min="7" max="7" width="14.85546875" style="8" customWidth="1"/>
    <col min="8" max="8" width="1.5703125" style="8" customWidth="1"/>
    <col min="9" max="9" width="12" style="8" customWidth="1"/>
    <col min="10" max="10" width="8.7109375" style="8" customWidth="1"/>
    <col min="11" max="11" width="3.28515625" style="8" customWidth="1"/>
    <col min="12" max="12" width="6.5703125" style="8" customWidth="1"/>
    <col min="13" max="13" width="3.28515625" style="8" customWidth="1"/>
    <col min="14" max="14" width="3.5703125" style="8" customWidth="1"/>
    <col min="15" max="15" width="2.7109375" style="8" customWidth="1"/>
    <col min="16" max="16" width="3.140625" style="8" customWidth="1"/>
    <col min="17" max="17" width="8.140625" style="8" customWidth="1"/>
    <col min="18" max="18" width="2" style="8" customWidth="1"/>
    <col min="19" max="19" width="10.7109375" style="8" customWidth="1"/>
    <col min="20" max="22" width="11.85546875" style="8" customWidth="1"/>
    <col min="23" max="16384" width="9.140625" style="8"/>
  </cols>
  <sheetData>
    <row r="1" spans="1:22" ht="15" customHeight="1" x14ac:dyDescent="0.15">
      <c r="A1" s="422" t="s">
        <v>184</v>
      </c>
      <c r="B1" s="422"/>
      <c r="C1" s="422"/>
      <c r="D1" s="422"/>
      <c r="E1" s="422"/>
      <c r="F1" s="422"/>
      <c r="G1" s="422"/>
    </row>
    <row r="2" spans="1:22" ht="12" x14ac:dyDescent="0.15"/>
    <row r="3" spans="1:22" ht="64.5" customHeight="1" x14ac:dyDescent="0.15">
      <c r="A3" s="423" t="s">
        <v>266</v>
      </c>
      <c r="B3" s="423"/>
      <c r="C3" s="423"/>
      <c r="D3" s="423"/>
      <c r="E3" s="423"/>
      <c r="F3" s="423"/>
      <c r="G3" s="423"/>
      <c r="I3" s="424" t="s">
        <v>130</v>
      </c>
      <c r="J3" s="424"/>
      <c r="K3" s="424"/>
      <c r="L3" s="424"/>
      <c r="M3" s="424"/>
      <c r="N3" s="424"/>
      <c r="O3" s="424"/>
      <c r="P3" s="424"/>
      <c r="Q3" s="424"/>
      <c r="R3" s="424"/>
      <c r="S3" s="424"/>
      <c r="T3" s="424"/>
      <c r="U3" s="424"/>
      <c r="V3" s="424"/>
    </row>
    <row r="4" spans="1:22" ht="15" customHeight="1" x14ac:dyDescent="0.15"/>
    <row r="5" spans="1:22" ht="15" customHeight="1" thickBot="1" x14ac:dyDescent="0.2">
      <c r="A5" s="8" t="s">
        <v>174</v>
      </c>
      <c r="B5" s="120"/>
      <c r="C5" s="120"/>
      <c r="D5" s="120"/>
      <c r="E5" s="120"/>
      <c r="F5" s="120"/>
      <c r="V5" s="28" t="s">
        <v>29</v>
      </c>
    </row>
    <row r="6" spans="1:22" ht="24.95" customHeight="1" x14ac:dyDescent="0.15">
      <c r="A6" s="410" t="s">
        <v>30</v>
      </c>
      <c r="B6" s="443" t="s">
        <v>272</v>
      </c>
      <c r="C6" s="443" t="s">
        <v>273</v>
      </c>
      <c r="D6" s="440" t="s">
        <v>274</v>
      </c>
      <c r="E6" s="426" t="s">
        <v>275</v>
      </c>
      <c r="F6" s="427"/>
      <c r="G6" s="427"/>
      <c r="H6" s="427"/>
      <c r="I6" s="418" t="s">
        <v>276</v>
      </c>
      <c r="J6" s="418"/>
      <c r="K6" s="418"/>
      <c r="L6" s="418"/>
      <c r="M6" s="418"/>
      <c r="N6" s="418"/>
      <c r="O6" s="418"/>
      <c r="P6" s="418"/>
      <c r="Q6" s="434" t="s">
        <v>267</v>
      </c>
      <c r="R6" s="435"/>
      <c r="S6" s="431" t="s">
        <v>268</v>
      </c>
      <c r="T6" s="431" t="s">
        <v>269</v>
      </c>
      <c r="U6" s="431" t="s">
        <v>270</v>
      </c>
      <c r="V6" s="428" t="s">
        <v>271</v>
      </c>
    </row>
    <row r="7" spans="1:22" ht="5.25" customHeight="1" x14ac:dyDescent="0.15">
      <c r="A7" s="421"/>
      <c r="B7" s="444"/>
      <c r="C7" s="444"/>
      <c r="D7" s="441"/>
      <c r="E7" s="446" t="s">
        <v>195</v>
      </c>
      <c r="F7" s="195"/>
      <c r="G7" s="195"/>
      <c r="H7" s="195"/>
      <c r="I7" s="196"/>
      <c r="J7" s="196"/>
      <c r="K7" s="196"/>
      <c r="L7" s="196"/>
      <c r="M7" s="196"/>
      <c r="N7" s="196"/>
      <c r="O7" s="196"/>
      <c r="P7" s="197"/>
      <c r="Q7" s="436"/>
      <c r="R7" s="437"/>
      <c r="S7" s="432"/>
      <c r="T7" s="432"/>
      <c r="U7" s="432"/>
      <c r="V7" s="429"/>
    </row>
    <row r="8" spans="1:22" s="30" customFormat="1" ht="24.95" customHeight="1" x14ac:dyDescent="0.15">
      <c r="A8" s="411"/>
      <c r="B8" s="445"/>
      <c r="C8" s="445"/>
      <c r="D8" s="442"/>
      <c r="E8" s="447"/>
      <c r="F8" s="155" t="s">
        <v>196</v>
      </c>
      <c r="G8" s="294" t="s">
        <v>32</v>
      </c>
      <c r="H8" s="29"/>
      <c r="I8" s="136" t="s">
        <v>33</v>
      </c>
      <c r="J8" s="137" t="s">
        <v>34</v>
      </c>
      <c r="K8" s="450" t="s">
        <v>35</v>
      </c>
      <c r="L8" s="450"/>
      <c r="M8" s="450"/>
      <c r="N8" s="451" t="s">
        <v>36</v>
      </c>
      <c r="O8" s="451"/>
      <c r="P8" s="451"/>
      <c r="Q8" s="438"/>
      <c r="R8" s="439"/>
      <c r="S8" s="433"/>
      <c r="T8" s="433"/>
      <c r="U8" s="433"/>
      <c r="V8" s="430"/>
    </row>
    <row r="9" spans="1:22" ht="18" customHeight="1" x14ac:dyDescent="0.15">
      <c r="A9" s="147" t="s">
        <v>191</v>
      </c>
      <c r="B9" s="154">
        <v>113893</v>
      </c>
      <c r="C9" s="22">
        <v>113890</v>
      </c>
      <c r="D9" s="22">
        <v>13651564</v>
      </c>
      <c r="E9" s="22">
        <v>12910943</v>
      </c>
      <c r="F9" s="22">
        <v>9092862</v>
      </c>
      <c r="G9" s="139">
        <v>2417520</v>
      </c>
      <c r="H9" s="31"/>
      <c r="I9" s="138">
        <v>6115</v>
      </c>
      <c r="J9" s="84">
        <v>0</v>
      </c>
      <c r="K9" s="448">
        <v>1362735</v>
      </c>
      <c r="L9" s="448"/>
      <c r="M9" s="448"/>
      <c r="N9" s="449">
        <v>31711</v>
      </c>
      <c r="O9" s="449"/>
      <c r="P9" s="449"/>
      <c r="Q9" s="425">
        <v>304042</v>
      </c>
      <c r="R9" s="425"/>
      <c r="S9" s="32">
        <v>436579</v>
      </c>
      <c r="T9" s="33">
        <v>100</v>
      </c>
      <c r="U9" s="33">
        <v>3.1980145278592254</v>
      </c>
      <c r="V9" s="34">
        <v>94.57482673780089</v>
      </c>
    </row>
    <row r="10" spans="1:22" ht="18" customHeight="1" x14ac:dyDescent="0.15">
      <c r="A10" s="147" t="s">
        <v>158</v>
      </c>
      <c r="B10" s="154">
        <v>113974</v>
      </c>
      <c r="C10" s="22">
        <v>113971</v>
      </c>
      <c r="D10" s="22">
        <v>13381814</v>
      </c>
      <c r="E10" s="22">
        <v>12652096</v>
      </c>
      <c r="F10" s="22">
        <v>8947788</v>
      </c>
      <c r="G10" s="139">
        <v>2376228</v>
      </c>
      <c r="H10" s="31"/>
      <c r="I10" s="138">
        <v>5148</v>
      </c>
      <c r="J10" s="84">
        <v>0</v>
      </c>
      <c r="K10" s="448">
        <v>1282572</v>
      </c>
      <c r="L10" s="448"/>
      <c r="M10" s="448"/>
      <c r="N10" s="449">
        <v>40360</v>
      </c>
      <c r="O10" s="449"/>
      <c r="P10" s="449"/>
      <c r="Q10" s="425">
        <v>299277</v>
      </c>
      <c r="R10" s="425"/>
      <c r="S10" s="32">
        <v>430441</v>
      </c>
      <c r="T10" s="35">
        <v>99.997367820731043</v>
      </c>
      <c r="U10" s="33">
        <v>3.2166117388868201</v>
      </c>
      <c r="V10" s="34">
        <v>94.546942589397815</v>
      </c>
    </row>
    <row r="11" spans="1:22" ht="18" customHeight="1" x14ac:dyDescent="0.15">
      <c r="A11" s="147" t="s">
        <v>159</v>
      </c>
      <c r="B11" s="154">
        <v>113580</v>
      </c>
      <c r="C11" s="22">
        <v>113577</v>
      </c>
      <c r="D11" s="22">
        <v>13451333</v>
      </c>
      <c r="E11" s="22">
        <v>12675201</v>
      </c>
      <c r="F11" s="22">
        <v>8923502</v>
      </c>
      <c r="G11" s="139">
        <v>2436007</v>
      </c>
      <c r="H11" s="31"/>
      <c r="I11" s="138">
        <v>6454</v>
      </c>
      <c r="J11" s="84">
        <v>0</v>
      </c>
      <c r="K11" s="448">
        <v>1262962</v>
      </c>
      <c r="L11" s="448"/>
      <c r="M11" s="448"/>
      <c r="N11" s="449">
        <v>46276</v>
      </c>
      <c r="O11" s="449"/>
      <c r="P11" s="449"/>
      <c r="Q11" s="425">
        <v>278702</v>
      </c>
      <c r="R11" s="425"/>
      <c r="S11" s="32">
        <v>497430</v>
      </c>
      <c r="T11" s="35">
        <v>99.9973586899102</v>
      </c>
      <c r="U11" s="33">
        <v>3.6979978118153789</v>
      </c>
      <c r="V11" s="34">
        <v>94.23007370347608</v>
      </c>
    </row>
    <row r="12" spans="1:22" ht="18" customHeight="1" x14ac:dyDescent="0.15">
      <c r="A12" s="147" t="s">
        <v>160</v>
      </c>
      <c r="B12" s="154">
        <v>113578</v>
      </c>
      <c r="C12" s="22">
        <v>113575</v>
      </c>
      <c r="D12" s="22">
        <v>13491024</v>
      </c>
      <c r="E12" s="22">
        <v>12705738</v>
      </c>
      <c r="F12" s="22">
        <v>8972116</v>
      </c>
      <c r="G12" s="139">
        <v>2450934</v>
      </c>
      <c r="H12" s="31"/>
      <c r="I12" s="138">
        <v>10472</v>
      </c>
      <c r="J12" s="84">
        <v>0</v>
      </c>
      <c r="K12" s="448">
        <v>1232748</v>
      </c>
      <c r="L12" s="448"/>
      <c r="M12" s="448"/>
      <c r="N12" s="449">
        <v>39468</v>
      </c>
      <c r="O12" s="449"/>
      <c r="P12" s="449"/>
      <c r="Q12" s="425">
        <v>299969</v>
      </c>
      <c r="R12" s="425"/>
      <c r="S12" s="32">
        <v>485317</v>
      </c>
      <c r="T12" s="35">
        <v>99.997358643399252</v>
      </c>
      <c r="U12" s="33">
        <v>3.5973325671943064</v>
      </c>
      <c r="V12" s="34">
        <v>94.179196479081213</v>
      </c>
    </row>
    <row r="13" spans="1:22" ht="18" customHeight="1" x14ac:dyDescent="0.15">
      <c r="A13" s="147" t="s">
        <v>161</v>
      </c>
      <c r="B13" s="154">
        <v>113447</v>
      </c>
      <c r="C13" s="22">
        <v>113446</v>
      </c>
      <c r="D13" s="22">
        <v>13793427</v>
      </c>
      <c r="E13" s="22">
        <v>12621348</v>
      </c>
      <c r="F13" s="22">
        <v>8921605</v>
      </c>
      <c r="G13" s="139">
        <v>2452507</v>
      </c>
      <c r="H13" s="31"/>
      <c r="I13" s="138">
        <v>7193</v>
      </c>
      <c r="J13" s="84">
        <v>0</v>
      </c>
      <c r="K13" s="448">
        <v>1204616</v>
      </c>
      <c r="L13" s="448"/>
      <c r="M13" s="448"/>
      <c r="N13" s="449">
        <v>35427</v>
      </c>
      <c r="O13" s="449"/>
      <c r="P13" s="449"/>
      <c r="Q13" s="425">
        <v>307061</v>
      </c>
      <c r="R13" s="425"/>
      <c r="S13" s="32">
        <v>865018</v>
      </c>
      <c r="T13" s="35">
        <v>99.99911853112026</v>
      </c>
      <c r="U13" s="35">
        <v>6.3253066764068899</v>
      </c>
      <c r="V13" s="34">
        <v>91.454879345854494</v>
      </c>
    </row>
    <row r="14" spans="1:22" ht="18" customHeight="1" x14ac:dyDescent="0.15">
      <c r="A14" s="147" t="s">
        <v>162</v>
      </c>
      <c r="B14" s="154">
        <v>114059</v>
      </c>
      <c r="C14" s="22">
        <v>114059</v>
      </c>
      <c r="D14" s="22">
        <v>13641809</v>
      </c>
      <c r="E14" s="22">
        <v>12651021</v>
      </c>
      <c r="F14" s="22">
        <v>8843345</v>
      </c>
      <c r="G14" s="139">
        <v>2497331</v>
      </c>
      <c r="H14" s="31"/>
      <c r="I14" s="138">
        <v>6692</v>
      </c>
      <c r="J14" s="84">
        <v>0</v>
      </c>
      <c r="K14" s="448">
        <v>1253504</v>
      </c>
      <c r="L14" s="448"/>
      <c r="M14" s="448"/>
      <c r="N14" s="449">
        <v>50149</v>
      </c>
      <c r="O14" s="449"/>
      <c r="P14" s="449"/>
      <c r="Q14" s="425">
        <v>303565</v>
      </c>
      <c r="R14" s="425"/>
      <c r="S14" s="32">
        <v>687223</v>
      </c>
      <c r="T14" s="35">
        <v>100</v>
      </c>
      <c r="U14" s="35">
        <v>5.0473318451887703</v>
      </c>
      <c r="V14" s="34">
        <v>92.747047320403098</v>
      </c>
    </row>
    <row r="15" spans="1:22" ht="18" customHeight="1" x14ac:dyDescent="0.15">
      <c r="A15" s="147" t="s">
        <v>153</v>
      </c>
      <c r="B15" s="154">
        <v>114830</v>
      </c>
      <c r="C15" s="22">
        <v>114830</v>
      </c>
      <c r="D15" s="22">
        <v>14110932</v>
      </c>
      <c r="E15" s="22">
        <v>13076568</v>
      </c>
      <c r="F15" s="22">
        <v>8943742</v>
      </c>
      <c r="G15" s="139">
        <v>2629286</v>
      </c>
      <c r="H15" s="31"/>
      <c r="I15" s="138">
        <v>6912</v>
      </c>
      <c r="J15" s="84">
        <v>0</v>
      </c>
      <c r="K15" s="448">
        <v>1455463</v>
      </c>
      <c r="L15" s="448"/>
      <c r="M15" s="448"/>
      <c r="N15" s="449">
        <v>41165</v>
      </c>
      <c r="O15" s="449"/>
      <c r="P15" s="449"/>
      <c r="Q15" s="425">
        <v>314436</v>
      </c>
      <c r="R15" s="425"/>
      <c r="S15" s="32">
        <v>719928</v>
      </c>
      <c r="T15" s="35">
        <v>100</v>
      </c>
      <c r="U15" s="35">
        <v>5.0999999999999996</v>
      </c>
      <c r="V15" s="36">
        <v>92.66976837532772</v>
      </c>
    </row>
    <row r="16" spans="1:22" ht="18" customHeight="1" x14ac:dyDescent="0.15">
      <c r="A16" s="147" t="s">
        <v>192</v>
      </c>
      <c r="B16" s="194">
        <v>115422</v>
      </c>
      <c r="C16" s="139">
        <v>115422</v>
      </c>
      <c r="D16" s="139">
        <v>14187548</v>
      </c>
      <c r="E16" s="139">
        <v>13320812</v>
      </c>
      <c r="F16" s="139">
        <v>9423734</v>
      </c>
      <c r="G16" s="139">
        <v>2562254</v>
      </c>
      <c r="H16" s="31"/>
      <c r="I16" s="138">
        <v>5931</v>
      </c>
      <c r="J16" s="139" t="s">
        <v>167</v>
      </c>
      <c r="K16" s="448">
        <v>1291004</v>
      </c>
      <c r="L16" s="448"/>
      <c r="M16" s="448"/>
      <c r="N16" s="449">
        <v>37889</v>
      </c>
      <c r="O16" s="449"/>
      <c r="P16" s="449"/>
      <c r="Q16" s="425">
        <v>312569</v>
      </c>
      <c r="R16" s="425"/>
      <c r="S16" s="32">
        <v>554167</v>
      </c>
      <c r="T16" s="35">
        <f>C16/B16*100</f>
        <v>100</v>
      </c>
      <c r="U16" s="128">
        <f>ROUND(S16/D16*100,1)</f>
        <v>3.9</v>
      </c>
      <c r="V16" s="36">
        <f>E16/D16*100</f>
        <v>93.890868245873065</v>
      </c>
    </row>
    <row r="17" spans="1:22" ht="18" customHeight="1" thickBot="1" x14ac:dyDescent="0.2">
      <c r="A17" s="150" t="s">
        <v>193</v>
      </c>
      <c r="B17" s="234">
        <v>115112</v>
      </c>
      <c r="C17" s="142">
        <v>115112</v>
      </c>
      <c r="D17" s="235">
        <v>13939724</v>
      </c>
      <c r="E17" s="236">
        <v>13237863</v>
      </c>
      <c r="F17" s="142">
        <v>9388991</v>
      </c>
      <c r="G17" s="142">
        <v>2610202</v>
      </c>
      <c r="H17" s="37"/>
      <c r="I17" s="141">
        <v>4643</v>
      </c>
      <c r="J17" s="205">
        <v>0</v>
      </c>
      <c r="K17" s="452">
        <v>1182471</v>
      </c>
      <c r="L17" s="452"/>
      <c r="M17" s="452"/>
      <c r="N17" s="453">
        <v>51556</v>
      </c>
      <c r="O17" s="453"/>
      <c r="P17" s="453"/>
      <c r="Q17" s="454">
        <v>305772</v>
      </c>
      <c r="R17" s="454"/>
      <c r="S17" s="38">
        <v>396089</v>
      </c>
      <c r="T17" s="39">
        <v>100</v>
      </c>
      <c r="U17" s="40">
        <v>2.8</v>
      </c>
      <c r="V17" s="41">
        <v>95</v>
      </c>
    </row>
    <row r="18" spans="1:22" ht="15" customHeight="1" x14ac:dyDescent="0.15">
      <c r="A18" s="8" t="s">
        <v>190</v>
      </c>
      <c r="V18" s="28" t="s">
        <v>154</v>
      </c>
    </row>
    <row r="19" spans="1:22" ht="12" customHeight="1" x14ac:dyDescent="0.15">
      <c r="E19" s="42"/>
      <c r="F19" s="291"/>
      <c r="J19" s="44"/>
    </row>
    <row r="20" spans="1:22" ht="15" customHeight="1" thickBot="1" x14ac:dyDescent="0.2">
      <c r="A20" s="8" t="s">
        <v>175</v>
      </c>
      <c r="V20" s="28" t="s">
        <v>37</v>
      </c>
    </row>
    <row r="21" spans="1:22" ht="6.75" customHeight="1" x14ac:dyDescent="0.15">
      <c r="A21" s="410" t="s">
        <v>30</v>
      </c>
      <c r="B21" s="412" t="s">
        <v>38</v>
      </c>
      <c r="C21" s="290"/>
      <c r="D21" s="290"/>
      <c r="E21" s="290"/>
      <c r="F21" s="290"/>
      <c r="G21" s="290"/>
      <c r="H21" s="199"/>
      <c r="I21" s="198"/>
      <c r="J21" s="420"/>
      <c r="K21" s="420"/>
      <c r="L21" s="420"/>
      <c r="M21" s="420"/>
      <c r="N21" s="420"/>
      <c r="O21" s="420"/>
      <c r="P21" s="420"/>
      <c r="Q21" s="420"/>
      <c r="R21" s="420"/>
      <c r="S21" s="420"/>
      <c r="T21" s="198"/>
      <c r="U21" s="200"/>
      <c r="V21" s="414" t="s">
        <v>41</v>
      </c>
    </row>
    <row r="22" spans="1:22" ht="24.95" customHeight="1" x14ac:dyDescent="0.15">
      <c r="A22" s="411"/>
      <c r="B22" s="413"/>
      <c r="C22" s="289" t="s">
        <v>277</v>
      </c>
      <c r="D22" s="289" t="s">
        <v>278</v>
      </c>
      <c r="E22" s="289" t="s">
        <v>279</v>
      </c>
      <c r="F22" s="289" t="s">
        <v>280</v>
      </c>
      <c r="G22" s="294" t="s">
        <v>281</v>
      </c>
      <c r="H22" s="254"/>
      <c r="I22" s="137" t="s">
        <v>282</v>
      </c>
      <c r="J22" s="416" t="s">
        <v>283</v>
      </c>
      <c r="K22" s="416"/>
      <c r="L22" s="416" t="s">
        <v>39</v>
      </c>
      <c r="M22" s="416"/>
      <c r="N22" s="416"/>
      <c r="O22" s="416" t="s">
        <v>40</v>
      </c>
      <c r="P22" s="416"/>
      <c r="Q22" s="416"/>
      <c r="R22" s="416" t="s">
        <v>284</v>
      </c>
      <c r="S22" s="416"/>
      <c r="T22" s="137" t="s">
        <v>285</v>
      </c>
      <c r="U22" s="137" t="s">
        <v>286</v>
      </c>
      <c r="V22" s="415"/>
    </row>
    <row r="23" spans="1:22" ht="18" customHeight="1" x14ac:dyDescent="0.15">
      <c r="A23" s="45" t="s">
        <v>169</v>
      </c>
      <c r="B23" s="255">
        <v>13451333</v>
      </c>
      <c r="C23" s="256">
        <v>1073131</v>
      </c>
      <c r="D23" s="256">
        <v>1125677</v>
      </c>
      <c r="E23" s="256">
        <v>1149470</v>
      </c>
      <c r="F23" s="256">
        <v>1189048</v>
      </c>
      <c r="G23" s="256">
        <v>1164336</v>
      </c>
      <c r="H23" s="47"/>
      <c r="I23" s="140">
        <v>1141370</v>
      </c>
      <c r="J23" s="419">
        <v>1168659</v>
      </c>
      <c r="K23" s="419"/>
      <c r="L23" s="419">
        <v>1114825</v>
      </c>
      <c r="M23" s="419"/>
      <c r="N23" s="419"/>
      <c r="O23" s="419">
        <v>1126817</v>
      </c>
      <c r="P23" s="419"/>
      <c r="Q23" s="419"/>
      <c r="R23" s="419">
        <v>1087239</v>
      </c>
      <c r="S23" s="419"/>
      <c r="T23" s="48">
        <v>1026748</v>
      </c>
      <c r="U23" s="48">
        <v>1084013</v>
      </c>
      <c r="V23" s="49">
        <v>1120944.4166666667</v>
      </c>
    </row>
    <row r="24" spans="1:22" ht="18" customHeight="1" x14ac:dyDescent="0.15">
      <c r="A24" s="45">
        <v>28</v>
      </c>
      <c r="B24" s="255">
        <v>13491024</v>
      </c>
      <c r="C24" s="256">
        <v>1064811</v>
      </c>
      <c r="D24" s="256">
        <v>1142326</v>
      </c>
      <c r="E24" s="256">
        <v>1147101</v>
      </c>
      <c r="F24" s="256">
        <v>1197879</v>
      </c>
      <c r="G24" s="256">
        <v>1168423</v>
      </c>
      <c r="H24" s="47"/>
      <c r="I24" s="140">
        <v>1127171</v>
      </c>
      <c r="J24" s="419">
        <v>1161233</v>
      </c>
      <c r="K24" s="419"/>
      <c r="L24" s="419">
        <v>1105927</v>
      </c>
      <c r="M24" s="419"/>
      <c r="N24" s="419"/>
      <c r="O24" s="419">
        <v>1111727</v>
      </c>
      <c r="P24" s="419"/>
      <c r="Q24" s="419"/>
      <c r="R24" s="419">
        <v>1083777</v>
      </c>
      <c r="S24" s="419"/>
      <c r="T24" s="48">
        <v>1042431</v>
      </c>
      <c r="U24" s="48">
        <v>1138218</v>
      </c>
      <c r="V24" s="49">
        <v>1124252</v>
      </c>
    </row>
    <row r="25" spans="1:22" ht="18" customHeight="1" x14ac:dyDescent="0.15">
      <c r="A25" s="45">
        <v>29</v>
      </c>
      <c r="B25" s="255">
        <v>13793427</v>
      </c>
      <c r="C25" s="256">
        <v>1108864</v>
      </c>
      <c r="D25" s="256">
        <v>1143836</v>
      </c>
      <c r="E25" s="256">
        <v>1125985</v>
      </c>
      <c r="F25" s="256">
        <v>1212435</v>
      </c>
      <c r="G25" s="256">
        <v>1220150</v>
      </c>
      <c r="H25" s="47"/>
      <c r="I25" s="140">
        <v>1154107</v>
      </c>
      <c r="J25" s="419">
        <v>1181689</v>
      </c>
      <c r="K25" s="419"/>
      <c r="L25" s="419">
        <v>1131386</v>
      </c>
      <c r="M25" s="419"/>
      <c r="N25" s="419"/>
      <c r="O25" s="419">
        <v>1180568</v>
      </c>
      <c r="P25" s="419"/>
      <c r="Q25" s="419"/>
      <c r="R25" s="419">
        <v>1149815</v>
      </c>
      <c r="S25" s="419"/>
      <c r="T25" s="48">
        <v>1044708</v>
      </c>
      <c r="U25" s="48">
        <v>1139884</v>
      </c>
      <c r="V25" s="49">
        <v>1149452</v>
      </c>
    </row>
    <row r="26" spans="1:22" ht="18" customHeight="1" x14ac:dyDescent="0.15">
      <c r="A26" s="45">
        <v>30</v>
      </c>
      <c r="B26" s="256">
        <v>13641809</v>
      </c>
      <c r="C26" s="256">
        <v>1104011</v>
      </c>
      <c r="D26" s="256">
        <v>1168644</v>
      </c>
      <c r="E26" s="256">
        <v>1115569</v>
      </c>
      <c r="F26" s="256">
        <v>1163877</v>
      </c>
      <c r="G26" s="256">
        <v>1155788</v>
      </c>
      <c r="H26" s="50"/>
      <c r="I26" s="140">
        <v>1126369</v>
      </c>
      <c r="J26" s="419">
        <v>1177021</v>
      </c>
      <c r="K26" s="419"/>
      <c r="L26" s="419">
        <v>1122248</v>
      </c>
      <c r="M26" s="419"/>
      <c r="N26" s="419"/>
      <c r="O26" s="419">
        <v>1160605</v>
      </c>
      <c r="P26" s="419"/>
      <c r="Q26" s="419"/>
      <c r="R26" s="419">
        <v>1165175</v>
      </c>
      <c r="S26" s="419"/>
      <c r="T26" s="48">
        <v>1044358</v>
      </c>
      <c r="U26" s="48">
        <v>1138144</v>
      </c>
      <c r="V26" s="49">
        <v>1136816.83333333</v>
      </c>
    </row>
    <row r="27" spans="1:22" ht="18" customHeight="1" x14ac:dyDescent="0.15">
      <c r="A27" s="45" t="s">
        <v>153</v>
      </c>
      <c r="B27" s="257">
        <v>14110932</v>
      </c>
      <c r="C27" s="257">
        <v>1118050</v>
      </c>
      <c r="D27" s="257">
        <v>1160575</v>
      </c>
      <c r="E27" s="257">
        <v>1133565</v>
      </c>
      <c r="F27" s="257">
        <v>1225884</v>
      </c>
      <c r="G27" s="257">
        <v>1202273</v>
      </c>
      <c r="H27" s="47"/>
      <c r="I27" s="140">
        <v>1168365</v>
      </c>
      <c r="J27" s="419">
        <v>1211149</v>
      </c>
      <c r="K27" s="419"/>
      <c r="L27" s="419">
        <v>1165777</v>
      </c>
      <c r="M27" s="419"/>
      <c r="N27" s="419"/>
      <c r="O27" s="419">
        <v>1202704</v>
      </c>
      <c r="P27" s="419"/>
      <c r="Q27" s="419"/>
      <c r="R27" s="419">
        <v>1192269</v>
      </c>
      <c r="S27" s="419"/>
      <c r="T27" s="48">
        <v>1138294</v>
      </c>
      <c r="U27" s="48">
        <v>1192027</v>
      </c>
      <c r="V27" s="52">
        <v>1175911</v>
      </c>
    </row>
    <row r="28" spans="1:22" ht="18" customHeight="1" x14ac:dyDescent="0.15">
      <c r="A28" s="45">
        <v>2</v>
      </c>
      <c r="B28" s="256">
        <v>14187548</v>
      </c>
      <c r="C28" s="256">
        <v>1140270</v>
      </c>
      <c r="D28" s="256">
        <v>1167902</v>
      </c>
      <c r="E28" s="256">
        <v>1210521</v>
      </c>
      <c r="F28" s="256">
        <v>1257422</v>
      </c>
      <c r="G28" s="256">
        <v>1227499</v>
      </c>
      <c r="H28" s="47"/>
      <c r="I28" s="140">
        <v>1178493</v>
      </c>
      <c r="J28" s="419">
        <v>1218504</v>
      </c>
      <c r="K28" s="419"/>
      <c r="L28" s="419">
        <v>1167921</v>
      </c>
      <c r="M28" s="419"/>
      <c r="N28" s="419"/>
      <c r="O28" s="419">
        <v>1205766</v>
      </c>
      <c r="P28" s="419"/>
      <c r="Q28" s="419"/>
      <c r="R28" s="419">
        <v>1188238</v>
      </c>
      <c r="S28" s="419"/>
      <c r="T28" s="48">
        <v>1056941</v>
      </c>
      <c r="U28" s="48">
        <v>1168071</v>
      </c>
      <c r="V28" s="52">
        <v>1182296</v>
      </c>
    </row>
    <row r="29" spans="1:22" ht="18" customHeight="1" thickBot="1" x14ac:dyDescent="0.2">
      <c r="A29" s="53">
        <v>3</v>
      </c>
      <c r="B29" s="258">
        <v>13939724</v>
      </c>
      <c r="C29" s="258">
        <v>1131069</v>
      </c>
      <c r="D29" s="258">
        <v>1183858</v>
      </c>
      <c r="E29" s="258">
        <v>1127363</v>
      </c>
      <c r="F29" s="258">
        <v>1196532</v>
      </c>
      <c r="G29" s="258">
        <v>1186098</v>
      </c>
      <c r="H29" s="55"/>
      <c r="I29" s="113">
        <v>1162946</v>
      </c>
      <c r="J29" s="455">
        <v>1202852</v>
      </c>
      <c r="K29" s="455"/>
      <c r="L29" s="455">
        <v>1152086</v>
      </c>
      <c r="M29" s="455"/>
      <c r="N29" s="455"/>
      <c r="O29" s="455">
        <v>1211139</v>
      </c>
      <c r="P29" s="455"/>
      <c r="Q29" s="455"/>
      <c r="R29" s="455">
        <v>1171583</v>
      </c>
      <c r="S29" s="455"/>
      <c r="T29" s="56">
        <v>1054144</v>
      </c>
      <c r="U29" s="56">
        <v>1160054</v>
      </c>
      <c r="V29" s="57">
        <v>1161644</v>
      </c>
    </row>
    <row r="30" spans="1:22" ht="15" customHeight="1" x14ac:dyDescent="0.15">
      <c r="F30" s="291"/>
      <c r="V30" s="28" t="s">
        <v>154</v>
      </c>
    </row>
    <row r="31" spans="1:22" ht="12" customHeight="1" x14ac:dyDescent="0.15">
      <c r="F31" s="291"/>
      <c r="J31" s="31"/>
    </row>
    <row r="32" spans="1:22" ht="15" customHeight="1" thickBot="1" x14ac:dyDescent="0.2">
      <c r="A32" s="58" t="s">
        <v>176</v>
      </c>
      <c r="F32" s="291"/>
      <c r="G32" s="8" t="s">
        <v>42</v>
      </c>
      <c r="I32" s="8" t="s">
        <v>109</v>
      </c>
      <c r="V32" s="28" t="s">
        <v>43</v>
      </c>
    </row>
    <row r="33" spans="1:22" ht="24.95" customHeight="1" thickBot="1" x14ac:dyDescent="0.2">
      <c r="A33" s="410" t="s">
        <v>44</v>
      </c>
      <c r="B33" s="417" t="s">
        <v>287</v>
      </c>
      <c r="C33" s="418"/>
      <c r="D33" s="417" t="s">
        <v>288</v>
      </c>
      <c r="E33" s="418"/>
      <c r="F33" s="458" t="s">
        <v>197</v>
      </c>
      <c r="G33" s="459"/>
      <c r="H33" s="291"/>
      <c r="I33" s="456" t="s">
        <v>45</v>
      </c>
      <c r="J33" s="468" t="s">
        <v>46</v>
      </c>
      <c r="K33" s="468"/>
      <c r="L33" s="468"/>
      <c r="M33" s="468"/>
      <c r="N33" s="468"/>
      <c r="O33" s="468"/>
      <c r="P33" s="469" t="s">
        <v>47</v>
      </c>
      <c r="Q33" s="469"/>
      <c r="R33" s="469"/>
      <c r="S33" s="469"/>
      <c r="T33" s="469"/>
      <c r="U33" s="469"/>
      <c r="V33" s="467" t="s">
        <v>48</v>
      </c>
    </row>
    <row r="34" spans="1:22" ht="6" customHeight="1" thickBot="1" x14ac:dyDescent="0.2">
      <c r="A34" s="421"/>
      <c r="B34" s="408" t="s">
        <v>49</v>
      </c>
      <c r="C34" s="406" t="s">
        <v>50</v>
      </c>
      <c r="D34" s="408" t="s">
        <v>49</v>
      </c>
      <c r="E34" s="406" t="s">
        <v>50</v>
      </c>
      <c r="F34" s="206"/>
      <c r="G34" s="207"/>
      <c r="H34" s="291"/>
      <c r="I34" s="456"/>
      <c r="J34" s="460" t="s">
        <v>52</v>
      </c>
      <c r="K34" s="208"/>
      <c r="L34" s="208"/>
      <c r="M34" s="208"/>
      <c r="N34" s="208"/>
      <c r="O34" s="209"/>
      <c r="P34" s="408" t="s">
        <v>55</v>
      </c>
      <c r="Q34" s="470"/>
      <c r="R34" s="406"/>
      <c r="S34" s="462" t="s">
        <v>56</v>
      </c>
      <c r="T34" s="462" t="s">
        <v>57</v>
      </c>
      <c r="U34" s="462" t="s">
        <v>58</v>
      </c>
      <c r="V34" s="467"/>
    </row>
    <row r="35" spans="1:22" ht="24.95" customHeight="1" x14ac:dyDescent="0.15">
      <c r="A35" s="411"/>
      <c r="B35" s="409"/>
      <c r="C35" s="407"/>
      <c r="D35" s="409"/>
      <c r="E35" s="407"/>
      <c r="F35" s="465" t="s">
        <v>51</v>
      </c>
      <c r="G35" s="466"/>
      <c r="H35" s="291"/>
      <c r="I35" s="456"/>
      <c r="J35" s="461"/>
      <c r="K35" s="416" t="s">
        <v>53</v>
      </c>
      <c r="L35" s="416"/>
      <c r="M35" s="451" t="s">
        <v>54</v>
      </c>
      <c r="N35" s="451"/>
      <c r="O35" s="451"/>
      <c r="P35" s="409"/>
      <c r="Q35" s="471"/>
      <c r="R35" s="407"/>
      <c r="S35" s="463"/>
      <c r="T35" s="463"/>
      <c r="U35" s="463"/>
      <c r="V35" s="467"/>
    </row>
    <row r="36" spans="1:22" ht="18" customHeight="1" x14ac:dyDescent="0.15">
      <c r="A36" s="59" t="s">
        <v>169</v>
      </c>
      <c r="B36" s="156">
        <v>36752</v>
      </c>
      <c r="C36" s="296">
        <v>38356</v>
      </c>
      <c r="D36" s="296">
        <v>288</v>
      </c>
      <c r="E36" s="296">
        <v>333</v>
      </c>
      <c r="F36" s="111"/>
      <c r="G36" s="112">
        <v>47111</v>
      </c>
      <c r="H36" s="60"/>
      <c r="I36" s="143" t="s">
        <v>169</v>
      </c>
      <c r="J36" s="144">
        <f>SUM(K36:O36)</f>
        <v>334358</v>
      </c>
      <c r="K36" s="457">
        <v>123336</v>
      </c>
      <c r="L36" s="457"/>
      <c r="M36" s="457">
        <v>211022</v>
      </c>
      <c r="N36" s="457"/>
      <c r="O36" s="457"/>
      <c r="P36" s="464">
        <v>641</v>
      </c>
      <c r="Q36" s="464"/>
      <c r="R36" s="464"/>
      <c r="S36" s="108">
        <v>3945</v>
      </c>
      <c r="T36" s="108">
        <v>201</v>
      </c>
      <c r="U36" s="108">
        <v>61</v>
      </c>
      <c r="V36" s="61">
        <v>30058</v>
      </c>
    </row>
    <row r="37" spans="1:22" ht="18" customHeight="1" x14ac:dyDescent="0.15">
      <c r="A37" s="59">
        <v>28</v>
      </c>
      <c r="B37" s="129">
        <v>36962</v>
      </c>
      <c r="C37" s="296">
        <v>38641</v>
      </c>
      <c r="D37" s="296">
        <v>290</v>
      </c>
      <c r="E37" s="296">
        <v>337</v>
      </c>
      <c r="F37" s="296"/>
      <c r="G37" s="146">
        <v>47104</v>
      </c>
      <c r="H37" s="60"/>
      <c r="I37" s="148" t="s">
        <v>160</v>
      </c>
      <c r="J37" s="145">
        <f t="shared" ref="J37:J42" si="0">SUM(K37:O37)</f>
        <v>335307</v>
      </c>
      <c r="K37" s="457">
        <v>123875</v>
      </c>
      <c r="L37" s="457"/>
      <c r="M37" s="457">
        <v>211432</v>
      </c>
      <c r="N37" s="457"/>
      <c r="O37" s="457"/>
      <c r="P37" s="464">
        <v>643</v>
      </c>
      <c r="Q37" s="464"/>
      <c r="R37" s="464"/>
      <c r="S37" s="108">
        <v>3961</v>
      </c>
      <c r="T37" s="108">
        <v>206</v>
      </c>
      <c r="U37" s="108">
        <v>61</v>
      </c>
      <c r="V37" s="61">
        <v>30354</v>
      </c>
    </row>
    <row r="38" spans="1:22" ht="18" customHeight="1" x14ac:dyDescent="0.15">
      <c r="A38" s="59">
        <v>29</v>
      </c>
      <c r="B38" s="129">
        <v>37790</v>
      </c>
      <c r="C38" s="296">
        <v>39360</v>
      </c>
      <c r="D38" s="296">
        <v>289</v>
      </c>
      <c r="E38" s="296">
        <v>343</v>
      </c>
      <c r="F38" s="296"/>
      <c r="G38" s="157">
        <v>47368</v>
      </c>
      <c r="H38" s="60"/>
      <c r="I38" s="148" t="s">
        <v>161</v>
      </c>
      <c r="J38" s="145">
        <f t="shared" si="0"/>
        <v>337195</v>
      </c>
      <c r="K38" s="457">
        <v>123947</v>
      </c>
      <c r="L38" s="457"/>
      <c r="M38" s="457">
        <v>213248</v>
      </c>
      <c r="N38" s="457"/>
      <c r="O38" s="457"/>
      <c r="P38" s="464">
        <v>646</v>
      </c>
      <c r="Q38" s="464"/>
      <c r="R38" s="464"/>
      <c r="S38" s="108">
        <v>3986</v>
      </c>
      <c r="T38" s="108">
        <v>210</v>
      </c>
      <c r="U38" s="108">
        <v>61</v>
      </c>
      <c r="V38" s="61">
        <v>30890</v>
      </c>
    </row>
    <row r="39" spans="1:22" ht="18" customHeight="1" x14ac:dyDescent="0.15">
      <c r="A39" s="59">
        <v>30</v>
      </c>
      <c r="B39" s="129">
        <v>37375</v>
      </c>
      <c r="C39" s="296">
        <v>37968</v>
      </c>
      <c r="D39" s="296">
        <v>289</v>
      </c>
      <c r="E39" s="296">
        <v>333</v>
      </c>
      <c r="F39" s="307"/>
      <c r="G39" s="204">
        <v>48191</v>
      </c>
      <c r="H39" s="60"/>
      <c r="I39" s="148" t="s">
        <v>162</v>
      </c>
      <c r="J39" s="145">
        <f t="shared" si="0"/>
        <v>338246</v>
      </c>
      <c r="K39" s="457">
        <v>124063</v>
      </c>
      <c r="L39" s="457"/>
      <c r="M39" s="457">
        <v>214183</v>
      </c>
      <c r="N39" s="457"/>
      <c r="O39" s="457"/>
      <c r="P39" s="464">
        <v>648</v>
      </c>
      <c r="Q39" s="464"/>
      <c r="R39" s="464"/>
      <c r="S39" s="108">
        <v>4003</v>
      </c>
      <c r="T39" s="108">
        <v>212</v>
      </c>
      <c r="U39" s="108">
        <v>61</v>
      </c>
      <c r="V39" s="61">
        <v>31264</v>
      </c>
    </row>
    <row r="40" spans="1:22" ht="18" customHeight="1" x14ac:dyDescent="0.15">
      <c r="A40" s="45" t="s">
        <v>155</v>
      </c>
      <c r="B40" s="117">
        <v>38554</v>
      </c>
      <c r="C40" s="296">
        <v>39545</v>
      </c>
      <c r="D40" s="296">
        <v>290</v>
      </c>
      <c r="E40" s="296">
        <v>335</v>
      </c>
      <c r="F40" s="299"/>
      <c r="G40" s="201">
        <v>42810</v>
      </c>
      <c r="H40" s="60"/>
      <c r="I40" s="147" t="s">
        <v>156</v>
      </c>
      <c r="J40" s="145">
        <f t="shared" si="0"/>
        <v>341269</v>
      </c>
      <c r="K40" s="457">
        <v>123911</v>
      </c>
      <c r="L40" s="457"/>
      <c r="M40" s="457">
        <v>217358</v>
      </c>
      <c r="N40" s="457"/>
      <c r="O40" s="457"/>
      <c r="P40" s="464">
        <v>664</v>
      </c>
      <c r="Q40" s="464"/>
      <c r="R40" s="464"/>
      <c r="S40" s="108">
        <v>4044</v>
      </c>
      <c r="T40" s="108">
        <v>215</v>
      </c>
      <c r="U40" s="108">
        <v>61</v>
      </c>
      <c r="V40" s="110">
        <v>31795</v>
      </c>
    </row>
    <row r="41" spans="1:22" ht="18" customHeight="1" x14ac:dyDescent="0.15">
      <c r="A41" s="45">
        <v>2</v>
      </c>
      <c r="B41" s="117">
        <v>38870</v>
      </c>
      <c r="C41" s="296">
        <v>40562</v>
      </c>
      <c r="D41" s="296">
        <v>299</v>
      </c>
      <c r="E41" s="296">
        <v>345</v>
      </c>
      <c r="F41" s="299"/>
      <c r="G41" s="201">
        <v>44433</v>
      </c>
      <c r="H41" s="60"/>
      <c r="I41" s="147" t="s">
        <v>163</v>
      </c>
      <c r="J41" s="145">
        <f t="shared" si="0"/>
        <v>342140</v>
      </c>
      <c r="K41" s="457">
        <v>123981</v>
      </c>
      <c r="L41" s="457"/>
      <c r="M41" s="457">
        <v>218159</v>
      </c>
      <c r="N41" s="457"/>
      <c r="O41" s="457"/>
      <c r="P41" s="464">
        <v>667</v>
      </c>
      <c r="Q41" s="464"/>
      <c r="R41" s="464"/>
      <c r="S41" s="108">
        <v>4074</v>
      </c>
      <c r="T41" s="108">
        <v>218</v>
      </c>
      <c r="U41" s="108">
        <v>61</v>
      </c>
      <c r="V41" s="110">
        <v>32157</v>
      </c>
    </row>
    <row r="42" spans="1:22" ht="18" customHeight="1" thickBot="1" x14ac:dyDescent="0.2">
      <c r="A42" s="62">
        <v>3</v>
      </c>
      <c r="B42" s="63">
        <v>38191</v>
      </c>
      <c r="C42" s="297">
        <v>39069</v>
      </c>
      <c r="D42" s="297">
        <v>313</v>
      </c>
      <c r="E42" s="297">
        <v>356</v>
      </c>
      <c r="F42" s="300"/>
      <c r="G42" s="202">
        <v>44938</v>
      </c>
      <c r="H42" s="64"/>
      <c r="I42" s="150" t="s">
        <v>194</v>
      </c>
      <c r="J42" s="151">
        <f t="shared" si="0"/>
        <v>342604</v>
      </c>
      <c r="K42" s="473">
        <v>124017</v>
      </c>
      <c r="L42" s="473"/>
      <c r="M42" s="473">
        <v>218587</v>
      </c>
      <c r="N42" s="473"/>
      <c r="O42" s="473"/>
      <c r="P42" s="472">
        <v>667</v>
      </c>
      <c r="Q42" s="472"/>
      <c r="R42" s="472"/>
      <c r="S42" s="107">
        <v>4088</v>
      </c>
      <c r="T42" s="107">
        <v>219</v>
      </c>
      <c r="U42" s="107">
        <v>61</v>
      </c>
      <c r="V42" s="109">
        <v>33061</v>
      </c>
    </row>
    <row r="43" spans="1:22" ht="15" customHeight="1" x14ac:dyDescent="0.15">
      <c r="A43" s="8" t="s">
        <v>289</v>
      </c>
      <c r="G43" s="28" t="s">
        <v>154</v>
      </c>
      <c r="V43" s="28" t="s">
        <v>154</v>
      </c>
    </row>
    <row r="44" spans="1:22" ht="15" customHeight="1" x14ac:dyDescent="0.15">
      <c r="A44" s="8" t="s">
        <v>305</v>
      </c>
    </row>
    <row r="45" spans="1:22" ht="15" customHeight="1" x14ac:dyDescent="0.15">
      <c r="A45" s="8" t="s">
        <v>115</v>
      </c>
      <c r="F45" s="291"/>
    </row>
    <row r="46" spans="1:22" ht="18" customHeight="1" x14ac:dyDescent="0.15">
      <c r="F46" s="114"/>
    </row>
    <row r="47" spans="1:22" ht="18" customHeight="1" x14ac:dyDescent="0.15">
      <c r="F47" s="114"/>
    </row>
    <row r="48" spans="1:22" ht="18" customHeight="1" x14ac:dyDescent="0.15">
      <c r="F48" s="114"/>
    </row>
    <row r="49" spans="6:6" ht="18" customHeight="1" x14ac:dyDescent="0.15">
      <c r="F49" s="114"/>
    </row>
    <row r="50" spans="6:6" ht="18" customHeight="1" x14ac:dyDescent="0.15">
      <c r="F50" s="114"/>
    </row>
    <row r="51" spans="6:6" ht="18" customHeight="1" x14ac:dyDescent="0.15">
      <c r="F51" s="114"/>
    </row>
    <row r="52" spans="6:6" ht="18" customHeight="1" x14ac:dyDescent="0.15">
      <c r="F52" s="114"/>
    </row>
    <row r="53" spans="6:6" ht="18" customHeight="1" x14ac:dyDescent="0.15">
      <c r="F53" s="114"/>
    </row>
    <row r="54" spans="6:6" ht="18" customHeight="1" x14ac:dyDescent="0.15">
      <c r="F54" s="114"/>
    </row>
  </sheetData>
  <sheetProtection sheet="1"/>
  <mergeCells count="124">
    <mergeCell ref="P42:R42"/>
    <mergeCell ref="M41:O41"/>
    <mergeCell ref="P41:R41"/>
    <mergeCell ref="K41:L41"/>
    <mergeCell ref="K42:L42"/>
    <mergeCell ref="M42:O42"/>
    <mergeCell ref="M40:O40"/>
    <mergeCell ref="M37:O37"/>
    <mergeCell ref="P40:R40"/>
    <mergeCell ref="M39:O39"/>
    <mergeCell ref="P39:R39"/>
    <mergeCell ref="V33:V35"/>
    <mergeCell ref="K37:L37"/>
    <mergeCell ref="P37:R37"/>
    <mergeCell ref="K35:L35"/>
    <mergeCell ref="J33:O33"/>
    <mergeCell ref="M36:O36"/>
    <mergeCell ref="P33:U33"/>
    <mergeCell ref="P36:R36"/>
    <mergeCell ref="U34:U35"/>
    <mergeCell ref="T34:T35"/>
    <mergeCell ref="P34:R35"/>
    <mergeCell ref="I33:I35"/>
    <mergeCell ref="K36:L36"/>
    <mergeCell ref="F33:G33"/>
    <mergeCell ref="J34:J35"/>
    <mergeCell ref="S34:S35"/>
    <mergeCell ref="K40:L40"/>
    <mergeCell ref="K39:L39"/>
    <mergeCell ref="K38:L38"/>
    <mergeCell ref="M38:O38"/>
    <mergeCell ref="P38:R38"/>
    <mergeCell ref="F35:G35"/>
    <mergeCell ref="O28:Q28"/>
    <mergeCell ref="M35:O35"/>
    <mergeCell ref="R26:S26"/>
    <mergeCell ref="R27:S27"/>
    <mergeCell ref="R28:S28"/>
    <mergeCell ref="J26:K26"/>
    <mergeCell ref="L26:N26"/>
    <mergeCell ref="O26:Q26"/>
    <mergeCell ref="J27:K27"/>
    <mergeCell ref="L27:N27"/>
    <mergeCell ref="O27:Q27"/>
    <mergeCell ref="L29:N29"/>
    <mergeCell ref="O29:Q29"/>
    <mergeCell ref="R29:S29"/>
    <mergeCell ref="J29:K29"/>
    <mergeCell ref="K17:M17"/>
    <mergeCell ref="N17:P17"/>
    <mergeCell ref="Q17:R17"/>
    <mergeCell ref="J25:K25"/>
    <mergeCell ref="L25:N25"/>
    <mergeCell ref="O25:Q25"/>
    <mergeCell ref="R25:S25"/>
    <mergeCell ref="J24:K24"/>
    <mergeCell ref="O24:Q24"/>
    <mergeCell ref="L24:N24"/>
    <mergeCell ref="R21:S21"/>
    <mergeCell ref="Q12:R12"/>
    <mergeCell ref="K13:M13"/>
    <mergeCell ref="N13:P13"/>
    <mergeCell ref="Q13:R13"/>
    <mergeCell ref="K12:M12"/>
    <mergeCell ref="N12:P12"/>
    <mergeCell ref="K16:M16"/>
    <mergeCell ref="N16:P16"/>
    <mergeCell ref="Q14:R14"/>
    <mergeCell ref="Q15:R15"/>
    <mergeCell ref="Q16:R16"/>
    <mergeCell ref="K14:M14"/>
    <mergeCell ref="N14:P14"/>
    <mergeCell ref="K15:M15"/>
    <mergeCell ref="N15:P15"/>
    <mergeCell ref="Q10:R10"/>
    <mergeCell ref="K11:M11"/>
    <mergeCell ref="N11:P11"/>
    <mergeCell ref="Q11:R11"/>
    <mergeCell ref="K8:M8"/>
    <mergeCell ref="N8:P8"/>
    <mergeCell ref="N10:P10"/>
    <mergeCell ref="N9:P9"/>
    <mergeCell ref="K10:M10"/>
    <mergeCell ref="K9:M9"/>
    <mergeCell ref="A1:G1"/>
    <mergeCell ref="A3:G3"/>
    <mergeCell ref="I3:V3"/>
    <mergeCell ref="A6:A8"/>
    <mergeCell ref="I6:P6"/>
    <mergeCell ref="Q9:R9"/>
    <mergeCell ref="E6:H6"/>
    <mergeCell ref="V6:V8"/>
    <mergeCell ref="U6:U8"/>
    <mergeCell ref="T6:T8"/>
    <mergeCell ref="S6:S8"/>
    <mergeCell ref="Q6:R8"/>
    <mergeCell ref="D6:D8"/>
    <mergeCell ref="C6:C8"/>
    <mergeCell ref="B6:B8"/>
    <mergeCell ref="E7:E8"/>
    <mergeCell ref="E34:E35"/>
    <mergeCell ref="D34:D35"/>
    <mergeCell ref="C34:C35"/>
    <mergeCell ref="B34:B35"/>
    <mergeCell ref="A21:A22"/>
    <mergeCell ref="B21:B22"/>
    <mergeCell ref="V21:V22"/>
    <mergeCell ref="J22:K22"/>
    <mergeCell ref="L22:N22"/>
    <mergeCell ref="O22:Q22"/>
    <mergeCell ref="R22:S22"/>
    <mergeCell ref="D33:E33"/>
    <mergeCell ref="B33:C33"/>
    <mergeCell ref="J23:K23"/>
    <mergeCell ref="L23:N23"/>
    <mergeCell ref="O23:Q23"/>
    <mergeCell ref="J21:K21"/>
    <mergeCell ref="L21:N21"/>
    <mergeCell ref="O21:Q21"/>
    <mergeCell ref="R23:S23"/>
    <mergeCell ref="R24:S24"/>
    <mergeCell ref="A33:A35"/>
    <mergeCell ref="J28:K28"/>
    <mergeCell ref="L28:N28"/>
  </mergeCells>
  <phoneticPr fontId="18"/>
  <conditionalFormatting sqref="F37:G37 A26:A29 A36:A40 A40:G42 F36 F38 F28:V28 A23:V25 A9:V17 I36:V42 G26:V27 F29:J29 O29 R29 T29:V29 L29">
    <cfRule type="expression" dxfId="173" priority="55">
      <formula>MOD(ROW(),2)=0</formula>
    </cfRule>
  </conditionalFormatting>
  <conditionalFormatting sqref="B29">
    <cfRule type="expression" dxfId="172" priority="54">
      <formula>MOD(ROW(),2)=0</formula>
    </cfRule>
  </conditionalFormatting>
  <conditionalFormatting sqref="C29">
    <cfRule type="expression" dxfId="171" priority="53">
      <formula>MOD(ROW(),2)=0</formula>
    </cfRule>
  </conditionalFormatting>
  <conditionalFormatting sqref="D29">
    <cfRule type="expression" dxfId="170" priority="52">
      <formula>MOD(ROW(),2)=0</formula>
    </cfRule>
  </conditionalFormatting>
  <conditionalFormatting sqref="E29">
    <cfRule type="expression" dxfId="169" priority="51">
      <formula>MOD(ROW(),2)=0</formula>
    </cfRule>
  </conditionalFormatting>
  <conditionalFormatting sqref="B26">
    <cfRule type="expression" dxfId="168" priority="49">
      <formula>MOD(ROW(),2)=0</formula>
    </cfRule>
  </conditionalFormatting>
  <conditionalFormatting sqref="E36">
    <cfRule type="expression" dxfId="167" priority="32">
      <formula>MOD(ROW(),2)=0</formula>
    </cfRule>
  </conditionalFormatting>
  <conditionalFormatting sqref="F26">
    <cfRule type="expression" dxfId="166" priority="46">
      <formula>MOD(ROW(),2)=0</formula>
    </cfRule>
  </conditionalFormatting>
  <conditionalFormatting sqref="B27">
    <cfRule type="expression" dxfId="165" priority="44">
      <formula>MOD(ROW(),2)=0</formula>
    </cfRule>
  </conditionalFormatting>
  <conditionalFormatting sqref="E38">
    <cfRule type="expression" dxfId="164" priority="24">
      <formula>MOD(ROW(),2)=0</formula>
    </cfRule>
  </conditionalFormatting>
  <conditionalFormatting sqref="F27">
    <cfRule type="expression" dxfId="163" priority="22">
      <formula>MOD(ROW(),2)=0</formula>
    </cfRule>
  </conditionalFormatting>
  <conditionalFormatting sqref="D27">
    <cfRule type="expression" dxfId="162" priority="20">
      <formula>MOD(ROW(),2)=0</formula>
    </cfRule>
  </conditionalFormatting>
  <conditionalFormatting sqref="B28">
    <cfRule type="expression" dxfId="161" priority="39">
      <formula>MOD(ROW(),2)=0</formula>
    </cfRule>
  </conditionalFormatting>
  <conditionalFormatting sqref="C28">
    <cfRule type="expression" dxfId="160" priority="38">
      <formula>MOD(ROW(),2)=0</formula>
    </cfRule>
  </conditionalFormatting>
  <conditionalFormatting sqref="D28">
    <cfRule type="expression" dxfId="159" priority="37">
      <formula>MOD(ROW(),2)=0</formula>
    </cfRule>
  </conditionalFormatting>
  <conditionalFormatting sqref="E28">
    <cfRule type="expression" dxfId="158" priority="36">
      <formula>MOD(ROW(),2)=0</formula>
    </cfRule>
  </conditionalFormatting>
  <conditionalFormatting sqref="B36">
    <cfRule type="expression" dxfId="157" priority="35">
      <formula>MOD(ROW(),2)=0</formula>
    </cfRule>
  </conditionalFormatting>
  <conditionalFormatting sqref="B37">
    <cfRule type="expression" dxfId="156" priority="31">
      <formula>MOD(ROW(),2)=0</formula>
    </cfRule>
  </conditionalFormatting>
  <conditionalFormatting sqref="D36">
    <cfRule type="expression" dxfId="155" priority="33">
      <formula>MOD(ROW(),2)=0</formula>
    </cfRule>
  </conditionalFormatting>
  <conditionalFormatting sqref="B38">
    <cfRule type="expression" dxfId="154" priority="27">
      <formula>MOD(ROW(),2)=0</formula>
    </cfRule>
  </conditionalFormatting>
  <conditionalFormatting sqref="D37">
    <cfRule type="expression" dxfId="153" priority="29">
      <formula>MOD(ROW(),2)=0</formula>
    </cfRule>
  </conditionalFormatting>
  <conditionalFormatting sqref="E37">
    <cfRule type="expression" dxfId="152" priority="28">
      <formula>MOD(ROW(),2)=0</formula>
    </cfRule>
  </conditionalFormatting>
  <conditionalFormatting sqref="B39:G39">
    <cfRule type="expression" dxfId="151" priority="23">
      <formula>MOD(ROW(),2)=0</formula>
    </cfRule>
  </conditionalFormatting>
  <conditionalFormatting sqref="D38">
    <cfRule type="expression" dxfId="150" priority="25">
      <formula>MOD(ROW(),2)=0</formula>
    </cfRule>
  </conditionalFormatting>
  <conditionalFormatting sqref="E27">
    <cfRule type="expression" dxfId="149" priority="21">
      <formula>MOD(ROW(),2)=0</formula>
    </cfRule>
  </conditionalFormatting>
  <conditionalFormatting sqref="C27">
    <cfRule type="expression" dxfId="148" priority="19">
      <formula>MOD(ROW(),2)=0</formula>
    </cfRule>
  </conditionalFormatting>
  <conditionalFormatting sqref="E26">
    <cfRule type="expression" dxfId="147" priority="18">
      <formula>MOD(ROW(),2)=0</formula>
    </cfRule>
  </conditionalFormatting>
  <conditionalFormatting sqref="D26">
    <cfRule type="expression" dxfId="146" priority="17">
      <formula>MOD(ROW(),2)=0</formula>
    </cfRule>
  </conditionalFormatting>
  <conditionalFormatting sqref="C26">
    <cfRule type="expression" dxfId="145" priority="16">
      <formula>MOD(ROW(),2)=0</formula>
    </cfRule>
  </conditionalFormatting>
  <conditionalFormatting sqref="C28">
    <cfRule type="expression" dxfId="144" priority="15">
      <formula>MOD(ROW(),2)=0</formula>
    </cfRule>
  </conditionalFormatting>
  <conditionalFormatting sqref="D28">
    <cfRule type="expression" dxfId="143" priority="14">
      <formula>MOD(ROW(),2)=0</formula>
    </cfRule>
  </conditionalFormatting>
  <conditionalFormatting sqref="E28">
    <cfRule type="expression" dxfId="142" priority="13">
      <formula>MOD(ROW(),2)=0</formula>
    </cfRule>
  </conditionalFormatting>
  <conditionalFormatting sqref="F28">
    <cfRule type="expression" dxfId="141" priority="12">
      <formula>MOD(ROW(),2)=0</formula>
    </cfRule>
  </conditionalFormatting>
  <conditionalFormatting sqref="G36">
    <cfRule type="expression" dxfId="140" priority="11">
      <formula>MOD(ROW(),2)=0</formula>
    </cfRule>
  </conditionalFormatting>
  <conditionalFormatting sqref="G38">
    <cfRule type="expression" dxfId="139" priority="10">
      <formula>MOD(ROW(),2)=0</formula>
    </cfRule>
  </conditionalFormatting>
  <conditionalFormatting sqref="D36">
    <cfRule type="expression" dxfId="138" priority="9">
      <formula>MOD(ROW(),2)=0</formula>
    </cfRule>
  </conditionalFormatting>
  <conditionalFormatting sqref="E36">
    <cfRule type="expression" dxfId="137" priority="8">
      <formula>MOD(ROW(),2)=0</formula>
    </cfRule>
  </conditionalFormatting>
  <conditionalFormatting sqref="D37">
    <cfRule type="expression" dxfId="136" priority="7">
      <formula>MOD(ROW(),2)=0</formula>
    </cfRule>
  </conditionalFormatting>
  <conditionalFormatting sqref="E37">
    <cfRule type="expression" dxfId="135" priority="6">
      <formula>MOD(ROW(),2)=0</formula>
    </cfRule>
  </conditionalFormatting>
  <conditionalFormatting sqref="D38">
    <cfRule type="expression" dxfId="134" priority="5">
      <formula>MOD(ROW(),2)=0</formula>
    </cfRule>
  </conditionalFormatting>
  <conditionalFormatting sqref="E38">
    <cfRule type="expression" dxfId="133" priority="4">
      <formula>MOD(ROW(),2)=0</formula>
    </cfRule>
  </conditionalFormatting>
  <conditionalFormatting sqref="C36">
    <cfRule type="expression" dxfId="132" priority="3">
      <formula>MOD(ROW(),2)=0</formula>
    </cfRule>
  </conditionalFormatting>
  <conditionalFormatting sqref="C37">
    <cfRule type="expression" dxfId="131" priority="2">
      <formula>MOD(ROW(),2)=0</formula>
    </cfRule>
  </conditionalFormatting>
  <conditionalFormatting sqref="C38">
    <cfRule type="expression" dxfId="130"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colBreaks count="2" manualBreakCount="2">
    <brk id="8" max="1048575" man="1"/>
    <brk id="2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85280-65C8-4E3E-BB26-196DC6343C31}">
  <sheetPr>
    <tabColor rgb="FF00B0F0"/>
  </sheetPr>
  <dimension ref="A1:V54"/>
  <sheetViews>
    <sheetView view="pageBreakPreview" topLeftCell="A19" zoomScaleNormal="100" zoomScaleSheetLayoutView="100" workbookViewId="0">
      <selection activeCell="Y22" sqref="Y22"/>
    </sheetView>
  </sheetViews>
  <sheetFormatPr defaultRowHeight="18" customHeight="1" x14ac:dyDescent="0.15"/>
  <cols>
    <col min="1" max="1" width="13.28515625" style="8" customWidth="1"/>
    <col min="2" max="3" width="14.28515625" style="8" customWidth="1"/>
    <col min="4" max="5" width="14.42578125" style="8" customWidth="1"/>
    <col min="6" max="6" width="15" style="8" customWidth="1"/>
    <col min="7" max="7" width="14.85546875" style="8" customWidth="1"/>
    <col min="8" max="8" width="1.5703125" style="8" customWidth="1"/>
    <col min="9" max="9" width="12" style="8" customWidth="1"/>
    <col min="10" max="10" width="8.7109375" style="8" customWidth="1"/>
    <col min="11" max="11" width="3.28515625" style="8" customWidth="1"/>
    <col min="12" max="12" width="6.5703125" style="8" customWidth="1"/>
    <col min="13" max="13" width="3.28515625" style="8" customWidth="1"/>
    <col min="14" max="14" width="3.5703125" style="8" customWidth="1"/>
    <col min="15" max="15" width="2.7109375" style="8" customWidth="1"/>
    <col min="16" max="16" width="3.140625" style="8" customWidth="1"/>
    <col min="17" max="17" width="8.140625" style="8" customWidth="1"/>
    <col min="18" max="18" width="2" style="8" customWidth="1"/>
    <col min="19" max="19" width="10.7109375" style="8" customWidth="1"/>
    <col min="20" max="22" width="11.85546875" style="8" customWidth="1"/>
    <col min="23" max="16384" width="9.140625" style="8"/>
  </cols>
  <sheetData>
    <row r="1" spans="1:22" ht="15" customHeight="1" x14ac:dyDescent="0.15">
      <c r="A1" s="422" t="s">
        <v>184</v>
      </c>
      <c r="B1" s="422"/>
      <c r="C1" s="422"/>
      <c r="D1" s="422"/>
      <c r="E1" s="422"/>
      <c r="F1" s="422"/>
      <c r="G1" s="422"/>
    </row>
    <row r="2" spans="1:22" ht="12" x14ac:dyDescent="0.15"/>
    <row r="3" spans="1:22" ht="64.5" customHeight="1" x14ac:dyDescent="0.15">
      <c r="A3" s="423" t="s">
        <v>266</v>
      </c>
      <c r="B3" s="423"/>
      <c r="C3" s="423"/>
      <c r="D3" s="423"/>
      <c r="E3" s="423"/>
      <c r="F3" s="423"/>
      <c r="G3" s="423"/>
      <c r="I3" s="424" t="s">
        <v>130</v>
      </c>
      <c r="J3" s="424"/>
      <c r="K3" s="424"/>
      <c r="L3" s="424"/>
      <c r="M3" s="424"/>
      <c r="N3" s="424"/>
      <c r="O3" s="424"/>
      <c r="P3" s="424"/>
      <c r="Q3" s="424"/>
      <c r="R3" s="424"/>
      <c r="S3" s="424"/>
      <c r="T3" s="424"/>
      <c r="U3" s="424"/>
      <c r="V3" s="424"/>
    </row>
    <row r="4" spans="1:22" ht="15" customHeight="1" x14ac:dyDescent="0.15"/>
    <row r="5" spans="1:22" ht="15" customHeight="1" thickBot="1" x14ac:dyDescent="0.2">
      <c r="A5" s="8" t="s">
        <v>174</v>
      </c>
      <c r="B5" s="120"/>
      <c r="C5" s="120"/>
      <c r="D5" s="120"/>
      <c r="E5" s="120"/>
      <c r="F5" s="120"/>
      <c r="V5" s="28" t="s">
        <v>29</v>
      </c>
    </row>
    <row r="6" spans="1:22" ht="24.95" customHeight="1" thickBot="1" x14ac:dyDescent="0.2">
      <c r="A6" s="474" t="s">
        <v>30</v>
      </c>
      <c r="B6" s="443" t="s">
        <v>272</v>
      </c>
      <c r="C6" s="443" t="s">
        <v>273</v>
      </c>
      <c r="D6" s="440" t="s">
        <v>274</v>
      </c>
      <c r="E6" s="426" t="s">
        <v>275</v>
      </c>
      <c r="F6" s="483"/>
      <c r="G6" s="483"/>
      <c r="H6" s="483"/>
      <c r="I6" s="477" t="s">
        <v>276</v>
      </c>
      <c r="J6" s="477"/>
      <c r="K6" s="477"/>
      <c r="L6" s="477"/>
      <c r="M6" s="477"/>
      <c r="N6" s="477"/>
      <c r="O6" s="477"/>
      <c r="P6" s="418"/>
      <c r="Q6" s="434" t="s">
        <v>267</v>
      </c>
      <c r="R6" s="435"/>
      <c r="S6" s="431" t="s">
        <v>268</v>
      </c>
      <c r="T6" s="431" t="s">
        <v>269</v>
      </c>
      <c r="U6" s="431" t="s">
        <v>270</v>
      </c>
      <c r="V6" s="428" t="s">
        <v>271</v>
      </c>
    </row>
    <row r="7" spans="1:22" ht="5.25" customHeight="1" thickBot="1" x14ac:dyDescent="0.2">
      <c r="A7" s="474"/>
      <c r="B7" s="444"/>
      <c r="C7" s="444"/>
      <c r="D7" s="441"/>
      <c r="E7" s="446" t="s">
        <v>195</v>
      </c>
      <c r="F7" s="195"/>
      <c r="G7" s="195"/>
      <c r="H7" s="195"/>
      <c r="I7" s="196"/>
      <c r="J7" s="196"/>
      <c r="K7" s="196"/>
      <c r="L7" s="196"/>
      <c r="M7" s="196"/>
      <c r="N7" s="196"/>
      <c r="O7" s="196"/>
      <c r="P7" s="197"/>
      <c r="Q7" s="436"/>
      <c r="R7" s="437"/>
      <c r="S7" s="432"/>
      <c r="T7" s="432"/>
      <c r="U7" s="432"/>
      <c r="V7" s="429"/>
    </row>
    <row r="8" spans="1:22" s="30" customFormat="1" ht="24.95" customHeight="1" x14ac:dyDescent="0.15">
      <c r="A8" s="474"/>
      <c r="B8" s="445"/>
      <c r="C8" s="445"/>
      <c r="D8" s="442"/>
      <c r="E8" s="447"/>
      <c r="F8" s="155" t="s">
        <v>196</v>
      </c>
      <c r="G8" s="241" t="s">
        <v>32</v>
      </c>
      <c r="H8" s="29"/>
      <c r="I8" s="311" t="s">
        <v>33</v>
      </c>
      <c r="J8" s="289" t="s">
        <v>34</v>
      </c>
      <c r="K8" s="484" t="s">
        <v>35</v>
      </c>
      <c r="L8" s="485"/>
      <c r="M8" s="486"/>
      <c r="N8" s="451" t="s">
        <v>36</v>
      </c>
      <c r="O8" s="482"/>
      <c r="P8" s="481"/>
      <c r="Q8" s="438"/>
      <c r="R8" s="439"/>
      <c r="S8" s="433"/>
      <c r="T8" s="433"/>
      <c r="U8" s="433"/>
      <c r="V8" s="430"/>
    </row>
    <row r="9" spans="1:22" ht="18" customHeight="1" x14ac:dyDescent="0.15">
      <c r="A9" s="147" t="s">
        <v>191</v>
      </c>
      <c r="B9" s="154">
        <v>113893</v>
      </c>
      <c r="C9" s="22">
        <v>113890</v>
      </c>
      <c r="D9" s="22">
        <v>13651564</v>
      </c>
      <c r="E9" s="22">
        <v>12910943</v>
      </c>
      <c r="F9" s="22">
        <v>9092862</v>
      </c>
      <c r="G9" s="139">
        <v>2417520</v>
      </c>
      <c r="H9" s="31"/>
      <c r="I9" s="293">
        <v>6115</v>
      </c>
      <c r="J9" s="84">
        <v>0</v>
      </c>
      <c r="K9" s="495">
        <v>1362735</v>
      </c>
      <c r="L9" s="495"/>
      <c r="M9" s="495"/>
      <c r="N9" s="496">
        <v>31711</v>
      </c>
      <c r="O9" s="496"/>
      <c r="P9" s="496"/>
      <c r="Q9" s="496">
        <v>304042</v>
      </c>
      <c r="R9" s="496"/>
      <c r="S9" s="32">
        <v>436579</v>
      </c>
      <c r="T9" s="33">
        <v>100</v>
      </c>
      <c r="U9" s="33">
        <v>3.1980145278592254</v>
      </c>
      <c r="V9" s="34">
        <v>94.57482673780089</v>
      </c>
    </row>
    <row r="10" spans="1:22" ht="18" customHeight="1" x14ac:dyDescent="0.15">
      <c r="A10" s="147" t="s">
        <v>158</v>
      </c>
      <c r="B10" s="154">
        <v>113974</v>
      </c>
      <c r="C10" s="22">
        <v>113971</v>
      </c>
      <c r="D10" s="22">
        <v>13381814</v>
      </c>
      <c r="E10" s="22">
        <v>12652096</v>
      </c>
      <c r="F10" s="22">
        <v>8947788</v>
      </c>
      <c r="G10" s="139">
        <v>2376228</v>
      </c>
      <c r="H10" s="31"/>
      <c r="I10" s="293">
        <v>5148</v>
      </c>
      <c r="J10" s="84">
        <v>0</v>
      </c>
      <c r="K10" s="492">
        <v>1282572</v>
      </c>
      <c r="L10" s="492"/>
      <c r="M10" s="492"/>
      <c r="N10" s="425">
        <v>40360</v>
      </c>
      <c r="O10" s="425"/>
      <c r="P10" s="425"/>
      <c r="Q10" s="425">
        <v>299277</v>
      </c>
      <c r="R10" s="425"/>
      <c r="S10" s="32">
        <v>430441</v>
      </c>
      <c r="T10" s="35">
        <v>99.997367820731043</v>
      </c>
      <c r="U10" s="33">
        <v>3.2166117388868201</v>
      </c>
      <c r="V10" s="34">
        <v>94.546942589397815</v>
      </c>
    </row>
    <row r="11" spans="1:22" ht="18" customHeight="1" x14ac:dyDescent="0.15">
      <c r="A11" s="147" t="s">
        <v>159</v>
      </c>
      <c r="B11" s="154">
        <v>113580</v>
      </c>
      <c r="C11" s="22">
        <v>113577</v>
      </c>
      <c r="D11" s="22">
        <v>13451333</v>
      </c>
      <c r="E11" s="22">
        <v>12675201</v>
      </c>
      <c r="F11" s="22">
        <v>8923502</v>
      </c>
      <c r="G11" s="139">
        <v>2436007</v>
      </c>
      <c r="H11" s="31"/>
      <c r="I11" s="293">
        <v>6454</v>
      </c>
      <c r="J11" s="84">
        <v>0</v>
      </c>
      <c r="K11" s="492">
        <v>1262962</v>
      </c>
      <c r="L11" s="492"/>
      <c r="M11" s="492"/>
      <c r="N11" s="425">
        <v>46276</v>
      </c>
      <c r="O11" s="425"/>
      <c r="P11" s="425"/>
      <c r="Q11" s="425">
        <v>278702</v>
      </c>
      <c r="R11" s="425"/>
      <c r="S11" s="32">
        <v>497430</v>
      </c>
      <c r="T11" s="35">
        <v>99.9973586899102</v>
      </c>
      <c r="U11" s="33">
        <v>3.6979978118153789</v>
      </c>
      <c r="V11" s="34">
        <v>94.23007370347608</v>
      </c>
    </row>
    <row r="12" spans="1:22" ht="18" customHeight="1" x14ac:dyDescent="0.15">
      <c r="A12" s="147" t="s">
        <v>160</v>
      </c>
      <c r="B12" s="154">
        <v>113578</v>
      </c>
      <c r="C12" s="22">
        <v>113575</v>
      </c>
      <c r="D12" s="22">
        <v>13491024</v>
      </c>
      <c r="E12" s="22">
        <v>12705738</v>
      </c>
      <c r="F12" s="22">
        <v>8972116</v>
      </c>
      <c r="G12" s="139">
        <v>2450934</v>
      </c>
      <c r="H12" s="31"/>
      <c r="I12" s="293">
        <v>10472</v>
      </c>
      <c r="J12" s="84">
        <v>0</v>
      </c>
      <c r="K12" s="492">
        <v>1232748</v>
      </c>
      <c r="L12" s="492"/>
      <c r="M12" s="492"/>
      <c r="N12" s="425">
        <v>39468</v>
      </c>
      <c r="O12" s="425"/>
      <c r="P12" s="425"/>
      <c r="Q12" s="425">
        <v>299969</v>
      </c>
      <c r="R12" s="425"/>
      <c r="S12" s="32">
        <v>485317</v>
      </c>
      <c r="T12" s="35">
        <v>99.997358643399252</v>
      </c>
      <c r="U12" s="33">
        <v>3.5973325671943064</v>
      </c>
      <c r="V12" s="34">
        <v>94.179196479081213</v>
      </c>
    </row>
    <row r="13" spans="1:22" ht="18" customHeight="1" x14ac:dyDescent="0.15">
      <c r="A13" s="147" t="s">
        <v>161</v>
      </c>
      <c r="B13" s="154">
        <v>113447</v>
      </c>
      <c r="C13" s="22">
        <v>113446</v>
      </c>
      <c r="D13" s="22">
        <v>13793427</v>
      </c>
      <c r="E13" s="22">
        <v>12621348</v>
      </c>
      <c r="F13" s="22">
        <v>8921605</v>
      </c>
      <c r="G13" s="139">
        <v>2452507</v>
      </c>
      <c r="H13" s="31"/>
      <c r="I13" s="293">
        <v>7193</v>
      </c>
      <c r="J13" s="84">
        <v>0</v>
      </c>
      <c r="K13" s="492">
        <v>1204616</v>
      </c>
      <c r="L13" s="492"/>
      <c r="M13" s="492"/>
      <c r="N13" s="425">
        <v>35427</v>
      </c>
      <c r="O13" s="425"/>
      <c r="P13" s="425"/>
      <c r="Q13" s="425">
        <v>307061</v>
      </c>
      <c r="R13" s="425"/>
      <c r="S13" s="32">
        <v>865018</v>
      </c>
      <c r="T13" s="35">
        <v>99.99911853112026</v>
      </c>
      <c r="U13" s="35">
        <v>6.3253066764068899</v>
      </c>
      <c r="V13" s="34">
        <v>91.454879345854494</v>
      </c>
    </row>
    <row r="14" spans="1:22" ht="18" customHeight="1" x14ac:dyDescent="0.15">
      <c r="A14" s="147" t="s">
        <v>162</v>
      </c>
      <c r="B14" s="154">
        <v>114059</v>
      </c>
      <c r="C14" s="22">
        <v>114059</v>
      </c>
      <c r="D14" s="22">
        <v>13641809</v>
      </c>
      <c r="E14" s="22">
        <v>12651021</v>
      </c>
      <c r="F14" s="22">
        <v>8843345</v>
      </c>
      <c r="G14" s="139">
        <v>2497331</v>
      </c>
      <c r="H14" s="31"/>
      <c r="I14" s="293">
        <v>6692</v>
      </c>
      <c r="J14" s="84">
        <v>0</v>
      </c>
      <c r="K14" s="492">
        <v>1253504</v>
      </c>
      <c r="L14" s="492"/>
      <c r="M14" s="492"/>
      <c r="N14" s="425">
        <v>50149</v>
      </c>
      <c r="O14" s="425"/>
      <c r="P14" s="425"/>
      <c r="Q14" s="425">
        <v>303565</v>
      </c>
      <c r="R14" s="425"/>
      <c r="S14" s="32">
        <v>687223</v>
      </c>
      <c r="T14" s="35">
        <v>100</v>
      </c>
      <c r="U14" s="35">
        <v>5.0473318451887703</v>
      </c>
      <c r="V14" s="34">
        <v>92.747047320403098</v>
      </c>
    </row>
    <row r="15" spans="1:22" ht="18" customHeight="1" x14ac:dyDescent="0.15">
      <c r="A15" s="147" t="s">
        <v>153</v>
      </c>
      <c r="B15" s="154">
        <v>114830</v>
      </c>
      <c r="C15" s="22">
        <v>114830</v>
      </c>
      <c r="D15" s="22">
        <v>14110932</v>
      </c>
      <c r="E15" s="22">
        <v>13076568</v>
      </c>
      <c r="F15" s="22">
        <v>8943742</v>
      </c>
      <c r="G15" s="139">
        <v>2629286</v>
      </c>
      <c r="H15" s="31"/>
      <c r="I15" s="293">
        <v>6912</v>
      </c>
      <c r="J15" s="84">
        <v>0</v>
      </c>
      <c r="K15" s="492">
        <v>1455463</v>
      </c>
      <c r="L15" s="492"/>
      <c r="M15" s="492"/>
      <c r="N15" s="425">
        <v>41165</v>
      </c>
      <c r="O15" s="425"/>
      <c r="P15" s="425"/>
      <c r="Q15" s="425">
        <v>314436</v>
      </c>
      <c r="R15" s="425"/>
      <c r="S15" s="32">
        <v>719928</v>
      </c>
      <c r="T15" s="35">
        <v>100</v>
      </c>
      <c r="U15" s="35">
        <v>5.0999999999999996</v>
      </c>
      <c r="V15" s="36">
        <v>92.66976837532772</v>
      </c>
    </row>
    <row r="16" spans="1:22" ht="18" customHeight="1" x14ac:dyDescent="0.15">
      <c r="A16" s="147" t="s">
        <v>163</v>
      </c>
      <c r="B16" s="194">
        <v>115422</v>
      </c>
      <c r="C16" s="139">
        <v>115422</v>
      </c>
      <c r="D16" s="139">
        <v>14187548</v>
      </c>
      <c r="E16" s="139">
        <v>13320812</v>
      </c>
      <c r="F16" s="139">
        <v>9423734</v>
      </c>
      <c r="G16" s="139">
        <v>2562254</v>
      </c>
      <c r="H16" s="31"/>
      <c r="I16" s="293">
        <v>5931</v>
      </c>
      <c r="J16" s="139" t="s">
        <v>167</v>
      </c>
      <c r="K16" s="492">
        <v>1291004</v>
      </c>
      <c r="L16" s="492"/>
      <c r="M16" s="492"/>
      <c r="N16" s="425">
        <v>37889</v>
      </c>
      <c r="O16" s="425"/>
      <c r="P16" s="425"/>
      <c r="Q16" s="425">
        <v>312569</v>
      </c>
      <c r="R16" s="425"/>
      <c r="S16" s="32">
        <v>554167</v>
      </c>
      <c r="T16" s="35">
        <v>100</v>
      </c>
      <c r="U16" s="128">
        <v>3.9</v>
      </c>
      <c r="V16" s="36">
        <v>93.890868245873065</v>
      </c>
    </row>
    <row r="17" spans="1:22" ht="18" customHeight="1" thickBot="1" x14ac:dyDescent="0.2">
      <c r="A17" s="150" t="s">
        <v>193</v>
      </c>
      <c r="B17" s="234">
        <v>115112</v>
      </c>
      <c r="C17" s="142">
        <v>115112</v>
      </c>
      <c r="D17" s="235">
        <v>13939724</v>
      </c>
      <c r="E17" s="236">
        <v>13237863</v>
      </c>
      <c r="F17" s="142">
        <v>9388991</v>
      </c>
      <c r="G17" s="142">
        <v>2610202</v>
      </c>
      <c r="H17" s="37"/>
      <c r="I17" s="295">
        <v>4643</v>
      </c>
      <c r="J17" s="205">
        <v>0</v>
      </c>
      <c r="K17" s="493">
        <v>1182471</v>
      </c>
      <c r="L17" s="493"/>
      <c r="M17" s="493"/>
      <c r="N17" s="494">
        <v>51556</v>
      </c>
      <c r="O17" s="494"/>
      <c r="P17" s="494"/>
      <c r="Q17" s="454">
        <v>305772</v>
      </c>
      <c r="R17" s="454"/>
      <c r="S17" s="38">
        <v>396089</v>
      </c>
      <c r="T17" s="39">
        <v>100</v>
      </c>
      <c r="U17" s="40">
        <v>2.8</v>
      </c>
      <c r="V17" s="41">
        <v>95</v>
      </c>
    </row>
    <row r="18" spans="1:22" ht="15" customHeight="1" x14ac:dyDescent="0.15">
      <c r="A18" s="8" t="s">
        <v>190</v>
      </c>
      <c r="V18" s="28" t="s">
        <v>154</v>
      </c>
    </row>
    <row r="19" spans="1:22" ht="12" customHeight="1" x14ac:dyDescent="0.15">
      <c r="E19" s="42"/>
      <c r="F19" s="239"/>
      <c r="J19" s="44"/>
    </row>
    <row r="20" spans="1:22" ht="15" customHeight="1" thickBot="1" x14ac:dyDescent="0.2">
      <c r="A20" s="8" t="s">
        <v>175</v>
      </c>
      <c r="V20" s="28" t="s">
        <v>37</v>
      </c>
    </row>
    <row r="21" spans="1:22" ht="6.75" customHeight="1" x14ac:dyDescent="0.15">
      <c r="A21" s="410" t="s">
        <v>30</v>
      </c>
      <c r="B21" s="412" t="s">
        <v>38</v>
      </c>
      <c r="C21" s="238"/>
      <c r="D21" s="238"/>
      <c r="E21" s="238"/>
      <c r="F21" s="238"/>
      <c r="G21" s="238"/>
      <c r="H21" s="199"/>
      <c r="I21" s="290"/>
      <c r="J21" s="420"/>
      <c r="K21" s="420"/>
      <c r="L21" s="420"/>
      <c r="M21" s="420"/>
      <c r="N21" s="420"/>
      <c r="O21" s="420"/>
      <c r="P21" s="420"/>
      <c r="Q21" s="420"/>
      <c r="R21" s="420"/>
      <c r="S21" s="420"/>
      <c r="T21" s="290"/>
      <c r="U21" s="200"/>
      <c r="V21" s="478" t="s">
        <v>41</v>
      </c>
    </row>
    <row r="22" spans="1:22" ht="24.95" customHeight="1" x14ac:dyDescent="0.15">
      <c r="A22" s="411"/>
      <c r="B22" s="413"/>
      <c r="C22" s="237" t="s">
        <v>277</v>
      </c>
      <c r="D22" s="237" t="s">
        <v>278</v>
      </c>
      <c r="E22" s="237" t="s">
        <v>279</v>
      </c>
      <c r="F22" s="237" t="s">
        <v>280</v>
      </c>
      <c r="G22" s="250" t="s">
        <v>281</v>
      </c>
      <c r="H22" s="254"/>
      <c r="I22" s="289" t="s">
        <v>282</v>
      </c>
      <c r="J22" s="451" t="s">
        <v>283</v>
      </c>
      <c r="K22" s="481"/>
      <c r="L22" s="451" t="s">
        <v>39</v>
      </c>
      <c r="M22" s="482"/>
      <c r="N22" s="481"/>
      <c r="O22" s="451" t="s">
        <v>40</v>
      </c>
      <c r="P22" s="482"/>
      <c r="Q22" s="481"/>
      <c r="R22" s="451" t="s">
        <v>284</v>
      </c>
      <c r="S22" s="481"/>
      <c r="T22" s="289" t="s">
        <v>285</v>
      </c>
      <c r="U22" s="289" t="s">
        <v>286</v>
      </c>
      <c r="V22" s="480"/>
    </row>
    <row r="23" spans="1:22" ht="18" customHeight="1" x14ac:dyDescent="0.15">
      <c r="A23" s="45" t="s">
        <v>169</v>
      </c>
      <c r="B23" s="46">
        <v>13451333</v>
      </c>
      <c r="C23" s="140">
        <v>1073131</v>
      </c>
      <c r="D23" s="140">
        <v>1125677</v>
      </c>
      <c r="E23" s="140">
        <v>1149470</v>
      </c>
      <c r="F23" s="140">
        <v>1189048</v>
      </c>
      <c r="G23" s="140">
        <v>1164336</v>
      </c>
      <c r="H23" s="47"/>
      <c r="I23" s="256">
        <v>1141370</v>
      </c>
      <c r="J23" s="491">
        <v>1168659</v>
      </c>
      <c r="K23" s="491"/>
      <c r="L23" s="491">
        <v>1114825</v>
      </c>
      <c r="M23" s="491"/>
      <c r="N23" s="491"/>
      <c r="O23" s="491">
        <v>1126817</v>
      </c>
      <c r="P23" s="491"/>
      <c r="Q23" s="491"/>
      <c r="R23" s="491">
        <v>1087239</v>
      </c>
      <c r="S23" s="491"/>
      <c r="T23" s="298">
        <v>1026748</v>
      </c>
      <c r="U23" s="298">
        <v>1084013</v>
      </c>
      <c r="V23" s="259">
        <v>1120944.4166666667</v>
      </c>
    </row>
    <row r="24" spans="1:22" ht="18" customHeight="1" x14ac:dyDescent="0.15">
      <c r="A24" s="45">
        <v>28</v>
      </c>
      <c r="B24" s="46">
        <v>13491024</v>
      </c>
      <c r="C24" s="140">
        <v>1064811</v>
      </c>
      <c r="D24" s="140">
        <v>1142326</v>
      </c>
      <c r="E24" s="140">
        <v>1147101</v>
      </c>
      <c r="F24" s="140">
        <v>1197879</v>
      </c>
      <c r="G24" s="140">
        <v>1168423</v>
      </c>
      <c r="H24" s="47"/>
      <c r="I24" s="256">
        <v>1127171</v>
      </c>
      <c r="J24" s="489">
        <v>1161233</v>
      </c>
      <c r="K24" s="489"/>
      <c r="L24" s="489">
        <v>1105927</v>
      </c>
      <c r="M24" s="489"/>
      <c r="N24" s="489"/>
      <c r="O24" s="489">
        <v>1111727</v>
      </c>
      <c r="P24" s="489"/>
      <c r="Q24" s="489"/>
      <c r="R24" s="489">
        <v>1083777</v>
      </c>
      <c r="S24" s="489"/>
      <c r="T24" s="298">
        <v>1042431</v>
      </c>
      <c r="U24" s="298">
        <v>1138218</v>
      </c>
      <c r="V24" s="259">
        <v>1124252</v>
      </c>
    </row>
    <row r="25" spans="1:22" ht="18" customHeight="1" x14ac:dyDescent="0.15">
      <c r="A25" s="45">
        <v>29</v>
      </c>
      <c r="B25" s="46">
        <v>13793427</v>
      </c>
      <c r="C25" s="140">
        <v>1108864</v>
      </c>
      <c r="D25" s="140">
        <v>1143836</v>
      </c>
      <c r="E25" s="140">
        <v>1125985</v>
      </c>
      <c r="F25" s="140">
        <v>1212435</v>
      </c>
      <c r="G25" s="140">
        <v>1220150</v>
      </c>
      <c r="H25" s="47"/>
      <c r="I25" s="256">
        <v>1154107</v>
      </c>
      <c r="J25" s="489">
        <v>1181689</v>
      </c>
      <c r="K25" s="489"/>
      <c r="L25" s="489">
        <v>1131386</v>
      </c>
      <c r="M25" s="489"/>
      <c r="N25" s="489"/>
      <c r="O25" s="489">
        <v>1180568</v>
      </c>
      <c r="P25" s="489"/>
      <c r="Q25" s="489"/>
      <c r="R25" s="489">
        <v>1149815</v>
      </c>
      <c r="S25" s="489"/>
      <c r="T25" s="298">
        <v>1044708</v>
      </c>
      <c r="U25" s="298">
        <v>1139884</v>
      </c>
      <c r="V25" s="259">
        <v>1149452</v>
      </c>
    </row>
    <row r="26" spans="1:22" ht="18" customHeight="1" x14ac:dyDescent="0.15">
      <c r="A26" s="45">
        <v>30</v>
      </c>
      <c r="B26" s="140">
        <v>13641809</v>
      </c>
      <c r="C26" s="140">
        <v>1104011</v>
      </c>
      <c r="D26" s="140">
        <v>1168644</v>
      </c>
      <c r="E26" s="140">
        <v>1115569</v>
      </c>
      <c r="F26" s="140">
        <v>1163877</v>
      </c>
      <c r="G26" s="140">
        <v>1155788</v>
      </c>
      <c r="H26" s="50"/>
      <c r="I26" s="256">
        <v>1126369</v>
      </c>
      <c r="J26" s="489">
        <v>1177021</v>
      </c>
      <c r="K26" s="489"/>
      <c r="L26" s="489">
        <v>1122248</v>
      </c>
      <c r="M26" s="489"/>
      <c r="N26" s="489"/>
      <c r="O26" s="489">
        <v>1160605</v>
      </c>
      <c r="P26" s="489"/>
      <c r="Q26" s="489"/>
      <c r="R26" s="489">
        <v>1165175</v>
      </c>
      <c r="S26" s="489"/>
      <c r="T26" s="298">
        <v>1044358</v>
      </c>
      <c r="U26" s="298">
        <v>1138144</v>
      </c>
      <c r="V26" s="259">
        <v>1136816.83333333</v>
      </c>
    </row>
    <row r="27" spans="1:22" ht="18" customHeight="1" x14ac:dyDescent="0.15">
      <c r="A27" s="45" t="s">
        <v>153</v>
      </c>
      <c r="B27" s="51">
        <v>14110932</v>
      </c>
      <c r="C27" s="51">
        <v>1118050</v>
      </c>
      <c r="D27" s="51">
        <v>1160575</v>
      </c>
      <c r="E27" s="51">
        <v>1133565</v>
      </c>
      <c r="F27" s="51">
        <v>1225884</v>
      </c>
      <c r="G27" s="51">
        <v>1202273</v>
      </c>
      <c r="H27" s="47"/>
      <c r="I27" s="256">
        <v>1168365</v>
      </c>
      <c r="J27" s="489">
        <v>1211149</v>
      </c>
      <c r="K27" s="489"/>
      <c r="L27" s="489">
        <v>1165777</v>
      </c>
      <c r="M27" s="489"/>
      <c r="N27" s="489"/>
      <c r="O27" s="489">
        <v>1202704</v>
      </c>
      <c r="P27" s="489"/>
      <c r="Q27" s="489"/>
      <c r="R27" s="489">
        <v>1192269</v>
      </c>
      <c r="S27" s="489"/>
      <c r="T27" s="298">
        <v>1138294</v>
      </c>
      <c r="U27" s="298">
        <v>1192027</v>
      </c>
      <c r="V27" s="260">
        <v>1175911</v>
      </c>
    </row>
    <row r="28" spans="1:22" ht="18" customHeight="1" x14ac:dyDescent="0.15">
      <c r="A28" s="45">
        <v>2</v>
      </c>
      <c r="B28" s="140">
        <v>14187548</v>
      </c>
      <c r="C28" s="140">
        <v>1140270</v>
      </c>
      <c r="D28" s="140">
        <v>1167902</v>
      </c>
      <c r="E28" s="140">
        <v>1210521</v>
      </c>
      <c r="F28" s="140">
        <v>1257422</v>
      </c>
      <c r="G28" s="140">
        <v>1227499</v>
      </c>
      <c r="H28" s="47"/>
      <c r="I28" s="256">
        <v>1178493</v>
      </c>
      <c r="J28" s="489">
        <v>1218504</v>
      </c>
      <c r="K28" s="489"/>
      <c r="L28" s="489">
        <v>1167921</v>
      </c>
      <c r="M28" s="489"/>
      <c r="N28" s="489"/>
      <c r="O28" s="489">
        <v>1205766</v>
      </c>
      <c r="P28" s="489"/>
      <c r="Q28" s="489"/>
      <c r="R28" s="489">
        <v>1188238</v>
      </c>
      <c r="S28" s="489"/>
      <c r="T28" s="298">
        <v>1056941</v>
      </c>
      <c r="U28" s="298">
        <v>1168071</v>
      </c>
      <c r="V28" s="260">
        <v>1182296</v>
      </c>
    </row>
    <row r="29" spans="1:22" ht="18" customHeight="1" thickBot="1" x14ac:dyDescent="0.2">
      <c r="A29" s="53">
        <v>3</v>
      </c>
      <c r="B29" s="54">
        <v>13939724</v>
      </c>
      <c r="C29" s="54">
        <v>1131069</v>
      </c>
      <c r="D29" s="54">
        <v>1183858</v>
      </c>
      <c r="E29" s="54">
        <v>1127363</v>
      </c>
      <c r="F29" s="54">
        <v>1196532</v>
      </c>
      <c r="G29" s="54">
        <v>1186098</v>
      </c>
      <c r="H29" s="55"/>
      <c r="I29" s="261">
        <v>1162946</v>
      </c>
      <c r="J29" s="490">
        <v>1202852</v>
      </c>
      <c r="K29" s="490"/>
      <c r="L29" s="490">
        <v>1152086</v>
      </c>
      <c r="M29" s="490"/>
      <c r="N29" s="490"/>
      <c r="O29" s="490">
        <v>1211139</v>
      </c>
      <c r="P29" s="490"/>
      <c r="Q29" s="490"/>
      <c r="R29" s="490">
        <v>1171583</v>
      </c>
      <c r="S29" s="490"/>
      <c r="T29" s="262">
        <v>1054144</v>
      </c>
      <c r="U29" s="262">
        <v>1160054</v>
      </c>
      <c r="V29" s="263">
        <v>1161644</v>
      </c>
    </row>
    <row r="30" spans="1:22" ht="15" customHeight="1" x14ac:dyDescent="0.15">
      <c r="F30" s="239"/>
      <c r="V30" s="28" t="s">
        <v>154</v>
      </c>
    </row>
    <row r="31" spans="1:22" ht="12" customHeight="1" x14ac:dyDescent="0.15">
      <c r="F31" s="239"/>
      <c r="J31" s="31"/>
    </row>
    <row r="32" spans="1:22" ht="15" customHeight="1" thickBot="1" x14ac:dyDescent="0.2">
      <c r="A32" s="58" t="s">
        <v>176</v>
      </c>
      <c r="F32" s="239"/>
      <c r="G32" s="8" t="s">
        <v>42</v>
      </c>
      <c r="I32" s="8" t="s">
        <v>109</v>
      </c>
      <c r="V32" s="28" t="s">
        <v>43</v>
      </c>
    </row>
    <row r="33" spans="1:22" ht="24.95" customHeight="1" thickBot="1" x14ac:dyDescent="0.2">
      <c r="A33" s="474" t="s">
        <v>44</v>
      </c>
      <c r="B33" s="417" t="s">
        <v>287</v>
      </c>
      <c r="C33" s="418"/>
      <c r="D33" s="417" t="s">
        <v>288</v>
      </c>
      <c r="E33" s="418"/>
      <c r="F33" s="458" t="s">
        <v>197</v>
      </c>
      <c r="G33" s="459"/>
      <c r="H33" s="239"/>
      <c r="I33" s="410" t="s">
        <v>45</v>
      </c>
      <c r="J33" s="468" t="s">
        <v>46</v>
      </c>
      <c r="K33" s="475"/>
      <c r="L33" s="475"/>
      <c r="M33" s="475"/>
      <c r="N33" s="475"/>
      <c r="O33" s="476"/>
      <c r="P33" s="417" t="s">
        <v>47</v>
      </c>
      <c r="Q33" s="477"/>
      <c r="R33" s="477"/>
      <c r="S33" s="477"/>
      <c r="T33" s="477"/>
      <c r="U33" s="418"/>
      <c r="V33" s="478" t="s">
        <v>48</v>
      </c>
    </row>
    <row r="34" spans="1:22" ht="6" customHeight="1" thickBot="1" x14ac:dyDescent="0.2">
      <c r="A34" s="474"/>
      <c r="B34" s="408" t="s">
        <v>49</v>
      </c>
      <c r="C34" s="406" t="s">
        <v>50</v>
      </c>
      <c r="D34" s="408" t="s">
        <v>49</v>
      </c>
      <c r="E34" s="406" t="s">
        <v>50</v>
      </c>
      <c r="F34" s="206"/>
      <c r="G34" s="207"/>
      <c r="H34" s="239"/>
      <c r="I34" s="421"/>
      <c r="J34" s="460" t="s">
        <v>52</v>
      </c>
      <c r="K34" s="208"/>
      <c r="L34" s="208"/>
      <c r="M34" s="208"/>
      <c r="N34" s="208"/>
      <c r="O34" s="209"/>
      <c r="P34" s="408" t="s">
        <v>55</v>
      </c>
      <c r="Q34" s="470"/>
      <c r="R34" s="406"/>
      <c r="S34" s="462" t="s">
        <v>56</v>
      </c>
      <c r="T34" s="462" t="s">
        <v>57</v>
      </c>
      <c r="U34" s="462" t="s">
        <v>58</v>
      </c>
      <c r="V34" s="479"/>
    </row>
    <row r="35" spans="1:22" ht="24.95" customHeight="1" x14ac:dyDescent="0.15">
      <c r="A35" s="474"/>
      <c r="B35" s="409"/>
      <c r="C35" s="407"/>
      <c r="D35" s="409"/>
      <c r="E35" s="407"/>
      <c r="F35" s="465" t="s">
        <v>51</v>
      </c>
      <c r="G35" s="466"/>
      <c r="H35" s="239"/>
      <c r="I35" s="411"/>
      <c r="J35" s="413"/>
      <c r="K35" s="451" t="s">
        <v>53</v>
      </c>
      <c r="L35" s="481"/>
      <c r="M35" s="451" t="s">
        <v>54</v>
      </c>
      <c r="N35" s="482"/>
      <c r="O35" s="481"/>
      <c r="P35" s="409"/>
      <c r="Q35" s="471"/>
      <c r="R35" s="407"/>
      <c r="S35" s="463"/>
      <c r="T35" s="463"/>
      <c r="U35" s="463"/>
      <c r="V35" s="480"/>
    </row>
    <row r="36" spans="1:22" ht="18" customHeight="1" x14ac:dyDescent="0.15">
      <c r="A36" s="59" t="s">
        <v>169</v>
      </c>
      <c r="B36" s="156">
        <v>36752</v>
      </c>
      <c r="C36" s="242">
        <v>38356</v>
      </c>
      <c r="D36" s="242">
        <v>288</v>
      </c>
      <c r="E36" s="242">
        <v>333</v>
      </c>
      <c r="F36" s="111"/>
      <c r="G36" s="112">
        <v>47111</v>
      </c>
      <c r="H36" s="60"/>
      <c r="I36" s="143" t="s">
        <v>169</v>
      </c>
      <c r="J36" s="144">
        <v>334358</v>
      </c>
      <c r="K36" s="487">
        <v>123336</v>
      </c>
      <c r="L36" s="487"/>
      <c r="M36" s="487">
        <v>211022</v>
      </c>
      <c r="N36" s="487"/>
      <c r="O36" s="487"/>
      <c r="P36" s="488">
        <v>641</v>
      </c>
      <c r="Q36" s="488"/>
      <c r="R36" s="488"/>
      <c r="S36" s="296">
        <v>3945</v>
      </c>
      <c r="T36" s="296">
        <v>201</v>
      </c>
      <c r="U36" s="296">
        <v>61</v>
      </c>
      <c r="V36" s="61">
        <v>30058</v>
      </c>
    </row>
    <row r="37" spans="1:22" ht="18" customHeight="1" x14ac:dyDescent="0.15">
      <c r="A37" s="59">
        <v>28</v>
      </c>
      <c r="B37" s="129">
        <v>36962</v>
      </c>
      <c r="C37" s="242">
        <v>38641</v>
      </c>
      <c r="D37" s="242">
        <v>290</v>
      </c>
      <c r="E37" s="242">
        <v>337</v>
      </c>
      <c r="F37" s="242"/>
      <c r="G37" s="146">
        <v>47104</v>
      </c>
      <c r="H37" s="60"/>
      <c r="I37" s="148" t="s">
        <v>160</v>
      </c>
      <c r="J37" s="145">
        <v>335307</v>
      </c>
      <c r="K37" s="457">
        <v>123875</v>
      </c>
      <c r="L37" s="457"/>
      <c r="M37" s="457">
        <v>211432</v>
      </c>
      <c r="N37" s="457"/>
      <c r="O37" s="457"/>
      <c r="P37" s="464">
        <v>643</v>
      </c>
      <c r="Q37" s="464"/>
      <c r="R37" s="464"/>
      <c r="S37" s="296">
        <v>3961</v>
      </c>
      <c r="T37" s="296">
        <v>206</v>
      </c>
      <c r="U37" s="296">
        <v>61</v>
      </c>
      <c r="V37" s="61">
        <v>30354</v>
      </c>
    </row>
    <row r="38" spans="1:22" ht="18" customHeight="1" x14ac:dyDescent="0.15">
      <c r="A38" s="59">
        <v>29</v>
      </c>
      <c r="B38" s="129">
        <v>37790</v>
      </c>
      <c r="C38" s="242">
        <v>39360</v>
      </c>
      <c r="D38" s="242">
        <v>289</v>
      </c>
      <c r="E38" s="242">
        <v>343</v>
      </c>
      <c r="F38" s="242"/>
      <c r="G38" s="157">
        <v>47368</v>
      </c>
      <c r="H38" s="60"/>
      <c r="I38" s="148" t="s">
        <v>161</v>
      </c>
      <c r="J38" s="145">
        <v>337195</v>
      </c>
      <c r="K38" s="457">
        <v>123947</v>
      </c>
      <c r="L38" s="457"/>
      <c r="M38" s="457">
        <v>213248</v>
      </c>
      <c r="N38" s="457"/>
      <c r="O38" s="457"/>
      <c r="P38" s="464">
        <v>646</v>
      </c>
      <c r="Q38" s="464"/>
      <c r="R38" s="464"/>
      <c r="S38" s="296">
        <v>3986</v>
      </c>
      <c r="T38" s="296">
        <v>210</v>
      </c>
      <c r="U38" s="296">
        <v>61</v>
      </c>
      <c r="V38" s="61">
        <v>30890</v>
      </c>
    </row>
    <row r="39" spans="1:22" ht="18" customHeight="1" x14ac:dyDescent="0.15">
      <c r="A39" s="59">
        <v>30</v>
      </c>
      <c r="B39" s="129">
        <v>37375</v>
      </c>
      <c r="C39" s="242">
        <v>37968</v>
      </c>
      <c r="D39" s="242">
        <v>289</v>
      </c>
      <c r="E39" s="242">
        <v>333</v>
      </c>
      <c r="F39" s="203"/>
      <c r="G39" s="204">
        <v>48191</v>
      </c>
      <c r="H39" s="60"/>
      <c r="I39" s="148" t="s">
        <v>162</v>
      </c>
      <c r="J39" s="145">
        <v>338246</v>
      </c>
      <c r="K39" s="457">
        <v>124063</v>
      </c>
      <c r="L39" s="457"/>
      <c r="M39" s="457">
        <v>214183</v>
      </c>
      <c r="N39" s="457"/>
      <c r="O39" s="457"/>
      <c r="P39" s="464">
        <v>648</v>
      </c>
      <c r="Q39" s="464"/>
      <c r="R39" s="464"/>
      <c r="S39" s="296">
        <v>4003</v>
      </c>
      <c r="T39" s="296">
        <v>212</v>
      </c>
      <c r="U39" s="296">
        <v>61</v>
      </c>
      <c r="V39" s="61">
        <v>31264</v>
      </c>
    </row>
    <row r="40" spans="1:22" ht="18" customHeight="1" x14ac:dyDescent="0.15">
      <c r="A40" s="45" t="s">
        <v>155</v>
      </c>
      <c r="B40" s="117">
        <v>38554</v>
      </c>
      <c r="C40" s="242">
        <v>39545</v>
      </c>
      <c r="D40" s="242">
        <v>290</v>
      </c>
      <c r="E40" s="242">
        <v>335</v>
      </c>
      <c r="F40" s="244"/>
      <c r="G40" s="201">
        <v>42810</v>
      </c>
      <c r="H40" s="60"/>
      <c r="I40" s="147" t="s">
        <v>156</v>
      </c>
      <c r="J40" s="145">
        <v>341269</v>
      </c>
      <c r="K40" s="457">
        <v>123911</v>
      </c>
      <c r="L40" s="457"/>
      <c r="M40" s="457">
        <v>217358</v>
      </c>
      <c r="N40" s="457"/>
      <c r="O40" s="457"/>
      <c r="P40" s="464">
        <v>664</v>
      </c>
      <c r="Q40" s="464"/>
      <c r="R40" s="464"/>
      <c r="S40" s="296">
        <v>4044</v>
      </c>
      <c r="T40" s="296">
        <v>215</v>
      </c>
      <c r="U40" s="296">
        <v>61</v>
      </c>
      <c r="V40" s="146">
        <v>31795</v>
      </c>
    </row>
    <row r="41" spans="1:22" ht="18" customHeight="1" x14ac:dyDescent="0.15">
      <c r="A41" s="45">
        <v>2</v>
      </c>
      <c r="B41" s="117">
        <v>38870</v>
      </c>
      <c r="C41" s="242">
        <v>40562</v>
      </c>
      <c r="D41" s="242">
        <v>299</v>
      </c>
      <c r="E41" s="242">
        <v>345</v>
      </c>
      <c r="F41" s="244"/>
      <c r="G41" s="201">
        <v>44433</v>
      </c>
      <c r="H41" s="60"/>
      <c r="I41" s="147" t="s">
        <v>163</v>
      </c>
      <c r="J41" s="145">
        <v>342140</v>
      </c>
      <c r="K41" s="457">
        <v>123981</v>
      </c>
      <c r="L41" s="457"/>
      <c r="M41" s="457">
        <v>218159</v>
      </c>
      <c r="N41" s="457"/>
      <c r="O41" s="457"/>
      <c r="P41" s="464">
        <v>667</v>
      </c>
      <c r="Q41" s="464"/>
      <c r="R41" s="464"/>
      <c r="S41" s="296">
        <v>4074</v>
      </c>
      <c r="T41" s="296">
        <v>218</v>
      </c>
      <c r="U41" s="296">
        <v>61</v>
      </c>
      <c r="V41" s="146">
        <v>32157</v>
      </c>
    </row>
    <row r="42" spans="1:22" ht="18" customHeight="1" thickBot="1" x14ac:dyDescent="0.2">
      <c r="A42" s="62">
        <v>3</v>
      </c>
      <c r="B42" s="63">
        <v>38191</v>
      </c>
      <c r="C42" s="243">
        <v>39069</v>
      </c>
      <c r="D42" s="243">
        <v>313</v>
      </c>
      <c r="E42" s="243">
        <v>356</v>
      </c>
      <c r="F42" s="245"/>
      <c r="G42" s="202">
        <v>44938</v>
      </c>
      <c r="H42" s="64"/>
      <c r="I42" s="150" t="s">
        <v>193</v>
      </c>
      <c r="J42" s="151">
        <v>342604</v>
      </c>
      <c r="K42" s="473">
        <v>124017</v>
      </c>
      <c r="L42" s="473"/>
      <c r="M42" s="473">
        <v>218587</v>
      </c>
      <c r="N42" s="473"/>
      <c r="O42" s="473"/>
      <c r="P42" s="472">
        <v>667</v>
      </c>
      <c r="Q42" s="472"/>
      <c r="R42" s="472"/>
      <c r="S42" s="297">
        <v>4088</v>
      </c>
      <c r="T42" s="297">
        <v>219</v>
      </c>
      <c r="U42" s="297">
        <v>61</v>
      </c>
      <c r="V42" s="149">
        <v>33061</v>
      </c>
    </row>
    <row r="43" spans="1:22" ht="15" customHeight="1" x14ac:dyDescent="0.15">
      <c r="A43" s="8" t="s">
        <v>289</v>
      </c>
      <c r="G43" s="28" t="s">
        <v>154</v>
      </c>
      <c r="V43" s="28" t="s">
        <v>154</v>
      </c>
    </row>
    <row r="44" spans="1:22" ht="15" customHeight="1" x14ac:dyDescent="0.15">
      <c r="A44" s="8" t="s">
        <v>290</v>
      </c>
    </row>
    <row r="45" spans="1:22" ht="15" customHeight="1" x14ac:dyDescent="0.15">
      <c r="A45" s="8" t="s">
        <v>115</v>
      </c>
      <c r="F45" s="239"/>
    </row>
    <row r="46" spans="1:22" ht="18" customHeight="1" x14ac:dyDescent="0.15">
      <c r="F46" s="239"/>
    </row>
    <row r="47" spans="1:22" ht="18" customHeight="1" x14ac:dyDescent="0.15">
      <c r="F47" s="239"/>
    </row>
    <row r="48" spans="1:22" ht="18" customHeight="1" x14ac:dyDescent="0.15">
      <c r="F48" s="239"/>
    </row>
    <row r="49" spans="6:6" ht="18" customHeight="1" x14ac:dyDescent="0.15">
      <c r="F49" s="239"/>
    </row>
    <row r="50" spans="6:6" ht="18" customHeight="1" x14ac:dyDescent="0.15">
      <c r="F50" s="239"/>
    </row>
    <row r="51" spans="6:6" ht="18" customHeight="1" x14ac:dyDescent="0.15">
      <c r="F51" s="239"/>
    </row>
    <row r="52" spans="6:6" ht="18" customHeight="1" x14ac:dyDescent="0.15">
      <c r="F52" s="239"/>
    </row>
    <row r="53" spans="6:6" ht="18" customHeight="1" x14ac:dyDescent="0.15">
      <c r="F53" s="239"/>
    </row>
    <row r="54" spans="6:6" ht="18" customHeight="1" x14ac:dyDescent="0.15">
      <c r="F54" s="239"/>
    </row>
  </sheetData>
  <sheetProtection sheet="1"/>
  <mergeCells count="124">
    <mergeCell ref="K9:M9"/>
    <mergeCell ref="N9:P9"/>
    <mergeCell ref="Q9:R9"/>
    <mergeCell ref="K12:M12"/>
    <mergeCell ref="N12:P12"/>
    <mergeCell ref="Q12:R12"/>
    <mergeCell ref="K13:M13"/>
    <mergeCell ref="N13:P13"/>
    <mergeCell ref="Q13:R13"/>
    <mergeCell ref="K10:M10"/>
    <mergeCell ref="N10:P10"/>
    <mergeCell ref="Q10:R10"/>
    <mergeCell ref="K11:M11"/>
    <mergeCell ref="N11:P11"/>
    <mergeCell ref="Q11:R11"/>
    <mergeCell ref="K16:M16"/>
    <mergeCell ref="N16:P16"/>
    <mergeCell ref="Q16:R16"/>
    <mergeCell ref="K17:M17"/>
    <mergeCell ref="N17:P17"/>
    <mergeCell ref="Q17:R17"/>
    <mergeCell ref="K14:M14"/>
    <mergeCell ref="N14:P14"/>
    <mergeCell ref="Q14:R14"/>
    <mergeCell ref="K15:M15"/>
    <mergeCell ref="N15:P15"/>
    <mergeCell ref="Q15:R15"/>
    <mergeCell ref="J25:K25"/>
    <mergeCell ref="L25:N25"/>
    <mergeCell ref="O25:Q25"/>
    <mergeCell ref="R25:S25"/>
    <mergeCell ref="J26:K26"/>
    <mergeCell ref="L26:N26"/>
    <mergeCell ref="O26:Q26"/>
    <mergeCell ref="R26:S26"/>
    <mergeCell ref="J23:K23"/>
    <mergeCell ref="L23:N23"/>
    <mergeCell ref="O23:Q23"/>
    <mergeCell ref="R23:S23"/>
    <mergeCell ref="J24:K24"/>
    <mergeCell ref="L24:N24"/>
    <mergeCell ref="O24:Q24"/>
    <mergeCell ref="R24:S24"/>
    <mergeCell ref="K36:L36"/>
    <mergeCell ref="M36:O36"/>
    <mergeCell ref="P36:R36"/>
    <mergeCell ref="K35:L35"/>
    <mergeCell ref="M35:O35"/>
    <mergeCell ref="F33:G33"/>
    <mergeCell ref="J27:K27"/>
    <mergeCell ref="L27:N27"/>
    <mergeCell ref="O27:Q27"/>
    <mergeCell ref="R27:S27"/>
    <mergeCell ref="J28:K28"/>
    <mergeCell ref="L28:N28"/>
    <mergeCell ref="O28:Q28"/>
    <mergeCell ref="R28:S28"/>
    <mergeCell ref="L29:N29"/>
    <mergeCell ref="O29:Q29"/>
    <mergeCell ref="R29:S29"/>
    <mergeCell ref="J29:K29"/>
    <mergeCell ref="A1:G1"/>
    <mergeCell ref="A3:G3"/>
    <mergeCell ref="I3:V3"/>
    <mergeCell ref="A6:A8"/>
    <mergeCell ref="B6:B8"/>
    <mergeCell ref="C6:C8"/>
    <mergeCell ref="D6:D8"/>
    <mergeCell ref="E6:H6"/>
    <mergeCell ref="I6:P6"/>
    <mergeCell ref="Q6:R8"/>
    <mergeCell ref="S6:S8"/>
    <mergeCell ref="T6:T8"/>
    <mergeCell ref="U6:U8"/>
    <mergeCell ref="V6:V8"/>
    <mergeCell ref="E7:E8"/>
    <mergeCell ref="K8:M8"/>
    <mergeCell ref="N8:P8"/>
    <mergeCell ref="A21:A22"/>
    <mergeCell ref="B21:B22"/>
    <mergeCell ref="J21:K21"/>
    <mergeCell ref="L21:N21"/>
    <mergeCell ref="O21:Q21"/>
    <mergeCell ref="R21:S21"/>
    <mergeCell ref="V21:V22"/>
    <mergeCell ref="J22:K22"/>
    <mergeCell ref="L22:N22"/>
    <mergeCell ref="O22:Q22"/>
    <mergeCell ref="R22:S22"/>
    <mergeCell ref="V33:V35"/>
    <mergeCell ref="B34:B35"/>
    <mergeCell ref="C34:C35"/>
    <mergeCell ref="D34:D35"/>
    <mergeCell ref="E34:E35"/>
    <mergeCell ref="J34:J35"/>
    <mergeCell ref="P34:R35"/>
    <mergeCell ref="S34:S35"/>
    <mergeCell ref="T34:T35"/>
    <mergeCell ref="U34:U35"/>
    <mergeCell ref="F35:G35"/>
    <mergeCell ref="K41:L41"/>
    <mergeCell ref="M41:O41"/>
    <mergeCell ref="P41:R41"/>
    <mergeCell ref="K42:L42"/>
    <mergeCell ref="M42:O42"/>
    <mergeCell ref="P42:R42"/>
    <mergeCell ref="A33:A35"/>
    <mergeCell ref="B33:C33"/>
    <mergeCell ref="D33:E33"/>
    <mergeCell ref="I33:I35"/>
    <mergeCell ref="J33:O33"/>
    <mergeCell ref="P33:U33"/>
    <mergeCell ref="K40:L40"/>
    <mergeCell ref="M40:O40"/>
    <mergeCell ref="P40:R40"/>
    <mergeCell ref="K39:L39"/>
    <mergeCell ref="M39:O39"/>
    <mergeCell ref="P39:R39"/>
    <mergeCell ref="K38:L38"/>
    <mergeCell ref="M38:O38"/>
    <mergeCell ref="P38:R38"/>
    <mergeCell ref="K37:L37"/>
    <mergeCell ref="M37:O37"/>
    <mergeCell ref="P37:R37"/>
  </mergeCells>
  <phoneticPr fontId="18"/>
  <conditionalFormatting sqref="F37:G37 A26:A29 A36:A42 B40:G42 F36 F38 F28:V28 A23:V25 A9:V17 I36:V42 G26:V27 F29:J29 O29 R29 T29:V29 L29">
    <cfRule type="expression" dxfId="129" priority="44">
      <formula>MOD(ROW(),2)=0</formula>
    </cfRule>
  </conditionalFormatting>
  <conditionalFormatting sqref="B29">
    <cfRule type="expression" dxfId="128" priority="43">
      <formula>MOD(ROW(),2)=0</formula>
    </cfRule>
  </conditionalFormatting>
  <conditionalFormatting sqref="C29">
    <cfRule type="expression" dxfId="127" priority="42">
      <formula>MOD(ROW(),2)=0</formula>
    </cfRule>
  </conditionalFormatting>
  <conditionalFormatting sqref="D29">
    <cfRule type="expression" dxfId="126" priority="41">
      <formula>MOD(ROW(),2)=0</formula>
    </cfRule>
  </conditionalFormatting>
  <conditionalFormatting sqref="E29">
    <cfRule type="expression" dxfId="125" priority="40">
      <formula>MOD(ROW(),2)=0</formula>
    </cfRule>
  </conditionalFormatting>
  <conditionalFormatting sqref="B26">
    <cfRule type="expression" dxfId="124" priority="39">
      <formula>MOD(ROW(),2)=0</formula>
    </cfRule>
  </conditionalFormatting>
  <conditionalFormatting sqref="E36">
    <cfRule type="expression" dxfId="123" priority="30">
      <formula>MOD(ROW(),2)=0</formula>
    </cfRule>
  </conditionalFormatting>
  <conditionalFormatting sqref="F26">
    <cfRule type="expression" dxfId="122" priority="38">
      <formula>MOD(ROW(),2)=0</formula>
    </cfRule>
  </conditionalFormatting>
  <conditionalFormatting sqref="B27">
    <cfRule type="expression" dxfId="121" priority="37">
      <formula>MOD(ROW(),2)=0</formula>
    </cfRule>
  </conditionalFormatting>
  <conditionalFormatting sqref="E38">
    <cfRule type="expression" dxfId="120" priority="24">
      <formula>MOD(ROW(),2)=0</formula>
    </cfRule>
  </conditionalFormatting>
  <conditionalFormatting sqref="F27">
    <cfRule type="expression" dxfId="119" priority="22">
      <formula>MOD(ROW(),2)=0</formula>
    </cfRule>
  </conditionalFormatting>
  <conditionalFormatting sqref="D27">
    <cfRule type="expression" dxfId="118" priority="20">
      <formula>MOD(ROW(),2)=0</formula>
    </cfRule>
  </conditionalFormatting>
  <conditionalFormatting sqref="B28">
    <cfRule type="expression" dxfId="117" priority="36">
      <formula>MOD(ROW(),2)=0</formula>
    </cfRule>
  </conditionalFormatting>
  <conditionalFormatting sqref="C28">
    <cfRule type="expression" dxfId="116" priority="35">
      <formula>MOD(ROW(),2)=0</formula>
    </cfRule>
  </conditionalFormatting>
  <conditionalFormatting sqref="D28">
    <cfRule type="expression" dxfId="115" priority="34">
      <formula>MOD(ROW(),2)=0</formula>
    </cfRule>
  </conditionalFormatting>
  <conditionalFormatting sqref="E28">
    <cfRule type="expression" dxfId="114" priority="33">
      <formula>MOD(ROW(),2)=0</formula>
    </cfRule>
  </conditionalFormatting>
  <conditionalFormatting sqref="B36">
    <cfRule type="expression" dxfId="113" priority="32">
      <formula>MOD(ROW(),2)=0</formula>
    </cfRule>
  </conditionalFormatting>
  <conditionalFormatting sqref="B37">
    <cfRule type="expression" dxfId="112" priority="29">
      <formula>MOD(ROW(),2)=0</formula>
    </cfRule>
  </conditionalFormatting>
  <conditionalFormatting sqref="D36">
    <cfRule type="expression" dxfId="111" priority="31">
      <formula>MOD(ROW(),2)=0</formula>
    </cfRule>
  </conditionalFormatting>
  <conditionalFormatting sqref="B38">
    <cfRule type="expression" dxfId="110" priority="26">
      <formula>MOD(ROW(),2)=0</formula>
    </cfRule>
  </conditionalFormatting>
  <conditionalFormatting sqref="D37">
    <cfRule type="expression" dxfId="109" priority="28">
      <formula>MOD(ROW(),2)=0</formula>
    </cfRule>
  </conditionalFormatting>
  <conditionalFormatting sqref="E37">
    <cfRule type="expression" dxfId="108" priority="27">
      <formula>MOD(ROW(),2)=0</formula>
    </cfRule>
  </conditionalFormatting>
  <conditionalFormatting sqref="B39:G39">
    <cfRule type="expression" dxfId="107" priority="23">
      <formula>MOD(ROW(),2)=0</formula>
    </cfRule>
  </conditionalFormatting>
  <conditionalFormatting sqref="D38">
    <cfRule type="expression" dxfId="106" priority="25">
      <formula>MOD(ROW(),2)=0</formula>
    </cfRule>
  </conditionalFormatting>
  <conditionalFormatting sqref="E27">
    <cfRule type="expression" dxfId="105" priority="21">
      <formula>MOD(ROW(),2)=0</formula>
    </cfRule>
  </conditionalFormatting>
  <conditionalFormatting sqref="C27">
    <cfRule type="expression" dxfId="104" priority="19">
      <formula>MOD(ROW(),2)=0</formula>
    </cfRule>
  </conditionalFormatting>
  <conditionalFormatting sqref="E26">
    <cfRule type="expression" dxfId="103" priority="18">
      <formula>MOD(ROW(),2)=0</formula>
    </cfRule>
  </conditionalFormatting>
  <conditionalFormatting sqref="D26">
    <cfRule type="expression" dxfId="102" priority="17">
      <formula>MOD(ROW(),2)=0</formula>
    </cfRule>
  </conditionalFormatting>
  <conditionalFormatting sqref="C26">
    <cfRule type="expression" dxfId="101" priority="16">
      <formula>MOD(ROW(),2)=0</formula>
    </cfRule>
  </conditionalFormatting>
  <conditionalFormatting sqref="C28">
    <cfRule type="expression" dxfId="100" priority="15">
      <formula>MOD(ROW(),2)=0</formula>
    </cfRule>
  </conditionalFormatting>
  <conditionalFormatting sqref="D28">
    <cfRule type="expression" dxfId="99" priority="14">
      <formula>MOD(ROW(),2)=0</formula>
    </cfRule>
  </conditionalFormatting>
  <conditionalFormatting sqref="E28">
    <cfRule type="expression" dxfId="98" priority="13">
      <formula>MOD(ROW(),2)=0</formula>
    </cfRule>
  </conditionalFormatting>
  <conditionalFormatting sqref="F28">
    <cfRule type="expression" dxfId="97" priority="12">
      <formula>MOD(ROW(),2)=0</formula>
    </cfRule>
  </conditionalFormatting>
  <conditionalFormatting sqref="G36">
    <cfRule type="expression" dxfId="96" priority="11">
      <formula>MOD(ROW(),2)=0</formula>
    </cfRule>
  </conditionalFormatting>
  <conditionalFormatting sqref="G38">
    <cfRule type="expression" dxfId="95" priority="10">
      <formula>MOD(ROW(),2)=0</formula>
    </cfRule>
  </conditionalFormatting>
  <conditionalFormatting sqref="D36">
    <cfRule type="expression" dxfId="94" priority="9">
      <formula>MOD(ROW(),2)=0</formula>
    </cfRule>
  </conditionalFormatting>
  <conditionalFormatting sqref="E36">
    <cfRule type="expression" dxfId="93" priority="8">
      <formula>MOD(ROW(),2)=0</formula>
    </cfRule>
  </conditionalFormatting>
  <conditionalFormatting sqref="D37">
    <cfRule type="expression" dxfId="92" priority="7">
      <formula>MOD(ROW(),2)=0</formula>
    </cfRule>
  </conditionalFormatting>
  <conditionalFormatting sqref="E37">
    <cfRule type="expression" dxfId="91" priority="6">
      <formula>MOD(ROW(),2)=0</formula>
    </cfRule>
  </conditionalFormatting>
  <conditionalFormatting sqref="D38">
    <cfRule type="expression" dxfId="90" priority="5">
      <formula>MOD(ROW(),2)=0</formula>
    </cfRule>
  </conditionalFormatting>
  <conditionalFormatting sqref="E38">
    <cfRule type="expression" dxfId="89" priority="4">
      <formula>MOD(ROW(),2)=0</formula>
    </cfRule>
  </conditionalFormatting>
  <conditionalFormatting sqref="C36">
    <cfRule type="expression" dxfId="88" priority="3">
      <formula>MOD(ROW(),2)=0</formula>
    </cfRule>
  </conditionalFormatting>
  <conditionalFormatting sqref="C37">
    <cfRule type="expression" dxfId="87" priority="2">
      <formula>MOD(ROW(),2)=0</formula>
    </cfRule>
  </conditionalFormatting>
  <conditionalFormatting sqref="C38">
    <cfRule type="expression" dxfId="86"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colBreaks count="1" manualBreakCount="1">
    <brk id="2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Z52"/>
  <sheetViews>
    <sheetView view="pageBreakPreview" zoomScale="60" zoomScaleNormal="100" workbookViewId="0">
      <selection sqref="A1:Q40"/>
    </sheetView>
  </sheetViews>
  <sheetFormatPr defaultRowHeight="18" customHeight="1" x14ac:dyDescent="0.15"/>
  <cols>
    <col min="1" max="1" width="11.7109375" style="8" customWidth="1"/>
    <col min="2" max="17" width="5.5703125" style="8" customWidth="1"/>
    <col min="18" max="19" width="10.7109375" style="8" customWidth="1"/>
    <col min="20" max="20" width="10.85546875" style="8" customWidth="1"/>
    <col min="21" max="16384" width="9.140625" style="8"/>
  </cols>
  <sheetData>
    <row r="1" spans="1:26" ht="15" customHeight="1" x14ac:dyDescent="0.15">
      <c r="A1" s="422" t="s">
        <v>178</v>
      </c>
      <c r="B1" s="422"/>
      <c r="C1" s="422"/>
      <c r="D1" s="422"/>
      <c r="E1" s="422"/>
      <c r="F1" s="422"/>
      <c r="G1" s="422"/>
      <c r="H1" s="422"/>
      <c r="I1" s="422"/>
      <c r="J1" s="422"/>
      <c r="K1" s="422"/>
      <c r="L1" s="422"/>
      <c r="M1" s="422"/>
      <c r="N1" s="422"/>
      <c r="O1" s="422"/>
      <c r="P1" s="422"/>
      <c r="Q1" s="422"/>
    </row>
    <row r="2" spans="1:26" ht="18.75" customHeight="1" x14ac:dyDescent="0.15"/>
    <row r="3" spans="1:26" ht="50.1" customHeight="1" x14ac:dyDescent="0.15">
      <c r="A3" s="424" t="s">
        <v>292</v>
      </c>
      <c r="B3" s="424"/>
      <c r="C3" s="424"/>
      <c r="D3" s="424"/>
      <c r="E3" s="424"/>
      <c r="F3" s="424"/>
      <c r="G3" s="424"/>
      <c r="H3" s="424"/>
      <c r="I3" s="424"/>
      <c r="J3" s="424"/>
      <c r="K3" s="424"/>
      <c r="L3" s="424"/>
      <c r="M3" s="424"/>
      <c r="N3" s="424"/>
      <c r="O3" s="424"/>
      <c r="P3" s="424"/>
      <c r="Q3" s="424"/>
    </row>
    <row r="4" spans="1:26" ht="15" customHeight="1" x14ac:dyDescent="0.15"/>
    <row r="5" spans="1:26" ht="15" customHeight="1" thickBot="1" x14ac:dyDescent="0.2">
      <c r="A5" s="8" t="s">
        <v>291</v>
      </c>
      <c r="B5" s="120"/>
      <c r="C5" s="120"/>
      <c r="D5" s="120"/>
      <c r="E5" s="120"/>
      <c r="F5" s="120"/>
      <c r="Q5" s="28" t="s">
        <v>59</v>
      </c>
    </row>
    <row r="6" spans="1:26" ht="24.95" customHeight="1" x14ac:dyDescent="0.15">
      <c r="A6" s="556" t="s">
        <v>121</v>
      </c>
      <c r="B6" s="533"/>
      <c r="C6" s="563" t="s">
        <v>293</v>
      </c>
      <c r="D6" s="564"/>
      <c r="E6" s="565"/>
      <c r="F6" s="563" t="s">
        <v>294</v>
      </c>
      <c r="G6" s="564"/>
      <c r="H6" s="565"/>
      <c r="I6" s="504" t="s">
        <v>295</v>
      </c>
      <c r="J6" s="505"/>
      <c r="K6" s="506"/>
      <c r="L6" s="504" t="s">
        <v>296</v>
      </c>
      <c r="M6" s="505"/>
      <c r="N6" s="506"/>
      <c r="O6" s="504" t="s">
        <v>297</v>
      </c>
      <c r="P6" s="505"/>
      <c r="Q6" s="510"/>
    </row>
    <row r="7" spans="1:26" ht="24.95" customHeight="1" x14ac:dyDescent="0.15">
      <c r="A7" s="557"/>
      <c r="B7" s="407"/>
      <c r="C7" s="566"/>
      <c r="D7" s="567"/>
      <c r="E7" s="568"/>
      <c r="F7" s="566"/>
      <c r="G7" s="567"/>
      <c r="H7" s="568"/>
      <c r="I7" s="507"/>
      <c r="J7" s="508"/>
      <c r="K7" s="509"/>
      <c r="L7" s="507"/>
      <c r="M7" s="508"/>
      <c r="N7" s="509"/>
      <c r="O7" s="507"/>
      <c r="P7" s="508"/>
      <c r="Q7" s="511"/>
    </row>
    <row r="8" spans="1:26" ht="18" customHeight="1" x14ac:dyDescent="0.15">
      <c r="A8" s="561" t="s">
        <v>207</v>
      </c>
      <c r="B8" s="562"/>
      <c r="C8" s="569">
        <v>317191</v>
      </c>
      <c r="D8" s="570"/>
      <c r="E8" s="570"/>
      <c r="F8" s="570">
        <v>311725</v>
      </c>
      <c r="G8" s="570"/>
      <c r="H8" s="570"/>
      <c r="I8" s="503">
        <v>0.98276748079233023</v>
      </c>
      <c r="J8" s="503"/>
      <c r="K8" s="503"/>
      <c r="L8" s="497">
        <v>301241</v>
      </c>
      <c r="M8" s="497"/>
      <c r="N8" s="497"/>
      <c r="O8" s="498">
        <v>96.636779212446868</v>
      </c>
      <c r="P8" s="498"/>
      <c r="Q8" s="499"/>
    </row>
    <row r="9" spans="1:26" ht="18" customHeight="1" x14ac:dyDescent="0.15">
      <c r="A9" s="513" t="s">
        <v>208</v>
      </c>
      <c r="B9" s="516"/>
      <c r="C9" s="558">
        <v>125570</v>
      </c>
      <c r="D9" s="518"/>
      <c r="E9" s="518"/>
      <c r="F9" s="518">
        <v>84554</v>
      </c>
      <c r="G9" s="518"/>
      <c r="H9" s="518"/>
      <c r="I9" s="512">
        <v>0.67336147168909777</v>
      </c>
      <c r="J9" s="512"/>
      <c r="K9" s="512"/>
      <c r="L9" s="500">
        <v>68796</v>
      </c>
      <c r="M9" s="500"/>
      <c r="N9" s="500"/>
      <c r="O9" s="501">
        <v>81.363389076802989</v>
      </c>
      <c r="P9" s="501"/>
      <c r="Q9" s="502"/>
    </row>
    <row r="10" spans="1:26" ht="18" customHeight="1" x14ac:dyDescent="0.15">
      <c r="A10" s="513" t="s">
        <v>213</v>
      </c>
      <c r="B10" s="516"/>
      <c r="C10" s="558">
        <v>99902</v>
      </c>
      <c r="D10" s="518"/>
      <c r="E10" s="518"/>
      <c r="F10" s="518">
        <v>95843</v>
      </c>
      <c r="G10" s="518"/>
      <c r="H10" s="518"/>
      <c r="I10" s="512">
        <v>0.95937018277912356</v>
      </c>
      <c r="J10" s="512"/>
      <c r="K10" s="512"/>
      <c r="L10" s="500">
        <v>80988</v>
      </c>
      <c r="M10" s="500"/>
      <c r="N10" s="500"/>
      <c r="O10" s="501">
        <v>84.500693843055828</v>
      </c>
      <c r="P10" s="501"/>
      <c r="Q10" s="502"/>
    </row>
    <row r="11" spans="1:26" ht="18" customHeight="1" x14ac:dyDescent="0.15">
      <c r="A11" s="513" t="s">
        <v>209</v>
      </c>
      <c r="B11" s="516"/>
      <c r="C11" s="558">
        <v>54769</v>
      </c>
      <c r="D11" s="518"/>
      <c r="E11" s="518"/>
      <c r="F11" s="518">
        <v>8406</v>
      </c>
      <c r="G11" s="518"/>
      <c r="H11" s="518"/>
      <c r="I11" s="512">
        <v>0.15348098376819003</v>
      </c>
      <c r="J11" s="512"/>
      <c r="K11" s="512"/>
      <c r="L11" s="500">
        <v>7173</v>
      </c>
      <c r="M11" s="500"/>
      <c r="N11" s="500"/>
      <c r="O11" s="501">
        <v>85.331905781584581</v>
      </c>
      <c r="P11" s="501"/>
      <c r="Q11" s="502"/>
    </row>
    <row r="12" spans="1:26" ht="18" customHeight="1" x14ac:dyDescent="0.15">
      <c r="A12" s="513" t="s">
        <v>210</v>
      </c>
      <c r="B12" s="516"/>
      <c r="C12" s="558">
        <v>48813</v>
      </c>
      <c r="D12" s="518"/>
      <c r="E12" s="518"/>
      <c r="F12" s="518">
        <v>16072</v>
      </c>
      <c r="G12" s="518"/>
      <c r="H12" s="518"/>
      <c r="I12" s="512">
        <v>0.3292565505090857</v>
      </c>
      <c r="J12" s="512"/>
      <c r="K12" s="512"/>
      <c r="L12" s="500">
        <v>10467</v>
      </c>
      <c r="M12" s="500"/>
      <c r="N12" s="500"/>
      <c r="O12" s="501">
        <v>65.125684420109508</v>
      </c>
      <c r="P12" s="501"/>
      <c r="Q12" s="502"/>
    </row>
    <row r="13" spans="1:26" ht="18" customHeight="1" x14ac:dyDescent="0.15">
      <c r="A13" s="513" t="s">
        <v>211</v>
      </c>
      <c r="B13" s="516"/>
      <c r="C13" s="558">
        <v>115112</v>
      </c>
      <c r="D13" s="518"/>
      <c r="E13" s="518"/>
      <c r="F13" s="518">
        <v>111800</v>
      </c>
      <c r="G13" s="518"/>
      <c r="H13" s="518"/>
      <c r="I13" s="512">
        <v>0.97122802140524012</v>
      </c>
      <c r="J13" s="512"/>
      <c r="K13" s="512"/>
      <c r="L13" s="500">
        <v>106188</v>
      </c>
      <c r="M13" s="500"/>
      <c r="N13" s="500"/>
      <c r="O13" s="501">
        <v>94.980322003577825</v>
      </c>
      <c r="P13" s="501"/>
      <c r="Q13" s="502"/>
    </row>
    <row r="14" spans="1:26" ht="18" customHeight="1" x14ac:dyDescent="0.15">
      <c r="A14" s="513" t="s">
        <v>212</v>
      </c>
      <c r="B14" s="516"/>
      <c r="C14" s="559">
        <v>63644</v>
      </c>
      <c r="D14" s="560"/>
      <c r="E14" s="560"/>
      <c r="F14" s="518">
        <v>44614</v>
      </c>
      <c r="G14" s="518"/>
      <c r="H14" s="518"/>
      <c r="I14" s="512">
        <v>0.7009930236942995</v>
      </c>
      <c r="J14" s="512"/>
      <c r="K14" s="512"/>
      <c r="L14" s="500">
        <v>39240</v>
      </c>
      <c r="M14" s="500"/>
      <c r="N14" s="500"/>
      <c r="O14" s="501">
        <v>87.95445375890975</v>
      </c>
      <c r="P14" s="501"/>
      <c r="Q14" s="502"/>
    </row>
    <row r="15" spans="1:26" ht="18" customHeight="1" x14ac:dyDescent="0.15">
      <c r="A15" s="513" t="s">
        <v>214</v>
      </c>
      <c r="B15" s="516"/>
      <c r="C15" s="558">
        <v>62126</v>
      </c>
      <c r="D15" s="518"/>
      <c r="E15" s="518"/>
      <c r="F15" s="518">
        <v>43236</v>
      </c>
      <c r="G15" s="518"/>
      <c r="H15" s="518"/>
      <c r="I15" s="512">
        <v>0.69594050799987128</v>
      </c>
      <c r="J15" s="512"/>
      <c r="K15" s="512"/>
      <c r="L15" s="500">
        <v>36812</v>
      </c>
      <c r="M15" s="500"/>
      <c r="N15" s="500"/>
      <c r="O15" s="501">
        <v>85.142011286890551</v>
      </c>
      <c r="P15" s="501"/>
      <c r="Q15" s="502"/>
      <c r="R15" s="114"/>
      <c r="S15" s="114"/>
      <c r="T15" s="114"/>
      <c r="U15" s="114"/>
      <c r="V15" s="114"/>
      <c r="W15" s="114"/>
      <c r="X15" s="114"/>
      <c r="Y15" s="114"/>
      <c r="Z15" s="114"/>
    </row>
    <row r="16" spans="1:26" ht="18" customHeight="1" x14ac:dyDescent="0.15">
      <c r="A16" s="513" t="s">
        <v>68</v>
      </c>
      <c r="B16" s="516"/>
      <c r="C16" s="517">
        <v>142520</v>
      </c>
      <c r="D16" s="425"/>
      <c r="E16" s="425"/>
      <c r="F16" s="425">
        <v>138765</v>
      </c>
      <c r="G16" s="425"/>
      <c r="H16" s="425"/>
      <c r="I16" s="512">
        <v>0.97365282065674996</v>
      </c>
      <c r="J16" s="512"/>
      <c r="K16" s="512"/>
      <c r="L16" s="500">
        <v>123507</v>
      </c>
      <c r="M16" s="500"/>
      <c r="N16" s="500"/>
      <c r="O16" s="501">
        <v>89.004431953302344</v>
      </c>
      <c r="P16" s="501"/>
      <c r="Q16" s="502"/>
    </row>
    <row r="17" spans="1:26" ht="18" customHeight="1" x14ac:dyDescent="0.15">
      <c r="A17" s="513" t="s">
        <v>69</v>
      </c>
      <c r="B17" s="514"/>
      <c r="C17" s="515">
        <v>65594</v>
      </c>
      <c r="D17" s="425"/>
      <c r="E17" s="425"/>
      <c r="F17" s="425">
        <v>52007</v>
      </c>
      <c r="G17" s="425"/>
      <c r="H17" s="425"/>
      <c r="I17" s="512">
        <v>0.7928621520261</v>
      </c>
      <c r="J17" s="512"/>
      <c r="K17" s="512"/>
      <c r="L17" s="500">
        <v>42245</v>
      </c>
      <c r="M17" s="500"/>
      <c r="N17" s="500"/>
      <c r="O17" s="501">
        <v>81.229449881746689</v>
      </c>
      <c r="P17" s="501"/>
      <c r="Q17" s="502"/>
    </row>
    <row r="18" spans="1:26" ht="18" customHeight="1" thickBot="1" x14ac:dyDescent="0.2">
      <c r="A18" s="535" t="s">
        <v>70</v>
      </c>
      <c r="B18" s="536"/>
      <c r="C18" s="537">
        <v>45530</v>
      </c>
      <c r="D18" s="454"/>
      <c r="E18" s="454"/>
      <c r="F18" s="454">
        <v>12220</v>
      </c>
      <c r="G18" s="454"/>
      <c r="H18" s="454"/>
      <c r="I18" s="528">
        <v>0.26839446518778826</v>
      </c>
      <c r="J18" s="528"/>
      <c r="K18" s="528"/>
      <c r="L18" s="529">
        <v>8315</v>
      </c>
      <c r="M18" s="529"/>
      <c r="N18" s="529"/>
      <c r="O18" s="530">
        <v>68.044189852700484</v>
      </c>
      <c r="P18" s="530"/>
      <c r="Q18" s="531"/>
    </row>
    <row r="19" spans="1:26" ht="15" customHeight="1" x14ac:dyDescent="0.15">
      <c r="A19" s="8" t="s">
        <v>101</v>
      </c>
      <c r="P19" s="291"/>
      <c r="Q19" s="65" t="s">
        <v>154</v>
      </c>
    </row>
    <row r="20" spans="1:26" ht="15" customHeight="1" x14ac:dyDescent="0.15">
      <c r="A20" s="8" t="s">
        <v>215</v>
      </c>
      <c r="Q20" s="28"/>
    </row>
    <row r="21" spans="1:26" ht="15" customHeight="1" x14ac:dyDescent="0.15">
      <c r="A21" s="8" t="s">
        <v>216</v>
      </c>
      <c r="Q21" s="28"/>
    </row>
    <row r="22" spans="1:26" ht="15" customHeight="1" x14ac:dyDescent="0.15">
      <c r="Q22" s="28"/>
    </row>
    <row r="23" spans="1:26" ht="15" customHeight="1" thickBot="1" x14ac:dyDescent="0.2">
      <c r="A23" s="8" t="s">
        <v>217</v>
      </c>
      <c r="Q23" s="28" t="s">
        <v>71</v>
      </c>
      <c r="U23" s="114"/>
    </row>
    <row r="24" spans="1:26" ht="30" customHeight="1" x14ac:dyDescent="0.15">
      <c r="A24" s="410" t="s">
        <v>220</v>
      </c>
      <c r="B24" s="532" t="s">
        <v>31</v>
      </c>
      <c r="C24" s="533"/>
      <c r="D24" s="417" t="s">
        <v>72</v>
      </c>
      <c r="E24" s="477"/>
      <c r="F24" s="477"/>
      <c r="G24" s="418"/>
      <c r="H24" s="417" t="s">
        <v>73</v>
      </c>
      <c r="I24" s="477"/>
      <c r="J24" s="477"/>
      <c r="K24" s="418"/>
      <c r="L24" s="417" t="s">
        <v>74</v>
      </c>
      <c r="M24" s="477"/>
      <c r="N24" s="477"/>
      <c r="O24" s="477"/>
      <c r="P24" s="477"/>
      <c r="Q24" s="534"/>
      <c r="U24" s="43"/>
    </row>
    <row r="25" spans="1:26" ht="30" customHeight="1" x14ac:dyDescent="0.15">
      <c r="A25" s="411"/>
      <c r="B25" s="526" t="s">
        <v>221</v>
      </c>
      <c r="C25" s="527"/>
      <c r="D25" s="519" t="s">
        <v>223</v>
      </c>
      <c r="E25" s="520"/>
      <c r="F25" s="521" t="s">
        <v>222</v>
      </c>
      <c r="G25" s="522"/>
      <c r="H25" s="519" t="s">
        <v>223</v>
      </c>
      <c r="I25" s="520"/>
      <c r="J25" s="521" t="s">
        <v>224</v>
      </c>
      <c r="K25" s="522"/>
      <c r="L25" s="523" t="s">
        <v>225</v>
      </c>
      <c r="M25" s="524"/>
      <c r="N25" s="523" t="s">
        <v>226</v>
      </c>
      <c r="O25" s="524"/>
      <c r="P25" s="523" t="s">
        <v>227</v>
      </c>
      <c r="Q25" s="525"/>
      <c r="U25" s="114"/>
    </row>
    <row r="26" spans="1:26" ht="18" customHeight="1" x14ac:dyDescent="0.15">
      <c r="A26" s="148" t="s">
        <v>171</v>
      </c>
      <c r="B26" s="574">
        <v>113447</v>
      </c>
      <c r="C26" s="496"/>
      <c r="D26" s="496">
        <v>42064</v>
      </c>
      <c r="E26" s="496"/>
      <c r="F26" s="496">
        <v>110107</v>
      </c>
      <c r="G26" s="496"/>
      <c r="H26" s="496">
        <v>39002</v>
      </c>
      <c r="I26" s="496"/>
      <c r="J26" s="496">
        <v>104592</v>
      </c>
      <c r="K26" s="496"/>
      <c r="L26" s="538">
        <v>0.97055893941664384</v>
      </c>
      <c r="M26" s="538"/>
      <c r="N26" s="538">
        <v>0.92194593069891673</v>
      </c>
      <c r="O26" s="538"/>
      <c r="P26" s="538">
        <v>0.94991235797905671</v>
      </c>
      <c r="Q26" s="540"/>
      <c r="U26" s="114"/>
    </row>
    <row r="27" spans="1:26" ht="18" customHeight="1" x14ac:dyDescent="0.15">
      <c r="A27" s="148" t="s">
        <v>162</v>
      </c>
      <c r="B27" s="515">
        <v>114059</v>
      </c>
      <c r="C27" s="425"/>
      <c r="D27" s="425">
        <v>42658</v>
      </c>
      <c r="E27" s="425"/>
      <c r="F27" s="425">
        <v>110779</v>
      </c>
      <c r="G27" s="425"/>
      <c r="H27" s="425">
        <v>39523</v>
      </c>
      <c r="I27" s="425"/>
      <c r="J27" s="425">
        <v>105183</v>
      </c>
      <c r="K27" s="425"/>
      <c r="L27" s="539">
        <v>0.97124295320842724</v>
      </c>
      <c r="M27" s="539"/>
      <c r="N27" s="539">
        <v>0.92218062581646343</v>
      </c>
      <c r="O27" s="539"/>
      <c r="P27" s="539">
        <v>0.94948501069697322</v>
      </c>
      <c r="Q27" s="541"/>
      <c r="U27" s="114"/>
    </row>
    <row r="28" spans="1:26" ht="18" customHeight="1" x14ac:dyDescent="0.15">
      <c r="A28" s="148" t="s">
        <v>153</v>
      </c>
      <c r="B28" s="515">
        <v>114830</v>
      </c>
      <c r="C28" s="425"/>
      <c r="D28" s="425">
        <v>43406</v>
      </c>
      <c r="E28" s="425"/>
      <c r="F28" s="425">
        <v>111527</v>
      </c>
      <c r="G28" s="425"/>
      <c r="H28" s="425">
        <v>40270</v>
      </c>
      <c r="I28" s="425"/>
      <c r="J28" s="425">
        <v>105922</v>
      </c>
      <c r="K28" s="425"/>
      <c r="L28" s="539">
        <v>0.9712357397892537</v>
      </c>
      <c r="M28" s="539"/>
      <c r="N28" s="539">
        <v>0.92242445354001568</v>
      </c>
      <c r="O28" s="539"/>
      <c r="P28" s="539">
        <v>0.94974311153352997</v>
      </c>
      <c r="Q28" s="541"/>
      <c r="R28" s="114"/>
      <c r="S28" s="114"/>
      <c r="T28" s="114"/>
      <c r="U28" s="114"/>
      <c r="V28" s="114"/>
      <c r="W28" s="114"/>
      <c r="X28" s="114"/>
      <c r="Y28" s="114"/>
      <c r="Z28" s="114"/>
    </row>
    <row r="29" spans="1:26" ht="18" customHeight="1" x14ac:dyDescent="0.15">
      <c r="A29" s="148" t="s">
        <v>163</v>
      </c>
      <c r="B29" s="515">
        <v>115420</v>
      </c>
      <c r="C29" s="425"/>
      <c r="D29" s="425">
        <v>43980</v>
      </c>
      <c r="E29" s="425"/>
      <c r="F29" s="425">
        <v>112101</v>
      </c>
      <c r="G29" s="425"/>
      <c r="H29" s="425">
        <v>40844</v>
      </c>
      <c r="I29" s="425"/>
      <c r="J29" s="425">
        <v>106495</v>
      </c>
      <c r="K29" s="425"/>
      <c r="L29" s="539">
        <v>0.97124415179345003</v>
      </c>
      <c r="M29" s="539"/>
      <c r="N29" s="539">
        <v>0.92267371339455895</v>
      </c>
      <c r="O29" s="539"/>
      <c r="P29" s="539">
        <v>0.94999152549932653</v>
      </c>
      <c r="Q29" s="541"/>
      <c r="U29" s="43"/>
    </row>
    <row r="30" spans="1:26" ht="18" customHeight="1" thickBot="1" x14ac:dyDescent="0.2">
      <c r="A30" s="66" t="s">
        <v>193</v>
      </c>
      <c r="B30" s="537">
        <v>115112</v>
      </c>
      <c r="C30" s="454"/>
      <c r="D30" s="454">
        <v>43679</v>
      </c>
      <c r="E30" s="454"/>
      <c r="F30" s="454">
        <v>111800</v>
      </c>
      <c r="G30" s="454"/>
      <c r="H30" s="454">
        <v>40543</v>
      </c>
      <c r="I30" s="454"/>
      <c r="J30" s="454">
        <v>106188</v>
      </c>
      <c r="K30" s="454"/>
      <c r="L30" s="545">
        <v>0.97122802140524012</v>
      </c>
      <c r="M30" s="545"/>
      <c r="N30" s="542">
        <v>0.92247550211967477</v>
      </c>
      <c r="O30" s="542"/>
      <c r="P30" s="543">
        <v>0.94980322003577822</v>
      </c>
      <c r="Q30" s="544"/>
      <c r="U30" s="43"/>
    </row>
    <row r="31" spans="1:26" ht="15" customHeight="1" x14ac:dyDescent="0.15">
      <c r="A31" s="8" t="s">
        <v>102</v>
      </c>
      <c r="F31" s="291"/>
      <c r="P31" s="291"/>
      <c r="Q31" s="65" t="s">
        <v>154</v>
      </c>
      <c r="V31" s="43"/>
    </row>
    <row r="32" spans="1:26" ht="15" customHeight="1" x14ac:dyDescent="0.15">
      <c r="F32" s="291"/>
    </row>
    <row r="33" spans="1:26" ht="15" customHeight="1" thickBot="1" x14ac:dyDescent="0.2">
      <c r="A33" s="8" t="s">
        <v>177</v>
      </c>
      <c r="F33" s="291"/>
      <c r="O33" s="291"/>
      <c r="P33" s="291"/>
      <c r="Q33" s="65" t="s">
        <v>75</v>
      </c>
    </row>
    <row r="34" spans="1:26" ht="30" customHeight="1" x14ac:dyDescent="0.15">
      <c r="A34" s="301" t="s">
        <v>228</v>
      </c>
      <c r="B34" s="546" t="s">
        <v>231</v>
      </c>
      <c r="C34" s="547"/>
      <c r="D34" s="547"/>
      <c r="E34" s="547"/>
      <c r="F34" s="547"/>
      <c r="G34" s="573"/>
      <c r="H34" s="417" t="s">
        <v>76</v>
      </c>
      <c r="I34" s="477"/>
      <c r="J34" s="477"/>
      <c r="K34" s="477"/>
      <c r="L34" s="418"/>
      <c r="M34" s="546" t="s">
        <v>232</v>
      </c>
      <c r="N34" s="547"/>
      <c r="O34" s="547"/>
      <c r="P34" s="547"/>
      <c r="Q34" s="548"/>
    </row>
    <row r="35" spans="1:26" ht="18" customHeight="1" x14ac:dyDescent="0.15">
      <c r="A35" s="309" t="s">
        <v>229</v>
      </c>
      <c r="B35" s="572">
        <v>1</v>
      </c>
      <c r="C35" s="496"/>
      <c r="D35" s="496"/>
      <c r="E35" s="496"/>
      <c r="F35" s="496"/>
      <c r="G35" s="496"/>
      <c r="H35" s="550">
        <v>234</v>
      </c>
      <c r="I35" s="550"/>
      <c r="J35" s="550"/>
      <c r="K35" s="550"/>
      <c r="L35" s="550"/>
      <c r="M35" s="496">
        <v>234</v>
      </c>
      <c r="N35" s="496"/>
      <c r="O35" s="496"/>
      <c r="P35" s="496"/>
      <c r="Q35" s="551"/>
    </row>
    <row r="36" spans="1:26" ht="18" customHeight="1" x14ac:dyDescent="0.15">
      <c r="A36" s="303">
        <v>30</v>
      </c>
      <c r="B36" s="571">
        <v>0</v>
      </c>
      <c r="C36" s="552"/>
      <c r="D36" s="552"/>
      <c r="E36" s="552"/>
      <c r="F36" s="552"/>
      <c r="G36" s="552"/>
      <c r="H36" s="552">
        <v>0</v>
      </c>
      <c r="I36" s="552"/>
      <c r="J36" s="552"/>
      <c r="K36" s="552"/>
      <c r="L36" s="552"/>
      <c r="M36" s="552">
        <v>0</v>
      </c>
      <c r="N36" s="552"/>
      <c r="O36" s="552"/>
      <c r="P36" s="552"/>
      <c r="Q36" s="553"/>
    </row>
    <row r="37" spans="1:26" ht="18" customHeight="1" x14ac:dyDescent="0.15">
      <c r="A37" s="303" t="s">
        <v>230</v>
      </c>
      <c r="B37" s="517">
        <v>1</v>
      </c>
      <c r="C37" s="425"/>
      <c r="D37" s="425"/>
      <c r="E37" s="425"/>
      <c r="F37" s="425"/>
      <c r="G37" s="425"/>
      <c r="H37" s="425">
        <v>560</v>
      </c>
      <c r="I37" s="425"/>
      <c r="J37" s="425"/>
      <c r="K37" s="425"/>
      <c r="L37" s="425"/>
      <c r="M37" s="552">
        <v>560</v>
      </c>
      <c r="N37" s="552"/>
      <c r="O37" s="552"/>
      <c r="P37" s="552"/>
      <c r="Q37" s="553"/>
    </row>
    <row r="38" spans="1:26" ht="18" customHeight="1" x14ac:dyDescent="0.15">
      <c r="A38" s="303">
        <v>2</v>
      </c>
      <c r="B38" s="571">
        <v>0</v>
      </c>
      <c r="C38" s="552"/>
      <c r="D38" s="552"/>
      <c r="E38" s="552"/>
      <c r="F38" s="552"/>
      <c r="G38" s="552"/>
      <c r="H38" s="552">
        <v>0</v>
      </c>
      <c r="I38" s="552"/>
      <c r="J38" s="552"/>
      <c r="K38" s="552"/>
      <c r="L38" s="552"/>
      <c r="M38" s="552">
        <v>0</v>
      </c>
      <c r="N38" s="552"/>
      <c r="O38" s="552"/>
      <c r="P38" s="552"/>
      <c r="Q38" s="553"/>
    </row>
    <row r="39" spans="1:26" ht="18" customHeight="1" thickBot="1" x14ac:dyDescent="0.2">
      <c r="A39" s="116">
        <v>3</v>
      </c>
      <c r="B39" s="537">
        <v>2</v>
      </c>
      <c r="C39" s="454"/>
      <c r="D39" s="454"/>
      <c r="E39" s="454"/>
      <c r="F39" s="454"/>
      <c r="G39" s="454"/>
      <c r="H39" s="549">
        <v>580</v>
      </c>
      <c r="I39" s="549"/>
      <c r="J39" s="549"/>
      <c r="K39" s="549"/>
      <c r="L39" s="549"/>
      <c r="M39" s="554">
        <v>290</v>
      </c>
      <c r="N39" s="554"/>
      <c r="O39" s="554"/>
      <c r="P39" s="554"/>
      <c r="Q39" s="555"/>
    </row>
    <row r="40" spans="1:26" ht="15" customHeight="1" x14ac:dyDescent="0.15">
      <c r="B40" s="291"/>
      <c r="C40" s="291"/>
      <c r="D40" s="291"/>
      <c r="E40" s="291"/>
      <c r="F40" s="291"/>
      <c r="G40" s="291"/>
      <c r="M40" s="291"/>
      <c r="N40" s="291"/>
      <c r="O40" s="291"/>
      <c r="P40" s="291"/>
      <c r="Q40" s="65" t="s">
        <v>154</v>
      </c>
      <c r="R40" s="114"/>
      <c r="S40" s="114"/>
      <c r="T40" s="114"/>
      <c r="U40" s="114"/>
      <c r="V40" s="114"/>
      <c r="W40" s="114"/>
      <c r="X40" s="114"/>
      <c r="Y40" s="114"/>
      <c r="Z40" s="114"/>
    </row>
    <row r="41" spans="1:26" ht="15" customHeight="1" x14ac:dyDescent="0.15"/>
    <row r="42" spans="1:26" ht="15" customHeight="1" x14ac:dyDescent="0.15"/>
    <row r="43" spans="1:26" ht="18" customHeight="1" x14ac:dyDescent="0.15">
      <c r="F43" s="114"/>
    </row>
    <row r="44" spans="1:26" ht="18" customHeight="1" x14ac:dyDescent="0.15">
      <c r="F44" s="114"/>
    </row>
    <row r="45" spans="1:26" ht="18" customHeight="1" x14ac:dyDescent="0.15">
      <c r="F45" s="114"/>
    </row>
    <row r="46" spans="1:26" ht="18" customHeight="1" x14ac:dyDescent="0.15">
      <c r="F46" s="114"/>
    </row>
    <row r="47" spans="1:26" ht="18" customHeight="1" x14ac:dyDescent="0.15">
      <c r="F47" s="114"/>
    </row>
    <row r="48" spans="1:26" ht="18" customHeight="1" x14ac:dyDescent="0.15">
      <c r="F48" s="114"/>
    </row>
    <row r="49" spans="6:6" ht="18" customHeight="1" x14ac:dyDescent="0.15">
      <c r="F49" s="114"/>
    </row>
    <row r="50" spans="6:6" ht="18" customHeight="1" x14ac:dyDescent="0.15">
      <c r="F50" s="114"/>
    </row>
    <row r="51" spans="6:6" ht="18" customHeight="1" x14ac:dyDescent="0.15">
      <c r="F51" s="114"/>
    </row>
    <row r="52" spans="6:6" ht="18" customHeight="1" x14ac:dyDescent="0.15">
      <c r="F52" s="114"/>
    </row>
  </sheetData>
  <sheetProtection sheet="1"/>
  <mergeCells count="145">
    <mergeCell ref="B37:G37"/>
    <mergeCell ref="B38:G38"/>
    <mergeCell ref="B39:G39"/>
    <mergeCell ref="N28:O28"/>
    <mergeCell ref="P28:Q28"/>
    <mergeCell ref="F26:G26"/>
    <mergeCell ref="B36:G36"/>
    <mergeCell ref="B35:G35"/>
    <mergeCell ref="B34:G34"/>
    <mergeCell ref="B28:C28"/>
    <mergeCell ref="D28:E28"/>
    <mergeCell ref="F28:G28"/>
    <mergeCell ref="H28:I28"/>
    <mergeCell ref="J28:K28"/>
    <mergeCell ref="B29:C29"/>
    <mergeCell ref="D29:E29"/>
    <mergeCell ref="F29:G29"/>
    <mergeCell ref="B30:C30"/>
    <mergeCell ref="D30:E30"/>
    <mergeCell ref="F30:G30"/>
    <mergeCell ref="B26:C26"/>
    <mergeCell ref="D26:E26"/>
    <mergeCell ref="B27:C27"/>
    <mergeCell ref="D27:E27"/>
    <mergeCell ref="F27:G27"/>
    <mergeCell ref="F14:H14"/>
    <mergeCell ref="F13:H13"/>
    <mergeCell ref="F12:H12"/>
    <mergeCell ref="F11:H11"/>
    <mergeCell ref="F10:H10"/>
    <mergeCell ref="C6:E7"/>
    <mergeCell ref="F6:H7"/>
    <mergeCell ref="C8:E8"/>
    <mergeCell ref="C9:E9"/>
    <mergeCell ref="F9:H9"/>
    <mergeCell ref="F8:H8"/>
    <mergeCell ref="H26:I26"/>
    <mergeCell ref="I13:K13"/>
    <mergeCell ref="I9:K9"/>
    <mergeCell ref="J26:K26"/>
    <mergeCell ref="A13:B13"/>
    <mergeCell ref="A14:B14"/>
    <mergeCell ref="A15:B15"/>
    <mergeCell ref="A6:B7"/>
    <mergeCell ref="C10:E10"/>
    <mergeCell ref="C11:E11"/>
    <mergeCell ref="C12:E12"/>
    <mergeCell ref="C13:E13"/>
    <mergeCell ref="C14:E14"/>
    <mergeCell ref="C15:E15"/>
    <mergeCell ref="A8:B8"/>
    <mergeCell ref="A9:B9"/>
    <mergeCell ref="A10:B10"/>
    <mergeCell ref="A11:B11"/>
    <mergeCell ref="A12:B12"/>
    <mergeCell ref="H34:L34"/>
    <mergeCell ref="M34:Q34"/>
    <mergeCell ref="H39:L39"/>
    <mergeCell ref="H35:L35"/>
    <mergeCell ref="M35:Q35"/>
    <mergeCell ref="H36:L36"/>
    <mergeCell ref="M36:Q36"/>
    <mergeCell ref="H37:L37"/>
    <mergeCell ref="M37:Q37"/>
    <mergeCell ref="H38:L38"/>
    <mergeCell ref="M38:Q38"/>
    <mergeCell ref="M39:Q39"/>
    <mergeCell ref="H30:I30"/>
    <mergeCell ref="L26:M26"/>
    <mergeCell ref="L28:M28"/>
    <mergeCell ref="N26:O26"/>
    <mergeCell ref="P26:Q26"/>
    <mergeCell ref="H27:I27"/>
    <mergeCell ref="N27:O27"/>
    <mergeCell ref="P27:Q27"/>
    <mergeCell ref="J27:K27"/>
    <mergeCell ref="L27:M27"/>
    <mergeCell ref="N29:O29"/>
    <mergeCell ref="P29:Q29"/>
    <mergeCell ref="N30:O30"/>
    <mergeCell ref="P30:Q30"/>
    <mergeCell ref="L29:M29"/>
    <mergeCell ref="J30:K30"/>
    <mergeCell ref="L30:M30"/>
    <mergeCell ref="H29:I29"/>
    <mergeCell ref="J29:K29"/>
    <mergeCell ref="A24:A25"/>
    <mergeCell ref="F18:H18"/>
    <mergeCell ref="H25:I25"/>
    <mergeCell ref="J25:K25"/>
    <mergeCell ref="L25:M25"/>
    <mergeCell ref="N25:O25"/>
    <mergeCell ref="P25:Q25"/>
    <mergeCell ref="B25:C25"/>
    <mergeCell ref="D25:E25"/>
    <mergeCell ref="F25:G25"/>
    <mergeCell ref="I18:K18"/>
    <mergeCell ref="L18:N18"/>
    <mergeCell ref="O18:Q18"/>
    <mergeCell ref="B24:C24"/>
    <mergeCell ref="D24:G24"/>
    <mergeCell ref="H24:K24"/>
    <mergeCell ref="L24:Q24"/>
    <mergeCell ref="A18:B18"/>
    <mergeCell ref="C18:E18"/>
    <mergeCell ref="A17:B17"/>
    <mergeCell ref="C17:E17"/>
    <mergeCell ref="F17:H17"/>
    <mergeCell ref="I17:K17"/>
    <mergeCell ref="L17:N17"/>
    <mergeCell ref="O17:Q17"/>
    <mergeCell ref="L15:N15"/>
    <mergeCell ref="O15:Q15"/>
    <mergeCell ref="L14:N14"/>
    <mergeCell ref="O14:Q14"/>
    <mergeCell ref="L16:N16"/>
    <mergeCell ref="O16:Q16"/>
    <mergeCell ref="A16:B16"/>
    <mergeCell ref="C16:E16"/>
    <mergeCell ref="F16:H16"/>
    <mergeCell ref="I16:K16"/>
    <mergeCell ref="I15:K15"/>
    <mergeCell ref="F15:H15"/>
    <mergeCell ref="I14:K14"/>
    <mergeCell ref="L12:N12"/>
    <mergeCell ref="O12:Q12"/>
    <mergeCell ref="L11:N11"/>
    <mergeCell ref="O11:Q11"/>
    <mergeCell ref="L13:N13"/>
    <mergeCell ref="O13:Q13"/>
    <mergeCell ref="I12:K12"/>
    <mergeCell ref="L10:N10"/>
    <mergeCell ref="O10:Q10"/>
    <mergeCell ref="I11:K11"/>
    <mergeCell ref="I10:K10"/>
    <mergeCell ref="L8:N8"/>
    <mergeCell ref="O8:Q8"/>
    <mergeCell ref="L9:N9"/>
    <mergeCell ref="O9:Q9"/>
    <mergeCell ref="I8:K8"/>
    <mergeCell ref="A1:Q1"/>
    <mergeCell ref="A3:Q3"/>
    <mergeCell ref="I6:K7"/>
    <mergeCell ref="L6:N7"/>
    <mergeCell ref="O6:Q7"/>
  </mergeCells>
  <phoneticPr fontId="18"/>
  <conditionalFormatting sqref="A16:Q18 A35:A39 L15:N15 A8:C15 F8:F15 F25 D25 A26:A30 B29:B30 F28:F30 D29:D30 H29:K30 H28 J28 P29:Q30 H35:L35 H37:L39">
    <cfRule type="expression" dxfId="85" priority="55">
      <formula>MOD(ROW(),2)=0</formula>
    </cfRule>
  </conditionalFormatting>
  <conditionalFormatting sqref="B28">
    <cfRule type="expression" dxfId="84" priority="54">
      <formula>MOD(ROW(),2)=0</formula>
    </cfRule>
  </conditionalFormatting>
  <conditionalFormatting sqref="D28">
    <cfRule type="expression" dxfId="83" priority="52">
      <formula>MOD(ROW(),2)=0</formula>
    </cfRule>
  </conditionalFormatting>
  <conditionalFormatting sqref="L25:Q25">
    <cfRule type="expression" dxfId="82" priority="48">
      <formula>MOD(ROW(),2)=0</formula>
    </cfRule>
  </conditionalFormatting>
  <conditionalFormatting sqref="B25">
    <cfRule type="expression" dxfId="81" priority="46">
      <formula>MOD(ROW(),2)=0</formula>
    </cfRule>
  </conditionalFormatting>
  <conditionalFormatting sqref="F26 H26:Q26 L27:O30">
    <cfRule type="expression" dxfId="80" priority="43">
      <formula>MOD(ROW(),2)=0</formula>
    </cfRule>
  </conditionalFormatting>
  <conditionalFormatting sqref="B26">
    <cfRule type="expression" dxfId="79" priority="41">
      <formula>MOD(ROW(),2)=0</formula>
    </cfRule>
  </conditionalFormatting>
  <conditionalFormatting sqref="D26">
    <cfRule type="expression" dxfId="78" priority="39">
      <formula>MOD(ROW(),2)=0</formula>
    </cfRule>
  </conditionalFormatting>
  <conditionalFormatting sqref="F27 H27:K27 P27:Q28">
    <cfRule type="expression" dxfId="77" priority="38">
      <formula>MOD(ROW(),2)=0</formula>
    </cfRule>
  </conditionalFormatting>
  <conditionalFormatting sqref="B27">
    <cfRule type="expression" dxfId="76" priority="36">
      <formula>MOD(ROW(),2)=0</formula>
    </cfRule>
  </conditionalFormatting>
  <conditionalFormatting sqref="D27">
    <cfRule type="expression" dxfId="75" priority="34">
      <formula>MOD(ROW(),2)=0</formula>
    </cfRule>
  </conditionalFormatting>
  <conditionalFormatting sqref="I8:Q8">
    <cfRule type="expression" dxfId="74" priority="32">
      <formula>MOD(ROW(),2)=0</formula>
    </cfRule>
  </conditionalFormatting>
  <conditionalFormatting sqref="I9:Q9">
    <cfRule type="expression" dxfId="73" priority="31">
      <formula>MOD(ROW(),2)=0</formula>
    </cfRule>
  </conditionalFormatting>
  <conditionalFormatting sqref="I10:Q10">
    <cfRule type="expression" dxfId="72" priority="30">
      <formula>MOD(ROW(),2)=0</formula>
    </cfRule>
  </conditionalFormatting>
  <conditionalFormatting sqref="I11:Q11">
    <cfRule type="expression" dxfId="71" priority="29">
      <formula>MOD(ROW(),2)=0</formula>
    </cfRule>
  </conditionalFormatting>
  <conditionalFormatting sqref="I12:Q12">
    <cfRule type="expression" dxfId="70" priority="28">
      <formula>MOD(ROW(),2)=0</formula>
    </cfRule>
  </conditionalFormatting>
  <conditionalFormatting sqref="I13:Q13">
    <cfRule type="expression" dxfId="69" priority="27">
      <formula>MOD(ROW(),2)=0</formula>
    </cfRule>
  </conditionalFormatting>
  <conditionalFormatting sqref="I14:Q14 I15:K15 O15:Q15">
    <cfRule type="expression" dxfId="68" priority="26">
      <formula>MOD(ROW(),2)=0</formula>
    </cfRule>
  </conditionalFormatting>
  <conditionalFormatting sqref="B34">
    <cfRule type="expression" dxfId="67" priority="25">
      <formula>MOD(ROW(),2)=0</formula>
    </cfRule>
  </conditionalFormatting>
  <conditionalFormatting sqref="B35">
    <cfRule type="expression" dxfId="66" priority="21">
      <formula>MOD(ROW(),2)=0</formula>
    </cfRule>
  </conditionalFormatting>
  <conditionalFormatting sqref="B36:B37 B39">
    <cfRule type="expression" dxfId="65" priority="17">
      <formula>MOD(ROW(),2)=0</formula>
    </cfRule>
  </conditionalFormatting>
  <conditionalFormatting sqref="M34:Q34">
    <cfRule type="expression" dxfId="64" priority="12">
      <formula>MOD(ROW(),2)=0</formula>
    </cfRule>
  </conditionalFormatting>
  <conditionalFormatting sqref="M35:Q35">
    <cfRule type="expression" dxfId="63" priority="11">
      <formula>MOD(ROW(),2)=0</formula>
    </cfRule>
  </conditionalFormatting>
  <conditionalFormatting sqref="M38:Q38">
    <cfRule type="expression" dxfId="62" priority="8">
      <formula>MOD(ROW(),2)=0</formula>
    </cfRule>
  </conditionalFormatting>
  <conditionalFormatting sqref="M37:Q37">
    <cfRule type="expression" dxfId="61" priority="9">
      <formula>MOD(ROW(),2)=0</formula>
    </cfRule>
  </conditionalFormatting>
  <conditionalFormatting sqref="J25 H25">
    <cfRule type="expression" dxfId="60" priority="7">
      <formula>MOD(ROW(),2)=0</formula>
    </cfRule>
  </conditionalFormatting>
  <conditionalFormatting sqref="B36:B37 B39">
    <cfRule type="expression" dxfId="59" priority="6">
      <formula>MOD(ROW(),2)=0</formula>
    </cfRule>
  </conditionalFormatting>
  <conditionalFormatting sqref="H36:L36">
    <cfRule type="expression" dxfId="58" priority="3">
      <formula>MOD(ROW(),2)=0</formula>
    </cfRule>
  </conditionalFormatting>
  <conditionalFormatting sqref="M36:Q36">
    <cfRule type="expression" dxfId="57" priority="4">
      <formula>MOD(ROW(),2)=0</formula>
    </cfRule>
  </conditionalFormatting>
  <conditionalFormatting sqref="B38">
    <cfRule type="expression" dxfId="56" priority="2">
      <formula>MOD(ROW(),2)=0</formula>
    </cfRule>
  </conditionalFormatting>
  <conditionalFormatting sqref="B38">
    <cfRule type="expression" dxfId="55"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Z51"/>
  <sheetViews>
    <sheetView view="pageBreakPreview" zoomScale="90" zoomScaleNormal="100" zoomScaleSheetLayoutView="90" workbookViewId="0">
      <selection sqref="A1:I23"/>
    </sheetView>
  </sheetViews>
  <sheetFormatPr defaultRowHeight="17.100000000000001" customHeight="1" x14ac:dyDescent="0.15"/>
  <cols>
    <col min="1" max="1" width="3.28515625" style="58" customWidth="1"/>
    <col min="2" max="2" width="2.28515625" style="58" customWidth="1"/>
    <col min="3" max="3" width="22.85546875" style="58" customWidth="1"/>
    <col min="4" max="4" width="2.7109375" style="58" customWidth="1"/>
    <col min="5" max="5" width="13" style="67" customWidth="1"/>
    <col min="6" max="9" width="13" style="30" customWidth="1"/>
    <col min="10" max="16384" width="9.140625" style="58"/>
  </cols>
  <sheetData>
    <row r="1" spans="1:26" ht="12" x14ac:dyDescent="0.15">
      <c r="A1" s="8"/>
      <c r="B1" s="8"/>
      <c r="C1" s="8"/>
      <c r="D1" s="8"/>
    </row>
    <row r="2" spans="1:26" ht="15" customHeight="1" thickBot="1" x14ac:dyDescent="0.2">
      <c r="A2" s="8" t="s">
        <v>179</v>
      </c>
      <c r="B2" s="8"/>
      <c r="C2" s="8"/>
      <c r="D2" s="8"/>
    </row>
    <row r="3" spans="1:26" ht="30" customHeight="1" x14ac:dyDescent="0.15">
      <c r="A3" s="575" t="s">
        <v>233</v>
      </c>
      <c r="B3" s="576"/>
      <c r="C3" s="576"/>
      <c r="D3" s="577"/>
      <c r="E3" s="68" t="s">
        <v>164</v>
      </c>
      <c r="F3" s="115" t="s">
        <v>165</v>
      </c>
      <c r="G3" s="69" t="s">
        <v>156</v>
      </c>
      <c r="H3" s="69" t="s">
        <v>166</v>
      </c>
      <c r="I3" s="70" t="s">
        <v>234</v>
      </c>
    </row>
    <row r="4" spans="1:26" ht="20.100000000000001" customHeight="1" x14ac:dyDescent="0.15">
      <c r="A4" s="71"/>
      <c r="B4" s="581" t="s">
        <v>77</v>
      </c>
      <c r="C4" s="581"/>
      <c r="D4" s="72"/>
      <c r="E4" s="111">
        <v>1948</v>
      </c>
      <c r="F4" s="111">
        <v>1948</v>
      </c>
      <c r="G4" s="73">
        <v>1948</v>
      </c>
      <c r="H4" s="111">
        <v>1950</v>
      </c>
      <c r="I4" s="74">
        <v>1948</v>
      </c>
    </row>
    <row r="5" spans="1:26" ht="20.100000000000001" customHeight="1" x14ac:dyDescent="0.15">
      <c r="A5" s="71"/>
      <c r="B5" s="582" t="s">
        <v>78</v>
      </c>
      <c r="C5" s="582"/>
      <c r="D5" s="72"/>
      <c r="E5" s="75">
        <v>2147.1</v>
      </c>
      <c r="F5" s="75">
        <v>2147.1</v>
      </c>
      <c r="G5" s="75">
        <v>2147.1</v>
      </c>
      <c r="H5" s="75">
        <v>2147.1</v>
      </c>
      <c r="I5" s="76">
        <v>2147.1</v>
      </c>
    </row>
    <row r="6" spans="1:26" ht="20.100000000000001" customHeight="1" x14ac:dyDescent="0.15">
      <c r="A6" s="71"/>
      <c r="B6" s="583" t="s">
        <v>235</v>
      </c>
      <c r="C6" s="583"/>
      <c r="D6" s="160"/>
      <c r="E6" s="161">
        <v>1515.7</v>
      </c>
      <c r="F6" s="75">
        <v>1515.7</v>
      </c>
      <c r="G6" s="75">
        <v>1515.7</v>
      </c>
      <c r="H6" s="75">
        <v>1515.7</v>
      </c>
      <c r="I6" s="76">
        <v>1515.7</v>
      </c>
    </row>
    <row r="7" spans="1:26" ht="20.100000000000001" customHeight="1" x14ac:dyDescent="0.15">
      <c r="A7" s="71"/>
      <c r="B7" s="583" t="s">
        <v>236</v>
      </c>
      <c r="C7" s="583"/>
      <c r="D7" s="160"/>
      <c r="E7" s="161">
        <v>1817.2</v>
      </c>
      <c r="F7" s="75">
        <v>1817.2</v>
      </c>
      <c r="G7" s="75">
        <v>1817.2</v>
      </c>
      <c r="H7" s="75">
        <v>1817.2</v>
      </c>
      <c r="I7" s="76">
        <v>1817.2</v>
      </c>
    </row>
    <row r="8" spans="1:26" ht="20.100000000000001" customHeight="1" x14ac:dyDescent="0.15">
      <c r="A8" s="71"/>
      <c r="B8" s="583" t="s">
        <v>237</v>
      </c>
      <c r="C8" s="583"/>
      <c r="D8" s="160"/>
      <c r="E8" s="161">
        <v>1571.54</v>
      </c>
      <c r="F8" s="75">
        <v>1585.19</v>
      </c>
      <c r="G8" s="75">
        <v>1588.07</v>
      </c>
      <c r="H8" s="75">
        <v>1591.55</v>
      </c>
      <c r="I8" s="76">
        <v>1593.66</v>
      </c>
    </row>
    <row r="9" spans="1:26" ht="20.100000000000001" customHeight="1" x14ac:dyDescent="0.15">
      <c r="A9" s="71"/>
      <c r="B9" s="584" t="s">
        <v>238</v>
      </c>
      <c r="C9" s="584"/>
      <c r="D9" s="162"/>
      <c r="E9" s="161">
        <v>1571.54</v>
      </c>
      <c r="F9" s="75">
        <v>1585.19</v>
      </c>
      <c r="G9" s="75">
        <v>1588.07</v>
      </c>
      <c r="H9" s="75">
        <v>1591.55</v>
      </c>
      <c r="I9" s="76">
        <v>1593.66</v>
      </c>
    </row>
    <row r="10" spans="1:26" ht="20.100000000000001" customHeight="1" x14ac:dyDescent="0.15">
      <c r="A10" s="578" t="s">
        <v>239</v>
      </c>
      <c r="B10" s="164"/>
      <c r="C10" s="165" t="s">
        <v>240</v>
      </c>
      <c r="D10" s="285"/>
      <c r="E10" s="166">
        <v>254791</v>
      </c>
      <c r="F10" s="166">
        <v>254967</v>
      </c>
      <c r="G10" s="296">
        <v>256126</v>
      </c>
      <c r="H10" s="296">
        <v>256812</v>
      </c>
      <c r="I10" s="78">
        <v>257526</v>
      </c>
    </row>
    <row r="11" spans="1:26" ht="20.100000000000001" customHeight="1" x14ac:dyDescent="0.15">
      <c r="A11" s="579"/>
      <c r="B11" s="167"/>
      <c r="C11" s="163" t="s">
        <v>241</v>
      </c>
      <c r="D11" s="162"/>
      <c r="E11" s="166">
        <v>10321</v>
      </c>
      <c r="F11" s="166">
        <v>10333</v>
      </c>
      <c r="G11" s="296">
        <v>10388</v>
      </c>
      <c r="H11" s="296">
        <v>10408</v>
      </c>
      <c r="I11" s="78">
        <v>10450</v>
      </c>
    </row>
    <row r="12" spans="1:26" ht="20.100000000000001" customHeight="1" x14ac:dyDescent="0.15">
      <c r="A12" s="579"/>
      <c r="B12" s="167"/>
      <c r="C12" s="163" t="s">
        <v>242</v>
      </c>
      <c r="D12" s="168"/>
      <c r="E12" s="166">
        <v>16285</v>
      </c>
      <c r="F12" s="166">
        <v>16357</v>
      </c>
      <c r="G12" s="296">
        <v>16420</v>
      </c>
      <c r="H12" s="296">
        <v>16481</v>
      </c>
      <c r="I12" s="78">
        <v>16546</v>
      </c>
    </row>
    <row r="13" spans="1:26" ht="20.100000000000001" customHeight="1" x14ac:dyDescent="0.15">
      <c r="A13" s="579"/>
      <c r="B13" s="167"/>
      <c r="C13" s="163" t="s">
        <v>243</v>
      </c>
      <c r="D13" s="162"/>
      <c r="E13" s="166">
        <v>6</v>
      </c>
      <c r="F13" s="166">
        <v>6</v>
      </c>
      <c r="G13" s="296">
        <v>6</v>
      </c>
      <c r="H13" s="296">
        <v>6</v>
      </c>
      <c r="I13" s="78">
        <v>6</v>
      </c>
    </row>
    <row r="14" spans="1:26" ht="20.100000000000001" customHeight="1" thickBot="1" x14ac:dyDescent="0.2">
      <c r="A14" s="580"/>
      <c r="B14" s="169"/>
      <c r="C14" s="170" t="s">
        <v>244</v>
      </c>
      <c r="D14" s="171"/>
      <c r="E14" s="172">
        <v>38889</v>
      </c>
      <c r="F14" s="172">
        <v>38889</v>
      </c>
      <c r="G14" s="79">
        <v>38889</v>
      </c>
      <c r="H14" s="79">
        <v>38977</v>
      </c>
      <c r="I14" s="253">
        <v>39063</v>
      </c>
    </row>
    <row r="15" spans="1:26" ht="15" customHeight="1" x14ac:dyDescent="0.15">
      <c r="A15" s="8" t="s">
        <v>245</v>
      </c>
      <c r="B15" s="120"/>
      <c r="C15" s="120"/>
      <c r="D15" s="120"/>
      <c r="E15" s="121"/>
      <c r="F15" s="119"/>
      <c r="I15" s="28" t="s">
        <v>154</v>
      </c>
    </row>
    <row r="16" spans="1:26" ht="15" customHeight="1" x14ac:dyDescent="0.15">
      <c r="A16" s="8" t="s">
        <v>246</v>
      </c>
      <c r="B16" s="120"/>
      <c r="C16" s="120"/>
      <c r="D16" s="126"/>
      <c r="E16" s="121"/>
      <c r="F16" s="119"/>
      <c r="G16" s="304"/>
      <c r="I16" s="304"/>
      <c r="J16" s="88"/>
      <c r="K16" s="88"/>
      <c r="L16" s="88"/>
      <c r="M16" s="88"/>
      <c r="N16" s="88"/>
      <c r="O16" s="88"/>
      <c r="P16" s="88"/>
      <c r="Q16" s="88"/>
      <c r="R16" s="88"/>
      <c r="S16" s="88"/>
      <c r="T16" s="88"/>
      <c r="U16" s="88"/>
      <c r="V16" s="88"/>
      <c r="W16" s="88"/>
      <c r="X16" s="88"/>
      <c r="Y16" s="88"/>
      <c r="Z16" s="88"/>
    </row>
    <row r="17" spans="1:26" ht="17.100000000000001" customHeight="1" x14ac:dyDescent="0.15">
      <c r="A17" s="8"/>
      <c r="B17" s="8"/>
      <c r="C17" s="8"/>
      <c r="D17" s="8"/>
    </row>
    <row r="18" spans="1:26" ht="17.100000000000001" customHeight="1" x14ac:dyDescent="0.15">
      <c r="A18" s="8"/>
      <c r="B18" s="8"/>
      <c r="C18" s="8"/>
      <c r="D18" s="8"/>
    </row>
    <row r="19" spans="1:26" ht="17.100000000000001" customHeight="1" x14ac:dyDescent="0.15">
      <c r="A19" s="8"/>
      <c r="B19" s="8"/>
      <c r="C19" s="8"/>
      <c r="D19" s="8"/>
    </row>
    <row r="20" spans="1:26" ht="17.100000000000001" customHeight="1" x14ac:dyDescent="0.15">
      <c r="A20" s="8"/>
      <c r="B20" s="8"/>
      <c r="C20" s="8"/>
      <c r="D20" s="8"/>
    </row>
    <row r="21" spans="1:26" ht="17.100000000000001" customHeight="1" x14ac:dyDescent="0.15">
      <c r="A21" s="8"/>
      <c r="B21" s="8"/>
      <c r="C21" s="8"/>
      <c r="D21" s="8"/>
    </row>
    <row r="22" spans="1:26" ht="17.100000000000001" customHeight="1" x14ac:dyDescent="0.15">
      <c r="A22" s="8"/>
      <c r="B22" s="8"/>
      <c r="C22" s="8"/>
      <c r="D22" s="8"/>
    </row>
    <row r="23" spans="1:26" ht="17.100000000000001" customHeight="1" x14ac:dyDescent="0.15">
      <c r="A23" s="8"/>
      <c r="B23" s="8"/>
      <c r="C23" s="8"/>
      <c r="D23" s="67"/>
    </row>
    <row r="24" spans="1:26" ht="17.100000000000001" customHeight="1" x14ac:dyDescent="0.15">
      <c r="B24" s="8"/>
      <c r="C24" s="8"/>
      <c r="D24" s="67"/>
      <c r="E24" s="30"/>
    </row>
    <row r="25" spans="1:26" ht="17.100000000000001" customHeight="1" x14ac:dyDescent="0.15">
      <c r="B25" s="8"/>
      <c r="C25" s="8"/>
      <c r="D25" s="67"/>
      <c r="E25" s="30"/>
      <c r="F25" s="77"/>
    </row>
    <row r="26" spans="1:26" ht="17.100000000000001" customHeight="1" x14ac:dyDescent="0.15">
      <c r="B26" s="8"/>
      <c r="C26" s="8"/>
      <c r="D26" s="67"/>
      <c r="E26" s="30"/>
      <c r="F26" s="77"/>
    </row>
    <row r="27" spans="1:26" ht="17.100000000000001" customHeight="1" x14ac:dyDescent="0.15">
      <c r="B27" s="114"/>
      <c r="C27" s="114"/>
      <c r="D27" s="127"/>
      <c r="E27" s="77"/>
      <c r="F27" s="77"/>
      <c r="G27" s="77"/>
      <c r="H27" s="77"/>
      <c r="I27" s="77"/>
      <c r="J27" s="114"/>
      <c r="K27" s="114"/>
      <c r="L27" s="114"/>
      <c r="M27" s="114"/>
      <c r="N27" s="114"/>
      <c r="O27" s="114"/>
      <c r="P27" s="114"/>
      <c r="Q27" s="114"/>
      <c r="R27" s="114"/>
      <c r="S27" s="114"/>
      <c r="T27" s="114"/>
      <c r="U27" s="114"/>
      <c r="V27" s="114"/>
      <c r="W27" s="114"/>
      <c r="X27" s="114"/>
      <c r="Y27" s="114"/>
      <c r="Z27" s="114"/>
    </row>
    <row r="28" spans="1:26" ht="17.100000000000001" customHeight="1" x14ac:dyDescent="0.15">
      <c r="B28" s="8"/>
      <c r="C28" s="8"/>
      <c r="D28" s="67"/>
      <c r="E28" s="30"/>
      <c r="F28" s="77"/>
    </row>
    <row r="29" spans="1:26" ht="17.100000000000001" customHeight="1" x14ac:dyDescent="0.15">
      <c r="B29" s="8"/>
      <c r="C29" s="8"/>
      <c r="D29" s="67"/>
      <c r="E29" s="30"/>
      <c r="F29" s="77"/>
    </row>
    <row r="30" spans="1:26" ht="24" customHeight="1" x14ac:dyDescent="0.15">
      <c r="B30" s="8"/>
      <c r="C30" s="8"/>
      <c r="D30" s="67"/>
      <c r="E30" s="30"/>
      <c r="F30" s="77"/>
    </row>
    <row r="31" spans="1:26" ht="17.100000000000001" customHeight="1" x14ac:dyDescent="0.15">
      <c r="B31" s="8"/>
      <c r="C31" s="8"/>
      <c r="D31" s="67"/>
      <c r="E31" s="30"/>
      <c r="F31" s="77"/>
    </row>
    <row r="32" spans="1:26" ht="24" customHeight="1" x14ac:dyDescent="0.15">
      <c r="B32" s="8"/>
      <c r="C32" s="8"/>
      <c r="D32" s="67"/>
      <c r="E32" s="30"/>
      <c r="F32" s="77"/>
    </row>
    <row r="33" spans="2:26" ht="17.100000000000001" customHeight="1" x14ac:dyDescent="0.15">
      <c r="B33" s="134"/>
      <c r="C33" s="8"/>
      <c r="D33" s="67"/>
      <c r="E33" s="30"/>
      <c r="F33" s="77"/>
    </row>
    <row r="34" spans="2:26" ht="17.100000000000001" customHeight="1" x14ac:dyDescent="0.15">
      <c r="B34" s="134"/>
      <c r="C34" s="8"/>
      <c r="D34" s="67"/>
      <c r="E34" s="30"/>
      <c r="F34" s="77"/>
    </row>
    <row r="35" spans="2:26" ht="17.100000000000001" customHeight="1" x14ac:dyDescent="0.15">
      <c r="B35" s="134"/>
      <c r="C35" s="8"/>
      <c r="D35" s="67"/>
      <c r="E35" s="30"/>
      <c r="F35" s="77"/>
    </row>
    <row r="36" spans="2:26" ht="17.100000000000001" customHeight="1" x14ac:dyDescent="0.15">
      <c r="B36" s="134"/>
      <c r="C36" s="8"/>
      <c r="D36" s="8"/>
    </row>
    <row r="37" spans="2:26" ht="17.100000000000001" customHeight="1" x14ac:dyDescent="0.15">
      <c r="B37" s="8"/>
      <c r="C37" s="8"/>
      <c r="D37" s="8"/>
    </row>
    <row r="38" spans="2:26" ht="17.100000000000001" customHeight="1" x14ac:dyDescent="0.15">
      <c r="B38" s="8"/>
      <c r="C38" s="8"/>
      <c r="D38" s="8"/>
    </row>
    <row r="39" spans="2:26" ht="17.100000000000001" customHeight="1" x14ac:dyDescent="0.15">
      <c r="B39" s="114"/>
      <c r="C39" s="114"/>
      <c r="D39" s="114"/>
      <c r="E39" s="127"/>
      <c r="F39" s="77"/>
      <c r="G39" s="77"/>
      <c r="M39" s="88"/>
      <c r="N39" s="88"/>
      <c r="O39" s="88"/>
      <c r="P39" s="88"/>
      <c r="Q39" s="88"/>
      <c r="R39" s="88"/>
      <c r="S39" s="88"/>
      <c r="T39" s="88"/>
      <c r="U39" s="88"/>
      <c r="V39" s="88"/>
      <c r="W39" s="88"/>
      <c r="X39" s="88"/>
      <c r="Y39" s="88"/>
      <c r="Z39" s="88"/>
    </row>
    <row r="42" spans="2:26" ht="17.100000000000001" customHeight="1" x14ac:dyDescent="0.15">
      <c r="D42" s="67"/>
      <c r="E42" s="30"/>
      <c r="F42" s="77"/>
    </row>
    <row r="43" spans="2:26" ht="17.100000000000001" customHeight="1" x14ac:dyDescent="0.15">
      <c r="D43" s="67"/>
      <c r="E43" s="30"/>
      <c r="F43" s="77"/>
    </row>
    <row r="44" spans="2:26" ht="17.100000000000001" customHeight="1" x14ac:dyDescent="0.15">
      <c r="D44" s="67"/>
      <c r="E44" s="30"/>
      <c r="F44" s="77"/>
    </row>
    <row r="45" spans="2:26" ht="17.100000000000001" customHeight="1" x14ac:dyDescent="0.15">
      <c r="D45" s="67"/>
      <c r="E45" s="30"/>
      <c r="F45" s="77"/>
    </row>
    <row r="46" spans="2:26" ht="17.100000000000001" customHeight="1" x14ac:dyDescent="0.15">
      <c r="D46" s="67"/>
      <c r="E46" s="30"/>
      <c r="F46" s="77"/>
    </row>
    <row r="47" spans="2:26" ht="17.100000000000001" customHeight="1" x14ac:dyDescent="0.15">
      <c r="D47" s="67"/>
      <c r="E47" s="30"/>
      <c r="F47" s="77"/>
    </row>
    <row r="48" spans="2:26" ht="17.100000000000001" customHeight="1" x14ac:dyDescent="0.15">
      <c r="D48" s="67"/>
      <c r="E48" s="30"/>
      <c r="F48" s="77"/>
    </row>
    <row r="49" spans="4:6" ht="17.100000000000001" customHeight="1" x14ac:dyDescent="0.15">
      <c r="D49" s="67"/>
      <c r="E49" s="30"/>
      <c r="F49" s="77"/>
    </row>
    <row r="50" spans="4:6" ht="17.100000000000001" customHeight="1" x14ac:dyDescent="0.15">
      <c r="D50" s="67"/>
      <c r="E50" s="30"/>
      <c r="F50" s="77"/>
    </row>
    <row r="51" spans="4:6" ht="17.100000000000001" customHeight="1" x14ac:dyDescent="0.15">
      <c r="D51" s="67"/>
      <c r="E51" s="30"/>
      <c r="F51" s="77"/>
    </row>
  </sheetData>
  <sheetProtection sheet="1"/>
  <mergeCells count="8">
    <mergeCell ref="A3:D3"/>
    <mergeCell ref="A10:A14"/>
    <mergeCell ref="B4:C4"/>
    <mergeCell ref="B5:C5"/>
    <mergeCell ref="B6:C6"/>
    <mergeCell ref="B7:C7"/>
    <mergeCell ref="B8:C8"/>
    <mergeCell ref="B9:C9"/>
  </mergeCells>
  <phoneticPr fontId="18"/>
  <conditionalFormatting sqref="B14:C14 A4:I5 A6:B9 D6:I8 E14:H14 D9:H9 B10:H13">
    <cfRule type="expression" dxfId="54" priority="9">
      <formula>MOD(ROW(),2)=0</formula>
    </cfRule>
  </conditionalFormatting>
  <conditionalFormatting sqref="I10">
    <cfRule type="expression" dxfId="53" priority="6">
      <formula>MOD(ROW(),2)=0</formula>
    </cfRule>
  </conditionalFormatting>
  <conditionalFormatting sqref="I11">
    <cfRule type="expression" dxfId="52" priority="5">
      <formula>MOD(ROW(),2)=0</formula>
    </cfRule>
  </conditionalFormatting>
  <conditionalFormatting sqref="I12">
    <cfRule type="expression" dxfId="51" priority="4">
      <formula>MOD(ROW(),2)=0</formula>
    </cfRule>
  </conditionalFormatting>
  <conditionalFormatting sqref="I13">
    <cfRule type="expression" dxfId="50" priority="3">
      <formula>MOD(ROW(),2)=0</formula>
    </cfRule>
  </conditionalFormatting>
  <conditionalFormatting sqref="I9">
    <cfRule type="expression" dxfId="49" priority="2">
      <formula>MOD(ROW(),2)=0</formula>
    </cfRule>
  </conditionalFormatting>
  <conditionalFormatting sqref="I14">
    <cfRule type="expression" dxfId="48"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J51"/>
  <sheetViews>
    <sheetView view="pageBreakPreview" zoomScale="70" zoomScaleNormal="100" zoomScaleSheetLayoutView="70" workbookViewId="0">
      <selection sqref="A1:N36"/>
    </sheetView>
  </sheetViews>
  <sheetFormatPr defaultRowHeight="21" customHeight="1" x14ac:dyDescent="0.15"/>
  <cols>
    <col min="1" max="2" width="3.7109375" style="8" customWidth="1"/>
    <col min="3" max="3" width="10" style="8" customWidth="1"/>
    <col min="4" max="4" width="10.7109375" style="8" customWidth="1"/>
    <col min="5" max="26" width="8.5703125" style="8" customWidth="1"/>
    <col min="27" max="27" width="10.85546875" style="8" customWidth="1"/>
    <col min="28" max="28" width="11" style="8" customWidth="1"/>
    <col min="29" max="29" width="12" style="8" customWidth="1"/>
    <col min="30" max="30" width="10.85546875" style="8" customWidth="1"/>
    <col min="31" max="31" width="10.7109375" style="8" customWidth="1"/>
    <col min="32" max="32" width="9.7109375" style="8" customWidth="1"/>
    <col min="33" max="33" width="13.28515625" style="8" customWidth="1"/>
    <col min="34" max="34" width="14.28515625" style="8" customWidth="1"/>
    <col min="35" max="35" width="9.28515625" style="8" customWidth="1"/>
    <col min="36" max="16384" width="9.140625" style="8"/>
  </cols>
  <sheetData>
    <row r="1" spans="1:36" ht="12" x14ac:dyDescent="0.15"/>
    <row r="2" spans="1:36" ht="15" customHeight="1" x14ac:dyDescent="0.15">
      <c r="A2" s="422" t="s">
        <v>181</v>
      </c>
      <c r="B2" s="422"/>
      <c r="C2" s="422"/>
      <c r="D2" s="422"/>
      <c r="E2" s="422"/>
      <c r="F2" s="422"/>
      <c r="G2" s="422"/>
      <c r="H2" s="422"/>
      <c r="I2" s="422"/>
      <c r="J2" s="422"/>
    </row>
    <row r="3" spans="1:36" ht="12" x14ac:dyDescent="0.15"/>
    <row r="4" spans="1:36" s="80" customFormat="1" ht="12" x14ac:dyDescent="0.15">
      <c r="A4" s="292"/>
      <c r="B4" s="292"/>
      <c r="C4" s="292"/>
      <c r="D4" s="292"/>
      <c r="E4" s="292"/>
      <c r="F4" s="292"/>
      <c r="G4" s="292"/>
      <c r="H4" s="292"/>
      <c r="I4" s="292"/>
      <c r="J4" s="292"/>
      <c r="K4" s="292"/>
      <c r="L4" s="292"/>
      <c r="M4" s="292"/>
      <c r="N4" s="292"/>
      <c r="O4" s="424"/>
      <c r="P4" s="424"/>
      <c r="Q4" s="424"/>
      <c r="R4" s="424"/>
      <c r="S4" s="424"/>
      <c r="T4" s="424"/>
      <c r="U4" s="424"/>
      <c r="V4" s="424"/>
      <c r="W4" s="424"/>
      <c r="X4" s="424"/>
      <c r="Y4" s="424"/>
      <c r="Z4" s="424"/>
    </row>
    <row r="5" spans="1:36" ht="15" customHeight="1" x14ac:dyDescent="0.15"/>
    <row r="6" spans="1:36" ht="15" customHeight="1" thickBot="1" x14ac:dyDescent="0.2">
      <c r="A6" s="81" t="s">
        <v>180</v>
      </c>
      <c r="B6" s="118"/>
      <c r="C6" s="118"/>
      <c r="D6" s="118"/>
      <c r="E6" s="118"/>
      <c r="F6" s="118"/>
      <c r="G6" s="81"/>
      <c r="H6" s="81"/>
      <c r="I6" s="81"/>
      <c r="J6" s="81"/>
      <c r="K6" s="81"/>
      <c r="L6" s="81"/>
      <c r="M6" s="81"/>
      <c r="N6" s="81"/>
      <c r="O6" s="81"/>
      <c r="P6" s="81"/>
      <c r="Q6" s="81"/>
      <c r="R6" s="81"/>
      <c r="S6" s="81"/>
      <c r="T6" s="81"/>
      <c r="U6" s="81"/>
      <c r="V6" s="81"/>
      <c r="W6" s="81"/>
      <c r="X6" s="81"/>
      <c r="Y6" s="81"/>
      <c r="Z6" s="82" t="s">
        <v>79</v>
      </c>
    </row>
    <row r="7" spans="1:36" ht="30" customHeight="1" x14ac:dyDescent="0.15">
      <c r="A7" s="619" t="s">
        <v>105</v>
      </c>
      <c r="B7" s="620"/>
      <c r="C7" s="398" t="s">
        <v>247</v>
      </c>
      <c r="D7" s="403"/>
      <c r="E7" s="654" t="s">
        <v>248</v>
      </c>
      <c r="F7" s="655"/>
      <c r="G7" s="655"/>
      <c r="H7" s="655"/>
      <c r="I7" s="655"/>
      <c r="J7" s="655"/>
      <c r="K7" s="655"/>
      <c r="L7" s="655"/>
      <c r="M7" s="655"/>
      <c r="N7" s="656"/>
      <c r="O7" s="646" t="s">
        <v>80</v>
      </c>
      <c r="P7" s="647"/>
      <c r="Q7" s="647"/>
      <c r="R7" s="647"/>
      <c r="S7" s="647"/>
      <c r="T7" s="647"/>
      <c r="U7" s="647"/>
      <c r="V7" s="647"/>
      <c r="W7" s="647"/>
      <c r="X7" s="647"/>
      <c r="Y7" s="647"/>
      <c r="Z7" s="648"/>
      <c r="AB7" s="83"/>
      <c r="AC7" s="83"/>
    </row>
    <row r="8" spans="1:36" ht="35.1" customHeight="1" x14ac:dyDescent="0.15">
      <c r="A8" s="621"/>
      <c r="B8" s="622"/>
      <c r="C8" s="400"/>
      <c r="D8" s="405"/>
      <c r="E8" s="661" t="s">
        <v>251</v>
      </c>
      <c r="F8" s="662"/>
      <c r="G8" s="661" t="s">
        <v>81</v>
      </c>
      <c r="H8" s="662"/>
      <c r="I8" s="659" t="s">
        <v>82</v>
      </c>
      <c r="J8" s="660"/>
      <c r="K8" s="659" t="s">
        <v>83</v>
      </c>
      <c r="L8" s="660"/>
      <c r="M8" s="657" t="s">
        <v>103</v>
      </c>
      <c r="N8" s="658"/>
      <c r="O8" s="651" t="s">
        <v>84</v>
      </c>
      <c r="P8" s="416"/>
      <c r="Q8" s="451" t="s">
        <v>85</v>
      </c>
      <c r="R8" s="482"/>
      <c r="S8" s="652" t="s">
        <v>86</v>
      </c>
      <c r="T8" s="653"/>
      <c r="U8" s="481" t="s">
        <v>87</v>
      </c>
      <c r="V8" s="416"/>
      <c r="W8" s="451" t="s">
        <v>106</v>
      </c>
      <c r="X8" s="451"/>
      <c r="Y8" s="649" t="s">
        <v>100</v>
      </c>
      <c r="Z8" s="650"/>
      <c r="AA8" s="83"/>
      <c r="AB8" s="83"/>
      <c r="AC8" s="83"/>
      <c r="AD8" s="43"/>
    </row>
    <row r="9" spans="1:36" ht="30" customHeight="1" x14ac:dyDescent="0.15">
      <c r="A9" s="609"/>
      <c r="B9" s="610"/>
      <c r="C9" s="173" t="s">
        <v>249</v>
      </c>
      <c r="D9" s="174" t="s">
        <v>250</v>
      </c>
      <c r="E9" s="155" t="s">
        <v>252</v>
      </c>
      <c r="F9" s="155" t="s">
        <v>253</v>
      </c>
      <c r="G9" s="313" t="s">
        <v>252</v>
      </c>
      <c r="H9" s="313" t="s">
        <v>89</v>
      </c>
      <c r="I9" s="264" t="s">
        <v>252</v>
      </c>
      <c r="J9" s="264" t="s">
        <v>253</v>
      </c>
      <c r="K9" s="264" t="s">
        <v>252</v>
      </c>
      <c r="L9" s="264" t="s">
        <v>253</v>
      </c>
      <c r="M9" s="264" t="s">
        <v>252</v>
      </c>
      <c r="N9" s="264" t="s">
        <v>253</v>
      </c>
      <c r="O9" s="153" t="s">
        <v>252</v>
      </c>
      <c r="P9" s="153" t="s">
        <v>253</v>
      </c>
      <c r="Q9" s="152" t="s">
        <v>252</v>
      </c>
      <c r="R9" s="152" t="s">
        <v>89</v>
      </c>
      <c r="S9" s="152" t="s">
        <v>252</v>
      </c>
      <c r="T9" s="153" t="s">
        <v>253</v>
      </c>
      <c r="U9" s="152" t="s">
        <v>252</v>
      </c>
      <c r="V9" s="153" t="s">
        <v>253</v>
      </c>
      <c r="W9" s="152" t="s">
        <v>252</v>
      </c>
      <c r="X9" s="153" t="s">
        <v>253</v>
      </c>
      <c r="Y9" s="152" t="s">
        <v>252</v>
      </c>
      <c r="Z9" s="180" t="s">
        <v>253</v>
      </c>
      <c r="AA9" s="84"/>
      <c r="AB9" s="84"/>
      <c r="AC9" s="84"/>
      <c r="AD9" s="84"/>
    </row>
    <row r="10" spans="1:36" ht="20.100000000000001" customHeight="1" thickBot="1" x14ac:dyDescent="0.2">
      <c r="A10" s="643">
        <v>28</v>
      </c>
      <c r="B10" s="644"/>
      <c r="C10" s="266">
        <v>772989</v>
      </c>
      <c r="D10" s="267">
        <v>492380</v>
      </c>
      <c r="E10" s="268">
        <v>45790</v>
      </c>
      <c r="F10" s="268">
        <v>1692</v>
      </c>
      <c r="G10" s="269">
        <v>636548</v>
      </c>
      <c r="H10" s="269">
        <v>183859</v>
      </c>
      <c r="I10" s="270">
        <v>2096</v>
      </c>
      <c r="J10" s="270">
        <v>479</v>
      </c>
      <c r="K10" s="308">
        <v>1490</v>
      </c>
      <c r="L10" s="308">
        <v>1181</v>
      </c>
      <c r="M10" s="270">
        <v>38104</v>
      </c>
      <c r="N10" s="270">
        <v>28913</v>
      </c>
      <c r="O10" s="219">
        <v>4218</v>
      </c>
      <c r="P10" s="216">
        <v>177860</v>
      </c>
      <c r="Q10" s="218">
        <v>38551</v>
      </c>
      <c r="R10" s="219">
        <v>27216</v>
      </c>
      <c r="S10" s="218">
        <v>1192</v>
      </c>
      <c r="T10" s="219">
        <v>40417</v>
      </c>
      <c r="U10" s="219">
        <v>64</v>
      </c>
      <c r="V10" s="219">
        <v>20105</v>
      </c>
      <c r="W10" s="219">
        <v>88</v>
      </c>
      <c r="X10" s="219">
        <v>22</v>
      </c>
      <c r="Y10" s="219">
        <v>4848</v>
      </c>
      <c r="Z10" s="220">
        <v>1403</v>
      </c>
      <c r="AA10" s="86"/>
      <c r="AB10" s="86"/>
      <c r="AC10" s="86"/>
      <c r="AD10" s="86"/>
      <c r="AE10" s="86"/>
      <c r="AF10" s="86"/>
      <c r="AG10" s="86"/>
      <c r="AH10" s="86"/>
      <c r="AI10" s="86"/>
      <c r="AJ10" s="87"/>
    </row>
    <row r="11" spans="1:36" ht="30" customHeight="1" x14ac:dyDescent="0.15">
      <c r="A11" s="619" t="s">
        <v>218</v>
      </c>
      <c r="B11" s="620"/>
      <c r="C11" s="398" t="s">
        <v>307</v>
      </c>
      <c r="D11" s="403"/>
      <c r="E11" s="398" t="s">
        <v>255</v>
      </c>
      <c r="F11" s="403"/>
      <c r="G11" s="623" t="s">
        <v>308</v>
      </c>
      <c r="H11" s="624"/>
      <c r="I11" s="587" t="s">
        <v>256</v>
      </c>
      <c r="J11" s="588"/>
      <c r="K11" s="589" t="s">
        <v>257</v>
      </c>
      <c r="L11" s="590"/>
      <c r="M11" s="590"/>
      <c r="N11" s="591"/>
      <c r="O11" s="612" t="s">
        <v>135</v>
      </c>
      <c r="P11" s="613"/>
      <c r="Q11" s="613"/>
      <c r="R11" s="614"/>
    </row>
    <row r="12" spans="1:36" ht="60" customHeight="1" x14ac:dyDescent="0.15">
      <c r="A12" s="621"/>
      <c r="B12" s="622"/>
      <c r="C12" s="400"/>
      <c r="D12" s="405"/>
      <c r="E12" s="400"/>
      <c r="F12" s="405"/>
      <c r="G12" s="438"/>
      <c r="H12" s="439"/>
      <c r="I12" s="592" t="s">
        <v>132</v>
      </c>
      <c r="J12" s="593"/>
      <c r="K12" s="592" t="s">
        <v>134</v>
      </c>
      <c r="L12" s="593"/>
      <c r="M12" s="641" t="s">
        <v>258</v>
      </c>
      <c r="N12" s="642"/>
      <c r="O12" s="615" t="s">
        <v>136</v>
      </c>
      <c r="P12" s="616"/>
      <c r="Q12" s="617" t="s">
        <v>137</v>
      </c>
      <c r="R12" s="618"/>
    </row>
    <row r="13" spans="1:36" ht="36.75" customHeight="1" x14ac:dyDescent="0.15">
      <c r="A13" s="609"/>
      <c r="B13" s="610"/>
      <c r="C13" s="173" t="s">
        <v>249</v>
      </c>
      <c r="D13" s="174" t="s">
        <v>250</v>
      </c>
      <c r="E13" s="155" t="s">
        <v>252</v>
      </c>
      <c r="F13" s="155" t="s">
        <v>253</v>
      </c>
      <c r="G13" s="313" t="s">
        <v>252</v>
      </c>
      <c r="H13" s="313" t="s">
        <v>89</v>
      </c>
      <c r="I13" s="264" t="s">
        <v>252</v>
      </c>
      <c r="J13" s="264" t="s">
        <v>253</v>
      </c>
      <c r="K13" s="264" t="s">
        <v>252</v>
      </c>
      <c r="L13" s="264" t="s">
        <v>253</v>
      </c>
      <c r="M13" s="264" t="s">
        <v>252</v>
      </c>
      <c r="N13" s="264" t="s">
        <v>253</v>
      </c>
      <c r="O13" s="252" t="s">
        <v>107</v>
      </c>
      <c r="P13" s="133" t="s">
        <v>89</v>
      </c>
      <c r="Q13" s="135" t="s">
        <v>107</v>
      </c>
      <c r="R13" s="89" t="s">
        <v>89</v>
      </c>
    </row>
    <row r="14" spans="1:36" ht="21" customHeight="1" x14ac:dyDescent="0.15">
      <c r="A14" s="595">
        <v>29</v>
      </c>
      <c r="B14" s="596"/>
      <c r="C14" s="271">
        <v>775121</v>
      </c>
      <c r="D14" s="272">
        <v>570312</v>
      </c>
      <c r="E14" s="272">
        <v>4485</v>
      </c>
      <c r="F14" s="272">
        <v>194689</v>
      </c>
      <c r="G14" s="277">
        <v>1487</v>
      </c>
      <c r="H14" s="272">
        <v>121415</v>
      </c>
      <c r="I14" s="272">
        <v>769149</v>
      </c>
      <c r="J14" s="272">
        <v>254208</v>
      </c>
      <c r="K14" s="272">
        <v>4473</v>
      </c>
      <c r="L14" s="272">
        <v>179569</v>
      </c>
      <c r="M14" s="272">
        <v>1475</v>
      </c>
      <c r="N14" s="272">
        <v>74356</v>
      </c>
      <c r="O14" s="104">
        <v>12</v>
      </c>
      <c r="P14" s="47">
        <v>15120</v>
      </c>
      <c r="Q14" s="92">
        <v>12</v>
      </c>
      <c r="R14" s="212">
        <v>47059</v>
      </c>
    </row>
    <row r="15" spans="1:36" ht="21" customHeight="1" x14ac:dyDescent="0.15">
      <c r="A15" s="600">
        <v>30</v>
      </c>
      <c r="B15" s="645"/>
      <c r="C15" s="273">
        <v>785691</v>
      </c>
      <c r="D15" s="274">
        <v>546705</v>
      </c>
      <c r="E15" s="274">
        <v>4549</v>
      </c>
      <c r="F15" s="274">
        <v>188166</v>
      </c>
      <c r="G15" s="275">
        <v>1475</v>
      </c>
      <c r="H15" s="272">
        <v>121415</v>
      </c>
      <c r="I15" s="272">
        <v>779667</v>
      </c>
      <c r="J15" s="272">
        <v>239398</v>
      </c>
      <c r="K15" s="272">
        <v>4533</v>
      </c>
      <c r="L15" s="272">
        <v>173161</v>
      </c>
      <c r="M15" s="272">
        <v>1463</v>
      </c>
      <c r="N15" s="272">
        <v>73375</v>
      </c>
      <c r="O15" s="47">
        <v>16</v>
      </c>
      <c r="P15" s="47">
        <v>15005</v>
      </c>
      <c r="Q15" s="47">
        <v>12</v>
      </c>
      <c r="R15" s="93">
        <v>45766</v>
      </c>
    </row>
    <row r="16" spans="1:36" ht="21" customHeight="1" x14ac:dyDescent="0.15">
      <c r="A16" s="600" t="s">
        <v>254</v>
      </c>
      <c r="B16" s="645"/>
      <c r="C16" s="273">
        <v>795282</v>
      </c>
      <c r="D16" s="274">
        <v>574842</v>
      </c>
      <c r="E16" s="274">
        <v>4569</v>
      </c>
      <c r="F16" s="274">
        <v>207581</v>
      </c>
      <c r="G16" s="275">
        <v>1453</v>
      </c>
      <c r="H16" s="272">
        <v>119141</v>
      </c>
      <c r="I16" s="272">
        <v>789260</v>
      </c>
      <c r="J16" s="272">
        <v>241961</v>
      </c>
      <c r="K16" s="272">
        <v>4545</v>
      </c>
      <c r="L16" s="272">
        <v>168382</v>
      </c>
      <c r="M16" s="272">
        <v>1441</v>
      </c>
      <c r="N16" s="272">
        <v>78723</v>
      </c>
      <c r="O16" s="47">
        <v>24</v>
      </c>
      <c r="P16" s="47">
        <v>39199</v>
      </c>
      <c r="Q16" s="47">
        <v>12</v>
      </c>
      <c r="R16" s="93">
        <v>46577</v>
      </c>
    </row>
    <row r="17" spans="1:35" ht="21" customHeight="1" x14ac:dyDescent="0.15">
      <c r="A17" s="600">
        <v>2</v>
      </c>
      <c r="B17" s="645"/>
      <c r="C17" s="278">
        <v>804431</v>
      </c>
      <c r="D17" s="272">
        <v>581130</v>
      </c>
      <c r="E17" s="275">
        <v>4616</v>
      </c>
      <c r="F17" s="275">
        <v>203755</v>
      </c>
      <c r="G17" s="275">
        <v>1450</v>
      </c>
      <c r="H17" s="272">
        <v>123834</v>
      </c>
      <c r="I17" s="272">
        <v>798365</v>
      </c>
      <c r="J17" s="272">
        <v>253541</v>
      </c>
      <c r="K17" s="272">
        <v>4592</v>
      </c>
      <c r="L17" s="272">
        <v>163564</v>
      </c>
      <c r="M17" s="272">
        <v>1438</v>
      </c>
      <c r="N17" s="272">
        <v>78170</v>
      </c>
      <c r="O17" s="47">
        <v>24</v>
      </c>
      <c r="P17" s="47">
        <v>40191</v>
      </c>
      <c r="Q17" s="47">
        <v>12</v>
      </c>
      <c r="R17" s="93">
        <v>45664</v>
      </c>
      <c r="S17" s="134"/>
      <c r="T17" s="134"/>
      <c r="U17" s="134"/>
      <c r="V17" s="134"/>
      <c r="W17" s="134"/>
      <c r="X17" s="134"/>
      <c r="Y17" s="134"/>
      <c r="Z17" s="134"/>
    </row>
    <row r="18" spans="1:35" s="87" customFormat="1" ht="20.100000000000001" customHeight="1" thickBot="1" x14ac:dyDescent="0.2">
      <c r="A18" s="597">
        <v>3</v>
      </c>
      <c r="B18" s="598"/>
      <c r="C18" s="279">
        <v>814589</v>
      </c>
      <c r="D18" s="276">
        <v>587410</v>
      </c>
      <c r="E18" s="270">
        <v>4806</v>
      </c>
      <c r="F18" s="270">
        <v>204200</v>
      </c>
      <c r="G18" s="270">
        <v>1468</v>
      </c>
      <c r="H18" s="276">
        <v>127669</v>
      </c>
      <c r="I18" s="276">
        <v>808315</v>
      </c>
      <c r="J18" s="276">
        <v>255541</v>
      </c>
      <c r="K18" s="276">
        <v>4782</v>
      </c>
      <c r="L18" s="276">
        <v>165601</v>
      </c>
      <c r="M18" s="276">
        <v>1456</v>
      </c>
      <c r="N18" s="276">
        <v>82200</v>
      </c>
      <c r="O18" s="97">
        <v>24</v>
      </c>
      <c r="P18" s="97">
        <v>38599</v>
      </c>
      <c r="Q18" s="97">
        <v>12</v>
      </c>
      <c r="R18" s="98">
        <v>45469</v>
      </c>
    </row>
    <row r="19" spans="1:35" ht="15" customHeight="1" x14ac:dyDescent="0.15">
      <c r="A19" s="8" t="s">
        <v>306</v>
      </c>
      <c r="R19" s="65"/>
      <c r="S19" s="65"/>
      <c r="U19" s="65" t="s">
        <v>139</v>
      </c>
      <c r="V19" s="65"/>
      <c r="AA19" s="99"/>
      <c r="AB19" s="99"/>
      <c r="AC19" s="99"/>
      <c r="AD19" s="99"/>
      <c r="AE19" s="99"/>
      <c r="AF19" s="99"/>
      <c r="AG19" s="99"/>
      <c r="AH19" s="99"/>
      <c r="AI19" s="99"/>
    </row>
    <row r="20" spans="1:35" ht="15" customHeight="1" x14ac:dyDescent="0.15">
      <c r="A20" s="8" t="s">
        <v>300</v>
      </c>
      <c r="L20" s="100"/>
      <c r="R20" s="101"/>
      <c r="U20" s="101" t="s">
        <v>140</v>
      </c>
      <c r="Z20" s="134"/>
      <c r="AA20" s="102"/>
    </row>
    <row r="21" spans="1:35" ht="15" customHeight="1" x14ac:dyDescent="0.15">
      <c r="A21" s="8" t="s">
        <v>299</v>
      </c>
      <c r="O21" s="103"/>
      <c r="Z21" s="134"/>
    </row>
    <row r="22" spans="1:35" ht="15" customHeight="1" x14ac:dyDescent="0.15">
      <c r="A22" s="8" t="s">
        <v>90</v>
      </c>
      <c r="H22" s="44"/>
      <c r="O22" s="100"/>
      <c r="Q22" s="100"/>
    </row>
    <row r="23" spans="1:35" ht="15" customHeight="1" x14ac:dyDescent="0.15">
      <c r="A23" s="8" t="s">
        <v>259</v>
      </c>
      <c r="H23" s="44"/>
      <c r="O23" s="100"/>
      <c r="Q23" s="100"/>
    </row>
    <row r="24" spans="1:35" ht="15" customHeight="1" x14ac:dyDescent="0.15">
      <c r="A24" s="8" t="s">
        <v>260</v>
      </c>
      <c r="H24" s="44"/>
      <c r="O24" s="100"/>
      <c r="Q24" s="100"/>
    </row>
    <row r="25" spans="1:35" ht="15" customHeight="1" x14ac:dyDescent="0.15">
      <c r="A25" s="8" t="s">
        <v>261</v>
      </c>
      <c r="O25" s="100"/>
      <c r="Q25" s="100"/>
    </row>
    <row r="26" spans="1:35" ht="15" customHeight="1" x14ac:dyDescent="0.15"/>
    <row r="27" spans="1:35" ht="15" customHeight="1" thickBot="1" x14ac:dyDescent="0.2">
      <c r="A27" s="8" t="s">
        <v>182</v>
      </c>
      <c r="F27" s="291"/>
      <c r="K27" s="28"/>
      <c r="L27" s="28"/>
      <c r="N27" s="28" t="s">
        <v>91</v>
      </c>
      <c r="O27" s="8" t="s">
        <v>183</v>
      </c>
      <c r="Z27" s="28" t="s">
        <v>168</v>
      </c>
    </row>
    <row r="28" spans="1:35" ht="30" customHeight="1" x14ac:dyDescent="0.15">
      <c r="A28" s="556" t="s">
        <v>219</v>
      </c>
      <c r="B28" s="533"/>
      <c r="C28" s="607" t="s">
        <v>262</v>
      </c>
      <c r="D28" s="607" t="s">
        <v>188</v>
      </c>
      <c r="E28" s="636" t="s">
        <v>309</v>
      </c>
      <c r="F28" s="68" t="s">
        <v>131</v>
      </c>
      <c r="G28" s="674" t="s">
        <v>133</v>
      </c>
      <c r="H28" s="675"/>
      <c r="I28" s="675"/>
      <c r="J28" s="676"/>
      <c r="K28" s="677" t="s">
        <v>135</v>
      </c>
      <c r="L28" s="675"/>
      <c r="M28" s="675"/>
      <c r="N28" s="678"/>
      <c r="O28" s="619" t="s">
        <v>44</v>
      </c>
      <c r="P28" s="620"/>
      <c r="Q28" s="663" t="s">
        <v>189</v>
      </c>
      <c r="R28" s="664"/>
      <c r="S28" s="647" t="s">
        <v>92</v>
      </c>
      <c r="T28" s="647"/>
      <c r="U28" s="647"/>
      <c r="V28" s="620"/>
      <c r="W28" s="665" t="s">
        <v>93</v>
      </c>
      <c r="X28" s="665"/>
      <c r="Y28" s="665"/>
      <c r="Z28" s="666"/>
    </row>
    <row r="29" spans="1:35" ht="30" customHeight="1" x14ac:dyDescent="0.15">
      <c r="A29" s="557"/>
      <c r="B29" s="407"/>
      <c r="C29" s="463"/>
      <c r="D29" s="463"/>
      <c r="E29" s="637"/>
      <c r="F29" s="265" t="s">
        <v>132</v>
      </c>
      <c r="G29" s="638" t="s">
        <v>134</v>
      </c>
      <c r="H29" s="639"/>
      <c r="I29" s="617" t="s">
        <v>186</v>
      </c>
      <c r="J29" s="639"/>
      <c r="K29" s="617" t="s">
        <v>136</v>
      </c>
      <c r="L29" s="639"/>
      <c r="M29" s="617" t="s">
        <v>187</v>
      </c>
      <c r="N29" s="640"/>
      <c r="O29" s="626"/>
      <c r="P29" s="627"/>
      <c r="Q29" s="408" t="s">
        <v>94</v>
      </c>
      <c r="R29" s="667"/>
      <c r="S29" s="462" t="s">
        <v>110</v>
      </c>
      <c r="T29" s="669"/>
      <c r="U29" s="462" t="s">
        <v>95</v>
      </c>
      <c r="V29" s="669"/>
      <c r="W29" s="408" t="s">
        <v>96</v>
      </c>
      <c r="X29" s="667"/>
      <c r="Y29" s="408" t="s">
        <v>97</v>
      </c>
      <c r="Z29" s="671"/>
    </row>
    <row r="30" spans="1:35" ht="30" customHeight="1" x14ac:dyDescent="0.15">
      <c r="A30" s="633" t="s">
        <v>254</v>
      </c>
      <c r="B30" s="634"/>
      <c r="C30" s="280">
        <v>723</v>
      </c>
      <c r="D30" s="281">
        <v>45432</v>
      </c>
      <c r="E30" s="280">
        <v>86235</v>
      </c>
      <c r="F30" s="280">
        <v>307</v>
      </c>
      <c r="G30" s="635">
        <v>37048</v>
      </c>
      <c r="H30" s="635"/>
      <c r="I30" s="635">
        <v>54631</v>
      </c>
      <c r="J30" s="635"/>
      <c r="K30" s="635">
        <v>1633292</v>
      </c>
      <c r="L30" s="635"/>
      <c r="M30" s="635">
        <v>3881417</v>
      </c>
      <c r="N30" s="673"/>
      <c r="O30" s="628"/>
      <c r="P30" s="629"/>
      <c r="Q30" s="465"/>
      <c r="R30" s="668"/>
      <c r="S30" s="670"/>
      <c r="T30" s="670"/>
      <c r="U30" s="670"/>
      <c r="V30" s="670"/>
      <c r="W30" s="465"/>
      <c r="X30" s="668"/>
      <c r="Y30" s="465"/>
      <c r="Z30" s="672"/>
    </row>
    <row r="31" spans="1:35" ht="20.100000000000001" customHeight="1" x14ac:dyDescent="0.15">
      <c r="A31" s="600">
        <v>2</v>
      </c>
      <c r="B31" s="630"/>
      <c r="C31" s="307">
        <v>722</v>
      </c>
      <c r="D31" s="272">
        <v>44141</v>
      </c>
      <c r="E31" s="307">
        <v>85403</v>
      </c>
      <c r="F31" s="307">
        <v>318</v>
      </c>
      <c r="G31" s="604">
        <v>35619</v>
      </c>
      <c r="H31" s="604"/>
      <c r="I31" s="604">
        <v>54360</v>
      </c>
      <c r="J31" s="604"/>
      <c r="K31" s="604">
        <v>1674625</v>
      </c>
      <c r="L31" s="604"/>
      <c r="M31" s="604">
        <v>3805333</v>
      </c>
      <c r="N31" s="605"/>
      <c r="O31" s="600" t="s">
        <v>171</v>
      </c>
      <c r="P31" s="601"/>
      <c r="Q31" s="608">
        <v>6</v>
      </c>
      <c r="R31" s="586"/>
      <c r="S31" s="585">
        <v>5730</v>
      </c>
      <c r="T31" s="594"/>
      <c r="U31" s="585">
        <v>223295</v>
      </c>
      <c r="V31" s="585"/>
      <c r="W31" s="585">
        <v>9360</v>
      </c>
      <c r="X31" s="585"/>
      <c r="Y31" s="585">
        <v>1121</v>
      </c>
      <c r="Z31" s="611"/>
    </row>
    <row r="32" spans="1:35" ht="20.100000000000001" customHeight="1" thickBot="1" x14ac:dyDescent="0.2">
      <c r="A32" s="631">
        <v>3</v>
      </c>
      <c r="B32" s="632"/>
      <c r="C32" s="305">
        <v>721.1121191177391</v>
      </c>
      <c r="D32" s="306">
        <v>42488.555971702044</v>
      </c>
      <c r="E32" s="79">
        <v>86967.983651226168</v>
      </c>
      <c r="F32" s="79">
        <v>316.14036607015828</v>
      </c>
      <c r="G32" s="625">
        <v>34630.071099958179</v>
      </c>
      <c r="H32" s="625"/>
      <c r="I32" s="602">
        <v>56456.043956043955</v>
      </c>
      <c r="J32" s="602"/>
      <c r="K32" s="603">
        <v>1608291.6666666667</v>
      </c>
      <c r="L32" s="603"/>
      <c r="M32" s="602">
        <v>3789083.3333333335</v>
      </c>
      <c r="N32" s="606"/>
      <c r="O32" s="600">
        <v>30</v>
      </c>
      <c r="P32" s="601"/>
      <c r="Q32" s="608">
        <v>6</v>
      </c>
      <c r="R32" s="586"/>
      <c r="S32" s="586">
        <v>5957</v>
      </c>
      <c r="T32" s="681"/>
      <c r="U32" s="586">
        <v>235120</v>
      </c>
      <c r="V32" s="586"/>
      <c r="W32" s="586">
        <v>9553</v>
      </c>
      <c r="X32" s="586"/>
      <c r="Y32" s="586">
        <v>1130</v>
      </c>
      <c r="Z32" s="599"/>
    </row>
    <row r="33" spans="2:26" ht="22.5" customHeight="1" x14ac:dyDescent="0.15">
      <c r="F33" s="291"/>
      <c r="K33" s="28"/>
      <c r="L33" s="28"/>
      <c r="N33" s="65" t="s">
        <v>157</v>
      </c>
      <c r="O33" s="600" t="s">
        <v>230</v>
      </c>
      <c r="P33" s="601"/>
      <c r="Q33" s="608">
        <v>6</v>
      </c>
      <c r="R33" s="586"/>
      <c r="S33" s="586">
        <v>6006</v>
      </c>
      <c r="T33" s="681"/>
      <c r="U33" s="586">
        <v>237875</v>
      </c>
      <c r="V33" s="586"/>
      <c r="W33" s="586">
        <v>9592</v>
      </c>
      <c r="X33" s="586"/>
      <c r="Y33" s="586">
        <v>1137</v>
      </c>
      <c r="Z33" s="599"/>
    </row>
    <row r="34" spans="2:26" ht="24.95" customHeight="1" x14ac:dyDescent="0.15">
      <c r="F34" s="291"/>
      <c r="K34" s="28"/>
      <c r="L34" s="28"/>
      <c r="N34" s="101"/>
      <c r="O34" s="600">
        <v>2</v>
      </c>
      <c r="P34" s="601"/>
      <c r="Q34" s="608">
        <v>6</v>
      </c>
      <c r="R34" s="586"/>
      <c r="S34" s="586">
        <v>6099</v>
      </c>
      <c r="T34" s="681"/>
      <c r="U34" s="586">
        <v>242705</v>
      </c>
      <c r="V34" s="586"/>
      <c r="W34" s="586">
        <v>9615</v>
      </c>
      <c r="X34" s="586"/>
      <c r="Y34" s="586">
        <v>1139</v>
      </c>
      <c r="Z34" s="686"/>
    </row>
    <row r="35" spans="2:26" ht="19.5" customHeight="1" thickBot="1" x14ac:dyDescent="0.2">
      <c r="F35" s="291"/>
      <c r="K35" s="28"/>
      <c r="L35" s="28"/>
      <c r="N35" s="28"/>
      <c r="O35" s="631">
        <v>3</v>
      </c>
      <c r="P35" s="682"/>
      <c r="Q35" s="683">
        <v>6</v>
      </c>
      <c r="R35" s="684"/>
      <c r="S35" s="679">
        <v>6165</v>
      </c>
      <c r="T35" s="685"/>
      <c r="U35" s="679">
        <v>246655</v>
      </c>
      <c r="V35" s="679"/>
      <c r="W35" s="679">
        <v>9692</v>
      </c>
      <c r="X35" s="679"/>
      <c r="Y35" s="679">
        <v>1139</v>
      </c>
      <c r="Z35" s="680"/>
    </row>
    <row r="36" spans="2:26" ht="20.100000000000001" customHeight="1" x14ac:dyDescent="0.15">
      <c r="B36" s="291"/>
      <c r="K36" s="28"/>
      <c r="L36" s="28"/>
      <c r="Z36" s="65" t="s">
        <v>304</v>
      </c>
    </row>
    <row r="37" spans="2:26" ht="12" x14ac:dyDescent="0.15">
      <c r="Z37" s="101"/>
    </row>
    <row r="38" spans="2:26" ht="12" x14ac:dyDescent="0.15">
      <c r="Z38" s="28"/>
    </row>
    <row r="39" spans="2:26" ht="12" x14ac:dyDescent="0.15">
      <c r="B39" s="114"/>
      <c r="C39" s="114"/>
      <c r="D39" s="114"/>
      <c r="E39" s="114"/>
      <c r="F39" s="114"/>
      <c r="G39" s="114"/>
      <c r="M39" s="114"/>
      <c r="N39" s="114"/>
      <c r="Z39" s="28"/>
    </row>
    <row r="40" spans="2:26" ht="20.100000000000001" customHeight="1" x14ac:dyDescent="0.15">
      <c r="O40" s="114"/>
      <c r="P40" s="114"/>
      <c r="Q40" s="114"/>
      <c r="R40" s="114"/>
      <c r="S40" s="114"/>
      <c r="T40" s="114"/>
      <c r="U40" s="114"/>
      <c r="V40" s="114"/>
      <c r="W40" s="114"/>
      <c r="X40" s="114"/>
      <c r="Y40" s="114"/>
      <c r="Z40" s="65"/>
    </row>
    <row r="41" spans="2:26" ht="15" customHeight="1" x14ac:dyDescent="0.15">
      <c r="Y41" s="28"/>
    </row>
    <row r="42" spans="2:26" ht="15" customHeight="1" x14ac:dyDescent="0.15">
      <c r="F42" s="114"/>
    </row>
    <row r="43" spans="2:26" ht="15" customHeight="1" x14ac:dyDescent="0.15">
      <c r="F43" s="114"/>
    </row>
    <row r="44" spans="2:26" ht="21" customHeight="1" x14ac:dyDescent="0.15">
      <c r="F44" s="114"/>
    </row>
    <row r="45" spans="2:26" ht="21" customHeight="1" x14ac:dyDescent="0.15">
      <c r="F45" s="114"/>
    </row>
    <row r="46" spans="2:26" ht="21" customHeight="1" x14ac:dyDescent="0.15">
      <c r="F46" s="114"/>
    </row>
    <row r="47" spans="2:26" ht="21" customHeight="1" x14ac:dyDescent="0.15">
      <c r="F47" s="114"/>
    </row>
    <row r="48" spans="2:26" ht="21" customHeight="1" x14ac:dyDescent="0.15">
      <c r="F48" s="114"/>
    </row>
    <row r="49" spans="6:6" ht="21" customHeight="1" x14ac:dyDescent="0.15">
      <c r="F49" s="114"/>
    </row>
    <row r="50" spans="6:6" ht="21" customHeight="1" x14ac:dyDescent="0.15">
      <c r="F50" s="114"/>
    </row>
    <row r="51" spans="6:6" ht="21" customHeight="1" x14ac:dyDescent="0.15">
      <c r="F51" s="114"/>
    </row>
  </sheetData>
  <sheetProtection sheet="1"/>
  <mergeCells count="101">
    <mergeCell ref="U35:V35"/>
    <mergeCell ref="W35:X35"/>
    <mergeCell ref="Y35:Z35"/>
    <mergeCell ref="S32:T32"/>
    <mergeCell ref="S33:T33"/>
    <mergeCell ref="Q34:R34"/>
    <mergeCell ref="S34:T34"/>
    <mergeCell ref="O35:P35"/>
    <mergeCell ref="Q35:R35"/>
    <mergeCell ref="S35:T35"/>
    <mergeCell ref="O34:P34"/>
    <mergeCell ref="Y34:Z34"/>
    <mergeCell ref="W34:X34"/>
    <mergeCell ref="U34:V34"/>
    <mergeCell ref="W33:X33"/>
    <mergeCell ref="Q33:R33"/>
    <mergeCell ref="Q28:R28"/>
    <mergeCell ref="S28:V28"/>
    <mergeCell ref="W28:Z28"/>
    <mergeCell ref="Q29:R30"/>
    <mergeCell ref="S29:T30"/>
    <mergeCell ref="U29:V30"/>
    <mergeCell ref="W29:X30"/>
    <mergeCell ref="Y29:Z30"/>
    <mergeCell ref="I30:J30"/>
    <mergeCell ref="K30:L30"/>
    <mergeCell ref="M30:N30"/>
    <mergeCell ref="G28:J28"/>
    <mergeCell ref="K28:N28"/>
    <mergeCell ref="K12:L12"/>
    <mergeCell ref="M12:N12"/>
    <mergeCell ref="A9:B9"/>
    <mergeCell ref="A10:B10"/>
    <mergeCell ref="A17:B17"/>
    <mergeCell ref="A16:B16"/>
    <mergeCell ref="A15:B15"/>
    <mergeCell ref="A2:J2"/>
    <mergeCell ref="O4:Z4"/>
    <mergeCell ref="O7:Z7"/>
    <mergeCell ref="W8:X8"/>
    <mergeCell ref="Y8:Z8"/>
    <mergeCell ref="U8:V8"/>
    <mergeCell ref="O8:P8"/>
    <mergeCell ref="Q8:R8"/>
    <mergeCell ref="S8:T8"/>
    <mergeCell ref="A7:B8"/>
    <mergeCell ref="C7:D8"/>
    <mergeCell ref="E7:N7"/>
    <mergeCell ref="M8:N8"/>
    <mergeCell ref="K8:L8"/>
    <mergeCell ref="E8:F8"/>
    <mergeCell ref="G8:H8"/>
    <mergeCell ref="I8:J8"/>
    <mergeCell ref="W31:X31"/>
    <mergeCell ref="Q32:R32"/>
    <mergeCell ref="C11:D12"/>
    <mergeCell ref="E11:F12"/>
    <mergeCell ref="A13:B13"/>
    <mergeCell ref="Y31:Z31"/>
    <mergeCell ref="Y32:Z32"/>
    <mergeCell ref="O11:R11"/>
    <mergeCell ref="O12:P12"/>
    <mergeCell ref="Q12:R12"/>
    <mergeCell ref="A11:B12"/>
    <mergeCell ref="G11:H12"/>
    <mergeCell ref="G32:H32"/>
    <mergeCell ref="O28:P30"/>
    <mergeCell ref="A31:B31"/>
    <mergeCell ref="A32:B32"/>
    <mergeCell ref="A30:B30"/>
    <mergeCell ref="G30:H30"/>
    <mergeCell ref="G31:H31"/>
    <mergeCell ref="E28:E29"/>
    <mergeCell ref="G29:H29"/>
    <mergeCell ref="I29:J29"/>
    <mergeCell ref="K29:L29"/>
    <mergeCell ref="M29:N29"/>
    <mergeCell ref="U31:V31"/>
    <mergeCell ref="U32:V32"/>
    <mergeCell ref="I11:J11"/>
    <mergeCell ref="K11:N11"/>
    <mergeCell ref="I12:J12"/>
    <mergeCell ref="S31:T31"/>
    <mergeCell ref="A14:B14"/>
    <mergeCell ref="A18:B18"/>
    <mergeCell ref="Y33:Z33"/>
    <mergeCell ref="O31:P31"/>
    <mergeCell ref="O32:P32"/>
    <mergeCell ref="I32:J32"/>
    <mergeCell ref="K32:L32"/>
    <mergeCell ref="M31:N31"/>
    <mergeCell ref="K31:L31"/>
    <mergeCell ref="M32:N32"/>
    <mergeCell ref="I31:J31"/>
    <mergeCell ref="W32:X32"/>
    <mergeCell ref="A28:B29"/>
    <mergeCell ref="C28:C29"/>
    <mergeCell ref="D28:D29"/>
    <mergeCell ref="O33:P33"/>
    <mergeCell ref="U33:V33"/>
    <mergeCell ref="Q31:R31"/>
  </mergeCells>
  <phoneticPr fontId="18"/>
  <conditionalFormatting sqref="A10 C10:N10 A18:N18 C17:N17 A15:A17 C15:H16 A30:A32 F30:G32 I30:I32 K30:K32 M30:M32">
    <cfRule type="expression" dxfId="47" priority="40">
      <formula>MOD(ROW(),2)=0</formula>
    </cfRule>
  </conditionalFormatting>
  <conditionalFormatting sqref="C30:C32">
    <cfRule type="expression" dxfId="46" priority="38">
      <formula>MOD(ROW(),2)=0</formula>
    </cfRule>
  </conditionalFormatting>
  <conditionalFormatting sqref="D30:D32">
    <cfRule type="expression" dxfId="45" priority="37">
      <formula>MOD(ROW(),2)=0</formula>
    </cfRule>
  </conditionalFormatting>
  <conditionalFormatting sqref="E30:E32">
    <cfRule type="expression" dxfId="44" priority="36">
      <formula>MOD(ROW(),2)=0</formula>
    </cfRule>
  </conditionalFormatting>
  <conditionalFormatting sqref="D9">
    <cfRule type="expression" dxfId="43" priority="35">
      <formula>MOD(ROW(),2)=0</formula>
    </cfRule>
  </conditionalFormatting>
  <conditionalFormatting sqref="I15:N15">
    <cfRule type="expression" dxfId="42" priority="29">
      <formula>MOD(ROW(),2)=0</formula>
    </cfRule>
  </conditionalFormatting>
  <conditionalFormatting sqref="I16:N16">
    <cfRule type="expression" dxfId="41" priority="28">
      <formula>MOD(ROW(),2)=0</formula>
    </cfRule>
  </conditionalFormatting>
  <conditionalFormatting sqref="D13">
    <cfRule type="expression" dxfId="40" priority="25">
      <formula>MOD(ROW(),2)=0</formula>
    </cfRule>
  </conditionalFormatting>
  <conditionalFormatting sqref="O10:Z10 S35 Y31:Y33 W31:W33 U31:U33 O31:S34 U34:Z35 O17:R18">
    <cfRule type="expression" dxfId="39" priority="24">
      <formula>MOD(ROW(),2)=0</formula>
    </cfRule>
  </conditionalFormatting>
  <conditionalFormatting sqref="O15 Q15">
    <cfRule type="expression" dxfId="38" priority="20">
      <formula>MOD(ROW(),2)=0</formula>
    </cfRule>
  </conditionalFormatting>
  <conditionalFormatting sqref="O16 Q16">
    <cfRule type="expression" dxfId="37" priority="19">
      <formula>MOD(ROW(),2)=0</formula>
    </cfRule>
  </conditionalFormatting>
  <conditionalFormatting sqref="O17:R17">
    <cfRule type="expression" dxfId="36" priority="18">
      <formula>MOD(ROW(),2)=0</formula>
    </cfRule>
  </conditionalFormatting>
  <conditionalFormatting sqref="P15">
    <cfRule type="expression" dxfId="35" priority="17">
      <formula>MOD(ROW(),2)=0</formula>
    </cfRule>
  </conditionalFormatting>
  <conditionalFormatting sqref="P15">
    <cfRule type="expression" dxfId="34" priority="16">
      <formula>MOD(ROW(),2)=0</formula>
    </cfRule>
  </conditionalFormatting>
  <conditionalFormatting sqref="P16">
    <cfRule type="expression" dxfId="33" priority="15">
      <formula>MOD(ROW(),2)=0</formula>
    </cfRule>
  </conditionalFormatting>
  <conditionalFormatting sqref="O15 Q15">
    <cfRule type="expression" dxfId="32" priority="23">
      <formula>MOD(ROW(),2)=0</formula>
    </cfRule>
  </conditionalFormatting>
  <conditionalFormatting sqref="O16 Q16">
    <cfRule type="expression" dxfId="31" priority="22">
      <formula>MOD(ROW(),2)=0</formula>
    </cfRule>
  </conditionalFormatting>
  <conditionalFormatting sqref="O35:Q35">
    <cfRule type="expression" dxfId="30" priority="21">
      <formula>MOD(ROW(),2)=0</formula>
    </cfRule>
  </conditionalFormatting>
  <conditionalFormatting sqref="P16">
    <cfRule type="expression" dxfId="29" priority="14">
      <formula>MOD(ROW(),2)=0</formula>
    </cfRule>
  </conditionalFormatting>
  <conditionalFormatting sqref="R15">
    <cfRule type="expression" dxfId="28" priority="13">
      <formula>MOD(ROW(),2)=0</formula>
    </cfRule>
  </conditionalFormatting>
  <conditionalFormatting sqref="R15">
    <cfRule type="expression" dxfId="27" priority="12">
      <formula>MOD(ROW(),2)=0</formula>
    </cfRule>
  </conditionalFormatting>
  <conditionalFormatting sqref="R16">
    <cfRule type="expression" dxfId="26" priority="11">
      <formula>MOD(ROW(),2)=0</formula>
    </cfRule>
  </conditionalFormatting>
  <conditionalFormatting sqref="R16">
    <cfRule type="expression" dxfId="25" priority="10">
      <formula>MOD(ROW(),2)=0</formula>
    </cfRule>
  </conditionalFormatting>
  <conditionalFormatting sqref="A14:R14">
    <cfRule type="expression" dxfId="24" priority="1">
      <formula>MOD(ROW(),2)=0</formula>
    </cfRule>
  </conditionalFormatting>
  <printOptions horizontalCentered="1"/>
  <pageMargins left="0.59055118110236227" right="0.59055118110236227" top="0.59055118110236227" bottom="0.59055118110236227" header="0.39370078740157483" footer="0.39370078740157483"/>
  <pageSetup paperSize="9" scale="88"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47B6-6EC6-4C21-800F-10916628EED1}">
  <sheetPr>
    <tabColor rgb="FF00B0F0"/>
  </sheetPr>
  <dimension ref="A1:AJ51"/>
  <sheetViews>
    <sheetView view="pageBreakPreview" topLeftCell="A13" zoomScaleNormal="100" zoomScaleSheetLayoutView="100" workbookViewId="0">
      <selection activeCell="V10" sqref="V10"/>
    </sheetView>
  </sheetViews>
  <sheetFormatPr defaultRowHeight="21" customHeight="1" x14ac:dyDescent="0.15"/>
  <cols>
    <col min="1" max="2" width="3.7109375" style="8" customWidth="1"/>
    <col min="3" max="3" width="10" style="8" customWidth="1"/>
    <col min="4" max="4" width="10.7109375" style="8" customWidth="1"/>
    <col min="5" max="26" width="8.5703125" style="8" customWidth="1"/>
    <col min="27" max="27" width="10.85546875" style="8" customWidth="1"/>
    <col min="28" max="28" width="11" style="8" customWidth="1"/>
    <col min="29" max="29" width="12" style="8" customWidth="1"/>
    <col min="30" max="30" width="10.85546875" style="8" customWidth="1"/>
    <col min="31" max="31" width="10.7109375" style="8" customWidth="1"/>
    <col min="32" max="32" width="9.7109375" style="8" customWidth="1"/>
    <col min="33" max="33" width="13.28515625" style="8" customWidth="1"/>
    <col min="34" max="34" width="14.28515625" style="8" customWidth="1"/>
    <col min="35" max="35" width="9.28515625" style="8" customWidth="1"/>
    <col min="36" max="16384" width="9.140625" style="8"/>
  </cols>
  <sheetData>
    <row r="1" spans="1:36" ht="12" x14ac:dyDescent="0.15"/>
    <row r="2" spans="1:36" ht="15" customHeight="1" x14ac:dyDescent="0.15">
      <c r="A2" s="422" t="s">
        <v>181</v>
      </c>
      <c r="B2" s="422"/>
      <c r="C2" s="422"/>
      <c r="D2" s="422"/>
      <c r="E2" s="422"/>
      <c r="F2" s="422"/>
      <c r="G2" s="422"/>
      <c r="H2" s="422"/>
      <c r="I2" s="422"/>
      <c r="J2" s="422"/>
    </row>
    <row r="3" spans="1:36" ht="12" x14ac:dyDescent="0.15"/>
    <row r="4" spans="1:36" s="80" customFormat="1" ht="12" x14ac:dyDescent="0.15">
      <c r="A4" s="240"/>
      <c r="B4" s="240"/>
      <c r="C4" s="240"/>
      <c r="D4" s="240"/>
      <c r="E4" s="240"/>
      <c r="F4" s="240"/>
      <c r="G4" s="240"/>
      <c r="H4" s="240"/>
      <c r="I4" s="240"/>
      <c r="J4" s="240"/>
      <c r="K4" s="240"/>
      <c r="L4" s="240"/>
      <c r="M4" s="240"/>
      <c r="N4" s="240"/>
      <c r="O4" s="424"/>
      <c r="P4" s="424"/>
      <c r="Q4" s="424"/>
      <c r="R4" s="424"/>
      <c r="S4" s="424"/>
      <c r="T4" s="424"/>
      <c r="U4" s="424"/>
      <c r="V4" s="424"/>
      <c r="W4" s="424"/>
      <c r="X4" s="424"/>
      <c r="Y4" s="424"/>
      <c r="Z4" s="424"/>
    </row>
    <row r="5" spans="1:36" ht="15" customHeight="1" x14ac:dyDescent="0.15"/>
    <row r="6" spans="1:36" ht="15" customHeight="1" thickBot="1" x14ac:dyDescent="0.2">
      <c r="A6" s="81" t="s">
        <v>180</v>
      </c>
      <c r="B6" s="118"/>
      <c r="C6" s="118"/>
      <c r="D6" s="118"/>
      <c r="E6" s="118"/>
      <c r="F6" s="118"/>
      <c r="G6" s="81"/>
      <c r="H6" s="81"/>
      <c r="I6" s="81"/>
      <c r="J6" s="81"/>
      <c r="K6" s="81"/>
      <c r="L6" s="81"/>
      <c r="M6" s="81"/>
      <c r="N6" s="81"/>
      <c r="O6" s="81"/>
      <c r="P6" s="81"/>
      <c r="Q6" s="81"/>
      <c r="R6" s="81"/>
      <c r="S6" s="81"/>
      <c r="T6" s="81"/>
      <c r="U6" s="81"/>
      <c r="V6" s="81"/>
      <c r="W6" s="81"/>
      <c r="X6" s="81"/>
      <c r="Y6" s="81"/>
      <c r="Z6" s="82" t="s">
        <v>79</v>
      </c>
    </row>
    <row r="7" spans="1:36" ht="30" customHeight="1" x14ac:dyDescent="0.15">
      <c r="A7" s="619" t="s">
        <v>105</v>
      </c>
      <c r="B7" s="713"/>
      <c r="C7" s="398" t="s">
        <v>247</v>
      </c>
      <c r="D7" s="714"/>
      <c r="E7" s="654" t="s">
        <v>248</v>
      </c>
      <c r="F7" s="715"/>
      <c r="G7" s="715"/>
      <c r="H7" s="715"/>
      <c r="I7" s="715"/>
      <c r="J7" s="715"/>
      <c r="K7" s="715"/>
      <c r="L7" s="715"/>
      <c r="M7" s="715"/>
      <c r="N7" s="716"/>
      <c r="O7" s="705" t="s">
        <v>80</v>
      </c>
      <c r="P7" s="706"/>
      <c r="Q7" s="706"/>
      <c r="R7" s="706"/>
      <c r="S7" s="706"/>
      <c r="T7" s="706"/>
      <c r="U7" s="706"/>
      <c r="V7" s="706"/>
      <c r="W7" s="706"/>
      <c r="X7" s="706"/>
      <c r="Y7" s="706"/>
      <c r="Z7" s="707"/>
      <c r="AB7" s="83"/>
      <c r="AC7" s="83"/>
    </row>
    <row r="8" spans="1:36" ht="35.1" customHeight="1" x14ac:dyDescent="0.15">
      <c r="A8" s="628"/>
      <c r="B8" s="629"/>
      <c r="C8" s="696"/>
      <c r="D8" s="697"/>
      <c r="E8" s="661" t="s">
        <v>251</v>
      </c>
      <c r="F8" s="717"/>
      <c r="G8" s="661" t="s">
        <v>81</v>
      </c>
      <c r="H8" s="717"/>
      <c r="I8" s="661" t="s">
        <v>82</v>
      </c>
      <c r="J8" s="717"/>
      <c r="K8" s="661" t="s">
        <v>83</v>
      </c>
      <c r="L8" s="717"/>
      <c r="M8" s="718" t="s">
        <v>103</v>
      </c>
      <c r="N8" s="719"/>
      <c r="O8" s="710" t="s">
        <v>84</v>
      </c>
      <c r="P8" s="593"/>
      <c r="Q8" s="592" t="s">
        <v>85</v>
      </c>
      <c r="R8" s="708"/>
      <c r="S8" s="652" t="s">
        <v>86</v>
      </c>
      <c r="T8" s="653"/>
      <c r="U8" s="709" t="s">
        <v>87</v>
      </c>
      <c r="V8" s="593"/>
      <c r="W8" s="592" t="s">
        <v>106</v>
      </c>
      <c r="X8" s="593"/>
      <c r="Y8" s="711" t="s">
        <v>100</v>
      </c>
      <c r="Z8" s="712"/>
      <c r="AA8" s="83"/>
      <c r="AB8" s="83"/>
      <c r="AC8" s="83"/>
      <c r="AD8" s="239"/>
    </row>
    <row r="9" spans="1:36" ht="30" customHeight="1" x14ac:dyDescent="0.15">
      <c r="A9" s="609"/>
      <c r="B9" s="687"/>
      <c r="C9" s="173" t="s">
        <v>249</v>
      </c>
      <c r="D9" s="174" t="s">
        <v>250</v>
      </c>
      <c r="E9" s="248" t="s">
        <v>252</v>
      </c>
      <c r="F9" s="153" t="s">
        <v>149</v>
      </c>
      <c r="G9" s="248" t="s">
        <v>252</v>
      </c>
      <c r="H9" s="248" t="s">
        <v>89</v>
      </c>
      <c r="I9" s="248" t="s">
        <v>252</v>
      </c>
      <c r="J9" s="153" t="s">
        <v>149</v>
      </c>
      <c r="K9" s="248" t="s">
        <v>252</v>
      </c>
      <c r="L9" s="153" t="s">
        <v>149</v>
      </c>
      <c r="M9" s="248" t="s">
        <v>252</v>
      </c>
      <c r="N9" s="153" t="s">
        <v>149</v>
      </c>
      <c r="O9" s="264" t="s">
        <v>252</v>
      </c>
      <c r="P9" s="264" t="s">
        <v>149</v>
      </c>
      <c r="Q9" s="264" t="s">
        <v>252</v>
      </c>
      <c r="R9" s="264" t="s">
        <v>89</v>
      </c>
      <c r="S9" s="264" t="s">
        <v>252</v>
      </c>
      <c r="T9" s="264" t="s">
        <v>149</v>
      </c>
      <c r="U9" s="264" t="s">
        <v>252</v>
      </c>
      <c r="V9" s="264" t="s">
        <v>149</v>
      </c>
      <c r="W9" s="264" t="s">
        <v>252</v>
      </c>
      <c r="X9" s="264" t="s">
        <v>149</v>
      </c>
      <c r="Y9" s="264" t="s">
        <v>252</v>
      </c>
      <c r="Z9" s="314" t="s">
        <v>149</v>
      </c>
      <c r="AA9" s="84"/>
      <c r="AB9" s="84"/>
      <c r="AC9" s="84"/>
      <c r="AD9" s="84"/>
    </row>
    <row r="10" spans="1:36" ht="20.100000000000001" customHeight="1" thickBot="1" x14ac:dyDescent="0.2">
      <c r="A10" s="643">
        <v>28</v>
      </c>
      <c r="B10" s="720"/>
      <c r="C10" s="213">
        <v>772989</v>
      </c>
      <c r="D10" s="214">
        <v>492380</v>
      </c>
      <c r="E10" s="215">
        <v>45790</v>
      </c>
      <c r="F10" s="215">
        <v>1692</v>
      </c>
      <c r="G10" s="216">
        <v>636548</v>
      </c>
      <c r="H10" s="216">
        <v>183859</v>
      </c>
      <c r="I10" s="217">
        <v>2096</v>
      </c>
      <c r="J10" s="217">
        <v>479</v>
      </c>
      <c r="K10" s="218">
        <v>1490</v>
      </c>
      <c r="L10" s="218">
        <v>1181</v>
      </c>
      <c r="M10" s="217">
        <v>38104</v>
      </c>
      <c r="N10" s="217">
        <v>28913</v>
      </c>
      <c r="O10" s="305">
        <v>4218</v>
      </c>
      <c r="P10" s="306">
        <v>177860</v>
      </c>
      <c r="Q10" s="308">
        <v>38551</v>
      </c>
      <c r="R10" s="305">
        <v>27216</v>
      </c>
      <c r="S10" s="308">
        <v>1192</v>
      </c>
      <c r="T10" s="305">
        <v>40417</v>
      </c>
      <c r="U10" s="305">
        <v>64</v>
      </c>
      <c r="V10" s="305">
        <v>20105</v>
      </c>
      <c r="W10" s="305">
        <v>88</v>
      </c>
      <c r="X10" s="305">
        <v>22</v>
      </c>
      <c r="Y10" s="305">
        <v>4848</v>
      </c>
      <c r="Z10" s="253">
        <v>1403</v>
      </c>
      <c r="AA10" s="86"/>
      <c r="AB10" s="86"/>
      <c r="AC10" s="86"/>
      <c r="AD10" s="86"/>
      <c r="AE10" s="86"/>
      <c r="AF10" s="86"/>
      <c r="AG10" s="86"/>
      <c r="AH10" s="86"/>
      <c r="AI10" s="86"/>
      <c r="AJ10" s="87"/>
    </row>
    <row r="11" spans="1:36" ht="30" customHeight="1" x14ac:dyDescent="0.15">
      <c r="A11" s="600" t="s">
        <v>218</v>
      </c>
      <c r="B11" s="627"/>
      <c r="C11" s="693" t="s">
        <v>88</v>
      </c>
      <c r="D11" s="627"/>
      <c r="E11" s="693" t="s">
        <v>255</v>
      </c>
      <c r="F11" s="695"/>
      <c r="G11" s="436" t="s">
        <v>138</v>
      </c>
      <c r="H11" s="627"/>
      <c r="I11" s="409" t="s">
        <v>131</v>
      </c>
      <c r="J11" s="694"/>
      <c r="K11" s="438" t="s">
        <v>257</v>
      </c>
      <c r="L11" s="668"/>
      <c r="M11" s="668"/>
      <c r="N11" s="698"/>
      <c r="O11" s="677" t="s">
        <v>135</v>
      </c>
      <c r="P11" s="675"/>
      <c r="Q11" s="675"/>
      <c r="R11" s="678"/>
    </row>
    <row r="12" spans="1:36" ht="60" customHeight="1" x14ac:dyDescent="0.15">
      <c r="A12" s="628"/>
      <c r="B12" s="629"/>
      <c r="C12" s="465"/>
      <c r="D12" s="694"/>
      <c r="E12" s="696"/>
      <c r="F12" s="697"/>
      <c r="G12" s="465"/>
      <c r="H12" s="694"/>
      <c r="I12" s="409" t="s">
        <v>132</v>
      </c>
      <c r="J12" s="694"/>
      <c r="K12" s="451" t="s">
        <v>134</v>
      </c>
      <c r="L12" s="699"/>
      <c r="M12" s="700" t="s">
        <v>258</v>
      </c>
      <c r="N12" s="699"/>
      <c r="O12" s="615" t="s">
        <v>136</v>
      </c>
      <c r="P12" s="701"/>
      <c r="Q12" s="617" t="s">
        <v>137</v>
      </c>
      <c r="R12" s="640"/>
    </row>
    <row r="13" spans="1:36" ht="36.75" customHeight="1" x14ac:dyDescent="0.15">
      <c r="A13" s="609"/>
      <c r="B13" s="687"/>
      <c r="C13" s="173" t="s">
        <v>249</v>
      </c>
      <c r="D13" s="174" t="s">
        <v>250</v>
      </c>
      <c r="E13" s="248" t="s">
        <v>252</v>
      </c>
      <c r="F13" s="153" t="s">
        <v>149</v>
      </c>
      <c r="G13" s="248" t="s">
        <v>252</v>
      </c>
      <c r="H13" s="248" t="s">
        <v>89</v>
      </c>
      <c r="I13" s="248" t="s">
        <v>252</v>
      </c>
      <c r="J13" s="153" t="s">
        <v>149</v>
      </c>
      <c r="K13" s="248" t="s">
        <v>252</v>
      </c>
      <c r="L13" s="153" t="s">
        <v>149</v>
      </c>
      <c r="M13" s="248" t="s">
        <v>252</v>
      </c>
      <c r="N13" s="153" t="s">
        <v>149</v>
      </c>
      <c r="O13" s="294" t="s">
        <v>107</v>
      </c>
      <c r="P13" s="294" t="s">
        <v>89</v>
      </c>
      <c r="Q13" s="312" t="s">
        <v>107</v>
      </c>
      <c r="R13" s="89" t="s">
        <v>89</v>
      </c>
    </row>
    <row r="14" spans="1:36" ht="21" customHeight="1" x14ac:dyDescent="0.15">
      <c r="A14" s="595">
        <v>29</v>
      </c>
      <c r="B14" s="596"/>
      <c r="C14" s="210">
        <v>775121</v>
      </c>
      <c r="D14" s="90">
        <v>570312</v>
      </c>
      <c r="E14" s="47">
        <v>4485</v>
      </c>
      <c r="F14" s="47">
        <v>194689</v>
      </c>
      <c r="G14" s="211">
        <v>1487</v>
      </c>
      <c r="H14" s="47">
        <v>121415</v>
      </c>
      <c r="I14" s="90">
        <v>769149</v>
      </c>
      <c r="J14" s="47">
        <v>254208</v>
      </c>
      <c r="K14" s="47">
        <v>4473</v>
      </c>
      <c r="L14" s="47">
        <v>179569</v>
      </c>
      <c r="M14" s="47">
        <v>1475</v>
      </c>
      <c r="N14" s="104">
        <v>74356</v>
      </c>
      <c r="O14" s="280">
        <v>12</v>
      </c>
      <c r="P14" s="307">
        <v>15120</v>
      </c>
      <c r="Q14" s="310">
        <v>12</v>
      </c>
      <c r="R14" s="282">
        <v>47059</v>
      </c>
    </row>
    <row r="15" spans="1:36" ht="21" customHeight="1" x14ac:dyDescent="0.15">
      <c r="A15" s="600">
        <v>30</v>
      </c>
      <c r="B15" s="627"/>
      <c r="C15" s="176">
        <v>785691</v>
      </c>
      <c r="D15" s="177">
        <v>546705</v>
      </c>
      <c r="E15" s="178">
        <v>4549</v>
      </c>
      <c r="F15" s="178">
        <v>188166</v>
      </c>
      <c r="G15" s="91">
        <v>1475</v>
      </c>
      <c r="H15" s="47">
        <v>121415</v>
      </c>
      <c r="I15" s="90">
        <v>779667</v>
      </c>
      <c r="J15" s="47">
        <v>239398</v>
      </c>
      <c r="K15" s="47">
        <v>4533</v>
      </c>
      <c r="L15" s="47">
        <v>173161</v>
      </c>
      <c r="M15" s="47">
        <v>1463</v>
      </c>
      <c r="N15" s="47">
        <v>73375</v>
      </c>
      <c r="O15" s="307">
        <v>16</v>
      </c>
      <c r="P15" s="307">
        <v>15005</v>
      </c>
      <c r="Q15" s="307">
        <v>12</v>
      </c>
      <c r="R15" s="283">
        <v>45766</v>
      </c>
    </row>
    <row r="16" spans="1:36" ht="21" customHeight="1" x14ac:dyDescent="0.15">
      <c r="A16" s="600" t="s">
        <v>254</v>
      </c>
      <c r="B16" s="627"/>
      <c r="C16" s="176">
        <v>795282</v>
      </c>
      <c r="D16" s="177">
        <v>574842</v>
      </c>
      <c r="E16" s="178">
        <v>4569</v>
      </c>
      <c r="F16" s="178">
        <v>207581</v>
      </c>
      <c r="G16" s="91">
        <v>1453</v>
      </c>
      <c r="H16" s="47">
        <v>119141</v>
      </c>
      <c r="I16" s="90">
        <v>789260</v>
      </c>
      <c r="J16" s="47">
        <v>241961</v>
      </c>
      <c r="K16" s="47">
        <v>4545</v>
      </c>
      <c r="L16" s="47">
        <v>168382</v>
      </c>
      <c r="M16" s="47">
        <v>1441</v>
      </c>
      <c r="N16" s="47">
        <v>78723</v>
      </c>
      <c r="O16" s="307">
        <v>24</v>
      </c>
      <c r="P16" s="307">
        <v>39199</v>
      </c>
      <c r="Q16" s="307">
        <v>12</v>
      </c>
      <c r="R16" s="283">
        <v>46577</v>
      </c>
    </row>
    <row r="17" spans="1:35" ht="21" customHeight="1" x14ac:dyDescent="0.15">
      <c r="A17" s="600">
        <v>2</v>
      </c>
      <c r="B17" s="627"/>
      <c r="C17" s="175">
        <f>I17+K17+M17+O17+Q17</f>
        <v>804431</v>
      </c>
      <c r="D17" s="47">
        <f>J17+L17+N17+P17+R17</f>
        <v>581130</v>
      </c>
      <c r="E17" s="85">
        <f>K17+O17</f>
        <v>4616</v>
      </c>
      <c r="F17" s="85">
        <f t="shared" ref="F17" si="0">L17+P17</f>
        <v>203755</v>
      </c>
      <c r="G17" s="85">
        <f>M17+Q17</f>
        <v>1450</v>
      </c>
      <c r="H17" s="90">
        <f>N17+R17</f>
        <v>123834</v>
      </c>
      <c r="I17" s="90">
        <v>798365</v>
      </c>
      <c r="J17" s="90">
        <v>253541</v>
      </c>
      <c r="K17" s="90">
        <v>4592</v>
      </c>
      <c r="L17" s="90">
        <v>163564</v>
      </c>
      <c r="M17" s="90">
        <v>1438</v>
      </c>
      <c r="N17" s="90">
        <v>78170</v>
      </c>
      <c r="O17" s="307">
        <v>24</v>
      </c>
      <c r="P17" s="307">
        <v>40191</v>
      </c>
      <c r="Q17" s="307">
        <v>12</v>
      </c>
      <c r="R17" s="283">
        <v>45664</v>
      </c>
      <c r="S17" s="291"/>
      <c r="T17" s="291"/>
      <c r="U17" s="291"/>
      <c r="V17" s="291"/>
      <c r="W17" s="291"/>
      <c r="X17" s="291"/>
      <c r="Y17" s="291"/>
      <c r="Z17" s="291"/>
    </row>
    <row r="18" spans="1:35" s="87" customFormat="1" ht="20.100000000000001" customHeight="1" thickBot="1" x14ac:dyDescent="0.2">
      <c r="A18" s="597">
        <v>3</v>
      </c>
      <c r="B18" s="598"/>
      <c r="C18" s="94">
        <v>814589</v>
      </c>
      <c r="D18" s="95">
        <v>587410</v>
      </c>
      <c r="E18" s="96">
        <v>4806</v>
      </c>
      <c r="F18" s="96">
        <v>204200</v>
      </c>
      <c r="G18" s="96">
        <v>1468</v>
      </c>
      <c r="H18" s="97">
        <v>127669</v>
      </c>
      <c r="I18" s="97">
        <v>808315</v>
      </c>
      <c r="J18" s="97">
        <v>255541</v>
      </c>
      <c r="K18" s="97">
        <v>4782</v>
      </c>
      <c r="L18" s="97">
        <v>165601</v>
      </c>
      <c r="M18" s="97">
        <v>1456</v>
      </c>
      <c r="N18" s="97">
        <v>82200</v>
      </c>
      <c r="O18" s="276">
        <v>24</v>
      </c>
      <c r="P18" s="276">
        <v>38599</v>
      </c>
      <c r="Q18" s="276">
        <v>12</v>
      </c>
      <c r="R18" s="284">
        <v>45469</v>
      </c>
    </row>
    <row r="19" spans="1:35" ht="15" customHeight="1" x14ac:dyDescent="0.15">
      <c r="A19" s="8" t="s">
        <v>298</v>
      </c>
      <c r="R19" s="65"/>
      <c r="S19" s="65"/>
      <c r="U19" s="65" t="s">
        <v>139</v>
      </c>
      <c r="V19" s="65"/>
      <c r="AA19" s="99"/>
      <c r="AB19" s="99"/>
      <c r="AC19" s="99"/>
      <c r="AD19" s="99"/>
      <c r="AE19" s="99"/>
      <c r="AF19" s="99"/>
      <c r="AG19" s="99"/>
      <c r="AH19" s="99"/>
      <c r="AI19" s="99"/>
    </row>
    <row r="20" spans="1:35" ht="15" customHeight="1" x14ac:dyDescent="0.15">
      <c r="A20" s="8" t="s">
        <v>300</v>
      </c>
      <c r="L20" s="100"/>
      <c r="R20" s="101"/>
      <c r="U20" s="101" t="s">
        <v>140</v>
      </c>
      <c r="Z20" s="291"/>
      <c r="AA20" s="102"/>
    </row>
    <row r="21" spans="1:35" ht="15" customHeight="1" x14ac:dyDescent="0.15">
      <c r="A21" s="8" t="s">
        <v>299</v>
      </c>
      <c r="O21" s="103"/>
      <c r="Z21" s="291"/>
    </row>
    <row r="22" spans="1:35" ht="15" customHeight="1" x14ac:dyDescent="0.15">
      <c r="A22" s="8" t="s">
        <v>90</v>
      </c>
      <c r="H22" s="44"/>
      <c r="O22" s="100"/>
      <c r="Q22" s="100"/>
    </row>
    <row r="23" spans="1:35" ht="15" customHeight="1" x14ac:dyDescent="0.15">
      <c r="A23" s="8" t="s">
        <v>259</v>
      </c>
      <c r="H23" s="44"/>
      <c r="O23" s="100"/>
      <c r="Q23" s="100"/>
    </row>
    <row r="24" spans="1:35" ht="15" customHeight="1" x14ac:dyDescent="0.15">
      <c r="A24" s="8" t="s">
        <v>260</v>
      </c>
      <c r="H24" s="44"/>
      <c r="O24" s="100"/>
      <c r="Q24" s="100"/>
    </row>
    <row r="25" spans="1:35" ht="15" customHeight="1" x14ac:dyDescent="0.15">
      <c r="A25" s="8" t="s">
        <v>261</v>
      </c>
      <c r="O25" s="100"/>
      <c r="Q25" s="100"/>
    </row>
    <row r="26" spans="1:35" ht="15" customHeight="1" x14ac:dyDescent="0.15"/>
    <row r="27" spans="1:35" ht="15" customHeight="1" thickBot="1" x14ac:dyDescent="0.2">
      <c r="A27" s="8" t="s">
        <v>182</v>
      </c>
      <c r="F27" s="239"/>
      <c r="K27" s="28"/>
      <c r="L27" s="28"/>
      <c r="N27" s="28" t="s">
        <v>91</v>
      </c>
      <c r="O27" s="8" t="s">
        <v>183</v>
      </c>
      <c r="Z27" s="28" t="s">
        <v>168</v>
      </c>
    </row>
    <row r="28" spans="1:35" ht="30" customHeight="1" x14ac:dyDescent="0.15">
      <c r="A28" s="556" t="s">
        <v>219</v>
      </c>
      <c r="B28" s="742"/>
      <c r="C28" s="607" t="s">
        <v>262</v>
      </c>
      <c r="D28" s="607" t="s">
        <v>188</v>
      </c>
      <c r="E28" s="746" t="s">
        <v>185</v>
      </c>
      <c r="F28" s="249" t="s">
        <v>131</v>
      </c>
      <c r="G28" s="663" t="s">
        <v>133</v>
      </c>
      <c r="H28" s="748"/>
      <c r="I28" s="748"/>
      <c r="J28" s="749"/>
      <c r="K28" s="646" t="s">
        <v>135</v>
      </c>
      <c r="L28" s="748"/>
      <c r="M28" s="748"/>
      <c r="N28" s="750"/>
      <c r="O28" s="733" t="s">
        <v>44</v>
      </c>
      <c r="P28" s="734"/>
      <c r="Q28" s="723" t="s">
        <v>189</v>
      </c>
      <c r="R28" s="724"/>
      <c r="S28" s="725" t="s">
        <v>92</v>
      </c>
      <c r="T28" s="726"/>
      <c r="U28" s="726"/>
      <c r="V28" s="588"/>
      <c r="W28" s="587" t="s">
        <v>93</v>
      </c>
      <c r="X28" s="726"/>
      <c r="Y28" s="726"/>
      <c r="Z28" s="727"/>
    </row>
    <row r="29" spans="1:35" ht="30" customHeight="1" x14ac:dyDescent="0.15">
      <c r="A29" s="743"/>
      <c r="B29" s="694"/>
      <c r="C29" s="744"/>
      <c r="D29" s="744"/>
      <c r="E29" s="747"/>
      <c r="F29" s="179" t="s">
        <v>132</v>
      </c>
      <c r="G29" s="638" t="s">
        <v>134</v>
      </c>
      <c r="H29" s="692"/>
      <c r="I29" s="617" t="s">
        <v>186</v>
      </c>
      <c r="J29" s="692"/>
      <c r="K29" s="617" t="s">
        <v>136</v>
      </c>
      <c r="L29" s="692"/>
      <c r="M29" s="617" t="s">
        <v>187</v>
      </c>
      <c r="N29" s="618"/>
      <c r="O29" s="600"/>
      <c r="P29" s="645"/>
      <c r="Q29" s="408" t="s">
        <v>94</v>
      </c>
      <c r="R29" s="406"/>
      <c r="S29" s="408" t="s">
        <v>110</v>
      </c>
      <c r="T29" s="406"/>
      <c r="U29" s="408" t="s">
        <v>95</v>
      </c>
      <c r="V29" s="406"/>
      <c r="W29" s="408" t="s">
        <v>96</v>
      </c>
      <c r="X29" s="406"/>
      <c r="Y29" s="408" t="s">
        <v>97</v>
      </c>
      <c r="Z29" s="688"/>
    </row>
    <row r="30" spans="1:35" ht="30" customHeight="1" x14ac:dyDescent="0.15">
      <c r="A30" s="633" t="s">
        <v>254</v>
      </c>
      <c r="B30" s="738"/>
      <c r="C30" s="104">
        <v>723</v>
      </c>
      <c r="D30" s="105">
        <v>45432</v>
      </c>
      <c r="E30" s="104">
        <v>86235</v>
      </c>
      <c r="F30" s="104">
        <v>307</v>
      </c>
      <c r="G30" s="739">
        <v>37048</v>
      </c>
      <c r="H30" s="740"/>
      <c r="I30" s="739">
        <v>54631</v>
      </c>
      <c r="J30" s="740"/>
      <c r="K30" s="739">
        <v>1633292</v>
      </c>
      <c r="L30" s="740"/>
      <c r="M30" s="739">
        <v>3881417</v>
      </c>
      <c r="N30" s="741"/>
      <c r="O30" s="621"/>
      <c r="P30" s="622"/>
      <c r="Q30" s="409"/>
      <c r="R30" s="407"/>
      <c r="S30" s="409"/>
      <c r="T30" s="407"/>
      <c r="U30" s="409"/>
      <c r="V30" s="407"/>
      <c r="W30" s="409"/>
      <c r="X30" s="407"/>
      <c r="Y30" s="409"/>
      <c r="Z30" s="689"/>
    </row>
    <row r="31" spans="1:35" ht="20.100000000000001" customHeight="1" x14ac:dyDescent="0.15">
      <c r="A31" s="600">
        <v>2</v>
      </c>
      <c r="B31" s="745"/>
      <c r="C31" s="47">
        <v>722</v>
      </c>
      <c r="D31" s="90">
        <v>44141</v>
      </c>
      <c r="E31" s="47">
        <v>85403</v>
      </c>
      <c r="F31" s="47">
        <v>318</v>
      </c>
      <c r="G31" s="728">
        <v>35619</v>
      </c>
      <c r="H31" s="729"/>
      <c r="I31" s="728">
        <v>54360</v>
      </c>
      <c r="J31" s="729"/>
      <c r="K31" s="728">
        <v>1674625</v>
      </c>
      <c r="L31" s="729"/>
      <c r="M31" s="728">
        <v>3805333</v>
      </c>
      <c r="N31" s="599"/>
      <c r="O31" s="735" t="s">
        <v>171</v>
      </c>
      <c r="P31" s="736"/>
      <c r="Q31" s="737">
        <v>6</v>
      </c>
      <c r="R31" s="702"/>
      <c r="S31" s="702">
        <v>5730</v>
      </c>
      <c r="T31" s="702"/>
      <c r="U31" s="702">
        <v>223295</v>
      </c>
      <c r="V31" s="702"/>
      <c r="W31" s="702">
        <v>9360</v>
      </c>
      <c r="X31" s="702"/>
      <c r="Y31" s="702">
        <v>1121</v>
      </c>
      <c r="Z31" s="703"/>
    </row>
    <row r="32" spans="1:35" ht="20.100000000000001" customHeight="1" thickBot="1" x14ac:dyDescent="0.2">
      <c r="A32" s="631">
        <v>3</v>
      </c>
      <c r="B32" s="690"/>
      <c r="C32" s="246">
        <f>D18/C18*1000</f>
        <v>721.1121191177391</v>
      </c>
      <c r="D32" s="247">
        <f>F18/E18*1000</f>
        <v>42488.555971702044</v>
      </c>
      <c r="E32" s="123">
        <f>H18/G18*1000</f>
        <v>86967.983651226168</v>
      </c>
      <c r="F32" s="123">
        <f>J18/I18*1000</f>
        <v>316.14036607015828</v>
      </c>
      <c r="G32" s="691">
        <f>L18/K18*1000</f>
        <v>34630.071099958179</v>
      </c>
      <c r="H32" s="684"/>
      <c r="I32" s="730">
        <f>N18/M18*1000</f>
        <v>56456.043956043955</v>
      </c>
      <c r="J32" s="684"/>
      <c r="K32" s="731">
        <f>P18/O18*1000</f>
        <v>1608291.6666666667</v>
      </c>
      <c r="L32" s="684"/>
      <c r="M32" s="730">
        <f>R18/Q18*1000</f>
        <v>3789083.3333333335</v>
      </c>
      <c r="N32" s="732"/>
      <c r="O32" s="600">
        <v>30</v>
      </c>
      <c r="P32" s="645"/>
      <c r="Q32" s="722">
        <v>6</v>
      </c>
      <c r="R32" s="704"/>
      <c r="S32" s="704">
        <v>5957</v>
      </c>
      <c r="T32" s="704"/>
      <c r="U32" s="704">
        <v>235120</v>
      </c>
      <c r="V32" s="704"/>
      <c r="W32" s="704">
        <v>9553</v>
      </c>
      <c r="X32" s="704"/>
      <c r="Y32" s="704">
        <v>1130</v>
      </c>
      <c r="Z32" s="721"/>
    </row>
    <row r="33" spans="2:26" ht="22.5" customHeight="1" x14ac:dyDescent="0.15">
      <c r="F33" s="239"/>
      <c r="K33" s="28"/>
      <c r="L33" s="28"/>
      <c r="N33" s="65" t="s">
        <v>157</v>
      </c>
      <c r="O33" s="600" t="s">
        <v>153</v>
      </c>
      <c r="P33" s="645"/>
      <c r="Q33" s="722">
        <v>6</v>
      </c>
      <c r="R33" s="704"/>
      <c r="S33" s="704">
        <v>6006</v>
      </c>
      <c r="T33" s="704"/>
      <c r="U33" s="704">
        <v>237875</v>
      </c>
      <c r="V33" s="704"/>
      <c r="W33" s="704">
        <v>9592</v>
      </c>
      <c r="X33" s="704"/>
      <c r="Y33" s="704">
        <v>1137</v>
      </c>
      <c r="Z33" s="721"/>
    </row>
    <row r="34" spans="2:26" ht="24.95" customHeight="1" x14ac:dyDescent="0.15">
      <c r="F34" s="239"/>
      <c r="K34" s="28"/>
      <c r="L34" s="28"/>
      <c r="N34" s="101"/>
      <c r="O34" s="600">
        <v>2</v>
      </c>
      <c r="P34" s="645"/>
      <c r="Q34" s="722">
        <v>6</v>
      </c>
      <c r="R34" s="704"/>
      <c r="S34" s="704">
        <v>6099</v>
      </c>
      <c r="T34" s="704"/>
      <c r="U34" s="704">
        <v>242705</v>
      </c>
      <c r="V34" s="704"/>
      <c r="W34" s="704">
        <v>9615</v>
      </c>
      <c r="X34" s="704"/>
      <c r="Y34" s="704">
        <v>1139</v>
      </c>
      <c r="Z34" s="721"/>
    </row>
    <row r="35" spans="2:26" ht="19.5" customHeight="1" thickBot="1" x14ac:dyDescent="0.2">
      <c r="F35" s="239"/>
      <c r="K35" s="28"/>
      <c r="L35" s="28"/>
      <c r="N35" s="28"/>
      <c r="O35" s="631">
        <v>3</v>
      </c>
      <c r="P35" s="754"/>
      <c r="Q35" s="751">
        <v>6</v>
      </c>
      <c r="R35" s="752"/>
      <c r="S35" s="753">
        <v>6165</v>
      </c>
      <c r="T35" s="753"/>
      <c r="U35" s="753">
        <v>246655</v>
      </c>
      <c r="V35" s="753"/>
      <c r="W35" s="753">
        <v>9692</v>
      </c>
      <c r="X35" s="753"/>
      <c r="Y35" s="753">
        <v>1139</v>
      </c>
      <c r="Z35" s="755"/>
    </row>
    <row r="36" spans="2:26" ht="20.100000000000001" customHeight="1" x14ac:dyDescent="0.15">
      <c r="B36" s="239"/>
      <c r="K36" s="28"/>
      <c r="L36" s="28"/>
      <c r="Z36" s="65" t="s">
        <v>304</v>
      </c>
    </row>
    <row r="37" spans="2:26" ht="12" x14ac:dyDescent="0.15">
      <c r="Z37" s="101"/>
    </row>
    <row r="38" spans="2:26" ht="12" x14ac:dyDescent="0.15">
      <c r="Z38" s="28"/>
    </row>
    <row r="39" spans="2:26" ht="12" x14ac:dyDescent="0.15">
      <c r="B39" s="239"/>
      <c r="C39" s="239"/>
      <c r="D39" s="239"/>
      <c r="E39" s="239"/>
      <c r="F39" s="239"/>
      <c r="G39" s="239"/>
      <c r="M39" s="239"/>
      <c r="N39" s="239"/>
      <c r="Z39" s="28"/>
    </row>
    <row r="40" spans="2:26" ht="20.100000000000001" customHeight="1" x14ac:dyDescent="0.15">
      <c r="O40" s="239"/>
      <c r="P40" s="239"/>
      <c r="Q40" s="239"/>
      <c r="R40" s="239"/>
      <c r="S40" s="239"/>
      <c r="T40" s="239"/>
      <c r="U40" s="239"/>
      <c r="V40" s="239"/>
      <c r="W40" s="239"/>
      <c r="X40" s="239"/>
      <c r="Y40" s="239"/>
      <c r="Z40" s="65"/>
    </row>
    <row r="41" spans="2:26" ht="15" customHeight="1" x14ac:dyDescent="0.15">
      <c r="Y41" s="28"/>
    </row>
    <row r="42" spans="2:26" ht="15" customHeight="1" x14ac:dyDescent="0.15">
      <c r="F42" s="239"/>
    </row>
    <row r="43" spans="2:26" ht="15" customHeight="1" x14ac:dyDescent="0.15">
      <c r="F43" s="239"/>
    </row>
    <row r="44" spans="2:26" ht="21" customHeight="1" x14ac:dyDescent="0.15">
      <c r="F44" s="239"/>
    </row>
    <row r="45" spans="2:26" ht="21" customHeight="1" x14ac:dyDescent="0.15">
      <c r="F45" s="239"/>
    </row>
    <row r="46" spans="2:26" ht="21" customHeight="1" x14ac:dyDescent="0.15">
      <c r="F46" s="239"/>
    </row>
    <row r="47" spans="2:26" ht="21" customHeight="1" x14ac:dyDescent="0.15">
      <c r="F47" s="239"/>
    </row>
    <row r="48" spans="2:26" ht="21" customHeight="1" x14ac:dyDescent="0.15">
      <c r="F48" s="239"/>
    </row>
    <row r="49" spans="6:6" ht="21" customHeight="1" x14ac:dyDescent="0.15">
      <c r="F49" s="239"/>
    </row>
    <row r="50" spans="6:6" ht="21" customHeight="1" x14ac:dyDescent="0.15">
      <c r="F50" s="239"/>
    </row>
    <row r="51" spans="6:6" ht="21" customHeight="1" x14ac:dyDescent="0.15">
      <c r="F51" s="239"/>
    </row>
  </sheetData>
  <sheetProtection sheet="1"/>
  <mergeCells count="101">
    <mergeCell ref="Y34:Z34"/>
    <mergeCell ref="K29:L29"/>
    <mergeCell ref="M29:N29"/>
    <mergeCell ref="S33:T33"/>
    <mergeCell ref="S34:T34"/>
    <mergeCell ref="Q35:R35"/>
    <mergeCell ref="S35:T35"/>
    <mergeCell ref="S31:T31"/>
    <mergeCell ref="U31:V31"/>
    <mergeCell ref="W31:X31"/>
    <mergeCell ref="O35:P35"/>
    <mergeCell ref="Y35:Z35"/>
    <mergeCell ref="O34:P34"/>
    <mergeCell ref="Q34:R34"/>
    <mergeCell ref="U34:V34"/>
    <mergeCell ref="W34:X34"/>
    <mergeCell ref="U35:V35"/>
    <mergeCell ref="W35:X35"/>
    <mergeCell ref="A9:B9"/>
    <mergeCell ref="O28:P30"/>
    <mergeCell ref="O31:P31"/>
    <mergeCell ref="Q31:R31"/>
    <mergeCell ref="A30:B30"/>
    <mergeCell ref="G30:H30"/>
    <mergeCell ref="I30:J30"/>
    <mergeCell ref="K30:L30"/>
    <mergeCell ref="M30:N30"/>
    <mergeCell ref="A14:B14"/>
    <mergeCell ref="A15:B15"/>
    <mergeCell ref="A16:B16"/>
    <mergeCell ref="A17:B17"/>
    <mergeCell ref="A28:B29"/>
    <mergeCell ref="I12:J12"/>
    <mergeCell ref="C28:C29"/>
    <mergeCell ref="Q29:R30"/>
    <mergeCell ref="A31:B31"/>
    <mergeCell ref="G31:H31"/>
    <mergeCell ref="D28:D29"/>
    <mergeCell ref="E28:E29"/>
    <mergeCell ref="G28:J28"/>
    <mergeCell ref="K28:N28"/>
    <mergeCell ref="G29:H29"/>
    <mergeCell ref="A10:B10"/>
    <mergeCell ref="O32:P32"/>
    <mergeCell ref="Y33:Z33"/>
    <mergeCell ref="Y32:Z32"/>
    <mergeCell ref="Q32:R32"/>
    <mergeCell ref="U32:V32"/>
    <mergeCell ref="W32:X32"/>
    <mergeCell ref="Q33:R33"/>
    <mergeCell ref="U33:V33"/>
    <mergeCell ref="W33:X33"/>
    <mergeCell ref="O33:P33"/>
    <mergeCell ref="Q28:R28"/>
    <mergeCell ref="S28:V28"/>
    <mergeCell ref="W28:Z28"/>
    <mergeCell ref="A18:B18"/>
    <mergeCell ref="I31:J31"/>
    <mergeCell ref="K31:L31"/>
    <mergeCell ref="M31:N31"/>
    <mergeCell ref="I32:J32"/>
    <mergeCell ref="K32:L32"/>
    <mergeCell ref="M32:N32"/>
    <mergeCell ref="S29:T30"/>
    <mergeCell ref="U29:V30"/>
    <mergeCell ref="W29:X30"/>
    <mergeCell ref="A2:J2"/>
    <mergeCell ref="O4:Z4"/>
    <mergeCell ref="O7:Z7"/>
    <mergeCell ref="Q8:R8"/>
    <mergeCell ref="S8:T8"/>
    <mergeCell ref="U8:V8"/>
    <mergeCell ref="W8:X8"/>
    <mergeCell ref="O8:P8"/>
    <mergeCell ref="Y8:Z8"/>
    <mergeCell ref="A7:B8"/>
    <mergeCell ref="C7:D8"/>
    <mergeCell ref="E7:N7"/>
    <mergeCell ref="E8:F8"/>
    <mergeCell ref="G8:H8"/>
    <mergeCell ref="I8:J8"/>
    <mergeCell ref="K8:L8"/>
    <mergeCell ref="M8:N8"/>
    <mergeCell ref="A13:B13"/>
    <mergeCell ref="Y29:Z30"/>
    <mergeCell ref="A32:B32"/>
    <mergeCell ref="G32:H32"/>
    <mergeCell ref="I29:J29"/>
    <mergeCell ref="A11:B12"/>
    <mergeCell ref="C11:D12"/>
    <mergeCell ref="E11:F12"/>
    <mergeCell ref="G11:H12"/>
    <mergeCell ref="I11:J11"/>
    <mergeCell ref="K11:N11"/>
    <mergeCell ref="O11:R11"/>
    <mergeCell ref="K12:L12"/>
    <mergeCell ref="M12:N12"/>
    <mergeCell ref="O12:P12"/>
    <mergeCell ref="Q12:R12"/>
    <mergeCell ref="Y31:Z31"/>
    <mergeCell ref="S32:T32"/>
  </mergeCells>
  <phoneticPr fontId="18"/>
  <conditionalFormatting sqref="A10 C10:N10 A18:N18 C17:N17 A15:A17 C15:H16 A30:A32 F30:G32 I30:I32 K30:K32 M30:M32">
    <cfRule type="expression" dxfId="23" priority="24">
      <formula>MOD(ROW(),2)=0</formula>
    </cfRule>
  </conditionalFormatting>
  <conditionalFormatting sqref="C30:C32">
    <cfRule type="expression" dxfId="22" priority="23">
      <formula>MOD(ROW(),2)=0</formula>
    </cfRule>
  </conditionalFormatting>
  <conditionalFormatting sqref="D30:D32">
    <cfRule type="expression" dxfId="21" priority="22">
      <formula>MOD(ROW(),2)=0</formula>
    </cfRule>
  </conditionalFormatting>
  <conditionalFormatting sqref="E30:E32">
    <cfRule type="expression" dxfId="20" priority="21">
      <formula>MOD(ROW(),2)=0</formula>
    </cfRule>
  </conditionalFormatting>
  <conditionalFormatting sqref="D9">
    <cfRule type="expression" dxfId="19" priority="20">
      <formula>MOD(ROW(),2)=0</formula>
    </cfRule>
  </conditionalFormatting>
  <conditionalFormatting sqref="I15:N15">
    <cfRule type="expression" dxfId="18" priority="19">
      <formula>MOD(ROW(),2)=0</formula>
    </cfRule>
  </conditionalFormatting>
  <conditionalFormatting sqref="I16:N16">
    <cfRule type="expression" dxfId="17" priority="18">
      <formula>MOD(ROW(),2)=0</formula>
    </cfRule>
  </conditionalFormatting>
  <conditionalFormatting sqref="D13">
    <cfRule type="expression" dxfId="16" priority="17">
      <formula>MOD(ROW(),2)=0</formula>
    </cfRule>
  </conditionalFormatting>
  <conditionalFormatting sqref="O10:Z10 S35 Y31:Y33 W31:W33 U31:U33 O31:S34 U34:Z35 O17:R18">
    <cfRule type="expression" dxfId="15" priority="16">
      <formula>MOD(ROW(),2)=0</formula>
    </cfRule>
  </conditionalFormatting>
  <conditionalFormatting sqref="O15 Q15">
    <cfRule type="expression" dxfId="14" priority="12">
      <formula>MOD(ROW(),2)=0</formula>
    </cfRule>
  </conditionalFormatting>
  <conditionalFormatting sqref="O16 Q16">
    <cfRule type="expression" dxfId="13" priority="11">
      <formula>MOD(ROW(),2)=0</formula>
    </cfRule>
  </conditionalFormatting>
  <conditionalFormatting sqref="O17:R17">
    <cfRule type="expression" dxfId="12" priority="10">
      <formula>MOD(ROW(),2)=0</formula>
    </cfRule>
  </conditionalFormatting>
  <conditionalFormatting sqref="P15">
    <cfRule type="expression" dxfId="11" priority="9">
      <formula>MOD(ROW(),2)=0</formula>
    </cfRule>
  </conditionalFormatting>
  <conditionalFormatting sqref="P15">
    <cfRule type="expression" dxfId="10" priority="8">
      <formula>MOD(ROW(),2)=0</formula>
    </cfRule>
  </conditionalFormatting>
  <conditionalFormatting sqref="P16">
    <cfRule type="expression" dxfId="9" priority="7">
      <formula>MOD(ROW(),2)=0</formula>
    </cfRule>
  </conditionalFormatting>
  <conditionalFormatting sqref="O15 Q15">
    <cfRule type="expression" dxfId="8" priority="15">
      <formula>MOD(ROW(),2)=0</formula>
    </cfRule>
  </conditionalFormatting>
  <conditionalFormatting sqref="O16 Q16">
    <cfRule type="expression" dxfId="7" priority="14">
      <formula>MOD(ROW(),2)=0</formula>
    </cfRule>
  </conditionalFormatting>
  <conditionalFormatting sqref="O35:Q35">
    <cfRule type="expression" dxfId="6" priority="13">
      <formula>MOD(ROW(),2)=0</formula>
    </cfRule>
  </conditionalFormatting>
  <conditionalFormatting sqref="P16">
    <cfRule type="expression" dxfId="5" priority="6">
      <formula>MOD(ROW(),2)=0</formula>
    </cfRule>
  </conditionalFormatting>
  <conditionalFormatting sqref="R15">
    <cfRule type="expression" dxfId="4" priority="5">
      <formula>MOD(ROW(),2)=0</formula>
    </cfRule>
  </conditionalFormatting>
  <conditionalFormatting sqref="R15">
    <cfRule type="expression" dxfId="3" priority="4">
      <formula>MOD(ROW(),2)=0</formula>
    </cfRule>
  </conditionalFormatting>
  <conditionalFormatting sqref="R16">
    <cfRule type="expression" dxfId="2" priority="3">
      <formula>MOD(ROW(),2)=0</formula>
    </cfRule>
  </conditionalFormatting>
  <conditionalFormatting sqref="R16">
    <cfRule type="expression" dxfId="1" priority="2">
      <formula>MOD(ROW(),2)=0</formula>
    </cfRule>
  </conditionalFormatting>
  <conditionalFormatting sqref="A14:R14">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72"/>
  <sheetViews>
    <sheetView tabSelected="1" zoomScaleNormal="100" zoomScaleSheetLayoutView="110" workbookViewId="0">
      <selection activeCell="K113" sqref="K113"/>
    </sheetView>
  </sheetViews>
  <sheetFormatPr defaultRowHeight="12" x14ac:dyDescent="0.15"/>
  <cols>
    <col min="1" max="6" width="16.5703125" style="9" customWidth="1"/>
    <col min="7" max="7" width="1.5703125" style="9" customWidth="1"/>
    <col min="8" max="8" width="14.5703125" style="9" customWidth="1"/>
    <col min="9" max="9" width="12" style="9" customWidth="1"/>
    <col min="10" max="10" width="12.28515625" style="9" customWidth="1"/>
    <col min="11" max="11" width="10" style="9" customWidth="1"/>
    <col min="12" max="12" width="12.7109375" style="9" customWidth="1"/>
    <col min="13" max="13" width="9.7109375" style="9" customWidth="1"/>
    <col min="14" max="14" width="11.28515625" style="9" customWidth="1"/>
    <col min="15" max="16" width="9.7109375" style="9" customWidth="1"/>
    <col min="17" max="16384" width="9.140625" style="9"/>
  </cols>
  <sheetData>
    <row r="1" spans="1:15" ht="17.25" x14ac:dyDescent="0.15">
      <c r="A1" s="756" t="s">
        <v>98</v>
      </c>
      <c r="B1" s="756"/>
      <c r="C1" s="756"/>
      <c r="D1" s="756"/>
      <c r="E1" s="756"/>
      <c r="F1" s="756"/>
      <c r="G1" s="315"/>
      <c r="H1" s="315"/>
      <c r="I1" s="315"/>
      <c r="J1" s="315"/>
      <c r="K1" s="315"/>
      <c r="L1" s="315"/>
      <c r="M1" s="315"/>
      <c r="N1" s="315"/>
      <c r="O1" s="315"/>
    </row>
    <row r="2" spans="1:15" x14ac:dyDescent="0.15">
      <c r="G2" s="315"/>
      <c r="H2" s="315"/>
      <c r="I2" s="315"/>
      <c r="J2" s="315"/>
      <c r="K2" s="315"/>
      <c r="L2" s="315"/>
      <c r="M2" s="315"/>
      <c r="N2" s="315"/>
      <c r="O2" s="315"/>
    </row>
    <row r="3" spans="1:15" x14ac:dyDescent="0.15">
      <c r="G3" s="315"/>
      <c r="H3" s="316" t="s">
        <v>122</v>
      </c>
      <c r="I3" s="315"/>
      <c r="J3" s="315"/>
      <c r="K3" s="315"/>
      <c r="L3" s="315"/>
      <c r="M3" s="315"/>
      <c r="N3" s="315"/>
      <c r="O3" s="315"/>
    </row>
    <row r="4" spans="1:15" x14ac:dyDescent="0.15">
      <c r="G4" s="315"/>
      <c r="H4" s="317"/>
      <c r="I4" s="317"/>
      <c r="J4" s="315"/>
      <c r="K4" s="315"/>
      <c r="L4" s="315"/>
      <c r="M4" s="315"/>
      <c r="N4" s="315"/>
      <c r="O4" s="315"/>
    </row>
    <row r="5" spans="1:15" x14ac:dyDescent="0.15">
      <c r="A5" t="s">
        <v>123</v>
      </c>
      <c r="C5" s="10"/>
      <c r="G5" s="315"/>
      <c r="H5" s="318" t="s">
        <v>60</v>
      </c>
      <c r="I5" s="319">
        <f>'－95－'!G49</f>
        <v>36449</v>
      </c>
      <c r="J5" s="315"/>
      <c r="K5" s="315"/>
      <c r="L5" s="315"/>
      <c r="M5" s="315"/>
      <c r="N5" s="315"/>
      <c r="O5" s="315"/>
    </row>
    <row r="6" spans="1:15" x14ac:dyDescent="0.15">
      <c r="A6" s="10"/>
      <c r="G6" s="315"/>
      <c r="H6" s="318" t="s">
        <v>68</v>
      </c>
      <c r="I6" s="319">
        <f>'－95－'!G46</f>
        <v>19747</v>
      </c>
      <c r="J6" s="315"/>
      <c r="K6" s="315"/>
      <c r="L6" s="315"/>
      <c r="M6" s="315"/>
      <c r="N6" s="315"/>
      <c r="O6" s="315"/>
    </row>
    <row r="7" spans="1:15" x14ac:dyDescent="0.15">
      <c r="A7" s="10"/>
      <c r="G7" s="315"/>
      <c r="H7" s="318" t="s">
        <v>65</v>
      </c>
      <c r="I7" s="320">
        <f>'－95－'!G48</f>
        <v>13940</v>
      </c>
      <c r="J7" s="315"/>
      <c r="K7" s="315"/>
      <c r="L7" s="315"/>
      <c r="M7" s="315"/>
      <c r="N7" s="315"/>
      <c r="O7" s="315"/>
    </row>
    <row r="8" spans="1:15" x14ac:dyDescent="0.15">
      <c r="A8" s="10"/>
      <c r="G8" s="315"/>
      <c r="H8" s="321" t="s">
        <v>61</v>
      </c>
      <c r="I8" s="322">
        <f>'－95－'!G45</f>
        <v>14109</v>
      </c>
      <c r="J8" s="315"/>
      <c r="K8" s="315"/>
      <c r="L8" s="315"/>
      <c r="M8" s="315"/>
      <c r="N8" s="315"/>
      <c r="O8" s="315"/>
    </row>
    <row r="9" spans="1:15" x14ac:dyDescent="0.15">
      <c r="A9" s="10"/>
      <c r="G9" s="315"/>
      <c r="H9" s="318" t="s">
        <v>62</v>
      </c>
      <c r="I9" s="319">
        <f>'－95－'!G47</f>
        <v>10852</v>
      </c>
      <c r="J9" s="315"/>
      <c r="K9" s="315"/>
      <c r="L9" s="315"/>
      <c r="M9" s="315"/>
      <c r="N9" s="315"/>
      <c r="O9" s="315"/>
    </row>
    <row r="10" spans="1:15" x14ac:dyDescent="0.15">
      <c r="A10" s="10"/>
      <c r="G10" s="315"/>
      <c r="H10" s="318" t="s">
        <v>69</v>
      </c>
      <c r="I10" s="319">
        <f>'－95－'!G50</f>
        <v>7006</v>
      </c>
      <c r="J10" s="319"/>
      <c r="K10" s="315"/>
      <c r="L10" s="315"/>
      <c r="M10" s="315"/>
      <c r="N10" s="315"/>
      <c r="O10" s="315"/>
    </row>
    <row r="11" spans="1:15" x14ac:dyDescent="0.15">
      <c r="A11" s="10"/>
      <c r="G11" s="315"/>
      <c r="H11" s="318" t="s">
        <v>310</v>
      </c>
      <c r="I11" s="319">
        <f>'－95－'!G52</f>
        <v>6993</v>
      </c>
      <c r="J11" s="319"/>
      <c r="K11" s="315"/>
      <c r="L11" s="315"/>
      <c r="M11" s="315"/>
      <c r="N11" s="315"/>
      <c r="O11" s="315"/>
    </row>
    <row r="12" spans="1:15" x14ac:dyDescent="0.15">
      <c r="A12" s="10"/>
      <c r="G12" s="315"/>
      <c r="H12" s="323" t="s">
        <v>70</v>
      </c>
      <c r="I12" s="322">
        <f>'－95－'!G51</f>
        <v>4880</v>
      </c>
      <c r="J12" s="315"/>
      <c r="K12" s="315"/>
      <c r="L12" s="315"/>
      <c r="M12" s="315"/>
      <c r="N12" s="315"/>
      <c r="O12" s="315"/>
    </row>
    <row r="13" spans="1:15" x14ac:dyDescent="0.15">
      <c r="A13" s="10"/>
      <c r="G13" s="324"/>
      <c r="H13" s="325" t="s">
        <v>124</v>
      </c>
      <c r="I13" s="319">
        <f>'－95－'!G44</f>
        <v>1959</v>
      </c>
      <c r="J13" s="326"/>
      <c r="K13" s="326"/>
      <c r="L13" s="326"/>
      <c r="M13" s="324"/>
      <c r="N13" s="315"/>
      <c r="O13" s="315"/>
    </row>
    <row r="14" spans="1:15" x14ac:dyDescent="0.15">
      <c r="A14" s="10"/>
      <c r="G14" s="324"/>
      <c r="H14" s="315"/>
      <c r="I14" s="315"/>
      <c r="J14" s="326"/>
      <c r="K14" s="326"/>
      <c r="L14" s="326"/>
      <c r="M14" s="324"/>
      <c r="N14" s="315"/>
      <c r="O14" s="315"/>
    </row>
    <row r="15" spans="1:15" x14ac:dyDescent="0.15">
      <c r="A15" s="10"/>
      <c r="G15" s="324"/>
      <c r="H15" s="327"/>
      <c r="I15" s="327"/>
      <c r="J15" s="326"/>
      <c r="K15" s="326"/>
      <c r="L15" s="326"/>
      <c r="M15" s="324"/>
      <c r="N15" s="315"/>
      <c r="O15" s="315"/>
    </row>
    <row r="16" spans="1:15" x14ac:dyDescent="0.15">
      <c r="A16" s="10"/>
      <c r="G16" s="324"/>
      <c r="H16" s="327"/>
      <c r="I16" s="326"/>
      <c r="J16" s="326"/>
      <c r="K16" s="326"/>
      <c r="L16" s="326"/>
      <c r="M16" s="324"/>
      <c r="N16" s="315"/>
      <c r="O16" s="315"/>
    </row>
    <row r="17" spans="1:15" x14ac:dyDescent="0.15">
      <c r="A17" s="10"/>
      <c r="G17" s="324"/>
      <c r="H17" s="327"/>
      <c r="I17" s="326"/>
      <c r="J17" s="328"/>
      <c r="K17" s="326"/>
      <c r="L17" s="326"/>
      <c r="M17" s="324"/>
      <c r="N17" s="315"/>
      <c r="O17" s="315"/>
    </row>
    <row r="18" spans="1:15" x14ac:dyDescent="0.15">
      <c r="A18" s="10"/>
      <c r="G18" s="324"/>
      <c r="H18" s="327"/>
      <c r="I18" s="326"/>
      <c r="J18" s="329"/>
      <c r="K18" s="329"/>
      <c r="L18" s="329"/>
      <c r="M18" s="324"/>
      <c r="N18" s="315"/>
      <c r="O18" s="315"/>
    </row>
    <row r="19" spans="1:15" x14ac:dyDescent="0.15">
      <c r="A19" s="10"/>
      <c r="G19" s="324"/>
      <c r="H19" s="330"/>
      <c r="I19" s="329"/>
      <c r="J19" s="326"/>
      <c r="K19" s="326"/>
      <c r="L19" s="326"/>
      <c r="M19" s="324"/>
      <c r="N19" s="315"/>
      <c r="O19" s="315"/>
    </row>
    <row r="20" spans="1:15" x14ac:dyDescent="0.15">
      <c r="A20" s="10"/>
      <c r="G20" s="324"/>
      <c r="H20" s="327"/>
      <c r="I20" s="326"/>
      <c r="J20" s="326"/>
      <c r="K20" s="326"/>
      <c r="L20" s="326"/>
      <c r="M20" s="324"/>
      <c r="N20" s="315"/>
      <c r="O20" s="315"/>
    </row>
    <row r="21" spans="1:15" x14ac:dyDescent="0.15">
      <c r="A21" s="10"/>
      <c r="G21" s="324"/>
      <c r="H21" s="327"/>
      <c r="I21" s="326"/>
      <c r="J21" s="326"/>
      <c r="K21" s="326"/>
      <c r="L21" s="326"/>
      <c r="M21" s="324"/>
      <c r="N21" s="315"/>
      <c r="O21" s="315"/>
    </row>
    <row r="22" spans="1:15" x14ac:dyDescent="0.15">
      <c r="A22" s="10"/>
      <c r="G22" s="324"/>
      <c r="H22" s="327"/>
      <c r="I22" s="326"/>
      <c r="J22" s="324"/>
      <c r="K22" s="324"/>
      <c r="L22" s="324"/>
      <c r="M22" s="324"/>
      <c r="N22" s="315"/>
      <c r="O22" s="315"/>
    </row>
    <row r="23" spans="1:15" x14ac:dyDescent="0.15">
      <c r="A23" s="10"/>
      <c r="G23" s="324"/>
      <c r="H23" s="324"/>
      <c r="I23" s="324"/>
      <c r="J23" s="324"/>
      <c r="K23" s="324"/>
      <c r="L23" s="324"/>
      <c r="M23" s="324"/>
      <c r="N23" s="315"/>
      <c r="O23" s="315"/>
    </row>
    <row r="24" spans="1:15" x14ac:dyDescent="0.15">
      <c r="A24" s="10"/>
      <c r="G24" s="324"/>
      <c r="H24" s="324"/>
      <c r="I24" s="324"/>
      <c r="J24" s="324"/>
      <c r="K24" s="324"/>
      <c r="L24" s="324"/>
      <c r="M24" s="324"/>
      <c r="N24" s="315"/>
      <c r="O24" s="315"/>
    </row>
    <row r="25" spans="1:15" x14ac:dyDescent="0.15">
      <c r="A25" s="10"/>
      <c r="G25" s="324"/>
      <c r="H25" s="324"/>
      <c r="I25" s="324"/>
      <c r="J25" s="324"/>
      <c r="K25" s="324"/>
      <c r="L25" s="324"/>
      <c r="M25" s="324"/>
      <c r="N25" s="315"/>
      <c r="O25" s="315"/>
    </row>
    <row r="26" spans="1:15" x14ac:dyDescent="0.15">
      <c r="A26" s="10"/>
      <c r="G26" s="324"/>
      <c r="H26" s="324"/>
      <c r="I26" s="324"/>
      <c r="J26" s="324"/>
      <c r="K26" s="324"/>
      <c r="L26" s="324"/>
      <c r="M26" s="324"/>
      <c r="N26" s="315"/>
      <c r="O26" s="315"/>
    </row>
    <row r="27" spans="1:15" x14ac:dyDescent="0.15">
      <c r="A27" s="10"/>
      <c r="G27" s="315"/>
      <c r="H27" s="324"/>
      <c r="I27" s="324"/>
      <c r="J27" s="315"/>
      <c r="K27" s="315"/>
      <c r="L27" s="315"/>
      <c r="M27" s="315"/>
      <c r="N27" s="315"/>
      <c r="O27" s="315"/>
    </row>
    <row r="28" spans="1:15" x14ac:dyDescent="0.15">
      <c r="A28" s="10"/>
      <c r="G28" s="315"/>
      <c r="H28" s="315"/>
      <c r="I28" s="315"/>
      <c r="J28" s="315"/>
      <c r="K28" s="315"/>
      <c r="L28" s="315"/>
      <c r="M28" s="315"/>
      <c r="N28" s="315"/>
      <c r="O28" s="315"/>
    </row>
    <row r="29" spans="1:15" x14ac:dyDescent="0.15">
      <c r="A29" s="10"/>
      <c r="G29" s="315"/>
      <c r="H29" s="315"/>
      <c r="I29" s="315"/>
      <c r="J29" s="315"/>
      <c r="K29" s="315"/>
      <c r="L29" s="315"/>
      <c r="M29" s="315"/>
      <c r="N29" s="315"/>
      <c r="O29" s="315"/>
    </row>
    <row r="30" spans="1:15" x14ac:dyDescent="0.15">
      <c r="A30" s="10"/>
      <c r="G30" s="315"/>
      <c r="H30" s="315"/>
      <c r="I30" s="315"/>
      <c r="J30" s="315"/>
      <c r="K30" s="315"/>
      <c r="L30" s="315"/>
      <c r="M30" s="315"/>
      <c r="N30" s="315"/>
      <c r="O30" s="315"/>
    </row>
    <row r="31" spans="1:15" x14ac:dyDescent="0.15">
      <c r="A31" s="10"/>
      <c r="G31" s="315"/>
      <c r="H31" s="315"/>
      <c r="I31" s="315"/>
      <c r="J31" s="315"/>
      <c r="K31" s="315"/>
      <c r="L31" s="315"/>
      <c r="M31" s="315"/>
      <c r="N31" s="315"/>
      <c r="O31" s="315"/>
    </row>
    <row r="32" spans="1:15" x14ac:dyDescent="0.15">
      <c r="A32" s="10"/>
      <c r="G32" s="315"/>
      <c r="H32" s="315"/>
      <c r="I32" s="315"/>
      <c r="J32" s="315"/>
      <c r="K32" s="315"/>
      <c r="L32" s="315"/>
      <c r="M32" s="315"/>
      <c r="N32" s="315"/>
      <c r="O32" s="315"/>
    </row>
    <row r="33" spans="1:20" x14ac:dyDescent="0.15">
      <c r="A33" s="10"/>
      <c r="G33" s="315"/>
      <c r="H33" s="315"/>
      <c r="I33" s="315"/>
      <c r="J33" s="315"/>
      <c r="K33" s="315"/>
      <c r="L33" s="331"/>
      <c r="M33" s="315"/>
      <c r="N33" s="315"/>
      <c r="O33" s="315"/>
    </row>
    <row r="34" spans="1:20" x14ac:dyDescent="0.15">
      <c r="A34" s="10"/>
      <c r="B34" s="11" t="s">
        <v>112</v>
      </c>
      <c r="E34" s="11" t="s">
        <v>113</v>
      </c>
      <c r="G34" s="315"/>
      <c r="H34" s="315"/>
      <c r="I34" s="315"/>
      <c r="J34" s="315"/>
      <c r="K34" s="315"/>
      <c r="L34" s="331"/>
      <c r="M34" s="315"/>
      <c r="N34" s="315"/>
      <c r="O34" s="315"/>
    </row>
    <row r="35" spans="1:20" x14ac:dyDescent="0.15">
      <c r="A35" s="10"/>
      <c r="G35" s="315"/>
      <c r="H35" s="316" t="s">
        <v>125</v>
      </c>
      <c r="I35" s="315"/>
      <c r="J35" s="315"/>
      <c r="K35" s="315"/>
      <c r="L35" s="315"/>
      <c r="M35" s="315"/>
      <c r="N35" s="315"/>
      <c r="O35" s="315"/>
    </row>
    <row r="36" spans="1:20" ht="13.5" x14ac:dyDescent="0.15">
      <c r="A36" s="10"/>
      <c r="G36" s="315"/>
      <c r="H36" s="332"/>
      <c r="I36" s="333" t="str">
        <f>'－96－'!F8</f>
        <v>家事用+連合用</v>
      </c>
      <c r="J36" s="333" t="str">
        <f>'－96－'!G8</f>
        <v>営 業 用</v>
      </c>
      <c r="K36" s="333" t="str">
        <f>'－96－'!K8</f>
        <v>官公署用+基地用</v>
      </c>
      <c r="L36" s="334"/>
      <c r="M36" s="334"/>
      <c r="N36" s="334"/>
      <c r="O36" s="315"/>
    </row>
    <row r="37" spans="1:20" ht="13.5" x14ac:dyDescent="0.15">
      <c r="A37" s="10"/>
      <c r="E37" s="2"/>
      <c r="G37" s="315"/>
      <c r="H37" s="335" t="s">
        <v>311</v>
      </c>
      <c r="I37" s="336">
        <f>'－96－'!F12</f>
        <v>8972116</v>
      </c>
      <c r="J37" s="336">
        <f>'－96－'!G12</f>
        <v>2450934</v>
      </c>
      <c r="K37" s="337">
        <f>'－96－'!K12</f>
        <v>1232748</v>
      </c>
      <c r="L37" s="338"/>
      <c r="M37" s="338"/>
      <c r="N37" s="338"/>
      <c r="O37" s="339"/>
      <c r="P37" s="5"/>
      <c r="Q37" s="5"/>
      <c r="R37" s="5"/>
      <c r="S37" s="5"/>
      <c r="T37" s="5"/>
    </row>
    <row r="38" spans="1:20" ht="12.75" customHeight="1" x14ac:dyDescent="0.15">
      <c r="A38" s="10"/>
      <c r="G38" s="315"/>
      <c r="H38" s="335" t="str">
        <f>'－96－'!A13</f>
        <v>29</v>
      </c>
      <c r="I38" s="336">
        <f>'－96－'!F13</f>
        <v>8921605</v>
      </c>
      <c r="J38" s="336">
        <f>'－96－'!G13</f>
        <v>2452507</v>
      </c>
      <c r="K38" s="337">
        <f>'－96－'!K13</f>
        <v>1204616</v>
      </c>
      <c r="L38" s="338"/>
      <c r="M38" s="338"/>
      <c r="N38" s="338"/>
      <c r="O38" s="339"/>
      <c r="P38" s="5"/>
      <c r="Q38" s="5"/>
      <c r="R38" s="5"/>
      <c r="S38" s="5"/>
      <c r="T38" s="5"/>
    </row>
    <row r="39" spans="1:20" ht="13.5" x14ac:dyDescent="0.15">
      <c r="A39" s="10"/>
      <c r="G39" s="315"/>
      <c r="H39" s="335" t="str">
        <f>'－96－'!A14</f>
        <v>30</v>
      </c>
      <c r="I39" s="336">
        <f>'－96－'!F14</f>
        <v>8843345</v>
      </c>
      <c r="J39" s="336">
        <f>'－96－'!G14</f>
        <v>2497331</v>
      </c>
      <c r="K39" s="337">
        <f>'－96－'!K14</f>
        <v>1253504</v>
      </c>
      <c r="L39" s="338"/>
      <c r="M39" s="338"/>
      <c r="N39" s="338"/>
      <c r="O39" s="339"/>
      <c r="P39" s="5"/>
      <c r="Q39" s="5"/>
      <c r="R39" s="5"/>
      <c r="S39" s="5"/>
      <c r="T39" s="5"/>
    </row>
    <row r="40" spans="1:20" ht="13.5" x14ac:dyDescent="0.15">
      <c r="A40" s="10"/>
      <c r="G40" s="315"/>
      <c r="H40" s="335" t="str">
        <f>'－96－'!A15</f>
        <v>令和元年度</v>
      </c>
      <c r="I40" s="336">
        <f>'－96－'!F15</f>
        <v>8943742</v>
      </c>
      <c r="J40" s="336">
        <f>'－96－'!G15</f>
        <v>2629286</v>
      </c>
      <c r="K40" s="337">
        <f>'－96－'!K15</f>
        <v>1455463</v>
      </c>
      <c r="L40" s="340">
        <f>SUM(I40:K40)</f>
        <v>13028491</v>
      </c>
      <c r="M40" s="338"/>
      <c r="N40" s="338"/>
      <c r="O40" s="339"/>
      <c r="P40" s="5"/>
      <c r="Q40" s="5"/>
      <c r="R40" s="5"/>
      <c r="S40" s="5"/>
      <c r="T40" s="5"/>
    </row>
    <row r="41" spans="1:20" ht="13.5" x14ac:dyDescent="0.15">
      <c r="A41" s="10"/>
      <c r="G41" s="315"/>
      <c r="H41" s="335" t="str">
        <f>'－96－'!A16</f>
        <v>2</v>
      </c>
      <c r="I41" s="336">
        <f>'－96－'!F16</f>
        <v>9423734</v>
      </c>
      <c r="J41" s="336">
        <f>'－96－'!G16</f>
        <v>2562254</v>
      </c>
      <c r="K41" s="337">
        <f>'－96－'!K16</f>
        <v>1291004</v>
      </c>
      <c r="L41" s="340">
        <f>SUM(I41:K41)</f>
        <v>13276992</v>
      </c>
      <c r="M41" s="338"/>
      <c r="N41" s="338"/>
      <c r="O41" s="339"/>
      <c r="P41" s="5"/>
      <c r="Q41" s="5"/>
      <c r="R41" s="5"/>
      <c r="S41" s="5"/>
      <c r="T41" s="5"/>
    </row>
    <row r="42" spans="1:20" ht="13.5" x14ac:dyDescent="0.15">
      <c r="A42" s="10"/>
      <c r="G42" s="315"/>
      <c r="H42" s="335" t="str">
        <f>'－96－'!A17</f>
        <v>3</v>
      </c>
      <c r="I42" s="336">
        <f>'－96－'!F17</f>
        <v>9388991</v>
      </c>
      <c r="J42" s="336">
        <f>'－96－'!G17</f>
        <v>2610202</v>
      </c>
      <c r="K42" s="337">
        <f>'－96－'!K17</f>
        <v>1182471</v>
      </c>
      <c r="L42" s="340">
        <f>SUM(I42:K42)</f>
        <v>13181664</v>
      </c>
      <c r="M42" s="338"/>
      <c r="N42" s="338"/>
      <c r="O42" s="339"/>
      <c r="P42" s="5"/>
      <c r="Q42" s="5"/>
      <c r="R42" s="5"/>
      <c r="S42" s="5"/>
      <c r="T42" s="5"/>
    </row>
    <row r="43" spans="1:20" x14ac:dyDescent="0.15">
      <c r="A43" s="10"/>
      <c r="G43" s="315"/>
      <c r="H43" s="341" t="s">
        <v>126</v>
      </c>
      <c r="I43" s="342"/>
      <c r="J43" s="338"/>
      <c r="K43" s="338"/>
      <c r="L43" s="338"/>
      <c r="M43" s="338"/>
      <c r="N43" s="338"/>
      <c r="O43" s="339"/>
      <c r="P43" s="5"/>
      <c r="Q43" s="5"/>
      <c r="R43" s="5"/>
      <c r="S43" s="5"/>
      <c r="T43" s="5"/>
    </row>
    <row r="44" spans="1:20" x14ac:dyDescent="0.15">
      <c r="A44" s="10"/>
      <c r="G44" s="315"/>
      <c r="H44" s="343"/>
      <c r="I44" s="344" t="str">
        <f>'－96－'!F8</f>
        <v>家事用+連合用</v>
      </c>
      <c r="J44" s="344" t="str">
        <f>'－96－'!G8</f>
        <v>営 業 用</v>
      </c>
      <c r="K44" s="344" t="str">
        <f>'－96－'!I8</f>
        <v>船 舶 用</v>
      </c>
      <c r="L44" s="344" t="str">
        <f>'－96－'!K8</f>
        <v>官公署用+基地用</v>
      </c>
      <c r="M44" s="344" t="str">
        <f>'－96－'!N8</f>
        <v>臨 時 用</v>
      </c>
      <c r="N44" s="345" t="s">
        <v>104</v>
      </c>
      <c r="O44" s="339"/>
      <c r="P44" s="5"/>
      <c r="Q44" s="5"/>
      <c r="R44" s="5"/>
      <c r="S44" s="5"/>
      <c r="T44" s="5"/>
    </row>
    <row r="45" spans="1:20" x14ac:dyDescent="0.15">
      <c r="A45" s="10"/>
      <c r="G45" s="315"/>
      <c r="H45" s="346" t="str">
        <f>H42</f>
        <v>3</v>
      </c>
      <c r="I45" s="322">
        <f>'－96－'!F17</f>
        <v>9388991</v>
      </c>
      <c r="J45" s="322">
        <f>'－96－'!G17</f>
        <v>2610202</v>
      </c>
      <c r="K45" s="322">
        <f>'－96－'!I17</f>
        <v>4643</v>
      </c>
      <c r="L45" s="322">
        <f>'－96－'!K17</f>
        <v>1182471</v>
      </c>
      <c r="M45" s="347">
        <f>'－96－'!N17</f>
        <v>51556</v>
      </c>
      <c r="N45" s="348">
        <f>SUM(I45:M45)</f>
        <v>13237863</v>
      </c>
      <c r="O45" s="339"/>
      <c r="P45" s="5"/>
      <c r="Q45" s="5"/>
      <c r="R45" s="5"/>
      <c r="S45" s="5"/>
      <c r="T45" s="5"/>
    </row>
    <row r="46" spans="1:20" x14ac:dyDescent="0.15">
      <c r="A46" s="10"/>
      <c r="G46" s="324"/>
      <c r="H46" s="349"/>
      <c r="I46" s="350">
        <f>+I45/N45</f>
        <v>0.70925276987682984</v>
      </c>
      <c r="J46" s="351">
        <f>ROUNDDOWN(J45/N45,4)</f>
        <v>0.1971</v>
      </c>
      <c r="K46" s="351">
        <f>K45/N45</f>
        <v>3.5073636885349244E-4</v>
      </c>
      <c r="L46" s="351">
        <f>L45/N45</f>
        <v>8.9324915962644427E-2</v>
      </c>
      <c r="M46" s="351">
        <f>M45/N45</f>
        <v>3.8945863089835573E-3</v>
      </c>
      <c r="N46" s="351">
        <f>SUM(I46:M46)</f>
        <v>0.99992300851731142</v>
      </c>
      <c r="O46" s="352"/>
      <c r="P46" s="6"/>
      <c r="Q46" s="6"/>
      <c r="R46" s="6"/>
      <c r="S46" s="6"/>
      <c r="T46" s="6"/>
    </row>
    <row r="47" spans="1:20" x14ac:dyDescent="0.15">
      <c r="A47" s="10"/>
      <c r="G47" s="324"/>
      <c r="H47" s="353"/>
      <c r="I47" s="353"/>
      <c r="J47" s="354"/>
      <c r="K47" s="354"/>
      <c r="L47" s="355"/>
      <c r="M47" s="355"/>
      <c r="N47" s="355"/>
      <c r="O47" s="356"/>
      <c r="P47" s="18"/>
      <c r="Q47" s="18"/>
      <c r="R47" s="18"/>
      <c r="S47" s="6"/>
      <c r="T47" s="6"/>
    </row>
    <row r="48" spans="1:20" x14ac:dyDescent="0.15">
      <c r="A48" s="10"/>
      <c r="G48" s="324"/>
      <c r="H48" s="357"/>
      <c r="I48" s="357"/>
      <c r="J48" s="757"/>
      <c r="K48" s="757"/>
      <c r="L48" s="760"/>
      <c r="M48" s="760"/>
      <c r="N48" s="760"/>
      <c r="O48" s="760"/>
      <c r="P48" s="761"/>
      <c r="Q48" s="761"/>
      <c r="R48" s="761"/>
      <c r="S48" s="6"/>
      <c r="T48" s="6"/>
    </row>
    <row r="49" spans="1:20" x14ac:dyDescent="0.15">
      <c r="A49" s="10"/>
      <c r="G49" s="324"/>
      <c r="H49" s="357"/>
      <c r="I49" s="357"/>
      <c r="J49" s="352"/>
      <c r="K49" s="352"/>
      <c r="L49" s="352"/>
      <c r="M49" s="352"/>
      <c r="N49" s="352"/>
      <c r="O49" s="352"/>
      <c r="P49" s="6"/>
      <c r="Q49" s="6"/>
      <c r="R49" s="6"/>
      <c r="S49" s="6"/>
      <c r="T49" s="6"/>
    </row>
    <row r="50" spans="1:20" x14ac:dyDescent="0.15">
      <c r="A50" s="10"/>
      <c r="G50" s="324"/>
      <c r="H50" s="358"/>
      <c r="I50" s="352"/>
      <c r="J50" s="352"/>
      <c r="K50" s="359"/>
      <c r="L50" s="352"/>
      <c r="M50" s="352"/>
      <c r="N50" s="352"/>
      <c r="O50" s="352"/>
      <c r="P50" s="6"/>
      <c r="Q50" s="6"/>
      <c r="R50" s="6"/>
      <c r="S50" s="6"/>
      <c r="T50" s="6"/>
    </row>
    <row r="51" spans="1:20" x14ac:dyDescent="0.15">
      <c r="A51" s="10"/>
      <c r="G51" s="324"/>
      <c r="H51" s="352"/>
      <c r="I51" s="352"/>
      <c r="J51" s="352"/>
      <c r="K51" s="352"/>
      <c r="L51" s="352"/>
      <c r="M51" s="352"/>
      <c r="N51" s="352"/>
      <c r="O51" s="352"/>
      <c r="P51" s="6"/>
      <c r="Q51" s="6"/>
      <c r="R51" s="6"/>
      <c r="S51" s="6"/>
      <c r="T51" s="6"/>
    </row>
    <row r="52" spans="1:20" x14ac:dyDescent="0.15">
      <c r="A52" s="10"/>
      <c r="G52" s="324"/>
      <c r="H52" s="352"/>
      <c r="I52" s="352"/>
      <c r="J52" s="352"/>
      <c r="K52" s="352"/>
      <c r="L52" s="352"/>
      <c r="M52" s="352"/>
      <c r="N52" s="352"/>
      <c r="O52" s="352"/>
      <c r="P52" s="6"/>
      <c r="Q52" s="6"/>
      <c r="R52" s="6"/>
      <c r="S52" s="6"/>
      <c r="T52" s="6"/>
    </row>
    <row r="53" spans="1:20" x14ac:dyDescent="0.15">
      <c r="A53" s="10"/>
      <c r="G53" s="315"/>
      <c r="H53" s="352"/>
      <c r="I53" s="352"/>
      <c r="J53" s="352"/>
      <c r="K53" s="352"/>
      <c r="L53" s="352"/>
      <c r="M53" s="352"/>
      <c r="N53" s="352"/>
      <c r="O53" s="352"/>
      <c r="P53" s="6"/>
      <c r="Q53" s="6"/>
      <c r="R53" s="6"/>
      <c r="S53" s="5"/>
      <c r="T53" s="5"/>
    </row>
    <row r="54" spans="1:20" x14ac:dyDescent="0.15">
      <c r="A54" s="10"/>
      <c r="G54" s="315"/>
      <c r="H54" s="352"/>
      <c r="I54" s="352"/>
      <c r="J54" s="339"/>
      <c r="K54" s="339"/>
      <c r="L54" s="339"/>
      <c r="M54" s="339"/>
      <c r="N54" s="339"/>
      <c r="O54" s="339"/>
      <c r="P54" s="5"/>
      <c r="Q54" s="5"/>
      <c r="R54" s="5"/>
      <c r="S54" s="5"/>
      <c r="T54" s="5"/>
    </row>
    <row r="55" spans="1:20" x14ac:dyDescent="0.15">
      <c r="A55" s="10"/>
      <c r="G55" s="315"/>
      <c r="H55" s="339"/>
      <c r="I55" s="339"/>
      <c r="J55" s="339"/>
      <c r="K55" s="339"/>
      <c r="L55" s="339"/>
      <c r="M55" s="339"/>
      <c r="N55" s="339"/>
      <c r="O55" s="339"/>
      <c r="P55" s="5"/>
      <c r="Q55" s="5"/>
      <c r="R55" s="5"/>
      <c r="S55" s="5"/>
      <c r="T55" s="5"/>
    </row>
    <row r="56" spans="1:20" x14ac:dyDescent="0.15">
      <c r="A56" s="10"/>
      <c r="G56" s="315"/>
      <c r="H56" s="339"/>
      <c r="I56" s="339"/>
      <c r="J56" s="339"/>
      <c r="K56" s="339"/>
      <c r="L56" s="339"/>
      <c r="M56" s="339"/>
      <c r="N56" s="339"/>
      <c r="O56" s="339"/>
      <c r="P56" s="5"/>
      <c r="Q56" s="5"/>
      <c r="R56" s="5"/>
      <c r="S56" s="5"/>
      <c r="T56" s="5"/>
    </row>
    <row r="57" spans="1:20" x14ac:dyDescent="0.15">
      <c r="A57" s="10"/>
      <c r="G57" s="315"/>
      <c r="H57" s="339"/>
      <c r="I57" s="339"/>
      <c r="J57" s="339"/>
      <c r="K57" s="339"/>
      <c r="L57" s="339"/>
      <c r="M57" s="339"/>
      <c r="N57" s="339"/>
      <c r="O57" s="339"/>
      <c r="P57" s="5"/>
      <c r="Q57" s="5"/>
      <c r="R57" s="5"/>
      <c r="S57" s="5"/>
      <c r="T57" s="5"/>
    </row>
    <row r="58" spans="1:20" x14ac:dyDescent="0.15">
      <c r="A58" s="10"/>
      <c r="G58" s="315"/>
      <c r="H58" s="339"/>
      <c r="I58" s="339"/>
      <c r="J58" s="339"/>
      <c r="K58" s="339"/>
      <c r="L58" s="339"/>
      <c r="M58" s="339"/>
      <c r="N58" s="339"/>
      <c r="O58" s="339"/>
      <c r="P58" s="5"/>
      <c r="Q58" s="5"/>
      <c r="R58" s="5"/>
      <c r="S58" s="5"/>
      <c r="T58" s="5"/>
    </row>
    <row r="59" spans="1:20" x14ac:dyDescent="0.15">
      <c r="A59" s="10"/>
      <c r="G59" s="315"/>
      <c r="H59" s="339"/>
      <c r="I59" s="339"/>
      <c r="J59" s="339"/>
      <c r="K59" s="339"/>
      <c r="L59" s="339"/>
      <c r="M59" s="339"/>
      <c r="N59" s="339"/>
      <c r="O59" s="339"/>
      <c r="P59" s="5"/>
      <c r="Q59" s="5"/>
      <c r="R59" s="5"/>
      <c r="S59" s="5"/>
      <c r="T59" s="5"/>
    </row>
    <row r="60" spans="1:20" x14ac:dyDescent="0.15">
      <c r="A60" s="10"/>
      <c r="G60" s="315"/>
      <c r="H60" s="339"/>
      <c r="I60" s="339"/>
      <c r="J60" s="339"/>
      <c r="K60" s="339"/>
      <c r="L60" s="339"/>
      <c r="M60" s="339"/>
      <c r="N60" s="339"/>
      <c r="O60" s="339"/>
      <c r="P60" s="5"/>
      <c r="Q60" s="5"/>
      <c r="R60" s="5"/>
      <c r="S60" s="5"/>
      <c r="T60" s="5"/>
    </row>
    <row r="61" spans="1:20" x14ac:dyDescent="0.15">
      <c r="A61" s="10"/>
      <c r="G61" s="315"/>
      <c r="H61" s="339"/>
      <c r="I61" s="339"/>
      <c r="J61" s="339"/>
      <c r="K61" s="339"/>
      <c r="L61" s="339"/>
      <c r="M61" s="339"/>
      <c r="N61" s="339"/>
      <c r="O61" s="339"/>
      <c r="P61" s="5"/>
      <c r="Q61" s="5"/>
      <c r="R61" s="5"/>
      <c r="S61" s="5"/>
      <c r="T61" s="5"/>
    </row>
    <row r="62" spans="1:20" x14ac:dyDescent="0.15">
      <c r="A62" s="10"/>
      <c r="G62" s="315"/>
      <c r="H62" s="339"/>
      <c r="I62" s="339"/>
      <c r="J62" s="339"/>
      <c r="K62" s="339"/>
      <c r="L62" s="339"/>
      <c r="M62" s="339"/>
      <c r="N62" s="339"/>
      <c r="O62" s="339"/>
      <c r="P62" s="5"/>
      <c r="Q62" s="5"/>
      <c r="R62" s="5"/>
      <c r="S62" s="5"/>
      <c r="T62" s="5"/>
    </row>
    <row r="63" spans="1:20" x14ac:dyDescent="0.15">
      <c r="A63" s="10"/>
      <c r="G63" s="315"/>
      <c r="H63" s="339"/>
      <c r="I63" s="339"/>
      <c r="J63" s="339"/>
      <c r="K63" s="339"/>
      <c r="L63" s="339"/>
      <c r="M63" s="339"/>
      <c r="N63" s="339"/>
      <c r="O63" s="339"/>
      <c r="P63" s="5"/>
      <c r="Q63" s="5"/>
      <c r="R63" s="5"/>
      <c r="S63" s="5"/>
      <c r="T63" s="5"/>
    </row>
    <row r="64" spans="1:20" x14ac:dyDescent="0.15">
      <c r="A64" s="10"/>
      <c r="G64" s="315"/>
      <c r="H64" s="339"/>
      <c r="I64" s="339"/>
      <c r="J64" s="339"/>
      <c r="K64" s="339"/>
      <c r="L64" s="339"/>
      <c r="M64" s="339"/>
      <c r="N64" s="339"/>
      <c r="O64" s="339"/>
      <c r="P64" s="5"/>
      <c r="Q64" s="5"/>
      <c r="R64" s="5"/>
      <c r="S64" s="5"/>
      <c r="T64" s="5"/>
    </row>
    <row r="65" spans="1:20" x14ac:dyDescent="0.15">
      <c r="A65" s="10"/>
      <c r="G65" s="315"/>
      <c r="H65" s="339"/>
      <c r="I65" s="339"/>
      <c r="J65" s="339"/>
      <c r="K65" s="339"/>
      <c r="L65" s="339"/>
      <c r="M65" s="339"/>
      <c r="N65" s="339"/>
      <c r="O65" s="339"/>
      <c r="P65" s="5"/>
      <c r="Q65" s="5"/>
      <c r="R65" s="5"/>
      <c r="S65" s="5"/>
      <c r="T65" s="5"/>
    </row>
    <row r="66" spans="1:20" x14ac:dyDescent="0.15">
      <c r="A66" s="10"/>
      <c r="G66" s="315"/>
      <c r="H66" s="339"/>
      <c r="I66" s="339"/>
      <c r="J66" s="339"/>
      <c r="K66" s="339"/>
      <c r="L66" s="339"/>
      <c r="M66" s="339"/>
      <c r="N66" s="339"/>
      <c r="O66" s="339"/>
      <c r="P66" s="5"/>
      <c r="Q66" s="5"/>
      <c r="R66" s="5"/>
      <c r="S66" s="5"/>
      <c r="T66" s="5"/>
    </row>
    <row r="67" spans="1:20" x14ac:dyDescent="0.15">
      <c r="A67" s="10"/>
      <c r="G67" s="315"/>
      <c r="H67" s="339"/>
      <c r="I67" s="339"/>
      <c r="J67" s="339"/>
      <c r="K67" s="339"/>
      <c r="L67" s="339"/>
      <c r="M67" s="339"/>
      <c r="N67" s="339"/>
      <c r="O67" s="339"/>
      <c r="P67" s="5"/>
      <c r="Q67" s="5"/>
      <c r="R67" s="5"/>
      <c r="S67" s="5"/>
      <c r="T67" s="5"/>
    </row>
    <row r="68" spans="1:20" ht="13.5" x14ac:dyDescent="0.15">
      <c r="C68" s="10"/>
      <c r="G68" s="315"/>
      <c r="H68" s="332"/>
      <c r="I68" s="338"/>
      <c r="J68" s="339"/>
      <c r="K68" s="339"/>
      <c r="L68" s="339"/>
      <c r="M68" s="339"/>
      <c r="N68" s="339"/>
      <c r="O68" s="339"/>
      <c r="P68" s="5"/>
      <c r="Q68" s="5"/>
      <c r="R68" s="5"/>
      <c r="S68" s="5"/>
      <c r="T68" s="5"/>
    </row>
    <row r="69" spans="1:20" x14ac:dyDescent="0.15">
      <c r="A69" s="12" t="s">
        <v>127</v>
      </c>
      <c r="G69" s="315"/>
      <c r="H69" s="360" t="s">
        <v>128</v>
      </c>
      <c r="I69" s="338"/>
      <c r="J69" s="339"/>
      <c r="K69" s="339"/>
      <c r="L69" s="339"/>
      <c r="M69" s="339"/>
      <c r="N69" s="339"/>
      <c r="O69" s="339"/>
      <c r="P69" s="5"/>
      <c r="Q69" s="5"/>
      <c r="R69" s="5"/>
      <c r="S69" s="5"/>
      <c r="T69" s="5"/>
    </row>
    <row r="70" spans="1:20" x14ac:dyDescent="0.15">
      <c r="A70" s="10"/>
      <c r="G70" s="315"/>
      <c r="H70" s="361"/>
      <c r="I70" s="344" t="s">
        <v>99</v>
      </c>
      <c r="J70" s="339"/>
      <c r="K70" s="339"/>
      <c r="L70" s="339"/>
      <c r="M70" s="339"/>
      <c r="N70" s="339"/>
      <c r="O70" s="339"/>
      <c r="P70" s="5"/>
      <c r="Q70" s="5"/>
      <c r="R70" s="5"/>
      <c r="S70" s="5"/>
      <c r="T70" s="5"/>
    </row>
    <row r="71" spans="1:20" x14ac:dyDescent="0.15">
      <c r="A71" s="10"/>
      <c r="G71" s="315"/>
      <c r="H71" s="362" t="s">
        <v>60</v>
      </c>
      <c r="I71" s="363">
        <f>'－98－'!O8</f>
        <v>96.636779212446868</v>
      </c>
      <c r="J71" s="339"/>
      <c r="K71" s="339"/>
      <c r="L71" s="339"/>
      <c r="M71" s="339"/>
      <c r="N71" s="339"/>
      <c r="O71" s="339"/>
      <c r="P71" s="5"/>
      <c r="Q71" s="5"/>
      <c r="R71" s="5"/>
      <c r="S71" s="5"/>
      <c r="T71" s="5"/>
    </row>
    <row r="72" spans="1:20" x14ac:dyDescent="0.15">
      <c r="A72" s="10"/>
      <c r="G72" s="315"/>
      <c r="H72" s="362" t="s">
        <v>61</v>
      </c>
      <c r="I72" s="363">
        <f>'－98－'!O9</f>
        <v>81.363389076802989</v>
      </c>
      <c r="J72" s="339"/>
      <c r="K72" s="339"/>
      <c r="L72" s="339"/>
      <c r="M72" s="339"/>
      <c r="N72" s="339"/>
      <c r="O72" s="339"/>
      <c r="P72" s="5"/>
      <c r="Q72" s="5"/>
      <c r="R72" s="5"/>
      <c r="S72" s="5"/>
      <c r="T72" s="5"/>
    </row>
    <row r="73" spans="1:20" x14ac:dyDescent="0.15">
      <c r="A73" s="10"/>
      <c r="G73" s="315"/>
      <c r="H73" s="362" t="s">
        <v>62</v>
      </c>
      <c r="I73" s="363">
        <f>'－98－'!O10</f>
        <v>84.500693843055828</v>
      </c>
      <c r="J73" s="339"/>
      <c r="K73" s="339"/>
      <c r="L73" s="339"/>
      <c r="M73" s="339"/>
      <c r="N73" s="339"/>
      <c r="O73" s="339"/>
      <c r="P73" s="5"/>
      <c r="Q73" s="5"/>
      <c r="R73" s="5"/>
      <c r="S73" s="5"/>
      <c r="T73" s="5"/>
    </row>
    <row r="74" spans="1:20" x14ac:dyDescent="0.15">
      <c r="A74" s="10"/>
      <c r="G74" s="315"/>
      <c r="H74" s="362" t="s">
        <v>63</v>
      </c>
      <c r="I74" s="363">
        <f>'－98－'!O11</f>
        <v>85.331905781584581</v>
      </c>
      <c r="J74" s="339"/>
      <c r="K74" s="339"/>
      <c r="L74" s="339"/>
      <c r="M74" s="339"/>
      <c r="N74" s="339"/>
      <c r="O74" s="339"/>
      <c r="P74" s="5"/>
      <c r="Q74" s="5"/>
      <c r="R74" s="5"/>
      <c r="S74" s="5"/>
      <c r="T74" s="5"/>
    </row>
    <row r="75" spans="1:20" x14ac:dyDescent="0.15">
      <c r="A75" s="10"/>
      <c r="G75" s="315"/>
      <c r="H75" s="362" t="s">
        <v>64</v>
      </c>
      <c r="I75" s="363">
        <f>'－98－'!O12</f>
        <v>65.125684420109508</v>
      </c>
      <c r="J75" s="339"/>
      <c r="K75" s="339"/>
      <c r="L75" s="339"/>
      <c r="M75" s="339"/>
      <c r="N75" s="339"/>
      <c r="O75" s="339"/>
      <c r="P75" s="5"/>
      <c r="Q75" s="5"/>
      <c r="R75" s="5"/>
      <c r="S75" s="5"/>
      <c r="T75" s="5"/>
    </row>
    <row r="76" spans="1:20" x14ac:dyDescent="0.15">
      <c r="A76" s="10"/>
      <c r="G76" s="315"/>
      <c r="H76" s="364" t="s">
        <v>65</v>
      </c>
      <c r="I76" s="363">
        <f>'－98－'!O13</f>
        <v>94.980322003577825</v>
      </c>
      <c r="J76" s="339"/>
      <c r="K76" s="339"/>
      <c r="L76" s="339"/>
      <c r="M76" s="339"/>
      <c r="N76" s="339"/>
      <c r="O76" s="339"/>
      <c r="P76" s="5"/>
      <c r="Q76" s="5"/>
      <c r="R76" s="5"/>
      <c r="S76" s="5"/>
      <c r="T76" s="5"/>
    </row>
    <row r="77" spans="1:20" x14ac:dyDescent="0.15">
      <c r="A77" s="10"/>
      <c r="G77" s="315"/>
      <c r="H77" s="362" t="s">
        <v>66</v>
      </c>
      <c r="I77" s="363">
        <f>'－98－'!O14</f>
        <v>87.95445375890975</v>
      </c>
      <c r="J77" s="339"/>
      <c r="K77" s="339"/>
      <c r="L77" s="339"/>
      <c r="M77" s="339"/>
      <c r="N77" s="339"/>
      <c r="O77" s="339"/>
      <c r="P77" s="5"/>
      <c r="Q77" s="5"/>
      <c r="R77" s="5"/>
      <c r="S77" s="5"/>
      <c r="T77" s="5"/>
    </row>
    <row r="78" spans="1:20" x14ac:dyDescent="0.15">
      <c r="A78" s="10"/>
      <c r="G78" s="315"/>
      <c r="H78" s="362" t="s">
        <v>67</v>
      </c>
      <c r="I78" s="363">
        <f>'－98－'!O15</f>
        <v>85.142011286890551</v>
      </c>
      <c r="J78" s="339"/>
      <c r="K78" s="352"/>
      <c r="L78" s="339"/>
      <c r="M78" s="339"/>
      <c r="N78" s="339"/>
      <c r="O78" s="339"/>
      <c r="P78" s="5"/>
      <c r="Q78" s="5"/>
      <c r="R78" s="5"/>
      <c r="S78" s="5"/>
      <c r="T78" s="5"/>
    </row>
    <row r="79" spans="1:20" x14ac:dyDescent="0.15">
      <c r="A79" s="10"/>
      <c r="G79" s="315"/>
      <c r="H79" s="362" t="s">
        <v>68</v>
      </c>
      <c r="I79" s="363">
        <f>'－98－'!O16</f>
        <v>89.004431953302344</v>
      </c>
      <c r="J79" s="365"/>
      <c r="K79" s="365"/>
      <c r="L79" s="339"/>
      <c r="M79" s="339"/>
      <c r="N79" s="339"/>
      <c r="O79" s="339"/>
      <c r="P79" s="5"/>
      <c r="Q79" s="5"/>
      <c r="R79" s="5"/>
      <c r="S79" s="5"/>
      <c r="T79" s="5"/>
    </row>
    <row r="80" spans="1:20" x14ac:dyDescent="0.15">
      <c r="A80" s="10"/>
      <c r="G80" s="315"/>
      <c r="H80" s="362" t="s">
        <v>69</v>
      </c>
      <c r="I80" s="363">
        <f>'－98－'!O17</f>
        <v>81.229449881746689</v>
      </c>
      <c r="J80" s="365"/>
      <c r="K80" s="365"/>
      <c r="L80" s="352"/>
      <c r="M80" s="352"/>
      <c r="N80" s="352"/>
      <c r="O80" s="352"/>
      <c r="P80" s="5"/>
      <c r="Q80" s="5"/>
      <c r="R80" s="5"/>
      <c r="S80" s="5"/>
      <c r="T80" s="5"/>
    </row>
    <row r="81" spans="1:20" x14ac:dyDescent="0.15">
      <c r="A81" s="10"/>
      <c r="G81" s="315"/>
      <c r="H81" s="366" t="s">
        <v>70</v>
      </c>
      <c r="I81" s="363">
        <f>'－98－'!O18</f>
        <v>68.044189852700484</v>
      </c>
      <c r="J81" s="352"/>
      <c r="K81" s="352"/>
      <c r="L81" s="352"/>
      <c r="M81" s="352"/>
      <c r="N81" s="352"/>
      <c r="O81" s="352"/>
      <c r="P81" s="5"/>
      <c r="Q81" s="5"/>
      <c r="R81" s="5"/>
      <c r="S81" s="5"/>
      <c r="T81" s="5"/>
    </row>
    <row r="82" spans="1:20" x14ac:dyDescent="0.15">
      <c r="A82" s="10"/>
      <c r="G82" s="315"/>
      <c r="H82" s="339"/>
      <c r="I82" s="339"/>
      <c r="J82" s="758"/>
      <c r="K82" s="758"/>
      <c r="L82" s="352"/>
      <c r="M82" s="365"/>
      <c r="N82" s="365"/>
      <c r="O82" s="352"/>
      <c r="P82" s="5"/>
      <c r="Q82" s="5"/>
      <c r="R82" s="5"/>
      <c r="S82" s="5"/>
      <c r="T82" s="5"/>
    </row>
    <row r="83" spans="1:20" x14ac:dyDescent="0.15">
      <c r="A83" s="10"/>
      <c r="G83" s="315"/>
      <c r="H83" s="339"/>
      <c r="I83" s="339"/>
      <c r="J83" s="758"/>
      <c r="K83" s="758"/>
      <c r="L83" s="352"/>
      <c r="M83" s="365"/>
      <c r="N83" s="365"/>
      <c r="O83" s="352"/>
      <c r="P83" s="5"/>
      <c r="Q83" s="5"/>
      <c r="R83" s="5"/>
      <c r="S83" s="5"/>
      <c r="T83" s="5"/>
    </row>
    <row r="84" spans="1:20" x14ac:dyDescent="0.15">
      <c r="A84" s="10"/>
      <c r="G84" s="315"/>
      <c r="H84" s="315"/>
      <c r="I84" s="315"/>
      <c r="J84" s="758"/>
      <c r="K84" s="758"/>
      <c r="L84" s="352"/>
      <c r="M84" s="365"/>
      <c r="N84" s="365"/>
      <c r="O84" s="352"/>
      <c r="P84" s="5"/>
      <c r="Q84" s="5"/>
      <c r="R84" s="5"/>
      <c r="S84" s="5"/>
      <c r="T84" s="5"/>
    </row>
    <row r="85" spans="1:20" x14ac:dyDescent="0.15">
      <c r="A85" s="10"/>
      <c r="G85" s="315"/>
      <c r="H85" s="339"/>
      <c r="I85" s="339"/>
      <c r="J85" s="758"/>
      <c r="K85" s="758"/>
      <c r="L85" s="352"/>
      <c r="M85" s="365"/>
      <c r="N85" s="365"/>
      <c r="O85" s="352"/>
      <c r="P85" s="5"/>
      <c r="Q85" s="5"/>
      <c r="R85" s="5"/>
      <c r="S85" s="5"/>
      <c r="T85" s="5"/>
    </row>
    <row r="86" spans="1:20" x14ac:dyDescent="0.15">
      <c r="A86" s="10"/>
      <c r="G86" s="315"/>
      <c r="H86" s="339"/>
      <c r="I86" s="339"/>
      <c r="J86" s="758"/>
      <c r="K86" s="758"/>
      <c r="L86" s="365"/>
      <c r="M86" s="365"/>
      <c r="N86" s="365"/>
      <c r="O86" s="352"/>
      <c r="P86" s="5"/>
      <c r="Q86" s="5"/>
      <c r="R86" s="5"/>
      <c r="S86" s="5"/>
      <c r="T86" s="5"/>
    </row>
    <row r="87" spans="1:20" x14ac:dyDescent="0.15">
      <c r="A87" s="10"/>
      <c r="G87" s="315"/>
      <c r="H87" s="339"/>
      <c r="I87" s="339"/>
      <c r="J87" s="758"/>
      <c r="K87" s="758"/>
      <c r="L87" s="365"/>
      <c r="M87" s="365"/>
      <c r="N87" s="365"/>
      <c r="O87" s="352"/>
      <c r="P87" s="5"/>
      <c r="Q87" s="5"/>
      <c r="R87" s="5"/>
      <c r="S87" s="5"/>
      <c r="T87" s="5"/>
    </row>
    <row r="88" spans="1:20" x14ac:dyDescent="0.15">
      <c r="A88" s="10"/>
      <c r="G88" s="315"/>
      <c r="H88" s="339"/>
      <c r="I88" s="339"/>
      <c r="J88" s="762"/>
      <c r="K88" s="762"/>
      <c r="L88" s="352"/>
      <c r="M88" s="367"/>
      <c r="N88" s="367"/>
      <c r="O88" s="352"/>
      <c r="P88" s="5"/>
      <c r="Q88" s="5"/>
      <c r="R88" s="5"/>
      <c r="S88" s="5"/>
      <c r="T88" s="5"/>
    </row>
    <row r="89" spans="1:20" x14ac:dyDescent="0.15">
      <c r="A89" s="10"/>
      <c r="G89" s="315"/>
      <c r="H89" s="339"/>
      <c r="I89" s="339"/>
      <c r="J89" s="758"/>
      <c r="K89" s="758"/>
      <c r="L89" s="352"/>
      <c r="M89" s="365"/>
      <c r="N89" s="365"/>
      <c r="O89" s="352"/>
      <c r="P89" s="5"/>
      <c r="Q89" s="5"/>
      <c r="R89" s="5"/>
      <c r="S89" s="5"/>
      <c r="T89" s="5"/>
    </row>
    <row r="90" spans="1:20" x14ac:dyDescent="0.15">
      <c r="A90" s="10"/>
      <c r="G90" s="315"/>
      <c r="H90" s="339"/>
      <c r="I90" s="339"/>
      <c r="J90" s="758"/>
      <c r="K90" s="758"/>
      <c r="L90" s="352"/>
      <c r="M90" s="365"/>
      <c r="N90" s="365"/>
      <c r="O90" s="352"/>
      <c r="P90" s="5"/>
      <c r="Q90" s="5"/>
      <c r="R90" s="5"/>
      <c r="S90" s="5"/>
      <c r="T90" s="5"/>
    </row>
    <row r="91" spans="1:20" x14ac:dyDescent="0.15">
      <c r="A91" s="10"/>
      <c r="G91" s="315"/>
      <c r="H91" s="339"/>
      <c r="I91" s="339"/>
      <c r="J91" s="758"/>
      <c r="K91" s="758"/>
      <c r="L91" s="352"/>
      <c r="M91" s="365"/>
      <c r="N91" s="365"/>
      <c r="O91" s="352"/>
      <c r="P91" s="5"/>
      <c r="Q91" s="5"/>
      <c r="R91" s="5"/>
      <c r="S91" s="5"/>
      <c r="T91" s="5"/>
    </row>
    <row r="92" spans="1:20" x14ac:dyDescent="0.15">
      <c r="A92" s="10"/>
      <c r="G92" s="315"/>
      <c r="H92" s="339"/>
      <c r="I92" s="339"/>
      <c r="J92" s="758"/>
      <c r="K92" s="758"/>
      <c r="L92" s="352"/>
      <c r="M92" s="365"/>
      <c r="N92" s="365"/>
      <c r="O92" s="352"/>
      <c r="P92" s="5"/>
      <c r="Q92" s="5"/>
      <c r="R92" s="5"/>
      <c r="S92" s="5"/>
      <c r="T92" s="5"/>
    </row>
    <row r="93" spans="1:20" x14ac:dyDescent="0.15">
      <c r="A93" s="10"/>
      <c r="G93" s="315"/>
      <c r="H93" s="339"/>
      <c r="I93" s="339"/>
      <c r="J93" s="352"/>
      <c r="K93" s="352"/>
      <c r="L93" s="352"/>
      <c r="M93" s="352"/>
      <c r="N93" s="352"/>
      <c r="O93" s="352"/>
      <c r="P93" s="5"/>
      <c r="Q93" s="5"/>
      <c r="R93" s="5"/>
      <c r="S93" s="5"/>
      <c r="T93" s="5"/>
    </row>
    <row r="94" spans="1:20" x14ac:dyDescent="0.15">
      <c r="A94" s="10"/>
      <c r="G94" s="315"/>
      <c r="H94" s="339"/>
      <c r="I94" s="339"/>
      <c r="J94" s="352"/>
      <c r="K94" s="352"/>
      <c r="L94" s="352"/>
      <c r="M94" s="352"/>
      <c r="N94" s="352"/>
      <c r="O94" s="352"/>
      <c r="P94" s="5"/>
      <c r="Q94" s="5"/>
      <c r="R94" s="5"/>
      <c r="S94" s="5"/>
      <c r="T94" s="5"/>
    </row>
    <row r="95" spans="1:20" x14ac:dyDescent="0.15">
      <c r="A95" s="10"/>
      <c r="G95" s="315"/>
      <c r="H95" s="339"/>
      <c r="I95" s="339"/>
      <c r="J95" s="339"/>
      <c r="K95" s="339"/>
      <c r="L95" s="339"/>
      <c r="M95" s="339"/>
      <c r="N95" s="339"/>
      <c r="O95" s="339"/>
      <c r="P95" s="5"/>
      <c r="Q95" s="5"/>
      <c r="R95" s="5"/>
      <c r="S95" s="5"/>
      <c r="T95" s="5"/>
    </row>
    <row r="96" spans="1:20" x14ac:dyDescent="0.15">
      <c r="A96" s="10"/>
      <c r="G96" s="315"/>
      <c r="H96" s="339"/>
      <c r="I96" s="339"/>
      <c r="J96" s="339"/>
      <c r="K96" s="339"/>
      <c r="L96" s="339"/>
      <c r="M96" s="339"/>
      <c r="N96" s="339"/>
      <c r="O96" s="339"/>
      <c r="P96" s="5"/>
      <c r="Q96" s="5"/>
      <c r="R96" s="5"/>
      <c r="S96" s="5"/>
      <c r="T96" s="5"/>
    </row>
    <row r="97" spans="1:20" x14ac:dyDescent="0.15">
      <c r="A97" s="10"/>
      <c r="G97" s="315"/>
      <c r="H97" s="339"/>
      <c r="I97" s="339"/>
      <c r="J97" s="339"/>
      <c r="K97" s="339"/>
      <c r="L97" s="339"/>
      <c r="M97" s="339"/>
      <c r="N97" s="339"/>
      <c r="O97" s="339"/>
      <c r="P97" s="5"/>
      <c r="Q97" s="5"/>
      <c r="R97" s="5"/>
      <c r="S97" s="5"/>
      <c r="T97" s="5"/>
    </row>
    <row r="98" spans="1:20" x14ac:dyDescent="0.15">
      <c r="G98" s="315"/>
      <c r="H98" s="339"/>
      <c r="I98" s="339"/>
      <c r="J98" s="339"/>
      <c r="K98" s="339"/>
      <c r="L98" s="339"/>
      <c r="M98" s="339"/>
      <c r="N98" s="339"/>
      <c r="O98" s="339"/>
      <c r="P98" s="5"/>
      <c r="Q98" s="5"/>
      <c r="R98" s="5"/>
      <c r="S98" s="5"/>
      <c r="T98" s="5"/>
    </row>
    <row r="99" spans="1:20" x14ac:dyDescent="0.15">
      <c r="G99" s="315"/>
      <c r="H99" s="339"/>
      <c r="I99" s="339"/>
      <c r="J99" s="339"/>
      <c r="K99" s="339"/>
      <c r="L99" s="339"/>
      <c r="M99" s="339"/>
      <c r="N99" s="339"/>
      <c r="O99" s="339"/>
      <c r="P99" s="5"/>
      <c r="Q99" s="5"/>
      <c r="R99" s="5"/>
      <c r="S99" s="5"/>
      <c r="T99" s="5"/>
    </row>
    <row r="100" spans="1:20" x14ac:dyDescent="0.15">
      <c r="G100" s="315"/>
      <c r="H100" s="339"/>
      <c r="I100" s="339"/>
      <c r="J100" s="339"/>
      <c r="K100" s="339"/>
      <c r="L100" s="339"/>
      <c r="M100" s="339"/>
      <c r="N100" s="339"/>
      <c r="O100" s="339"/>
      <c r="P100" s="5"/>
      <c r="Q100" s="5"/>
      <c r="R100" s="5"/>
      <c r="S100" s="5"/>
      <c r="T100" s="5"/>
    </row>
    <row r="101" spans="1:20" x14ac:dyDescent="0.15">
      <c r="G101" s="315"/>
      <c r="H101" s="339"/>
      <c r="I101" s="339"/>
      <c r="J101" s="339"/>
      <c r="K101" s="339"/>
      <c r="L101" s="339"/>
      <c r="M101" s="339"/>
      <c r="N101" s="339"/>
      <c r="O101" s="339"/>
      <c r="P101" s="5"/>
      <c r="Q101" s="5"/>
      <c r="R101" s="5"/>
      <c r="S101" s="5"/>
      <c r="T101" s="5"/>
    </row>
    <row r="102" spans="1:20" x14ac:dyDescent="0.15">
      <c r="G102" s="315"/>
      <c r="H102" s="339"/>
      <c r="I102" s="339"/>
      <c r="J102" s="339"/>
      <c r="K102" s="339"/>
      <c r="L102" s="339"/>
      <c r="M102" s="339"/>
      <c r="N102" s="339"/>
      <c r="O102" s="339"/>
      <c r="P102" s="5"/>
      <c r="Q102" s="5"/>
      <c r="R102" s="5"/>
      <c r="S102" s="5"/>
      <c r="T102" s="5"/>
    </row>
    <row r="103" spans="1:20" x14ac:dyDescent="0.15">
      <c r="A103" s="12" t="s">
        <v>152</v>
      </c>
      <c r="E103" s="11" t="s">
        <v>114</v>
      </c>
      <c r="G103" s="315"/>
      <c r="H103" s="334"/>
      <c r="I103" s="338"/>
      <c r="J103" s="338"/>
      <c r="K103" s="338"/>
      <c r="L103" s="339"/>
      <c r="M103" s="339"/>
      <c r="N103" s="339"/>
      <c r="O103" s="339"/>
      <c r="P103" s="5"/>
      <c r="Q103" s="5"/>
      <c r="R103" s="5"/>
      <c r="S103" s="5"/>
      <c r="T103" s="5"/>
    </row>
    <row r="104" spans="1:20" x14ac:dyDescent="0.15">
      <c r="A104" s="10"/>
      <c r="G104" s="315"/>
      <c r="H104" s="341" t="s">
        <v>129</v>
      </c>
      <c r="I104" s="338"/>
      <c r="J104" s="338"/>
      <c r="K104" s="338"/>
      <c r="L104" s="339"/>
      <c r="M104" s="339"/>
      <c r="N104" s="339"/>
      <c r="O104" s="339"/>
      <c r="P104" s="5"/>
      <c r="Q104" s="5"/>
      <c r="R104" s="5"/>
      <c r="S104" s="5"/>
      <c r="T104" s="5"/>
    </row>
    <row r="105" spans="1:20" ht="13.5" x14ac:dyDescent="0.15">
      <c r="A105" s="10"/>
      <c r="E105" s="17"/>
      <c r="G105" s="315"/>
      <c r="H105" s="368"/>
      <c r="I105" s="368" t="s">
        <v>141</v>
      </c>
      <c r="J105" s="368" t="s">
        <v>142</v>
      </c>
      <c r="K105" s="369" t="s">
        <v>135</v>
      </c>
      <c r="L105" s="339"/>
      <c r="M105" s="339"/>
      <c r="N105" s="339"/>
      <c r="O105" s="339"/>
      <c r="P105" s="5"/>
      <c r="Q105" s="5"/>
      <c r="R105" s="5"/>
      <c r="S105" s="5"/>
      <c r="T105" s="5"/>
    </row>
    <row r="106" spans="1:20" x14ac:dyDescent="0.15">
      <c r="A106" s="10"/>
      <c r="G106" s="315"/>
      <c r="H106" s="370" t="s">
        <v>199</v>
      </c>
      <c r="I106" s="371">
        <f>'－100－'!J15</f>
        <v>239398</v>
      </c>
      <c r="J106" s="371">
        <f>'－100－'!L15+'－100－'!N15</f>
        <v>246536</v>
      </c>
      <c r="K106" s="372">
        <f>'－101－'!P15+'－101－'!R15</f>
        <v>60771</v>
      </c>
      <c r="L106" s="339"/>
      <c r="M106" s="339"/>
      <c r="N106" s="373"/>
      <c r="O106" s="373"/>
      <c r="P106" s="7"/>
      <c r="Q106" s="5"/>
      <c r="R106" s="5"/>
      <c r="S106" s="5"/>
      <c r="T106" s="5"/>
    </row>
    <row r="107" spans="1:20" x14ac:dyDescent="0.15">
      <c r="A107" s="10"/>
      <c r="G107" s="315"/>
      <c r="H107" s="370" t="s">
        <v>170</v>
      </c>
      <c r="I107" s="371">
        <f>'－100－'!J16</f>
        <v>241961</v>
      </c>
      <c r="J107" s="371">
        <f>'－100－'!L16+'－100－'!N16</f>
        <v>247105</v>
      </c>
      <c r="K107" s="372">
        <f>'－101－'!P16+'－101－'!R16</f>
        <v>85776</v>
      </c>
      <c r="L107" s="339"/>
      <c r="M107" s="339"/>
      <c r="N107" s="373"/>
      <c r="O107" s="373"/>
      <c r="P107" s="7"/>
      <c r="Q107" s="5"/>
      <c r="R107" s="5"/>
      <c r="S107" s="5"/>
      <c r="T107" s="5"/>
    </row>
    <row r="108" spans="1:20" x14ac:dyDescent="0.15">
      <c r="A108" s="10"/>
      <c r="G108" s="315"/>
      <c r="H108" s="370">
        <v>2</v>
      </c>
      <c r="I108" s="371">
        <f>'－100－'!J17</f>
        <v>253541</v>
      </c>
      <c r="J108" s="371">
        <f>'－100－'!L17+'－100－'!N17</f>
        <v>241734</v>
      </c>
      <c r="K108" s="372">
        <f>'－101－'!P17+'－101－'!R17</f>
        <v>85855</v>
      </c>
      <c r="L108" s="339"/>
      <c r="M108" s="339"/>
      <c r="N108" s="373"/>
      <c r="O108" s="373"/>
      <c r="P108" s="7"/>
      <c r="Q108" s="5"/>
      <c r="R108" s="5"/>
      <c r="S108" s="5"/>
      <c r="T108" s="5"/>
    </row>
    <row r="109" spans="1:20" ht="12" customHeight="1" x14ac:dyDescent="0.15">
      <c r="A109" s="10"/>
      <c r="G109" s="315"/>
      <c r="H109" s="370">
        <v>3</v>
      </c>
      <c r="I109" s="371">
        <f>'－100－'!J18</f>
        <v>255541</v>
      </c>
      <c r="J109" s="371">
        <f>'－100－'!L18+'－100－'!N18</f>
        <v>247801</v>
      </c>
      <c r="K109" s="372">
        <f>'－101－'!P18+'－101－'!R18</f>
        <v>84068</v>
      </c>
      <c r="L109" s="339"/>
      <c r="M109" s="339"/>
      <c r="N109" s="374"/>
      <c r="O109" s="373"/>
      <c r="P109" s="7"/>
      <c r="Q109" s="5"/>
      <c r="R109" s="5"/>
      <c r="S109" s="5"/>
      <c r="T109" s="5"/>
    </row>
    <row r="110" spans="1:20" x14ac:dyDescent="0.15">
      <c r="A110" s="10"/>
      <c r="G110" s="315"/>
      <c r="H110" s="339"/>
      <c r="I110" s="339"/>
      <c r="J110" s="339"/>
      <c r="K110" s="339"/>
      <c r="L110" s="339"/>
      <c r="M110" s="339"/>
      <c r="N110" s="373"/>
      <c r="O110" s="373"/>
      <c r="P110" s="7"/>
      <c r="Q110" s="5"/>
      <c r="R110" s="5"/>
      <c r="S110" s="5"/>
      <c r="T110" s="5"/>
    </row>
    <row r="111" spans="1:20" x14ac:dyDescent="0.15">
      <c r="A111" s="10"/>
      <c r="G111" s="315"/>
      <c r="H111" s="339"/>
      <c r="I111" s="339"/>
      <c r="J111" s="339"/>
      <c r="K111" s="339"/>
      <c r="L111" s="339"/>
      <c r="M111" s="339"/>
      <c r="N111" s="339"/>
      <c r="O111" s="339"/>
      <c r="P111" s="5"/>
      <c r="Q111" s="5"/>
      <c r="R111" s="5"/>
      <c r="S111" s="5"/>
      <c r="T111" s="5"/>
    </row>
    <row r="112" spans="1:20" x14ac:dyDescent="0.15">
      <c r="A112" s="10"/>
      <c r="G112" s="315"/>
      <c r="H112" s="375"/>
      <c r="I112" s="375"/>
      <c r="J112" s="375"/>
      <c r="K112" s="375"/>
      <c r="L112" s="375"/>
      <c r="M112" s="339"/>
      <c r="N112" s="339"/>
      <c r="O112" s="339"/>
      <c r="P112" s="5"/>
      <c r="Q112" s="5"/>
      <c r="R112" s="5"/>
      <c r="S112" s="5"/>
    </row>
    <row r="113" spans="1:20" ht="12" customHeight="1" x14ac:dyDescent="0.15">
      <c r="A113" s="10"/>
      <c r="G113" s="315"/>
      <c r="H113" s="376"/>
      <c r="I113" s="315"/>
      <c r="J113" s="315"/>
      <c r="K113" s="339"/>
      <c r="L113" s="339"/>
      <c r="M113" s="315"/>
      <c r="N113" s="315"/>
      <c r="O113" s="315"/>
    </row>
    <row r="114" spans="1:20" x14ac:dyDescent="0.15">
      <c r="A114" s="10"/>
      <c r="G114" s="315"/>
      <c r="H114" s="377"/>
      <c r="I114" s="339"/>
      <c r="J114" s="339"/>
      <c r="K114" s="339"/>
      <c r="L114" s="339"/>
      <c r="M114" s="315"/>
      <c r="N114" s="315"/>
      <c r="O114" s="315"/>
    </row>
    <row r="115" spans="1:20" x14ac:dyDescent="0.15">
      <c r="A115" s="10"/>
      <c r="G115" s="315"/>
      <c r="H115" s="759"/>
      <c r="I115" s="759"/>
      <c r="J115" s="339"/>
      <c r="K115" s="339"/>
      <c r="L115" s="315"/>
      <c r="M115" s="315"/>
      <c r="N115" s="315"/>
      <c r="O115" s="315"/>
    </row>
    <row r="116" spans="1:20" x14ac:dyDescent="0.15">
      <c r="A116" s="10"/>
      <c r="G116" s="315"/>
      <c r="H116" s="759"/>
      <c r="I116" s="759"/>
      <c r="J116" s="339"/>
      <c r="K116" s="339"/>
      <c r="L116" s="315"/>
      <c r="M116" s="339"/>
      <c r="N116" s="339"/>
      <c r="O116" s="339"/>
      <c r="P116" s="5"/>
      <c r="Q116" s="5"/>
      <c r="R116" s="5"/>
      <c r="S116" s="5"/>
      <c r="T116" s="5"/>
    </row>
    <row r="117" spans="1:20" x14ac:dyDescent="0.15">
      <c r="A117" s="10"/>
      <c r="G117" s="315"/>
      <c r="H117" s="759"/>
      <c r="I117" s="759"/>
      <c r="J117" s="339"/>
      <c r="K117" s="339"/>
      <c r="L117" s="315"/>
      <c r="M117" s="339"/>
      <c r="N117" s="339"/>
      <c r="O117" s="339"/>
      <c r="P117" s="5"/>
      <c r="Q117" s="5"/>
      <c r="R117" s="5"/>
      <c r="S117" s="5"/>
      <c r="T117" s="5"/>
    </row>
    <row r="118" spans="1:20" x14ac:dyDescent="0.15">
      <c r="A118" s="10"/>
      <c r="G118" s="315"/>
      <c r="H118" s="339"/>
      <c r="I118" s="378"/>
      <c r="J118" s="339"/>
      <c r="K118" s="339"/>
      <c r="L118" s="339"/>
      <c r="M118" s="315"/>
      <c r="N118" s="315"/>
      <c r="O118" s="315"/>
    </row>
    <row r="119" spans="1:20" x14ac:dyDescent="0.15">
      <c r="A119" s="10"/>
      <c r="G119" s="315"/>
      <c r="H119" s="379"/>
      <c r="I119" s="339"/>
      <c r="J119" s="339"/>
      <c r="K119" s="339"/>
      <c r="L119" s="339"/>
      <c r="M119" s="315"/>
      <c r="N119" s="315"/>
      <c r="O119" s="315"/>
    </row>
    <row r="120" spans="1:20" x14ac:dyDescent="0.15">
      <c r="A120" s="10"/>
      <c r="G120" s="315"/>
      <c r="H120" s="380" t="s">
        <v>172</v>
      </c>
      <c r="I120" s="334" t="s">
        <v>234</v>
      </c>
      <c r="J120" s="334"/>
      <c r="K120" s="381" t="s">
        <v>150</v>
      </c>
      <c r="L120" s="381" t="s">
        <v>149</v>
      </c>
      <c r="M120" s="315"/>
      <c r="N120" s="315"/>
      <c r="O120" s="315"/>
    </row>
    <row r="121" spans="1:20" x14ac:dyDescent="0.15">
      <c r="A121" s="10"/>
      <c r="G121" s="315"/>
      <c r="H121" s="334" t="s">
        <v>143</v>
      </c>
      <c r="I121" s="382" t="s">
        <v>146</v>
      </c>
      <c r="J121" s="382"/>
      <c r="K121" s="383">
        <f>L121</f>
        <v>255541</v>
      </c>
      <c r="L121" s="383">
        <f>'－100－'!$J$18</f>
        <v>255541</v>
      </c>
      <c r="M121" s="339"/>
      <c r="N121" s="339"/>
      <c r="O121" s="339"/>
      <c r="P121" s="5"/>
      <c r="Q121" s="5"/>
      <c r="R121" s="5"/>
      <c r="S121" s="5"/>
      <c r="T121" s="5"/>
    </row>
    <row r="122" spans="1:20" x14ac:dyDescent="0.15">
      <c r="A122" s="10"/>
      <c r="G122" s="315"/>
      <c r="H122" s="334" t="s">
        <v>144</v>
      </c>
      <c r="I122" s="382" t="s">
        <v>147</v>
      </c>
      <c r="J122" s="382"/>
      <c r="K122" s="383">
        <f>L122+L123</f>
        <v>247801</v>
      </c>
      <c r="L122" s="383">
        <f>'－100－'!$L$18</f>
        <v>165601</v>
      </c>
      <c r="M122" s="339"/>
      <c r="N122" s="339"/>
      <c r="O122" s="339"/>
      <c r="P122" s="5"/>
      <c r="Q122" s="5"/>
      <c r="R122" s="5"/>
      <c r="S122" s="5"/>
      <c r="T122" s="5"/>
    </row>
    <row r="123" spans="1:20" x14ac:dyDescent="0.15">
      <c r="A123" s="10"/>
      <c r="G123" s="315"/>
      <c r="H123" s="334"/>
      <c r="I123" s="334" t="s">
        <v>151</v>
      </c>
      <c r="J123" s="334"/>
      <c r="K123" s="383"/>
      <c r="L123" s="383">
        <f>'－100－'!$N$18</f>
        <v>82200</v>
      </c>
      <c r="M123" s="339"/>
      <c r="N123" s="339"/>
      <c r="O123" s="339"/>
      <c r="P123" s="5"/>
      <c r="Q123" s="5"/>
      <c r="R123" s="5"/>
      <c r="S123" s="5"/>
      <c r="T123" s="5"/>
    </row>
    <row r="124" spans="1:20" x14ac:dyDescent="0.15">
      <c r="A124" s="10"/>
      <c r="G124" s="315"/>
      <c r="H124" s="334" t="s">
        <v>145</v>
      </c>
      <c r="I124" s="334" t="s">
        <v>148</v>
      </c>
      <c r="J124" s="334"/>
      <c r="K124" s="383">
        <f>L124+L125</f>
        <v>84068</v>
      </c>
      <c r="L124" s="383">
        <f>'－101－'!P18</f>
        <v>38599</v>
      </c>
      <c r="M124" s="339"/>
      <c r="N124" s="339"/>
      <c r="O124" s="339"/>
      <c r="P124" s="5"/>
      <c r="Q124" s="5"/>
      <c r="R124" s="5"/>
      <c r="S124" s="5"/>
      <c r="T124" s="5"/>
    </row>
    <row r="125" spans="1:20" x14ac:dyDescent="0.15">
      <c r="A125" s="10"/>
      <c r="G125" s="315"/>
      <c r="H125" s="334"/>
      <c r="I125" s="334" t="s">
        <v>151</v>
      </c>
      <c r="J125" s="334"/>
      <c r="K125" s="383"/>
      <c r="L125" s="383">
        <f>'－101－'!R18</f>
        <v>45469</v>
      </c>
      <c r="M125" s="339"/>
      <c r="N125" s="339"/>
      <c r="O125" s="339"/>
      <c r="P125" s="5"/>
      <c r="Q125" s="5"/>
      <c r="R125" s="5"/>
      <c r="S125" s="5"/>
      <c r="T125" s="5"/>
    </row>
    <row r="126" spans="1:20" ht="13.5" x14ac:dyDescent="0.15">
      <c r="A126" s="10"/>
      <c r="G126" s="315"/>
      <c r="H126" s="334"/>
      <c r="I126" s="334"/>
      <c r="J126" s="334"/>
      <c r="K126" s="384">
        <f>SUM(K121:K125)</f>
        <v>587410</v>
      </c>
      <c r="L126" s="338"/>
      <c r="M126" s="339"/>
      <c r="N126" s="339"/>
      <c r="O126" s="339"/>
      <c r="P126" s="5"/>
      <c r="Q126" s="5"/>
      <c r="R126" s="5"/>
      <c r="S126" s="5"/>
      <c r="T126" s="5"/>
    </row>
    <row r="127" spans="1:20" x14ac:dyDescent="0.15">
      <c r="A127" s="10"/>
      <c r="G127" s="315"/>
      <c r="H127" s="339"/>
      <c r="I127" s="339"/>
      <c r="J127" s="339"/>
      <c r="K127" s="339"/>
      <c r="L127" s="339"/>
      <c r="M127" s="339"/>
      <c r="N127" s="339"/>
      <c r="O127" s="339"/>
      <c r="P127" s="5"/>
      <c r="Q127" s="5"/>
      <c r="R127" s="5"/>
      <c r="S127" s="5"/>
      <c r="T127" s="5"/>
    </row>
    <row r="128" spans="1:20" x14ac:dyDescent="0.15">
      <c r="A128" s="10"/>
      <c r="G128" s="315"/>
      <c r="H128" s="339"/>
      <c r="I128" s="339"/>
      <c r="J128" s="339"/>
      <c r="K128" s="339"/>
      <c r="L128" s="339"/>
      <c r="M128" s="339"/>
      <c r="N128" s="339"/>
      <c r="O128" s="339"/>
      <c r="P128" s="5"/>
      <c r="Q128" s="5"/>
      <c r="R128" s="5"/>
      <c r="S128" s="5"/>
      <c r="T128" s="5"/>
    </row>
    <row r="129" spans="1:20" x14ac:dyDescent="0.15">
      <c r="A129" s="10"/>
      <c r="G129" s="315"/>
      <c r="H129" s="317"/>
      <c r="I129" s="339"/>
      <c r="J129" s="339"/>
      <c r="K129" s="339"/>
      <c r="L129" s="339"/>
      <c r="M129" s="339"/>
      <c r="N129" s="339"/>
      <c r="O129" s="339"/>
      <c r="P129" s="5"/>
      <c r="Q129" s="5"/>
      <c r="R129" s="5"/>
      <c r="S129" s="5"/>
      <c r="T129" s="5"/>
    </row>
    <row r="130" spans="1:20" x14ac:dyDescent="0.15">
      <c r="A130" s="10"/>
      <c r="L130" s="5"/>
      <c r="M130" s="5"/>
      <c r="N130" s="5"/>
      <c r="O130" s="5"/>
      <c r="P130" s="5"/>
      <c r="Q130" s="5"/>
      <c r="R130" s="5"/>
      <c r="S130" s="5"/>
      <c r="T130" s="5"/>
    </row>
    <row r="131" spans="1:20" x14ac:dyDescent="0.15">
      <c r="A131" s="10"/>
      <c r="L131" s="5"/>
      <c r="M131" s="5"/>
      <c r="N131" s="5"/>
      <c r="O131" s="5"/>
      <c r="P131" s="5"/>
      <c r="Q131" s="5"/>
      <c r="R131" s="5"/>
      <c r="S131" s="5"/>
      <c r="T131" s="5"/>
    </row>
    <row r="132" spans="1:20" x14ac:dyDescent="0.15">
      <c r="A132" s="10"/>
      <c r="L132" s="5"/>
    </row>
    <row r="133" spans="1:20" x14ac:dyDescent="0.15">
      <c r="A133" s="10"/>
      <c r="L133" s="5"/>
    </row>
    <row r="134" spans="1:20" x14ac:dyDescent="0.15">
      <c r="A134" s="10"/>
    </row>
    <row r="135" spans="1:20" x14ac:dyDescent="0.15">
      <c r="A135" s="10"/>
    </row>
    <row r="136" spans="1:20" x14ac:dyDescent="0.15">
      <c r="A136" s="10"/>
    </row>
    <row r="137" spans="1:20" x14ac:dyDescent="0.15">
      <c r="A137" s="10"/>
    </row>
    <row r="138" spans="1:20" x14ac:dyDescent="0.15">
      <c r="A138" s="10"/>
    </row>
    <row r="139" spans="1:20" x14ac:dyDescent="0.15">
      <c r="A139" s="10"/>
    </row>
    <row r="140" spans="1:20" x14ac:dyDescent="0.15">
      <c r="A140" s="10"/>
    </row>
    <row r="141" spans="1:20" x14ac:dyDescent="0.15">
      <c r="A141" s="10"/>
    </row>
    <row r="142" spans="1:20" x14ac:dyDescent="0.15">
      <c r="A142" s="10"/>
    </row>
    <row r="143" spans="1:20" x14ac:dyDescent="0.15">
      <c r="A143" s="10"/>
    </row>
    <row r="144" spans="1:20" x14ac:dyDescent="0.15">
      <c r="A144" s="10"/>
    </row>
    <row r="145" spans="1:1" x14ac:dyDescent="0.15">
      <c r="A145" s="10"/>
    </row>
    <row r="146" spans="1:1" x14ac:dyDescent="0.15">
      <c r="A146" s="10"/>
    </row>
    <row r="147" spans="1:1" x14ac:dyDescent="0.15">
      <c r="A147" s="10"/>
    </row>
    <row r="148" spans="1:1" x14ac:dyDescent="0.15">
      <c r="A148" s="10"/>
    </row>
    <row r="149" spans="1:1" x14ac:dyDescent="0.15">
      <c r="A149" s="10"/>
    </row>
    <row r="150" spans="1:1" x14ac:dyDescent="0.15">
      <c r="A150" s="10"/>
    </row>
    <row r="151" spans="1:1" x14ac:dyDescent="0.15">
      <c r="A151" s="10"/>
    </row>
    <row r="152" spans="1:1" x14ac:dyDescent="0.15">
      <c r="A152" s="10"/>
    </row>
    <row r="153" spans="1:1" x14ac:dyDescent="0.15">
      <c r="A153" s="10"/>
    </row>
    <row r="154" spans="1:1" x14ac:dyDescent="0.15">
      <c r="A154" s="10"/>
    </row>
    <row r="155" spans="1:1" x14ac:dyDescent="0.15">
      <c r="A155" s="10"/>
    </row>
    <row r="156" spans="1:1" x14ac:dyDescent="0.15">
      <c r="A156" s="10"/>
    </row>
    <row r="157" spans="1:1" x14ac:dyDescent="0.15">
      <c r="A157" s="10"/>
    </row>
    <row r="158" spans="1:1" x14ac:dyDescent="0.15">
      <c r="A158" s="10"/>
    </row>
    <row r="159" spans="1:1" x14ac:dyDescent="0.15">
      <c r="A159" s="10"/>
    </row>
    <row r="160" spans="1:1" x14ac:dyDescent="0.15">
      <c r="A160" s="10"/>
    </row>
    <row r="161" spans="1:1" x14ac:dyDescent="0.15">
      <c r="A161" s="10"/>
    </row>
    <row r="162" spans="1:1" x14ac:dyDescent="0.15">
      <c r="A162" s="10"/>
    </row>
    <row r="163" spans="1:1" x14ac:dyDescent="0.15">
      <c r="A163" s="10"/>
    </row>
    <row r="164" spans="1:1" x14ac:dyDescent="0.15">
      <c r="A164" s="10"/>
    </row>
    <row r="165" spans="1:1" x14ac:dyDescent="0.15">
      <c r="A165" s="10"/>
    </row>
    <row r="166" spans="1:1" x14ac:dyDescent="0.15">
      <c r="A166" s="10"/>
    </row>
    <row r="167" spans="1:1" x14ac:dyDescent="0.15">
      <c r="A167" s="10"/>
    </row>
    <row r="168" spans="1:1" x14ac:dyDescent="0.15">
      <c r="A168" s="10"/>
    </row>
    <row r="169" spans="1:1" x14ac:dyDescent="0.15">
      <c r="A169" s="10"/>
    </row>
    <row r="170" spans="1:1" x14ac:dyDescent="0.15">
      <c r="A170" s="10"/>
    </row>
    <row r="171" spans="1:1" x14ac:dyDescent="0.15">
      <c r="A171" s="10"/>
    </row>
    <row r="172" spans="1:1" x14ac:dyDescent="0.15">
      <c r="A172" s="10"/>
    </row>
  </sheetData>
  <sheetProtection sheet="1"/>
  <mergeCells count="18">
    <mergeCell ref="L48:O48"/>
    <mergeCell ref="P48:R48"/>
    <mergeCell ref="J82:K82"/>
    <mergeCell ref="J90:K90"/>
    <mergeCell ref="J91:K91"/>
    <mergeCell ref="J84:K84"/>
    <mergeCell ref="J85:K85"/>
    <mergeCell ref="J86:K86"/>
    <mergeCell ref="J87:K87"/>
    <mergeCell ref="J88:K88"/>
    <mergeCell ref="J89:K89"/>
    <mergeCell ref="J83:K83"/>
    <mergeCell ref="A1:F1"/>
    <mergeCell ref="J48:K48"/>
    <mergeCell ref="J92:K92"/>
    <mergeCell ref="H116:I116"/>
    <mergeCell ref="H117:I117"/>
    <mergeCell ref="H115:I115"/>
  </mergeCells>
  <phoneticPr fontId="18"/>
  <printOptions horizontalCentered="1"/>
  <pageMargins left="0.59055118110236227" right="0.59055118110236227" top="0.59055118110236227" bottom="0.59055118110236227" header="0.39370078740157483" footer="0.39370078740157483"/>
  <pageSetup paperSize="9" firstPageNumber="15" orientation="portrait" useFirstPageNumber="1"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－95－</vt:lpstr>
      <vt:lpstr>－96－</vt:lpstr>
      <vt:lpstr>－97－</vt:lpstr>
      <vt:lpstr>－98－</vt:lpstr>
      <vt:lpstr>－99－</vt:lpstr>
      <vt:lpstr>－100－</vt:lpstr>
      <vt:lpstr>－101－</vt:lpstr>
      <vt:lpstr>グラフ</vt:lpstr>
      <vt:lpstr>'－100－'!Print_Area</vt:lpstr>
      <vt:lpstr>'－101－'!Print_Area</vt:lpstr>
      <vt:lpstr>'－95－'!Print_Area</vt:lpstr>
      <vt:lpstr>'－96－'!Print_Area</vt:lpstr>
      <vt:lpstr>'－97－'!Print_Area</vt:lpstr>
      <vt:lpstr>'－98－'!Print_Area</vt:lpstr>
      <vt:lpstr>'－99－'!Print_Area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3</cp:revision>
  <cp:lastPrinted>2023-05-21T23:58:19Z</cp:lastPrinted>
  <dcterms:created xsi:type="dcterms:W3CDTF">2002-03-19T05:03:05Z</dcterms:created>
  <dcterms:modified xsi:type="dcterms:W3CDTF">2023-06-02T07:46:26Z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