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autoCompressPictures="0"/>
  <mc:AlternateContent xmlns:mc="http://schemas.openxmlformats.org/markup-compatibility/2006">
    <mc:Choice Requires="x15">
      <x15ac:absPath xmlns:x15ac="http://schemas.microsoft.com/office/spreadsheetml/2010/11/ac" url="\\10.160.129.51\fs\section\企-企画課\統計係\01_統計\03_統計うらそえ\令和４年版統計うらそえ\回答データ　アップロード用\"/>
    </mc:Choice>
  </mc:AlternateContent>
  <xr:revisionPtr revIDLastSave="0" documentId="13_ncr:1_{26126C35-E080-46BA-8280-B8CE86440548}" xr6:coauthVersionLast="45" xr6:coauthVersionMax="47" xr10:uidLastSave="{00000000-0000-0000-0000-000000000000}"/>
  <bookViews>
    <workbookView xWindow="20370" yWindow="-3480" windowWidth="29040" windowHeight="15840" tabRatio="749" firstSheet="1" activeTab="13" xr2:uid="{00000000-000D-0000-FFFF-FFFF00000000}"/>
  </bookViews>
  <sheets>
    <sheet name="－132－" sheetId="26" r:id="rId1"/>
    <sheet name="－133－" sheetId="2" r:id="rId2"/>
    <sheet name="－134－" sheetId="3" r:id="rId3"/>
    <sheet name="－135－" sheetId="27" r:id="rId4"/>
    <sheet name="－136－" sheetId="4" r:id="rId5"/>
    <sheet name="－137－" sheetId="28" r:id="rId6"/>
    <sheet name="－138－" sheetId="23" r:id="rId7"/>
    <sheet name="－139－" sheetId="29" r:id="rId8"/>
    <sheet name="－140－" sheetId="6" r:id="rId9"/>
    <sheet name="－141－" sheetId="30" r:id="rId10"/>
    <sheet name="－142－" sheetId="20" r:id="rId11"/>
    <sheet name="－143－" sheetId="9" r:id="rId12"/>
    <sheet name="－144－" sheetId="10" r:id="rId13"/>
    <sheet name="グラフ" sheetId="12" r:id="rId14"/>
  </sheets>
  <definedNames>
    <definedName name="_xlnm.Print_Area" localSheetId="0">'－132－'!$A$1:$I$52</definedName>
    <definedName name="_xlnm.Print_Area" localSheetId="1">'－133－'!$A$1:$L$45</definedName>
    <definedName name="_xlnm.Print_Area" localSheetId="2">'－134－'!$A$1:$K$45</definedName>
    <definedName name="_xlnm.Print_Area" localSheetId="3">'－135－'!$L$1:$T$45</definedName>
    <definedName name="_xlnm.Print_Area" localSheetId="4">'－136－'!$A$1:$I$48</definedName>
    <definedName name="_xlnm.Print_Area" localSheetId="5">'－137－'!$J$1:$P$48</definedName>
    <definedName name="_xlnm.Print_Area" localSheetId="6">'－138－'!$A$1:$Q$46</definedName>
    <definedName name="_xlnm.Print_Area" localSheetId="7">'－139－'!$R$1:$AO$46</definedName>
    <definedName name="_xlnm.Print_Area" localSheetId="8">'－140－'!$A$1:$K$51</definedName>
    <definedName name="_xlnm.Print_Area" localSheetId="9">'－141－'!$L$1:$AA$51</definedName>
    <definedName name="_xlnm.Print_Area" localSheetId="10">'－142－'!$A$1:$N$42</definedName>
    <definedName name="_xlnm.Print_Area" localSheetId="11">'－143－'!$A$1:$G$35</definedName>
    <definedName name="_xlnm.Print_Area" localSheetId="12">'－144－'!$A$1:$J$43</definedName>
    <definedName name="_xlnm.Print_Area" localSheetId="13">グラフ!$A$1:$F$132</definedName>
  </definedNames>
  <calcPr calcId="191029"/>
</workbook>
</file>

<file path=xl/calcChain.xml><?xml version="1.0" encoding="utf-8"?>
<calcChain xmlns="http://schemas.openxmlformats.org/spreadsheetml/2006/main">
  <c r="I20" i="12" l="1"/>
  <c r="I21" i="12"/>
  <c r="I22" i="12"/>
  <c r="I23" i="12"/>
  <c r="I24" i="12"/>
  <c r="I25" i="12"/>
  <c r="I26" i="12"/>
  <c r="B45" i="29" l="1"/>
  <c r="B44" i="29"/>
  <c r="B43" i="29"/>
  <c r="B42" i="29"/>
  <c r="B41" i="29"/>
  <c r="B40" i="29"/>
  <c r="L34" i="29"/>
  <c r="I34" i="29"/>
  <c r="H34" i="29"/>
  <c r="G34" i="29"/>
  <c r="F34" i="29"/>
  <c r="C34" i="29"/>
  <c r="B34" i="29"/>
  <c r="E33" i="29"/>
  <c r="L33" i="29"/>
  <c r="L27" i="29" s="1"/>
  <c r="I33" i="29"/>
  <c r="H33" i="29"/>
  <c r="G33" i="29"/>
  <c r="F33" i="29"/>
  <c r="C33" i="29"/>
  <c r="B33" i="29"/>
  <c r="E32" i="29"/>
  <c r="I32" i="29"/>
  <c r="H32" i="29"/>
  <c r="G32" i="29"/>
  <c r="F32" i="29"/>
  <c r="C32" i="29"/>
  <c r="K14" i="29" s="1"/>
  <c r="B32" i="29"/>
  <c r="I31" i="29"/>
  <c r="H31" i="29"/>
  <c r="G31" i="29"/>
  <c r="F31" i="29"/>
  <c r="E31" i="29"/>
  <c r="C31" i="29"/>
  <c r="B31" i="29"/>
  <c r="L30" i="29"/>
  <c r="I30" i="29"/>
  <c r="H30" i="29"/>
  <c r="G30" i="29"/>
  <c r="F30" i="29"/>
  <c r="C30" i="29"/>
  <c r="K12" i="29" s="1"/>
  <c r="B30" i="29"/>
  <c r="M29" i="29"/>
  <c r="I29" i="29"/>
  <c r="H29" i="29"/>
  <c r="G29" i="29"/>
  <c r="O11" i="29" s="1"/>
  <c r="F29" i="29"/>
  <c r="C29" i="29"/>
  <c r="Q27" i="29"/>
  <c r="P27" i="29"/>
  <c r="O27" i="29"/>
  <c r="N27" i="29"/>
  <c r="M27" i="29"/>
  <c r="K27" i="29"/>
  <c r="J27" i="29"/>
  <c r="L16" i="29"/>
  <c r="E16" i="29"/>
  <c r="D16" i="29"/>
  <c r="L15" i="29"/>
  <c r="E15" i="29"/>
  <c r="D15" i="29"/>
  <c r="L14" i="29"/>
  <c r="E14" i="29"/>
  <c r="D14" i="29"/>
  <c r="L13" i="29"/>
  <c r="E13" i="29"/>
  <c r="D13" i="29"/>
  <c r="L12" i="29"/>
  <c r="D12" i="29"/>
  <c r="L11" i="29"/>
  <c r="P9" i="29"/>
  <c r="N9" i="29"/>
  <c r="M9" i="29"/>
  <c r="J9" i="29"/>
  <c r="I9" i="29"/>
  <c r="H9" i="29"/>
  <c r="G9" i="29"/>
  <c r="F9" i="29"/>
  <c r="E9" i="29"/>
  <c r="D9" i="29"/>
  <c r="C9" i="29"/>
  <c r="B9" i="29"/>
  <c r="E34" i="29" l="1"/>
  <c r="D29" i="29"/>
  <c r="E30" i="29"/>
  <c r="I27" i="29"/>
  <c r="D30" i="29"/>
  <c r="B27" i="29"/>
  <c r="Q14" i="29"/>
  <c r="C27" i="29"/>
  <c r="D33" i="29"/>
  <c r="D31" i="29"/>
  <c r="Q11" i="29"/>
  <c r="F27" i="29"/>
  <c r="K11" i="29"/>
  <c r="K9" i="29" s="1"/>
  <c r="G27" i="29"/>
  <c r="D32" i="29"/>
  <c r="H27" i="29"/>
  <c r="E29" i="29"/>
  <c r="D34" i="29"/>
  <c r="L9" i="29"/>
  <c r="O14" i="29"/>
  <c r="O9" i="29" s="1"/>
  <c r="M45" i="12"/>
  <c r="L45" i="12"/>
  <c r="K45" i="12"/>
  <c r="J45" i="12"/>
  <c r="I45" i="12"/>
  <c r="M37" i="12"/>
  <c r="L37" i="12"/>
  <c r="K37" i="12"/>
  <c r="J37" i="12"/>
  <c r="J38" i="12"/>
  <c r="I37" i="12"/>
  <c r="M20" i="12"/>
  <c r="L21" i="12"/>
  <c r="L20" i="12"/>
  <c r="L26" i="12"/>
  <c r="L25" i="12"/>
  <c r="L24" i="12"/>
  <c r="L23" i="12"/>
  <c r="L22" i="12"/>
  <c r="K21" i="12"/>
  <c r="K20" i="12"/>
  <c r="K26" i="12"/>
  <c r="K25" i="12"/>
  <c r="K24" i="12"/>
  <c r="K23" i="12"/>
  <c r="K22" i="12"/>
  <c r="J20" i="12"/>
  <c r="J21" i="12"/>
  <c r="L6" i="12"/>
  <c r="L7" i="12"/>
  <c r="L17" i="12"/>
  <c r="L16" i="12"/>
  <c r="L15" i="12"/>
  <c r="L14" i="12"/>
  <c r="L13" i="12"/>
  <c r="L12" i="12"/>
  <c r="L11" i="12"/>
  <c r="L10" i="12"/>
  <c r="L9" i="12"/>
  <c r="L8" i="12"/>
  <c r="K6" i="12"/>
  <c r="K7" i="12"/>
  <c r="K17" i="12"/>
  <c r="K16" i="12"/>
  <c r="K15" i="12"/>
  <c r="K14" i="12"/>
  <c r="K13" i="12"/>
  <c r="K12" i="12"/>
  <c r="K11" i="12"/>
  <c r="K10" i="12"/>
  <c r="K9" i="12"/>
  <c r="K8" i="12"/>
  <c r="I7" i="12"/>
  <c r="J6" i="12"/>
  <c r="J7" i="12"/>
  <c r="I6" i="12"/>
  <c r="Q9" i="29" l="1"/>
  <c r="E27" i="29"/>
  <c r="D27" i="29"/>
  <c r="L46" i="12"/>
  <c r="L38" i="12"/>
  <c r="K38" i="12"/>
  <c r="AB45" i="23"/>
  <c r="AB44" i="23"/>
  <c r="AB43" i="23"/>
  <c r="AB42" i="23"/>
  <c r="AB41" i="23"/>
  <c r="AB40" i="23"/>
  <c r="Z40" i="23"/>
  <c r="C34" i="28"/>
  <c r="M26" i="12" s="1"/>
  <c r="B34" i="28"/>
  <c r="F15" i="28" s="1"/>
  <c r="C33" i="28"/>
  <c r="H14" i="28" s="1"/>
  <c r="B33" i="28"/>
  <c r="F14" i="28" s="1"/>
  <c r="C32" i="28"/>
  <c r="M24" i="12" s="1"/>
  <c r="B32" i="28"/>
  <c r="F13" i="28" s="1"/>
  <c r="C31" i="28"/>
  <c r="M23" i="12" s="1"/>
  <c r="B31" i="28"/>
  <c r="F12" i="28" s="1"/>
  <c r="C30" i="28"/>
  <c r="M22" i="12" s="1"/>
  <c r="B30" i="28"/>
  <c r="F11" i="28" s="1"/>
  <c r="C29" i="28"/>
  <c r="M21" i="12" s="1"/>
  <c r="B29" i="28"/>
  <c r="F10" i="28" s="1"/>
  <c r="H27" i="28"/>
  <c r="F27" i="28"/>
  <c r="I15" i="28"/>
  <c r="G15" i="28"/>
  <c r="C15" i="28"/>
  <c r="I14" i="28"/>
  <c r="G14" i="28"/>
  <c r="C14" i="28"/>
  <c r="I13" i="28"/>
  <c r="G13" i="28"/>
  <c r="C13" i="28"/>
  <c r="I12" i="28"/>
  <c r="H12" i="28"/>
  <c r="G12" i="28"/>
  <c r="C12" i="28"/>
  <c r="I11" i="28"/>
  <c r="G11" i="28"/>
  <c r="C11" i="28"/>
  <c r="I10" i="28"/>
  <c r="I8" i="28" s="1"/>
  <c r="G10" i="28"/>
  <c r="C10" i="28"/>
  <c r="E8" i="28"/>
  <c r="D8" i="28"/>
  <c r="B8" i="28"/>
  <c r="C44" i="27"/>
  <c r="B44" i="27"/>
  <c r="C43" i="27"/>
  <c r="B43" i="27"/>
  <c r="C42" i="27"/>
  <c r="B42" i="27"/>
  <c r="C41" i="27"/>
  <c r="B41" i="27"/>
  <c r="C40" i="27"/>
  <c r="B40" i="27"/>
  <c r="C39" i="27"/>
  <c r="B39" i="27"/>
  <c r="C38" i="27"/>
  <c r="B38" i="27"/>
  <c r="C37" i="27"/>
  <c r="B37" i="27"/>
  <c r="C36" i="27"/>
  <c r="B36" i="27"/>
  <c r="C35" i="27"/>
  <c r="B35" i="27"/>
  <c r="C34" i="27"/>
  <c r="B34" i="27"/>
  <c r="C20" i="27"/>
  <c r="C19" i="27"/>
  <c r="C18" i="27"/>
  <c r="C17" i="27"/>
  <c r="C16" i="27"/>
  <c r="C15" i="27"/>
  <c r="C14" i="27"/>
  <c r="C13" i="27"/>
  <c r="C12" i="27"/>
  <c r="C11" i="27"/>
  <c r="C10" i="27"/>
  <c r="E8" i="27"/>
  <c r="D8" i="27"/>
  <c r="B8" i="27"/>
  <c r="B27" i="28" l="1"/>
  <c r="C8" i="28"/>
  <c r="M25" i="12"/>
  <c r="C32" i="27"/>
  <c r="G8" i="28"/>
  <c r="C27" i="28"/>
  <c r="C8" i="27"/>
  <c r="H10" i="28"/>
  <c r="H11" i="28"/>
  <c r="H15" i="28"/>
  <c r="M46" i="12"/>
  <c r="F8" i="28"/>
  <c r="H13" i="28"/>
  <c r="B32" i="27"/>
  <c r="H8" i="28" l="1"/>
  <c r="M38" i="12"/>
  <c r="M48" i="12" l="1"/>
  <c r="M43" i="12"/>
  <c r="L43" i="12"/>
  <c r="M42" i="12"/>
  <c r="L42" i="12"/>
  <c r="M41" i="12"/>
  <c r="M40" i="12"/>
  <c r="L40" i="12"/>
  <c r="K40" i="12"/>
  <c r="M39" i="12"/>
  <c r="K39" i="12"/>
  <c r="J17" i="12"/>
  <c r="I17" i="12"/>
  <c r="L48" i="12"/>
  <c r="K48" i="12"/>
  <c r="J48" i="12"/>
  <c r="I48" i="12"/>
  <c r="AC29" i="23"/>
  <c r="AC27" i="23" s="1"/>
  <c r="U29" i="23"/>
  <c r="AO40" i="23"/>
  <c r="AN40" i="23"/>
  <c r="AM40" i="23"/>
  <c r="AO27" i="23"/>
  <c r="AN27" i="23"/>
  <c r="AM27" i="23"/>
  <c r="AL27" i="23"/>
  <c r="AJ27" i="23"/>
  <c r="AI27" i="23"/>
  <c r="AH27" i="23"/>
  <c r="AG27" i="23"/>
  <c r="AF27" i="23"/>
  <c r="AE27" i="23"/>
  <c r="AD27" i="23"/>
  <c r="AA27" i="23"/>
  <c r="Z27" i="23"/>
  <c r="Y27" i="23"/>
  <c r="X27" i="23"/>
  <c r="W27" i="23"/>
  <c r="V27" i="23"/>
  <c r="S27" i="23"/>
  <c r="R27" i="23"/>
  <c r="J43" i="12"/>
  <c r="J42" i="12"/>
  <c r="J41" i="12"/>
  <c r="J40" i="12"/>
  <c r="J39" i="12"/>
  <c r="J16" i="12"/>
  <c r="I16" i="12"/>
  <c r="L47" i="12"/>
  <c r="K47" i="12"/>
  <c r="J47" i="12"/>
  <c r="I47" i="12"/>
  <c r="S7" i="3"/>
  <c r="J26" i="12"/>
  <c r="J15" i="12"/>
  <c r="I15" i="12"/>
  <c r="K46" i="12"/>
  <c r="J46" i="12"/>
  <c r="I46" i="12"/>
  <c r="S6" i="3"/>
  <c r="J25" i="12"/>
  <c r="J24" i="12"/>
  <c r="J23" i="12"/>
  <c r="J22" i="12"/>
  <c r="J14" i="12"/>
  <c r="I14" i="12"/>
  <c r="AC16" i="23"/>
  <c r="AA16" i="23"/>
  <c r="U16" i="23"/>
  <c r="S16" i="23"/>
  <c r="AH16" i="23"/>
  <c r="AG9" i="23"/>
  <c r="AF9" i="23"/>
  <c r="AE9" i="23"/>
  <c r="AD9" i="23"/>
  <c r="Y9" i="23"/>
  <c r="X9" i="23"/>
  <c r="W9" i="23"/>
  <c r="V9" i="23"/>
  <c r="S5" i="3"/>
  <c r="J13" i="12"/>
  <c r="I13" i="12"/>
  <c r="L49" i="12"/>
  <c r="K49" i="12"/>
  <c r="J49" i="12"/>
  <c r="I49" i="12"/>
  <c r="K43" i="12"/>
  <c r="Z45" i="23"/>
  <c r="R45" i="23"/>
  <c r="I43" i="12"/>
  <c r="AA15" i="23"/>
  <c r="U15" i="23"/>
  <c r="S15" i="23"/>
  <c r="P27" i="4"/>
  <c r="O27" i="4"/>
  <c r="T32" i="3"/>
  <c r="S32" i="3"/>
  <c r="S4" i="3"/>
  <c r="I81" i="12"/>
  <c r="H81" i="12"/>
  <c r="K81" i="12" s="1"/>
  <c r="J12" i="12"/>
  <c r="I12" i="12"/>
  <c r="K42" i="12"/>
  <c r="L41" i="12"/>
  <c r="K41" i="12"/>
  <c r="L39" i="12"/>
  <c r="Z44" i="23"/>
  <c r="R44" i="23"/>
  <c r="I42" i="12"/>
  <c r="Z43" i="23"/>
  <c r="R43" i="23"/>
  <c r="I41" i="12"/>
  <c r="Z42" i="23"/>
  <c r="R42" i="23"/>
  <c r="I40" i="12"/>
  <c r="Z41" i="23"/>
  <c r="R41" i="23"/>
  <c r="I39" i="12"/>
  <c r="R40" i="23"/>
  <c r="I38" i="12"/>
  <c r="AK34" i="23"/>
  <c r="AK27" i="23" s="1"/>
  <c r="AC34" i="23"/>
  <c r="AJ45" i="23" s="1"/>
  <c r="AB34" i="23"/>
  <c r="U34" i="23"/>
  <c r="T34" i="23"/>
  <c r="AM45" i="23"/>
  <c r="AH14" i="23"/>
  <c r="AC14" i="23"/>
  <c r="AA14" i="23"/>
  <c r="U14" i="23"/>
  <c r="S14" i="23"/>
  <c r="AL14" i="23" s="1"/>
  <c r="J11" i="12"/>
  <c r="I11" i="12"/>
  <c r="J10" i="12"/>
  <c r="I10" i="12"/>
  <c r="J9" i="12"/>
  <c r="I9" i="12"/>
  <c r="J8" i="12"/>
  <c r="I8" i="12"/>
  <c r="I87" i="12"/>
  <c r="I86" i="12"/>
  <c r="AC33" i="23"/>
  <c r="AB33" i="23"/>
  <c r="T33" i="23"/>
  <c r="AO44" i="23"/>
  <c r="AN44" i="23"/>
  <c r="AL44" i="23"/>
  <c r="AJ44" i="23"/>
  <c r="AC32" i="23"/>
  <c r="AN43" i="23"/>
  <c r="AM43" i="23"/>
  <c r="AL43" i="23"/>
  <c r="AJ43" i="23"/>
  <c r="AO42" i="23"/>
  <c r="AN42" i="23"/>
  <c r="AM42" i="23"/>
  <c r="AJ42" i="23"/>
  <c r="AC30" i="23"/>
  <c r="AB30" i="23"/>
  <c r="AB27" i="23" s="1"/>
  <c r="U30" i="23"/>
  <c r="AJ41" i="23" s="1"/>
  <c r="T30" i="23"/>
  <c r="T27" i="23" s="1"/>
  <c r="AO41" i="23"/>
  <c r="AN41" i="23"/>
  <c r="AM41" i="23"/>
  <c r="AL41" i="23"/>
  <c r="AN13" i="23"/>
  <c r="AL13" i="23"/>
  <c r="AJ13" i="23"/>
  <c r="AH13" i="23"/>
  <c r="AC13" i="23"/>
  <c r="AA13" i="23"/>
  <c r="P10" i="4"/>
  <c r="AC12" i="23"/>
  <c r="AA12" i="23"/>
  <c r="U12" i="23"/>
  <c r="S12" i="23"/>
  <c r="AL11" i="23"/>
  <c r="AH11" i="23"/>
  <c r="AC11" i="23"/>
  <c r="AC9" i="23" s="1"/>
  <c r="U11" i="23"/>
  <c r="U9" i="23" s="1"/>
  <c r="AL16" i="23" l="1"/>
  <c r="AJ40" i="23"/>
  <c r="S17" i="3"/>
  <c r="AH45" i="23"/>
  <c r="AL45" i="23"/>
  <c r="AJ9" i="23"/>
  <c r="AO43" i="23"/>
  <c r="AN9" i="23"/>
  <c r="S15" i="3"/>
  <c r="S12" i="3"/>
  <c r="S13" i="3"/>
  <c r="AH42" i="23"/>
  <c r="AL42" i="23"/>
  <c r="S16" i="3"/>
  <c r="S18" i="3"/>
  <c r="AN45" i="23"/>
  <c r="AH9" i="23"/>
  <c r="S11" i="3"/>
  <c r="AH40" i="23"/>
  <c r="AL40" i="23"/>
  <c r="S10" i="3"/>
  <c r="O46" i="4"/>
  <c r="S14" i="3"/>
  <c r="U27" i="23"/>
  <c r="I85" i="12"/>
  <c r="I88" i="12" s="1"/>
  <c r="I82" i="12"/>
  <c r="O45" i="4"/>
  <c r="O44" i="4"/>
  <c r="O43" i="4"/>
  <c r="P11" i="4"/>
  <c r="O10" i="4"/>
  <c r="S19" i="3"/>
  <c r="M47" i="12"/>
  <c r="AH43" i="23"/>
  <c r="Z9" i="23"/>
  <c r="M49" i="12"/>
  <c r="S9" i="23"/>
  <c r="AH44" i="23"/>
  <c r="AL15" i="23"/>
  <c r="AH15" i="23"/>
  <c r="AH41" i="23"/>
  <c r="AL12" i="23"/>
  <c r="AH12" i="23"/>
  <c r="O41" i="4"/>
  <c r="AM44" i="23"/>
  <c r="O42" i="4"/>
  <c r="J108" i="12" l="1"/>
  <c r="I108" i="12"/>
  <c r="J107" i="12"/>
  <c r="I107" i="12"/>
  <c r="AL9" i="23"/>
  <c r="J105" i="12"/>
  <c r="I105" i="12"/>
  <c r="I109" i="12"/>
  <c r="J109" i="12"/>
  <c r="I103" i="12"/>
  <c r="J103" i="12"/>
  <c r="I112" i="12"/>
  <c r="J112" i="12"/>
  <c r="I110" i="12"/>
  <c r="J110" i="12"/>
  <c r="J111" i="12"/>
  <c r="I111" i="12"/>
  <c r="I106" i="12"/>
  <c r="J106" i="12"/>
  <c r="J102" i="12"/>
  <c r="I102" i="12"/>
  <c r="J104" i="12"/>
  <c r="I104" i="12"/>
  <c r="H82" i="12"/>
  <c r="O11" i="4"/>
  <c r="O8" i="4"/>
  <c r="P13" i="4"/>
  <c r="O13" i="4"/>
  <c r="O14" i="4"/>
  <c r="P14" i="4"/>
  <c r="P15" i="4"/>
  <c r="O15" i="4"/>
  <c r="J85" i="12"/>
  <c r="S20" i="3"/>
  <c r="P12" i="4"/>
  <c r="O12" i="4"/>
  <c r="S8" i="3" l="1"/>
  <c r="P8" i="4"/>
  <c r="J87" i="12"/>
  <c r="J86" i="12"/>
</calcChain>
</file>

<file path=xl/sharedStrings.xml><?xml version="1.0" encoding="utf-8"?>
<sst xmlns="http://schemas.openxmlformats.org/spreadsheetml/2006/main" count="1132" uniqueCount="418">
  <si>
    <t>ⅩⅡ　教　　育</t>
  </si>
  <si>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</si>
  <si>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</si>
  <si>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</si>
  <si>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</si>
  <si>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</si>
  <si>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</si>
  <si>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</si>
  <si>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</si>
  <si>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</si>
  <si>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</si>
  <si>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</si>
  <si>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</si>
  <si>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</si>
  <si>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</si>
  <si>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</si>
  <si>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</si>
  <si>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</si>
  <si>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</si>
  <si>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</si>
  <si>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</si>
  <si>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</si>
  <si>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</si>
  <si>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</si>
  <si>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</si>
  <si>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</si>
  <si>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</si>
  <si>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</si>
  <si>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</si>
  <si>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</si>
  <si>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</si>
  <si>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</si>
  <si>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</si>
  <si>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</si>
  <si>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</si>
  <si>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</si>
  <si>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</si>
  <si>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</si>
  <si>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</si>
  <si>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</si>
  <si>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</si>
  <si>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</si>
  <si>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</si>
  <si>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</si>
  <si>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</si>
  <si>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</si>
  <si>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資料：各   　学   　校</t>
  </si>
  <si>
    <t>（単位：園、学級、人、㎡）</t>
  </si>
  <si>
    <t>園　　児　　数</t>
  </si>
  <si>
    <t>教　　員　　数</t>
  </si>
  <si>
    <t>学級数</t>
  </si>
  <si>
    <t>総　数</t>
  </si>
  <si>
    <t>男</t>
  </si>
  <si>
    <t>女</t>
  </si>
  <si>
    <t>（単位：人）</t>
  </si>
  <si>
    <t>学      校      名</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</si>
  <si>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</si>
  <si>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</si>
  <si>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</si>
  <si>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</si>
  <si>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</si>
  <si>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</si>
  <si>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</si>
  <si>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</si>
  <si>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</si>
  <si>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</si>
  <si>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</si>
  <si>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</si>
  <si>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</si>
  <si>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（単位：学級、人）</t>
  </si>
  <si>
    <t>区  　分</t>
  </si>
  <si>
    <t>学校数</t>
  </si>
  <si>
    <t>教 　　室 　　数</t>
  </si>
  <si>
    <t>学 級 数</t>
  </si>
  <si>
    <t>総  数</t>
  </si>
  <si>
    <t>普通教室</t>
  </si>
  <si>
    <t>特別教室</t>
  </si>
  <si>
    <t>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</si>
  <si>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</si>
  <si>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</si>
  <si>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</si>
  <si>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</si>
  <si>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</si>
  <si>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</si>
  <si>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</si>
  <si>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</si>
  <si>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</si>
  <si>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</si>
  <si>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</si>
  <si>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</si>
  <si>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                                           　 　　　　    　　　                 </t>
  </si>
  <si>
    <t>区　　分</t>
  </si>
  <si>
    <t>総　    　　  　数</t>
  </si>
  <si>
    <t>（単位：校、学級、人）</t>
  </si>
  <si>
    <t>区　　　　　分</t>
  </si>
  <si>
    <t>生　　　徒　　　数</t>
  </si>
  <si>
    <t xml:space="preserve"> 教 　  員　   数</t>
  </si>
  <si>
    <t>職　　　員　　　数</t>
  </si>
  <si>
    <t>浦　添　中　学　校</t>
  </si>
  <si>
    <t>仲　西　中　学　校</t>
  </si>
  <si>
    <t>神　森　中　学　校</t>
  </si>
  <si>
    <t>港　川　中　学　校</t>
  </si>
  <si>
    <t>浦　西　中　学　校</t>
  </si>
  <si>
    <t>昭和薬科大附属中学校</t>
  </si>
  <si>
    <t>-</t>
  </si>
  <si>
    <t>資料：昭和薬科大附属中学校</t>
  </si>
  <si>
    <t>特 別 支 援 学 級</t>
  </si>
  <si>
    <t>学     校     名</t>
  </si>
  <si>
    <t>総　  数</t>
  </si>
  <si>
    <t xml:space="preserve"> 教 　　室 　　数</t>
  </si>
  <si>
    <t>教 　  員　   数</t>
  </si>
  <si>
    <t>全日制</t>
  </si>
  <si>
    <t>定時制</t>
  </si>
  <si>
    <t>陽明高等学校</t>
  </si>
  <si>
    <t>（注）（  ）は定時制の数値である。</t>
  </si>
  <si>
    <t>資料：各高等学校</t>
  </si>
  <si>
    <t>総  　　  　　 数</t>
  </si>
  <si>
    <t>（注）（　）は定時制の数値である。</t>
  </si>
  <si>
    <t xml:space="preserve">   　  教 　　室 　　数</t>
  </si>
  <si>
    <t>児　童　・　生　徒　数</t>
  </si>
  <si>
    <t>職    員    数</t>
  </si>
  <si>
    <t>総    数</t>
  </si>
  <si>
    <t xml:space="preserve"> 総    数</t>
  </si>
  <si>
    <t>児童・生徒数</t>
  </si>
  <si>
    <t>大平特別支援学校</t>
  </si>
  <si>
    <t>鏡が丘特別支援学校</t>
  </si>
  <si>
    <t>鏡が丘特別支援学校浦添分校</t>
  </si>
  <si>
    <t>資料：各特別支援学校</t>
  </si>
  <si>
    <t>高   等 　部 　本 　科</t>
  </si>
  <si>
    <t>総 　 数</t>
  </si>
  <si>
    <t>（単位：校、人）</t>
  </si>
  <si>
    <t>教　　　　員　  　　数</t>
  </si>
  <si>
    <t>職  員  数</t>
  </si>
  <si>
    <t>生  徒  数</t>
  </si>
  <si>
    <t>本　 務　 者</t>
  </si>
  <si>
    <t>兼　 務　 者</t>
  </si>
  <si>
    <t>総 数</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</si>
  <si>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</si>
  <si>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</si>
  <si>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</si>
  <si>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</si>
  <si>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</si>
  <si>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</si>
  <si>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</si>
  <si>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</si>
  <si>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</si>
  <si>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</si>
  <si>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</si>
  <si>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</si>
  <si>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</si>
  <si>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</si>
  <si>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就職率(％)</t>
  </si>
  <si>
    <t>（単位：千円）</t>
  </si>
  <si>
    <t>貸与人数の累計</t>
  </si>
  <si>
    <t>貸与額の累計</t>
  </si>
  <si>
    <t>償還額の累計</t>
  </si>
  <si>
    <t>残　  額</t>
  </si>
  <si>
    <t>（注）数値は各年累計である。</t>
  </si>
  <si>
    <t>区　　　分</t>
  </si>
  <si>
    <t>私　　費</t>
  </si>
  <si>
    <t>総　　額</t>
  </si>
  <si>
    <t>国・県支出金</t>
  </si>
  <si>
    <t>市支出金</t>
  </si>
  <si>
    <t>学校教育費</t>
  </si>
  <si>
    <t>　(幼 稚 園)</t>
  </si>
  <si>
    <t xml:space="preserve">  (小 学 校)</t>
  </si>
  <si>
    <t>　(中 学 校)</t>
  </si>
  <si>
    <t>社会教育費</t>
  </si>
  <si>
    <t>教育行政費</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</si>
  <si>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</si>
  <si>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</si>
  <si>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</si>
  <si>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</si>
  <si>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</si>
  <si>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</si>
  <si>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</si>
  <si>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</si>
  <si>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</si>
  <si>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</si>
  <si>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</si>
  <si>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</si>
  <si>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</si>
  <si>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</si>
  <si>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</si>
  <si>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</si>
  <si>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</si>
  <si>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浦添高</t>
  </si>
  <si>
    <t>浦添商業高</t>
  </si>
  <si>
    <t>那覇工業高</t>
  </si>
  <si>
    <t>浦添工業高</t>
  </si>
  <si>
    <t>昭和薬科大附属高</t>
  </si>
  <si>
    <t>大平</t>
  </si>
  <si>
    <t>鏡が丘</t>
  </si>
  <si>
    <t>鏡が丘分校</t>
  </si>
  <si>
    <t>大学等進学者</t>
    <rPh sb="0" eb="2">
      <t>ダイガク</t>
    </rPh>
    <rPh sb="2" eb="3">
      <t>トウ</t>
    </rPh>
    <phoneticPr fontId="2"/>
  </si>
  <si>
    <t>左記以外の者</t>
    <rPh sb="0" eb="2">
      <t>サキ</t>
    </rPh>
    <rPh sb="2" eb="4">
      <t>イガイノ</t>
    </rPh>
    <phoneticPr fontId="2"/>
  </si>
  <si>
    <t>大学等進学率(％)</t>
    <rPh sb="0" eb="2">
      <t>ダイガク</t>
    </rPh>
    <rPh sb="2" eb="3">
      <t>トウ</t>
    </rPh>
    <phoneticPr fontId="2"/>
  </si>
  <si>
    <t>区　分</t>
    <phoneticPr fontId="2"/>
  </si>
  <si>
    <t>園数</t>
    <phoneticPr fontId="2"/>
  </si>
  <si>
    <t>市立・私立
幼稚園</t>
    <rPh sb="3" eb="5">
      <t>シリツ</t>
    </rPh>
    <phoneticPr fontId="2"/>
  </si>
  <si>
    <t>園　舎
総床面積
（㎡）</t>
    <rPh sb="0" eb="1">
      <t>エン</t>
    </rPh>
    <rPh sb="2" eb="3">
      <t>シャ</t>
    </rPh>
    <rPh sb="4" eb="5">
      <t>ソウ</t>
    </rPh>
    <rPh sb="5" eb="6">
      <t>ユカ</t>
    </rPh>
    <phoneticPr fontId="2"/>
  </si>
  <si>
    <t>児童数</t>
    <rPh sb="0" eb="2">
      <t>ジドウ</t>
    </rPh>
    <rPh sb="2" eb="3">
      <t>スウ</t>
    </rPh>
    <phoneticPr fontId="2"/>
  </si>
  <si>
    <t>一人当り校地面積</t>
    <rPh sb="4" eb="6">
      <t>コウチ</t>
    </rPh>
    <phoneticPr fontId="2"/>
  </si>
  <si>
    <t>一人当り校舎延べ面積</t>
    <rPh sb="4" eb="6">
      <t>コウシャ</t>
    </rPh>
    <rPh sb="6" eb="7">
      <t>ノ</t>
    </rPh>
    <phoneticPr fontId="2"/>
  </si>
  <si>
    <t>生徒数</t>
    <rPh sb="0" eb="3">
      <t>セイトスウ</t>
    </rPh>
    <phoneticPr fontId="2"/>
  </si>
  <si>
    <t>（小学校）　</t>
  </si>
  <si>
    <t>（中学校）</t>
  </si>
  <si>
    <t>（高等学校）</t>
  </si>
  <si>
    <t>区分</t>
    <phoneticPr fontId="2"/>
  </si>
  <si>
    <t xml:space="preserve"> (内、定時）</t>
    <rPh sb="2" eb="3">
      <t>ウチ</t>
    </rPh>
    <phoneticPr fontId="2"/>
  </si>
  <si>
    <t>資料：学校基本調査報告書</t>
    <rPh sb="9" eb="12">
      <t>ホウコクショ</t>
    </rPh>
    <phoneticPr fontId="2"/>
  </si>
  <si>
    <t>県     立</t>
    <rPh sb="0" eb="1">
      <t>ケン</t>
    </rPh>
    <rPh sb="6" eb="7">
      <t>リツ</t>
    </rPh>
    <phoneticPr fontId="2"/>
  </si>
  <si>
    <t>私     立</t>
    <rPh sb="0" eb="1">
      <t>ワタシ</t>
    </rPh>
    <rPh sb="6" eb="7">
      <t>リツ</t>
    </rPh>
    <phoneticPr fontId="2"/>
  </si>
  <si>
    <t>総数</t>
    <phoneticPr fontId="2"/>
  </si>
  <si>
    <t>（注）学級数および児童総数の数値は、特別支援学級を含む。（  ）内は特別支援学級再掲数値。</t>
    <phoneticPr fontId="2"/>
  </si>
  <si>
    <t xml:space="preserve">                                   </t>
    <phoneticPr fontId="2"/>
  </si>
  <si>
    <t xml:space="preserve"> </t>
    <phoneticPr fontId="2"/>
  </si>
  <si>
    <t>資料：昭和薬科大附属中学校</t>
    <phoneticPr fontId="2"/>
  </si>
  <si>
    <t>区  分</t>
    <phoneticPr fontId="2"/>
  </si>
  <si>
    <t>学  校  名</t>
    <phoneticPr fontId="2"/>
  </si>
  <si>
    <t>　　　　　　　　　　　　　　　    　　 　　　　　　　　　　　　</t>
    <phoneticPr fontId="2"/>
  </si>
  <si>
    <t xml:space="preserve">資料：教育委員会総務課 </t>
    <phoneticPr fontId="2"/>
  </si>
  <si>
    <t>卒業者
総数</t>
    <phoneticPr fontId="2"/>
  </si>
  <si>
    <t>浦添商業
高等学校</t>
    <phoneticPr fontId="2"/>
  </si>
  <si>
    <t>浦添高等
学校</t>
    <phoneticPr fontId="2"/>
  </si>
  <si>
    <t>那覇工業
高等学校</t>
    <phoneticPr fontId="2"/>
  </si>
  <si>
    <t>陽明高等
学校</t>
    <phoneticPr fontId="2"/>
  </si>
  <si>
    <t>浦添工業
高等学校</t>
    <phoneticPr fontId="2"/>
  </si>
  <si>
    <t>昭和薬科大
附属高等学校</t>
    <phoneticPr fontId="2"/>
  </si>
  <si>
    <t>資料：学校基本調査報告書</t>
    <rPh sb="7" eb="9">
      <t>チョウサ</t>
    </rPh>
    <rPh sb="9" eb="12">
      <t>ホウコクショ</t>
    </rPh>
    <phoneticPr fontId="2"/>
  </si>
  <si>
    <t>公　　　　　　　　　　　費</t>
    <phoneticPr fontId="2"/>
  </si>
  <si>
    <t>（注）鏡が丘特別支援学校は、訪問学級が設置されている。</t>
    <phoneticPr fontId="2"/>
  </si>
  <si>
    <t>　　　教員数の（　）は養護教諭数である。</t>
    <rPh sb="3" eb="5">
      <t>キョウイン</t>
    </rPh>
    <phoneticPr fontId="2"/>
  </si>
  <si>
    <t>総数</t>
    <rPh sb="0" eb="2">
      <t>ソウスウ</t>
    </rPh>
    <phoneticPr fontId="2"/>
  </si>
  <si>
    <t>3歳児</t>
    <rPh sb="1" eb="3">
      <t>サイジ</t>
    </rPh>
    <phoneticPr fontId="2"/>
  </si>
  <si>
    <t>（注）教員数に園長は含めない。</t>
    <phoneticPr fontId="2"/>
  </si>
  <si>
    <t>「浦添市の教育」（教育委員会発行）</t>
    <rPh sb="1" eb="4">
      <t>ウラソエシ</t>
    </rPh>
    <rPh sb="5" eb="7">
      <t>キョウイク</t>
    </rPh>
    <rPh sb="9" eb="11">
      <t>キョウイク</t>
    </rPh>
    <rPh sb="11" eb="14">
      <t>イインカイ</t>
    </rPh>
    <rPh sb="14" eb="16">
      <t>ハッコウ</t>
    </rPh>
    <phoneticPr fontId="2"/>
  </si>
  <si>
    <t>浦添小学校</t>
    <rPh sb="0" eb="2">
      <t>ウラソエ</t>
    </rPh>
    <rPh sb="2" eb="5">
      <t>ショウガッコウ</t>
    </rPh>
    <phoneticPr fontId="2"/>
  </si>
  <si>
    <t>仲西小学校</t>
    <rPh sb="0" eb="2">
      <t>ナカニシ</t>
    </rPh>
    <rPh sb="2" eb="5">
      <t>ショウガッコウ</t>
    </rPh>
    <phoneticPr fontId="2"/>
  </si>
  <si>
    <t>陽明高等支援学校</t>
    <rPh sb="0" eb="2">
      <t>ヨウメイ</t>
    </rPh>
    <rPh sb="2" eb="4">
      <t>コウトウ</t>
    </rPh>
    <rPh sb="4" eb="6">
      <t>シエン</t>
    </rPh>
    <rPh sb="6" eb="8">
      <t>ガッコウ</t>
    </rPh>
    <phoneticPr fontId="2"/>
  </si>
  <si>
    <t>陽明高等支援</t>
    <rPh sb="0" eb="1">
      <t>ヨウ</t>
    </rPh>
    <rPh sb="1" eb="2">
      <t>アキラ</t>
    </rPh>
    <rPh sb="2" eb="4">
      <t>コウトウ</t>
    </rPh>
    <rPh sb="4" eb="6">
      <t>シエン</t>
    </rPh>
    <phoneticPr fontId="2"/>
  </si>
  <si>
    <t>陽明高等支援</t>
    <rPh sb="0" eb="2">
      <t>ヨウメイ</t>
    </rPh>
    <rPh sb="2" eb="4">
      <t>コウトウ</t>
    </rPh>
    <rPh sb="4" eb="6">
      <t>シエン</t>
    </rPh>
    <phoneticPr fontId="2"/>
  </si>
  <si>
    <t>（注）陽明高等学校の教室は陽明高等支援学校と共用している部分もある。</t>
    <rPh sb="3" eb="5">
      <t>ヨウメイ</t>
    </rPh>
    <rPh sb="5" eb="7">
      <t>コウトウ</t>
    </rPh>
    <rPh sb="7" eb="9">
      <t>ガッコウ</t>
    </rPh>
    <rPh sb="10" eb="12">
      <t>キョウシツ</t>
    </rPh>
    <rPh sb="13" eb="15">
      <t>ヨウメイ</t>
    </rPh>
    <rPh sb="15" eb="17">
      <t>コウトウ</t>
    </rPh>
    <rPh sb="17" eb="19">
      <t>シエン</t>
    </rPh>
    <rPh sb="19" eb="21">
      <t>ガッコウ</t>
    </rPh>
    <rPh sb="22" eb="24">
      <t>キョウヨウ</t>
    </rPh>
    <rPh sb="28" eb="30">
      <t>ブブン</t>
    </rPh>
    <phoneticPr fontId="2"/>
  </si>
  <si>
    <t>特別支援
(養護)学校</t>
    <phoneticPr fontId="2"/>
  </si>
  <si>
    <t>児 童 数</t>
    <phoneticPr fontId="2"/>
  </si>
  <si>
    <t>生 徒 数</t>
    <phoneticPr fontId="2"/>
  </si>
  <si>
    <t>平成29年～　「浦添市の教育」</t>
    <rPh sb="0" eb="2">
      <t>ヘイセイ</t>
    </rPh>
    <rPh sb="4" eb="5">
      <t>ネン</t>
    </rPh>
    <rPh sb="8" eb="11">
      <t>ウラソエシ</t>
    </rPh>
    <rPh sb="12" eb="14">
      <t>キョウイク</t>
    </rPh>
    <phoneticPr fontId="2"/>
  </si>
  <si>
    <t>令和元年度</t>
    <rPh sb="0" eb="2">
      <t>レイワ</t>
    </rPh>
    <rPh sb="2" eb="3">
      <t>ガン</t>
    </rPh>
    <phoneticPr fontId="2"/>
  </si>
  <si>
    <t>令和元年度</t>
    <rPh sb="0" eb="2">
      <t>レイワ</t>
    </rPh>
    <rPh sb="2" eb="3">
      <t>ガン</t>
    </rPh>
    <rPh sb="3" eb="4">
      <t>ネン</t>
    </rPh>
    <rPh sb="4" eb="5">
      <t>ド</t>
    </rPh>
    <phoneticPr fontId="2"/>
  </si>
  <si>
    <t>令和元年度</t>
    <rPh sb="0" eb="1">
      <t>レイ</t>
    </rPh>
    <rPh sb="1" eb="2">
      <t>ワ</t>
    </rPh>
    <rPh sb="2" eb="4">
      <t>ガンネン</t>
    </rPh>
    <rPh sb="4" eb="5">
      <t>ド</t>
    </rPh>
    <phoneticPr fontId="2"/>
  </si>
  <si>
    <t>総　　　数</t>
    <phoneticPr fontId="2"/>
  </si>
  <si>
    <t>総        数</t>
    <phoneticPr fontId="2"/>
  </si>
  <si>
    <t>沖縄県が現在公表を行っていないため、掲載なし。</t>
    <phoneticPr fontId="2"/>
  </si>
  <si>
    <t>（注）学校教育費は公立学校に係る数値である。</t>
    <phoneticPr fontId="2"/>
  </si>
  <si>
    <t xml:space="preserve">資料：教育委員会 学校教育課 </t>
    <rPh sb="9" eb="11">
      <t>ガッコウ</t>
    </rPh>
    <rPh sb="11" eb="13">
      <t>キョウイク</t>
    </rPh>
    <rPh sb="13" eb="14">
      <t>カ</t>
    </rPh>
    <phoneticPr fontId="2"/>
  </si>
  <si>
    <t>令和元年度</t>
  </si>
  <si>
    <t>令和元年度</t>
    <rPh sb="4" eb="5">
      <t>ド</t>
    </rPh>
    <phoneticPr fontId="2"/>
  </si>
  <si>
    <t>令和元年度</t>
    <rPh sb="0" eb="2">
      <t>レイワ</t>
    </rPh>
    <rPh sb="2" eb="5">
      <t>モトネンド</t>
    </rPh>
    <phoneticPr fontId="2"/>
  </si>
  <si>
    <t>鏡が丘特別支援学校浦添分校</t>
    <rPh sb="9" eb="13">
      <t>ウラソエブンコウ</t>
    </rPh>
    <phoneticPr fontId="2"/>
  </si>
  <si>
    <t>浦添工業
高等学校</t>
  </si>
  <si>
    <t>那覇工業
高等学校</t>
    <rPh sb="0" eb="4">
      <t>ナハコウギョウ</t>
    </rPh>
    <phoneticPr fontId="2"/>
  </si>
  <si>
    <t>那覇工業
高等学校</t>
    <rPh sb="0" eb="2">
      <t>ナハ</t>
    </rPh>
    <phoneticPr fontId="2"/>
  </si>
  <si>
    <t>鏡が丘特別支援学校浦添分校</t>
    <phoneticPr fontId="2"/>
  </si>
  <si>
    <t>昭和薬科大
附属高等学校</t>
  </si>
  <si>
    <t>総　　数</t>
    <rPh sb="0" eb="1">
      <t>ソウ</t>
    </rPh>
    <rPh sb="3" eb="4">
      <t>スウ</t>
    </rPh>
    <phoneticPr fontId="2"/>
  </si>
  <si>
    <t>平成30年度</t>
    <rPh sb="0" eb="2">
      <t>ヘイセイ</t>
    </rPh>
    <rPh sb="4" eb="6">
      <t>ネンド</t>
    </rPh>
    <phoneticPr fontId="2"/>
  </si>
  <si>
    <t>令和元会計年度</t>
    <rPh sb="0" eb="2">
      <t>レイワ</t>
    </rPh>
    <rPh sb="2" eb="3">
      <t>ゲン</t>
    </rPh>
    <rPh sb="3" eb="7">
      <t>カイケイネンド</t>
    </rPh>
    <phoneticPr fontId="2"/>
  </si>
  <si>
    <t>児童数</t>
    <rPh sb="0" eb="3">
      <t>ジドウスウ</t>
    </rPh>
    <phoneticPr fontId="2"/>
  </si>
  <si>
    <t>総  　　  　　 数　</t>
    <phoneticPr fontId="2"/>
  </si>
  <si>
    <t>（特別支援学校）</t>
    <phoneticPr fontId="2"/>
  </si>
  <si>
    <t>（注）鏡が丘浦添分校の屋内運動場面積は、プレイルーム面積である。</t>
    <phoneticPr fontId="2"/>
  </si>
  <si>
    <t>（注）学校基本調査における「各種学校」を含む。</t>
    <phoneticPr fontId="2"/>
  </si>
  <si>
    <t>資料：「浦添市の教育」（教育委員会発行）</t>
  </si>
  <si>
    <t>（注）学級数及び生徒総数の数値は、特別支援学級を含む。（  ）内は特別支援学級再掲数値。</t>
    <rPh sb="6" eb="7">
      <t>オヨ</t>
    </rPh>
    <rPh sb="8" eb="10">
      <t>セイト</t>
    </rPh>
    <phoneticPr fontId="2"/>
  </si>
  <si>
    <t>平成28年度</t>
    <rPh sb="0" eb="2">
      <t>ヘイセイ</t>
    </rPh>
    <rPh sb="4" eb="6">
      <t>ネンド</t>
    </rPh>
    <phoneticPr fontId="2"/>
  </si>
  <si>
    <t>令和元年度</t>
    <rPh sb="0" eb="2">
      <t>レイワ</t>
    </rPh>
    <rPh sb="2" eb="3">
      <t>モト</t>
    </rPh>
    <phoneticPr fontId="2"/>
  </si>
  <si>
    <t>平成30年度</t>
    <rPh sb="0" eb="2">
      <t>ヘイセイ</t>
    </rPh>
    <rPh sb="4" eb="5">
      <t>ネン</t>
    </rPh>
    <rPh sb="5" eb="6">
      <t>ド</t>
    </rPh>
    <phoneticPr fontId="2"/>
  </si>
  <si>
    <t>令和元年度</t>
    <phoneticPr fontId="2"/>
  </si>
  <si>
    <t>平成25年度</t>
    <rPh sb="0" eb="2">
      <t>ヘイセイ</t>
    </rPh>
    <rPh sb="4" eb="6">
      <t>ネンド</t>
    </rPh>
    <phoneticPr fontId="2"/>
  </si>
  <si>
    <t>平成28会計年度</t>
    <rPh sb="0" eb="2">
      <t>ヘイセイ</t>
    </rPh>
    <rPh sb="4" eb="6">
      <t>カイケイ</t>
    </rPh>
    <rPh sb="6" eb="8">
      <t>ネンド</t>
    </rPh>
    <phoneticPr fontId="2"/>
  </si>
  <si>
    <t>令和2会計年度</t>
    <rPh sb="0" eb="2">
      <t>レイワ</t>
    </rPh>
    <rPh sb="3" eb="7">
      <t>カイケイネンド</t>
    </rPh>
    <phoneticPr fontId="2"/>
  </si>
  <si>
    <t>（177）学校施設状況（令和4年5月1日現在）</t>
    <rPh sb="12" eb="13">
      <t>レイ</t>
    </rPh>
    <phoneticPr fontId="2"/>
  </si>
  <si>
    <t>（178）市内幼稚園の概況（各年共5月1日現在）</t>
    <rPh sb="5" eb="7">
      <t>シナイ</t>
    </rPh>
    <phoneticPr fontId="2"/>
  </si>
  <si>
    <t>4歳児</t>
    <rPh sb="1" eb="2">
      <t>サイ</t>
    </rPh>
    <rPh sb="2" eb="3">
      <t>ジ</t>
    </rPh>
    <phoneticPr fontId="2"/>
  </si>
  <si>
    <t>5歳児</t>
    <rPh sb="1" eb="2">
      <t>サイ</t>
    </rPh>
    <rPh sb="2" eb="3">
      <t>ジ</t>
    </rPh>
    <phoneticPr fontId="2"/>
  </si>
  <si>
    <t>-</t>
    <phoneticPr fontId="2"/>
  </si>
  <si>
    <t xml:space="preserve">資料：みのり幼稚園 </t>
    <rPh sb="6" eb="9">
      <t>ヨウチエン</t>
    </rPh>
    <phoneticPr fontId="2"/>
  </si>
  <si>
    <t>私立　みのり幼稚園</t>
    <rPh sb="6" eb="9">
      <t>ヨウチエン</t>
    </rPh>
    <phoneticPr fontId="2"/>
  </si>
  <si>
    <t>1学級
園児数</t>
  </si>
  <si>
    <t>（179）小学校の児童数</t>
  </si>
  <si>
    <t>令和2年度</t>
    <rPh sb="0" eb="2">
      <t>レイワ</t>
    </rPh>
    <phoneticPr fontId="2"/>
  </si>
  <si>
    <t>（78）学校別児童、生徒数の推移（Ｐ140･141参照）</t>
  </si>
  <si>
    <t>（176）幼稚園及び学校数（各年度共5月1日現在）</t>
  </si>
  <si>
    <t>1学級当り
児童数</t>
  </si>
  <si>
    <t>教員1人当り
児童数</t>
  </si>
  <si>
    <t>1　 学 　年</t>
  </si>
  <si>
    <t>1学級当り生徒数</t>
  </si>
  <si>
    <t>教員1人当り生徒数</t>
  </si>
  <si>
    <t>1  　  学  　　年</t>
  </si>
  <si>
    <t>1 学 級 当 り</t>
  </si>
  <si>
    <t>教 員 1 人 当 り</t>
  </si>
  <si>
    <t>中　　学　　1　　年</t>
  </si>
  <si>
    <t>（194）育英会運営状況</t>
  </si>
  <si>
    <t>（196）小・中学生の平均体位（男子）</t>
  </si>
  <si>
    <t>（197）小・中学生の平均体位（女子）</t>
  </si>
  <si>
    <t xml:space="preserve">（75）学校別児童数の推移　（Ｐ133参照）　　　　　 </t>
  </si>
  <si>
    <t>（76）学校別生徒数の推移  （Ｐ136･137参照）</t>
  </si>
  <si>
    <t xml:space="preserve">（77）学校別生徒数の推移  （Ｐ138･139参照）  　　     </t>
  </si>
  <si>
    <t xml:space="preserve">   （79）費目別教育費の歳入と歳出（Ｐ143参照）</t>
  </si>
  <si>
    <t xml:space="preserve">   （80）学校別児童1人当り校地面積及び校舎延べ面積（小学校）（Ｐ132参照）</t>
  </si>
  <si>
    <t>2   学   年</t>
  </si>
  <si>
    <t>2　　学    年</t>
  </si>
  <si>
    <t>　　　鏡が丘特別支援学校浦添分校について（中学部においては、中1・中2の複式学級、　　</t>
    <rPh sb="21" eb="23">
      <t>チュウガク</t>
    </rPh>
    <rPh sb="23" eb="24">
      <t>ブ</t>
    </rPh>
    <rPh sb="30" eb="31">
      <t>ナカ</t>
    </rPh>
    <rPh sb="33" eb="34">
      <t>ナカ</t>
    </rPh>
    <rPh sb="36" eb="38">
      <t>フクシキ</t>
    </rPh>
    <rPh sb="38" eb="40">
      <t>ガッキュウ</t>
    </rPh>
    <phoneticPr fontId="2"/>
  </si>
  <si>
    <t>平成22年度</t>
  </si>
  <si>
    <t>令和3年度</t>
    <rPh sb="0" eb="2">
      <t>レイワ</t>
    </rPh>
    <phoneticPr fontId="2"/>
  </si>
  <si>
    <t>3   学    年</t>
  </si>
  <si>
    <t>（注）令和3年度から各学年の児童数には特別支援学級の児童数を含む。児童数（　）は再掲数値。</t>
    <rPh sb="3" eb="5">
      <t>レイワ</t>
    </rPh>
    <rPh sb="6" eb="8">
      <t>ネンド</t>
    </rPh>
    <rPh sb="10" eb="13">
      <t>カクガクネン</t>
    </rPh>
    <rPh sb="14" eb="17">
      <t>ジドウスウ</t>
    </rPh>
    <rPh sb="19" eb="23">
      <t>トクベツシエン</t>
    </rPh>
    <rPh sb="23" eb="25">
      <t>ガッキュウ</t>
    </rPh>
    <rPh sb="26" eb="29">
      <t>ジドウスウ</t>
    </rPh>
    <rPh sb="30" eb="31">
      <t>フク</t>
    </rPh>
    <rPh sb="33" eb="36">
      <t>ジドウスウ</t>
    </rPh>
    <rPh sb="40" eb="42">
      <t>サイケイ</t>
    </rPh>
    <rPh sb="42" eb="44">
      <t>スウチ</t>
    </rPh>
    <phoneticPr fontId="2"/>
  </si>
  <si>
    <t xml:space="preserve"> 3    学  　年</t>
  </si>
  <si>
    <t>（注）令和3年度から各学年の生徒数には特別支援学級の生徒数を含む。生徒数（　）は再掲数値。</t>
    <rPh sb="3" eb="5">
      <t>レイワ</t>
    </rPh>
    <rPh sb="6" eb="8">
      <t>ネンド</t>
    </rPh>
    <rPh sb="10" eb="13">
      <t>カクガクネン</t>
    </rPh>
    <rPh sb="14" eb="17">
      <t>セイトスウ</t>
    </rPh>
    <rPh sb="19" eb="23">
      <t>トクベツシエン</t>
    </rPh>
    <rPh sb="23" eb="25">
      <t>ガッキュウ</t>
    </rPh>
    <rPh sb="26" eb="29">
      <t>セイトスウ</t>
    </rPh>
    <rPh sb="30" eb="31">
      <t>フク</t>
    </rPh>
    <rPh sb="33" eb="36">
      <t>セイトスウ</t>
    </rPh>
    <rPh sb="40" eb="42">
      <t>サイケイ</t>
    </rPh>
    <rPh sb="42" eb="44">
      <t>スウチ</t>
    </rPh>
    <phoneticPr fontId="2"/>
  </si>
  <si>
    <t>3    学  　年</t>
  </si>
  <si>
    <t>3     学     年</t>
  </si>
  <si>
    <t>　　　また訪問1学級が設置され、訪問学級は中1・中3の複式学級。）</t>
    <rPh sb="5" eb="7">
      <t>ホウモン</t>
    </rPh>
    <rPh sb="8" eb="10">
      <t>ガッキュウ</t>
    </rPh>
    <rPh sb="11" eb="13">
      <t>セッチ</t>
    </rPh>
    <rPh sb="16" eb="18">
      <t>ホウモン</t>
    </rPh>
    <rPh sb="18" eb="20">
      <t>ガッキュウ</t>
    </rPh>
    <rPh sb="21" eb="22">
      <t>ナカ</t>
    </rPh>
    <rPh sb="24" eb="25">
      <t>ナカ</t>
    </rPh>
    <rPh sb="27" eb="29">
      <t>フクシキ</t>
    </rPh>
    <rPh sb="29" eb="31">
      <t>ガッキュウ</t>
    </rPh>
    <phoneticPr fontId="2"/>
  </si>
  <si>
    <t>中　　学　　3　　年</t>
  </si>
  <si>
    <t>令和4年度</t>
    <rPh sb="0" eb="2">
      <t>レイワ</t>
    </rPh>
    <phoneticPr fontId="2"/>
  </si>
  <si>
    <t>4 　学   年</t>
  </si>
  <si>
    <t>4　　学　　年</t>
  </si>
  <si>
    <t>4     学     年</t>
  </si>
  <si>
    <t xml:space="preserve">（180）小学校の概況（各年度共5月1日現在）                                                                             </t>
  </si>
  <si>
    <t xml:space="preserve">（181）小学校学年別学級数及び児童数（各年度共5月1日現在）                                                             </t>
  </si>
  <si>
    <t>5 　学   年</t>
  </si>
  <si>
    <t>（182）中学校の概況（各年度共5月1日現在）</t>
  </si>
  <si>
    <t>（183）中学校学年別学級数及び生徒数（各年度共5月1日現在）             　　　　　　　　　　　</t>
  </si>
  <si>
    <t>（184）中学校の生徒数（各年度共5月1日現在）                                                   　　　　　　　　　　　</t>
  </si>
  <si>
    <t xml:space="preserve">（185）高等学校の概況（各年度共5月1日現在）                                                                           </t>
  </si>
  <si>
    <t xml:space="preserve">（186）高等学校学年別学級数及び生徒数（各年度共5月1日現在）                                                                                   </t>
  </si>
  <si>
    <t xml:space="preserve"> （187）高等学校の生徒数（各年度共5月1日現在）                                                                                                                                         　　　　　　　　　　</t>
  </si>
  <si>
    <t>（188）特別支援学校の概況（各年度共5月1日現在）</t>
  </si>
  <si>
    <t xml:space="preserve">（189）特別支援学校別学級数及び児童・生徒数（各年度共5月1日現在） </t>
  </si>
  <si>
    <t>5     学     年</t>
  </si>
  <si>
    <t>（190）児童・生徒の推移（各年度共5月1日現在）</t>
  </si>
  <si>
    <t>（191）専修学校等の概況（各年度共5月1日現在）</t>
  </si>
  <si>
    <t>（192）中学校卒業後の進路状況（各年度共5月1日現在）</t>
  </si>
  <si>
    <t>6　　　　　学　　　　　年</t>
  </si>
  <si>
    <t>（注）陽明高等支援学校は平成29年度新設。陽明高等学校に併設。
　　　令和元年度の特別教室13教室のうち12教室は陽明高等学校と共有で使用している。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35" eb="37">
      <t>レイワ</t>
    </rPh>
    <rPh sb="37" eb="39">
      <t>ガンネン</t>
    </rPh>
    <rPh sb="39" eb="40">
      <t>ド</t>
    </rPh>
    <rPh sb="41" eb="43">
      <t>トクベツ</t>
    </rPh>
    <rPh sb="43" eb="45">
      <t>キョウシツ</t>
    </rPh>
    <rPh sb="47" eb="49">
      <t>キョウシツ</t>
    </rPh>
    <rPh sb="54" eb="56">
      <t>キョウシツ</t>
    </rPh>
    <rPh sb="57" eb="59">
      <t>ヨウメイ</t>
    </rPh>
    <rPh sb="59" eb="61">
      <t>コウトウ</t>
    </rPh>
    <rPh sb="61" eb="63">
      <t>ガッコウ</t>
    </rPh>
    <rPh sb="64" eb="66">
      <t>キョウユウ</t>
    </rPh>
    <rPh sb="67" eb="69">
      <t>シヨウ</t>
    </rPh>
    <phoneticPr fontId="2"/>
  </si>
  <si>
    <t>（注）陽明高等支援学校は平成29年度新設。</t>
  </si>
  <si>
    <t>「浦添市の教育」（教育委員会発行）</t>
    <phoneticPr fontId="2"/>
  </si>
  <si>
    <t>　　令和4年4月1日に、全ての浦添市立幼稚園がこども園へ移行完了した。</t>
    <rPh sb="2" eb="4">
      <t>レイワ</t>
    </rPh>
    <rPh sb="5" eb="6">
      <t>ネン</t>
    </rPh>
    <rPh sb="7" eb="8">
      <t>ガツ</t>
    </rPh>
    <rPh sb="9" eb="10">
      <t>ニチ</t>
    </rPh>
    <rPh sb="12" eb="13">
      <t>スベ</t>
    </rPh>
    <rPh sb="15" eb="19">
      <t>ウラソエシリツ</t>
    </rPh>
    <rPh sb="19" eb="22">
      <t>ヨウチエン</t>
    </rPh>
    <rPh sb="26" eb="27">
      <t>エン</t>
    </rPh>
    <rPh sb="28" eb="30">
      <t>イコウ</t>
    </rPh>
    <rPh sb="30" eb="32">
      <t>カンリョウ</t>
    </rPh>
    <phoneticPr fontId="2"/>
  </si>
  <si>
    <t>　　こども園の状況は「（141）保育施設等及び認定こども園の状況」（P.118）参照。</t>
    <rPh sb="5" eb="6">
      <t>エン</t>
    </rPh>
    <rPh sb="7" eb="9">
      <t>ジョウキョウ</t>
    </rPh>
    <rPh sb="40" eb="42">
      <t>サンショウ</t>
    </rPh>
    <phoneticPr fontId="2"/>
  </si>
  <si>
    <t>総　　数</t>
    <phoneticPr fontId="2"/>
  </si>
  <si>
    <t>総　　数</t>
    <phoneticPr fontId="2"/>
  </si>
  <si>
    <t>6 　学   年</t>
    <phoneticPr fontId="2"/>
  </si>
  <si>
    <t>職　員　数</t>
    <rPh sb="0" eb="1">
      <t>ショク</t>
    </rPh>
    <rPh sb="2" eb="3">
      <t>イン</t>
    </rPh>
    <rPh sb="4" eb="5">
      <t>スウ</t>
    </rPh>
    <phoneticPr fontId="2"/>
  </si>
  <si>
    <t>特別教室</t>
    <phoneticPr fontId="2"/>
  </si>
  <si>
    <t>「浦添市の教育」（教育委員会発行）</t>
    <phoneticPr fontId="2"/>
  </si>
  <si>
    <t>生徒数</t>
    <rPh sb="0" eb="3">
      <t>セイトスウ</t>
    </rPh>
    <phoneticPr fontId="2"/>
  </si>
  <si>
    <t>平成30年度</t>
  </si>
  <si>
    <t>令和元年度</t>
    <rPh sb="0" eb="1">
      <t>レイ</t>
    </rPh>
    <rPh sb="1" eb="2">
      <t>ワ</t>
    </rPh>
    <rPh sb="2" eb="3">
      <t>モト</t>
    </rPh>
    <rPh sb="3" eb="4">
      <t>ネン</t>
    </rPh>
    <rPh sb="4" eb="5">
      <t>ド</t>
    </rPh>
    <phoneticPr fontId="2"/>
  </si>
  <si>
    <t>令和2年度</t>
    <rPh sb="0" eb="1">
      <t>レイ</t>
    </rPh>
    <rPh sb="1" eb="2">
      <t>ワ</t>
    </rPh>
    <phoneticPr fontId="2"/>
  </si>
  <si>
    <t>令和3年度</t>
    <rPh sb="0" eb="1">
      <t>レイ</t>
    </rPh>
    <rPh sb="1" eb="2">
      <t>ワ</t>
    </rPh>
    <phoneticPr fontId="2"/>
  </si>
  <si>
    <t>令和4年度</t>
    <rPh sb="0" eb="1">
      <t>レイ</t>
    </rPh>
    <rPh sb="1" eb="2">
      <t>ワ</t>
    </rPh>
    <rPh sb="3" eb="4">
      <t>トシ</t>
    </rPh>
    <rPh sb="4" eb="5">
      <t>ド</t>
    </rPh>
    <phoneticPr fontId="2"/>
  </si>
  <si>
    <t>令和元年度</t>
    <rPh sb="0" eb="1">
      <t>レイ</t>
    </rPh>
    <rPh sb="1" eb="2">
      <t>ワ</t>
    </rPh>
    <rPh sb="2" eb="3">
      <t>モト</t>
    </rPh>
    <phoneticPr fontId="2"/>
  </si>
  <si>
    <t>令和4年度</t>
    <rPh sb="0" eb="1">
      <t>レイ</t>
    </rPh>
    <rPh sb="1" eb="2">
      <t>ワ</t>
    </rPh>
    <phoneticPr fontId="2"/>
  </si>
  <si>
    <t>平成30年度</t>
    <rPh sb="4" eb="5">
      <t>トシ</t>
    </rPh>
    <rPh sb="5" eb="6">
      <t>ド</t>
    </rPh>
    <phoneticPr fontId="2"/>
  </si>
  <si>
    <t>令和２会計年度歳出</t>
    <rPh sb="0" eb="2">
      <t>レイワ</t>
    </rPh>
    <rPh sb="3" eb="5">
      <t>カイケイ</t>
    </rPh>
    <rPh sb="5" eb="6">
      <t>ネン</t>
    </rPh>
    <rPh sb="6" eb="7">
      <t>ド</t>
    </rPh>
    <rPh sb="7" eb="9">
      <t>サイシュツ</t>
    </rPh>
    <phoneticPr fontId="2"/>
  </si>
  <si>
    <t>3   　学    年</t>
    <phoneticPr fontId="2"/>
  </si>
  <si>
    <t>臨時
労働</t>
    <rPh sb="0" eb="2">
      <t>リンジ</t>
    </rPh>
    <rPh sb="3" eb="5">
      <t>ロウドウ</t>
    </rPh>
    <phoneticPr fontId="2"/>
  </si>
  <si>
    <t>専修学校
(専門課程)
進学者</t>
    <rPh sb="6" eb="8">
      <t>センモン</t>
    </rPh>
    <rPh sb="8" eb="10">
      <t>カテイ</t>
    </rPh>
    <rPh sb="12" eb="15">
      <t>シンガクシャ</t>
    </rPh>
    <phoneticPr fontId="2"/>
  </si>
  <si>
    <t>就職
者等</t>
    <rPh sb="4" eb="5">
      <t>トウ</t>
    </rPh>
    <phoneticPr fontId="2"/>
  </si>
  <si>
    <t>資料：令和4年度学校基本調査報告書</t>
    <rPh sb="3" eb="5">
      <t>レイワ</t>
    </rPh>
    <rPh sb="6" eb="8">
      <t>ネンド</t>
    </rPh>
    <rPh sb="14" eb="17">
      <t>ホウコクショ</t>
    </rPh>
    <phoneticPr fontId="2"/>
  </si>
  <si>
    <t>（195）項目別教育費</t>
    <rPh sb="5" eb="6">
      <t>コウ</t>
    </rPh>
    <phoneticPr fontId="2"/>
  </si>
  <si>
    <t>学校教育費</t>
    <phoneticPr fontId="2"/>
  </si>
  <si>
    <t>社会教育費</t>
    <phoneticPr fontId="2"/>
  </si>
  <si>
    <t>教育行政費</t>
    <phoneticPr fontId="2"/>
  </si>
  <si>
    <t>国・県支出金</t>
    <phoneticPr fontId="2"/>
  </si>
  <si>
    <t>市支出金</t>
    <phoneticPr fontId="2"/>
  </si>
  <si>
    <t>（注）市立・私立幼稚園には幼稚園型認定こども園を含む。</t>
    <rPh sb="1" eb="2">
      <t>チュウ</t>
    </rPh>
    <rPh sb="3" eb="5">
      <t>シリツ</t>
    </rPh>
    <rPh sb="6" eb="8">
      <t>シリツ</t>
    </rPh>
    <rPh sb="8" eb="11">
      <t>ヨウチエン</t>
    </rPh>
    <rPh sb="13" eb="17">
      <t>ヨウチエンガタ</t>
    </rPh>
    <rPh sb="17" eb="19">
      <t>ニンテイ</t>
    </rPh>
    <rPh sb="22" eb="23">
      <t>エン</t>
    </rPh>
    <rPh sb="24" eb="25">
      <t>フク</t>
    </rPh>
    <phoneticPr fontId="2"/>
  </si>
  <si>
    <t>（注）陽明高等支援学校は平成29年度新設。陽明高等学校に併設されているため
　　  校地・校舎面積等は陽明高等学校と同数値となる。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42" eb="44">
      <t>コウチ</t>
    </rPh>
    <rPh sb="45" eb="47">
      <t>コウシャ</t>
    </rPh>
    <rPh sb="47" eb="49">
      <t>メンセキ</t>
    </rPh>
    <rPh sb="49" eb="50">
      <t>トウ</t>
    </rPh>
    <rPh sb="51" eb="53">
      <t>ヨウメイ</t>
    </rPh>
    <rPh sb="53" eb="55">
      <t>コウトウ</t>
    </rPh>
    <rPh sb="55" eb="57">
      <t>ガッコウ</t>
    </rPh>
    <rPh sb="58" eb="59">
      <t>ドウ</t>
    </rPh>
    <rPh sb="59" eb="61">
      <t>スウチ</t>
    </rPh>
    <phoneticPr fontId="2"/>
  </si>
  <si>
    <t>平成30年度</t>
    <rPh sb="0" eb="2">
      <t>ヘイセイ</t>
    </rPh>
    <rPh sb="4" eb="6">
      <t>ネンド</t>
    </rPh>
    <phoneticPr fontId="2"/>
  </si>
  <si>
    <t>児　　　　童　　　　数</t>
    <phoneticPr fontId="2"/>
  </si>
  <si>
    <t>教　　　　員　　　　数</t>
    <rPh sb="0" eb="1">
      <t>キョウ</t>
    </rPh>
    <rPh sb="5" eb="6">
      <t>イン</t>
    </rPh>
    <rPh sb="10" eb="11">
      <t>スウ</t>
    </rPh>
    <phoneticPr fontId="2"/>
  </si>
  <si>
    <t>1　　　学　　　年</t>
    <phoneticPr fontId="2"/>
  </si>
  <si>
    <t>2　　　学　　　年</t>
    <phoneticPr fontId="2"/>
  </si>
  <si>
    <t>生　　徒　　数</t>
    <phoneticPr fontId="2"/>
  </si>
  <si>
    <t>2　　学　　年</t>
    <phoneticPr fontId="2"/>
  </si>
  <si>
    <t xml:space="preserve"> 3　　学　　年</t>
    <phoneticPr fontId="2"/>
  </si>
  <si>
    <t>職　　員　　数</t>
    <phoneticPr fontId="2"/>
  </si>
  <si>
    <t xml:space="preserve"> 教　　　員　　　数</t>
    <phoneticPr fontId="2"/>
  </si>
  <si>
    <t>　総　　数</t>
    <phoneticPr fontId="2"/>
  </si>
  <si>
    <t>総　　　数</t>
    <rPh sb="0" eb="1">
      <t>ソウ</t>
    </rPh>
    <rPh sb="4" eb="5">
      <t>スウ</t>
    </rPh>
    <phoneticPr fontId="2"/>
  </si>
  <si>
    <t>総　　　数</t>
    <rPh sb="0" eb="1">
      <t>ソウ</t>
    </rPh>
    <rPh sb="4" eb="5">
      <t>スウ</t>
    </rPh>
    <phoneticPr fontId="2"/>
  </si>
  <si>
    <t>総　　　数</t>
    <phoneticPr fontId="2"/>
  </si>
  <si>
    <t>1　　学　　年</t>
    <phoneticPr fontId="2"/>
  </si>
  <si>
    <t>2　　学　　年</t>
    <phoneticPr fontId="2"/>
  </si>
  <si>
    <t>3　　学　　年</t>
    <phoneticPr fontId="2"/>
  </si>
  <si>
    <t>4　　学　　年</t>
    <phoneticPr fontId="2"/>
  </si>
  <si>
    <t>2　　学　　年</t>
    <rPh sb="3" eb="4">
      <t>ガク</t>
    </rPh>
    <rPh sb="6" eb="7">
      <t>ネン</t>
    </rPh>
    <phoneticPr fontId="2"/>
  </si>
  <si>
    <t>中　　学　　1　　年</t>
    <phoneticPr fontId="2"/>
  </si>
  <si>
    <t>中　　学　　2　　年</t>
    <rPh sb="0" eb="1">
      <t>ナカ</t>
    </rPh>
    <rPh sb="3" eb="4">
      <t>ガク</t>
    </rPh>
    <rPh sb="9" eb="10">
      <t>ネン</t>
    </rPh>
    <phoneticPr fontId="2"/>
  </si>
  <si>
    <t>総　数</t>
    <phoneticPr fontId="2"/>
  </si>
  <si>
    <t>2　　学　　年</t>
    <rPh sb="3" eb="4">
      <t>ガク</t>
    </rPh>
    <rPh sb="6" eb="7">
      <t>トシ</t>
    </rPh>
    <phoneticPr fontId="2"/>
  </si>
  <si>
    <t>総　数</t>
    <rPh sb="0" eb="1">
      <t>ソウ</t>
    </rPh>
    <rPh sb="2" eb="3">
      <t>スウ</t>
    </rPh>
    <phoneticPr fontId="2"/>
  </si>
  <si>
    <t>男</t>
    <rPh sb="0" eb="1">
      <t>オトコ</t>
    </rPh>
    <phoneticPr fontId="2"/>
  </si>
  <si>
    <t>女</t>
    <rPh sb="0" eb="1">
      <t>オンナ</t>
    </rPh>
    <phoneticPr fontId="2"/>
  </si>
  <si>
    <t>6　　学　　年</t>
    <phoneticPr fontId="2"/>
  </si>
  <si>
    <t>「浦添市の教育」(教育委員会発行)</t>
    <rPh sb="9" eb="11">
      <t>キョウイク</t>
    </rPh>
    <rPh sb="11" eb="14">
      <t>イインカイ</t>
    </rPh>
    <rPh sb="14" eb="16">
      <t>ハッコウ</t>
    </rPh>
    <phoneticPr fontId="2"/>
  </si>
  <si>
    <t>資料：「浦添市の教育」（教育委員会発行）</t>
    <phoneticPr fontId="2"/>
  </si>
  <si>
    <t>昭和薬科大学附属中学校</t>
    <rPh sb="5" eb="6">
      <t>ガク</t>
    </rPh>
    <phoneticPr fontId="2"/>
  </si>
  <si>
    <t>資料：昭和薬科大学附属中学校</t>
    <rPh sb="8" eb="9">
      <t>ガク</t>
    </rPh>
    <phoneticPr fontId="2"/>
  </si>
  <si>
    <t>資料：昭和薬科大学附属中学校</t>
    <rPh sb="8" eb="9">
      <t>ガク</t>
    </rPh>
    <phoneticPr fontId="2"/>
  </si>
  <si>
    <t>浦添
高等学校</t>
    <phoneticPr fontId="2"/>
  </si>
  <si>
    <t>陽明
高等学校</t>
    <phoneticPr fontId="2"/>
  </si>
  <si>
    <t>昭和薬科大学
附属高等学校</t>
    <rPh sb="5" eb="6">
      <t>ガク</t>
    </rPh>
    <phoneticPr fontId="2"/>
  </si>
  <si>
    <t>昭和薬科大学
附属高等学校</t>
    <rPh sb="5" eb="6">
      <t>ガク</t>
    </rPh>
    <phoneticPr fontId="2"/>
  </si>
  <si>
    <t>（193）高等学校卒業後の進路状況（令和3年度卒）</t>
    <rPh sb="5" eb="7">
      <t>コウトウ</t>
    </rPh>
    <rPh sb="7" eb="9">
      <t>ガッコウ</t>
    </rPh>
    <rPh sb="9" eb="12">
      <t>ソツギョウゴ</t>
    </rPh>
    <rPh sb="13" eb="15">
      <t>シンロ</t>
    </rPh>
    <rPh sb="15" eb="17">
      <t>ジョウキョウ</t>
    </rPh>
    <rPh sb="18" eb="20">
      <t>レイワ</t>
    </rPh>
    <phoneticPr fontId="2"/>
  </si>
  <si>
    <t>区　分</t>
    <rPh sb="0" eb="1">
      <t>ク</t>
    </rPh>
    <rPh sb="2" eb="3">
      <t>ブン</t>
    </rPh>
    <phoneticPr fontId="2"/>
  </si>
  <si>
    <t>公共職業能力開発
施設等
入学者</t>
    <rPh sb="0" eb="2">
      <t>コウキョウ</t>
    </rPh>
    <rPh sb="2" eb="4">
      <t>ショクギョウ</t>
    </rPh>
    <rPh sb="4" eb="6">
      <t>ノウリョク</t>
    </rPh>
    <rPh sb="6" eb="8">
      <t>カイハツ</t>
    </rPh>
    <rPh sb="9" eb="12">
      <t>シセツトウ</t>
    </rPh>
    <rPh sb="13" eb="15">
      <t>ニュウガク</t>
    </rPh>
    <rPh sb="15" eb="16">
      <t>シャ</t>
    </rPh>
    <phoneticPr fontId="2"/>
  </si>
  <si>
    <t>専修学校
(一般課程)等
入学者</t>
    <rPh sb="6" eb="8">
      <t>イッパン</t>
    </rPh>
    <rPh sb="8" eb="10">
      <t>カテイ</t>
    </rPh>
    <rPh sb="11" eb="12">
      <t>ナド</t>
    </rPh>
    <rPh sb="13" eb="15">
      <t>ニュウガク</t>
    </rPh>
    <rPh sb="15" eb="16">
      <t>シャ</t>
    </rPh>
    <phoneticPr fontId="2"/>
  </si>
  <si>
    <t>昭和薬科大学附属中</t>
    <rPh sb="5" eb="6">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</si>
</sst>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quot;&quot;#,##0\ "/>
    <numFmt numFmtId="188" formatCode="0_);[Red]\(0\)"/>
    <numFmt numFmtId="189" formatCode="0_);\(0\)"/>
    <numFmt numFmtId="190" formatCode="\(#,###&quot;-)&quot;"/>
    <numFmt numFmtId="191" formatCode="0_ "/>
    <numFmt numFmtId="192" formatCode="0;[Red]0"/>
    <numFmt numFmtId="193" formatCode="\(0\)"/>
    <numFmt numFmtId="194" formatCode="_ * #,##0.0_ ;_ * \-#,##0.0_ ;_ * \-?_ ;_ @_ "/>
    <numFmt numFmtId="195" formatCode="0.0_ "/>
    <numFmt numFmtId="196" formatCode="\(#,##0\)"/>
    <numFmt numFmtId="197" formatCode="\(#,###&quot;)&quot;"/>
    <numFmt numFmtId="198" formatCode="0.0_);[Red]\(0.0\)"/>
    <numFmt numFmtId="199" formatCode="\(#,##0.0\);\(#,##0.0\)"/>
    <numFmt numFmtId="200" formatCode="&quot;¥&quot;#,##0;[Red]&quot;\-&quot;#,##0"/>
    <numFmt numFmtId="201" formatCode="0.0%"/>
    <numFmt numFmtId="202" formatCode="_ * ##,##0.0_ ;_ * \-##,##0.0_ ;_ * \(\-\)"/>
    <numFmt numFmtId="203" formatCode="_ * #,##0.0_ ;_ * \-#,##0.0_ ;_ * \-\ ;_ @_ "/>
    <numFmt numFmtId="204" formatCode="_ * #,##0_ ;_ * \-#,##0_ ;_ * \-\ ;_ @_ "/>
    <numFmt numFmtId="205" formatCode="* \(#,##0\);_ * \(\-#,##0\)_ ;_ * \(\-\)\ ;_ @_ "/>
    <numFmt numFmtId="206" formatCode="_ * #,##0.0_ ;_ * \-#,##0.0_ ;_ * &quot;-&quot;?_ ;_ @_ "/>
    <numFmt numFmtId="207" formatCode="0.0"/>
    <numFmt numFmtId="208" formatCode="\(#,###\-\)"/>
    <numFmt numFmtId="209" formatCode="* \(#,##0\);_ * \(\-#,##0\)_ ;\ \(\-\)\ ;"/>
    <numFmt numFmtId="210" formatCode="* \(#,##0\);_ * \(\-#,##0\)_ ;\-;"/>
    <numFmt numFmtId="211" formatCode="\(#,###\);;\(\-\)"/>
    <numFmt numFmtId="212" formatCode="_ * &quot;(&quot;#,##0\)_ ;_ * \-#,##0_ ;_ * &quot;(-)&quot;_ ;_ @_ "/>
    <numFmt numFmtId="213" formatCode="\(#,##0\);\(#,##0\)"/>
  </numFmts>
  <fonts count="17" x14ac:knownFonts="1">
    <font>
      <sz val="10"/>
      <name val="ＭＳ 明朝"/>
      <family val="1"/>
      <charset val="128"/>
    </font>
    <font>
      <b/>
      <sz val="10"/>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1"/>
      <name val="ＭＳ Ｐゴシック"/>
      <family val="3"/>
      <charset val="128"/>
    </font>
    <font>
      <sz val="10.5"/>
      <color theme="1"/>
      <name val="ＭＳ 明朝"/>
      <family val="1"/>
      <charset val="128"/>
    </font>
    <font>
      <sz val="7"/>
      <color theme="1"/>
      <name val="ＭＳ 明朝"/>
      <family val="1"/>
      <charset val="128"/>
    </font>
    <font>
      <sz val="6"/>
      <color theme="1"/>
      <name val="ＭＳ 明朝"/>
      <family val="1"/>
      <charset val="128"/>
    </font>
    <font>
      <sz val="16"/>
      <color theme="1"/>
      <name val="ＭＳ 明朝"/>
      <family val="1"/>
      <charset val="128"/>
    </font>
    <font>
      <sz val="10"/>
      <color rgb="FFFF0000"/>
      <name val="ＭＳ 明朝"/>
      <family val="1"/>
      <charset val="128"/>
    </font>
    <font>
      <sz val="10"/>
      <color theme="0"/>
      <name val="ＭＳ 明朝"/>
      <family val="1"/>
      <charset val="128"/>
    </font>
    <font>
      <sz val="11"/>
      <color theme="0"/>
      <name val="ＭＳ 明朝"/>
      <family val="1"/>
      <charset val="128"/>
    </font>
    <font>
      <sz val="6"/>
      <color theme="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8F8F8"/>
        <bgColor indexed="64"/>
      </patternFill>
    </fill>
  </fills>
  <borders count="234">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top/>
      <bottom style="medium">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thin">
        <color indexed="8"/>
      </top>
      <bottom style="thin">
        <color indexed="8"/>
      </bottom>
      <diagonal/>
    </border>
    <border>
      <left style="thin">
        <color indexed="8"/>
      </left>
      <right/>
      <top style="medium">
        <color auto="1"/>
      </top>
      <bottom style="thin">
        <color indexed="8"/>
      </bottom>
      <diagonal/>
    </border>
    <border>
      <left style="medium">
        <color auto="1"/>
      </left>
      <right/>
      <top/>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auto="1"/>
      </right>
      <top/>
      <bottom style="medium">
        <color auto="1"/>
      </bottom>
      <diagonal/>
    </border>
    <border>
      <left/>
      <right style="medium">
        <color indexed="8"/>
      </right>
      <top style="medium">
        <color indexed="8"/>
      </top>
      <bottom style="thin">
        <color indexed="8"/>
      </bottom>
      <diagonal/>
    </border>
    <border>
      <left style="medium">
        <color indexed="8"/>
      </left>
      <right style="thin">
        <color auto="1"/>
      </right>
      <top/>
      <bottom style="medium">
        <color indexed="8"/>
      </bottom>
      <diagonal/>
    </border>
    <border>
      <left style="medium">
        <color auto="1"/>
      </left>
      <right style="thin">
        <color auto="1"/>
      </right>
      <top/>
      <bottom/>
      <diagonal/>
    </border>
    <border>
      <left style="medium">
        <color auto="1"/>
      </left>
      <right style="thin">
        <color auto="1"/>
      </right>
      <top style="thin">
        <color indexed="8"/>
      </top>
      <bottom/>
      <diagonal/>
    </border>
    <border>
      <left style="thin">
        <color auto="1"/>
      </left>
      <right/>
      <top/>
      <bottom/>
      <diagonal/>
    </border>
    <border>
      <left style="thin">
        <color auto="1"/>
      </left>
      <right/>
      <top/>
      <bottom style="medium">
        <color auto="1"/>
      </bottom>
      <diagonal/>
    </border>
    <border>
      <left/>
      <right/>
      <top style="thin">
        <color auto="1"/>
      </top>
      <bottom/>
      <diagonal/>
    </border>
    <border>
      <left style="thin">
        <color auto="1"/>
      </left>
      <right style="thin">
        <color auto="1"/>
      </right>
      <top/>
      <bottom style="thin">
        <color auto="1"/>
      </bottom>
      <diagonal/>
    </border>
    <border>
      <left/>
      <right style="medium">
        <color indexed="8"/>
      </right>
      <top style="thin">
        <color indexed="8"/>
      </top>
      <bottom/>
      <diagonal/>
    </border>
    <border>
      <left/>
      <right style="medium">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style="thin">
        <color indexed="8"/>
      </left>
      <right style="medium">
        <color auto="1"/>
      </right>
      <top/>
      <bottom style="thin">
        <color indexed="8"/>
      </bottom>
      <diagonal/>
    </border>
    <border>
      <left/>
      <right style="thin">
        <color auto="1"/>
      </right>
      <top/>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auto="1"/>
      </right>
      <top style="medium">
        <color auto="1"/>
      </top>
      <bottom style="thin">
        <color indexed="8"/>
      </bottom>
      <diagonal/>
    </border>
    <border>
      <left style="thin">
        <color indexed="8"/>
      </left>
      <right style="thin">
        <color indexed="8"/>
      </right>
      <top style="medium">
        <color auto="1"/>
      </top>
      <bottom/>
      <diagonal/>
    </border>
    <border>
      <left/>
      <right style="thin">
        <color indexed="8"/>
      </right>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auto="1"/>
      </right>
      <top style="medium">
        <color auto="1"/>
      </top>
      <bottom/>
      <diagonal/>
    </border>
    <border>
      <left style="medium">
        <color indexed="8"/>
      </left>
      <right style="thin">
        <color auto="1"/>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auto="1"/>
      </left>
      <right style="thin">
        <color indexed="8"/>
      </right>
      <top style="medium">
        <color indexed="8"/>
      </top>
      <bottom style="thin">
        <color indexed="8"/>
      </bottom>
      <diagonal/>
    </border>
    <border>
      <left style="medium">
        <color auto="1"/>
      </left>
      <right style="thin">
        <color auto="1"/>
      </right>
      <top style="medium">
        <color auto="1"/>
      </top>
      <bottom style="thin">
        <color indexed="8"/>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auto="1"/>
      </left>
      <right style="thin">
        <color auto="1"/>
      </right>
      <top style="medium">
        <color indexed="8"/>
      </top>
      <bottom style="thin">
        <color indexed="8"/>
      </bottom>
      <diagonal/>
    </border>
    <border>
      <left/>
      <right style="medium">
        <color auto="1"/>
      </right>
      <top style="thin">
        <color indexed="8"/>
      </top>
      <bottom style="thin">
        <color indexed="8"/>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auto="1"/>
      </left>
      <right style="thin">
        <color indexed="8"/>
      </right>
      <top/>
      <bottom style="thin">
        <color auto="1"/>
      </bottom>
      <diagonal/>
    </border>
    <border>
      <left/>
      <right style="thin">
        <color auto="1"/>
      </right>
      <top/>
      <bottom style="thin">
        <color auto="1"/>
      </bottom>
      <diagonal/>
    </border>
    <border>
      <left style="medium">
        <color auto="1"/>
      </left>
      <right style="thin">
        <color indexed="8"/>
      </right>
      <top/>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right/>
      <top/>
      <bottom style="medium">
        <color indexed="64"/>
      </bottom>
      <diagonal/>
    </border>
    <border>
      <left style="medium">
        <color indexed="8"/>
      </left>
      <right/>
      <top/>
      <bottom style="medium">
        <color indexed="64"/>
      </bottom>
      <diagonal/>
    </border>
    <border>
      <left style="medium">
        <color auto="1"/>
      </left>
      <right style="thin">
        <color indexed="64"/>
      </right>
      <top/>
      <bottom/>
      <diagonal/>
    </border>
    <border>
      <left style="thin">
        <color indexed="8"/>
      </left>
      <right/>
      <top/>
      <bottom style="medium">
        <color indexed="8"/>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8"/>
      </right>
      <top/>
      <bottom/>
      <diagonal/>
    </border>
    <border>
      <left/>
      <right style="medium">
        <color auto="1"/>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auto="1"/>
      </right>
      <top style="medium">
        <color auto="1"/>
      </top>
      <bottom/>
      <diagonal/>
    </border>
    <border>
      <left/>
      <right style="medium">
        <color auto="1"/>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indexed="8"/>
      </right>
      <top/>
      <bottom style="medium">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style="medium">
        <color indexed="64"/>
      </right>
      <top/>
      <bottom style="medium">
        <color indexed="64"/>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top/>
      <bottom style="medium">
        <color indexed="64"/>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thin">
        <color indexed="8"/>
      </left>
      <right style="thin">
        <color indexed="8"/>
      </right>
      <top/>
      <bottom style="thin">
        <color indexed="8"/>
      </bottom>
      <diagonal/>
    </border>
    <border>
      <left style="medium">
        <color auto="1"/>
      </left>
      <right/>
      <top/>
      <bottom style="thin">
        <color indexed="8"/>
      </bottom>
      <diagonal/>
    </border>
    <border>
      <left style="medium">
        <color auto="1"/>
      </left>
      <right style="thin">
        <color indexed="8"/>
      </right>
      <top/>
      <bottom style="thin">
        <color indexed="8"/>
      </bottom>
      <diagonal/>
    </border>
    <border>
      <left/>
      <right/>
      <top/>
      <bottom style="medium">
        <color indexed="8"/>
      </bottom>
      <diagonal/>
    </border>
    <border>
      <left style="medium">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auto="1"/>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medium">
        <color auto="1"/>
      </left>
      <right style="thin">
        <color indexed="8"/>
      </right>
      <top style="medium">
        <color auto="1"/>
      </top>
      <bottom/>
      <diagonal/>
    </border>
    <border>
      <left/>
      <right/>
      <top style="thin">
        <color indexed="8"/>
      </top>
      <bottom/>
      <diagonal/>
    </border>
    <border>
      <left/>
      <right style="medium">
        <color auto="1"/>
      </right>
      <top/>
      <bottom style="medium">
        <color auto="1"/>
      </bottom>
      <diagonal/>
    </border>
    <border>
      <left style="medium">
        <color auto="1"/>
      </left>
      <right/>
      <top style="thin">
        <color auto="1"/>
      </top>
      <bottom/>
      <diagonal/>
    </border>
    <border>
      <left/>
      <right style="thin">
        <color auto="1"/>
      </right>
      <top style="thin">
        <color auto="1"/>
      </top>
      <bottom/>
      <diagonal/>
    </border>
    <border>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style="thin">
        <color indexed="8"/>
      </top>
      <bottom/>
      <diagonal/>
    </border>
    <border>
      <left/>
      <right style="thin">
        <color auto="1"/>
      </right>
      <top style="medium">
        <color auto="1"/>
      </top>
      <bottom/>
      <diagonal/>
    </border>
    <border>
      <left style="thin">
        <color indexed="8"/>
      </left>
      <right style="thin">
        <color auto="1"/>
      </right>
      <top style="thin">
        <color indexed="8"/>
      </top>
      <bottom style="thin">
        <color indexed="8"/>
      </bottom>
      <diagonal/>
    </border>
    <border>
      <left style="thin">
        <color auto="1"/>
      </left>
      <right style="thin">
        <color auto="1"/>
      </right>
      <top style="medium">
        <color auto="1"/>
      </top>
      <bottom/>
      <diagonal/>
    </border>
    <border>
      <left style="thin">
        <color auto="1"/>
      </left>
      <right style="thin">
        <color indexed="8"/>
      </right>
      <top style="medium">
        <color auto="1"/>
      </top>
      <bottom/>
      <diagonal/>
    </border>
    <border>
      <left style="medium">
        <color auto="1"/>
      </left>
      <right/>
      <top/>
      <bottom/>
      <diagonal/>
    </border>
    <border>
      <left style="medium">
        <color auto="1"/>
      </left>
      <right/>
      <top style="thin">
        <color indexed="8"/>
      </top>
      <bottom/>
      <diagonal/>
    </border>
    <border>
      <left/>
      <right style="thin">
        <color indexed="8"/>
      </right>
      <top style="thin">
        <color indexed="8"/>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indexed="64"/>
      </right>
      <top/>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8"/>
      </right>
      <top/>
      <bottom/>
      <diagonal/>
    </border>
    <border>
      <left style="thin">
        <color indexed="8"/>
      </left>
      <right style="medium">
        <color indexed="64"/>
      </right>
      <top/>
      <bottom style="thin">
        <color indexed="8"/>
      </bottom>
      <diagonal/>
    </border>
    <border>
      <left style="medium">
        <color auto="1"/>
      </left>
      <right/>
      <top/>
      <bottom style="thin">
        <color auto="1"/>
      </bottom>
      <diagonal/>
    </border>
    <border>
      <left/>
      <right style="thin">
        <color indexed="8"/>
      </right>
      <top/>
      <bottom style="thin">
        <color auto="1"/>
      </bottom>
      <diagonal/>
    </border>
    <border>
      <left/>
      <right style="thin">
        <color indexed="8"/>
      </right>
      <top style="thin">
        <color auto="1"/>
      </top>
      <bottom/>
      <diagonal/>
    </border>
    <border>
      <left style="thin">
        <color indexed="8"/>
      </left>
      <right/>
      <top style="thin">
        <color auto="1"/>
      </top>
      <bottom/>
      <diagonal/>
    </border>
    <border>
      <left/>
      <right style="medium">
        <color auto="1"/>
      </right>
      <top style="thin">
        <color auto="1"/>
      </top>
      <bottom/>
      <diagonal/>
    </border>
    <border>
      <left style="thin">
        <color indexed="8"/>
      </left>
      <right style="thin">
        <color indexed="8"/>
      </right>
      <top/>
      <bottom/>
      <diagonal/>
    </border>
    <border>
      <left/>
      <right/>
      <top/>
      <bottom style="medium">
        <color indexed="64"/>
      </bottom>
      <diagonal/>
    </border>
    <border>
      <left style="medium">
        <color auto="1"/>
      </left>
      <right style="thin">
        <color indexed="8"/>
      </right>
      <top/>
      <bottom/>
      <diagonal/>
    </border>
    <border>
      <left style="medium">
        <color indexed="8"/>
      </left>
      <right style="thin">
        <color auto="1"/>
      </right>
      <top/>
      <bottom/>
      <diagonal/>
    </border>
    <border>
      <left style="medium">
        <color indexed="8"/>
      </left>
      <right/>
      <top/>
      <bottom/>
      <diagonal/>
    </border>
    <border>
      <left style="medium">
        <color auto="1"/>
      </left>
      <right style="thin">
        <color auto="1"/>
      </right>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right style="medium">
        <color auto="1"/>
      </right>
      <top style="thin">
        <color indexed="8"/>
      </top>
      <bottom/>
      <diagonal/>
    </border>
    <border>
      <left/>
      <right/>
      <top/>
      <bottom style="medium">
        <color indexed="8"/>
      </bottom>
      <diagonal/>
    </border>
    <border>
      <left style="thin">
        <color indexed="8"/>
      </left>
      <right/>
      <top/>
      <bottom style="medium">
        <color indexed="8"/>
      </bottom>
      <diagonal/>
    </border>
    <border>
      <left/>
      <right/>
      <top/>
      <bottom style="medium">
        <color auto="1"/>
      </bottom>
      <diagonal/>
    </border>
    <border>
      <left/>
      <right style="medium">
        <color auto="1"/>
      </right>
      <top/>
      <bottom style="medium">
        <color indexed="8"/>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auto="1"/>
      </right>
      <top/>
      <bottom style="medium">
        <color indexed="64"/>
      </bottom>
      <diagonal/>
    </border>
    <border>
      <left/>
      <right/>
      <top style="medium">
        <color indexed="64"/>
      </top>
      <bottom/>
      <diagonal/>
    </border>
    <border>
      <left/>
      <right style="medium">
        <color indexed="64"/>
      </right>
      <top style="thin">
        <color indexed="8"/>
      </top>
      <bottom style="thin">
        <color indexed="8"/>
      </bottom>
      <diagonal/>
    </border>
    <border>
      <left style="medium">
        <color indexed="64"/>
      </left>
      <right/>
      <top/>
      <bottom style="medium">
        <color auto="1"/>
      </bottom>
      <diagonal/>
    </border>
    <border>
      <left/>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right style="medium">
        <color indexed="8"/>
      </right>
      <top style="thin">
        <color indexed="8"/>
      </top>
      <bottom style="thin">
        <color indexed="8"/>
      </bottom>
      <diagonal/>
    </border>
    <border>
      <left/>
      <right/>
      <top/>
      <bottom style="medium">
        <color indexed="64"/>
      </bottom>
      <diagonal/>
    </border>
    <border>
      <left style="thin">
        <color indexed="64"/>
      </left>
      <right style="medium">
        <color auto="1"/>
      </right>
      <top style="thin">
        <color indexed="64"/>
      </top>
      <bottom style="thin">
        <color indexed="64"/>
      </bottom>
      <diagonal/>
    </border>
    <border>
      <left/>
      <right style="medium">
        <color auto="1"/>
      </right>
      <top/>
      <bottom style="medium">
        <color indexed="64"/>
      </bottom>
      <diagonal/>
    </border>
    <border>
      <left/>
      <right style="medium">
        <color auto="1"/>
      </right>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thin">
        <color indexed="8"/>
      </left>
      <right style="medium">
        <color auto="1"/>
      </right>
      <top style="thin">
        <color indexed="8"/>
      </top>
      <bottom/>
      <diagonal/>
    </border>
    <border>
      <left style="thin">
        <color indexed="8"/>
      </left>
      <right style="medium">
        <color auto="1"/>
      </right>
      <top/>
      <bottom style="thin">
        <color indexed="8"/>
      </bottom>
      <diagonal/>
    </border>
    <border>
      <left style="thin">
        <color indexed="8"/>
      </left>
      <right style="thin">
        <color indexed="8"/>
      </right>
      <top style="thin">
        <color indexed="8"/>
      </top>
      <bottom/>
      <diagonal/>
    </border>
    <border>
      <left style="thin">
        <color indexed="8"/>
      </left>
      <right/>
      <top/>
      <bottom style="medium">
        <color indexed="8"/>
      </bottom>
      <diagonal/>
    </border>
    <border>
      <left/>
      <right/>
      <top/>
      <bottom style="medium">
        <color indexed="8"/>
      </bottom>
      <diagonal/>
    </border>
    <border>
      <left/>
      <right style="medium">
        <color auto="1"/>
      </right>
      <top/>
      <bottom style="medium">
        <color indexed="8"/>
      </bottom>
      <diagonal/>
    </border>
    <border>
      <left/>
      <right style="medium">
        <color indexed="64"/>
      </right>
      <top style="medium">
        <color indexed="64"/>
      </top>
      <bottom style="thin">
        <color indexed="8"/>
      </bottom>
      <diagonal/>
    </border>
    <border>
      <left style="thin">
        <color indexed="8"/>
      </left>
      <right style="medium">
        <color auto="1"/>
      </right>
      <top style="medium">
        <color indexed="64"/>
      </top>
      <bottom/>
      <diagonal/>
    </border>
    <border>
      <left style="thin">
        <color indexed="8"/>
      </left>
      <right style="medium">
        <color auto="1"/>
      </right>
      <top/>
      <bottom/>
      <diagonal/>
    </border>
    <border>
      <left style="medium">
        <color auto="1"/>
      </left>
      <right style="thin">
        <color indexed="8"/>
      </right>
      <top style="medium">
        <color auto="1"/>
      </top>
      <bottom/>
      <diagonal/>
    </border>
    <border>
      <left/>
      <right style="medium">
        <color indexed="8"/>
      </right>
      <top/>
      <bottom style="medium">
        <color indexed="8"/>
      </bottom>
      <diagonal/>
    </border>
    <border>
      <left/>
      <right style="thin">
        <color auto="1"/>
      </right>
      <top style="thin">
        <color indexed="8"/>
      </top>
      <bottom style="thin">
        <color indexed="8"/>
      </bottom>
      <diagonal/>
    </border>
    <border>
      <left/>
      <right style="thin">
        <color auto="1"/>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auto="1"/>
      </left>
      <right style="thin">
        <color indexed="8"/>
      </right>
      <top style="medium">
        <color indexed="8"/>
      </top>
      <bottom/>
      <diagonal/>
    </border>
    <border>
      <left style="thin">
        <color auto="1"/>
      </left>
      <right style="thin">
        <color indexed="8"/>
      </right>
      <top/>
      <bottom style="thin">
        <color indexed="8"/>
      </bottom>
      <diagonal/>
    </border>
    <border>
      <left style="medium">
        <color indexed="8"/>
      </left>
      <right style="thin">
        <color auto="1"/>
      </right>
      <top style="medium">
        <color indexed="8"/>
      </top>
      <bottom/>
      <diagonal/>
    </border>
    <border>
      <left style="medium">
        <color indexed="8"/>
      </left>
      <right style="thin">
        <color auto="1"/>
      </right>
      <top/>
      <bottom style="thin">
        <color indexed="8"/>
      </bottom>
      <diagonal/>
    </border>
    <border>
      <left/>
      <right style="thin">
        <color indexed="64"/>
      </right>
      <top style="thin">
        <color indexed="8"/>
      </top>
      <bottom style="thin">
        <color indexed="8"/>
      </bottom>
      <diagonal/>
    </border>
    <border>
      <left style="thin">
        <color auto="1"/>
      </left>
      <right/>
      <top/>
      <bottom style="medium">
        <color auto="1"/>
      </bottom>
      <diagonal/>
    </border>
    <border>
      <left style="thin">
        <color indexed="8"/>
      </left>
      <right/>
      <top/>
      <bottom style="medium">
        <color auto="1"/>
      </bottom>
      <diagonal/>
    </border>
    <border>
      <left style="thin">
        <color auto="1"/>
      </left>
      <right/>
      <top style="medium">
        <color auto="1"/>
      </top>
      <bottom/>
      <diagonal/>
    </border>
    <border>
      <left style="thin">
        <color auto="1"/>
      </left>
      <right/>
      <top/>
      <bottom style="thin">
        <color indexed="8"/>
      </bottom>
      <diagonal/>
    </border>
    <border>
      <left style="medium">
        <color auto="1"/>
      </left>
      <right style="thin">
        <color auto="1"/>
      </right>
      <top style="medium">
        <color auto="1"/>
      </top>
      <bottom/>
      <diagonal/>
    </border>
    <border>
      <left style="medium">
        <color auto="1"/>
      </left>
      <right style="thin">
        <color auto="1"/>
      </right>
      <top/>
      <bottom style="thin">
        <color indexed="8"/>
      </bottom>
      <diagonal/>
    </border>
    <border>
      <left/>
      <right style="medium">
        <color auto="1"/>
      </right>
      <top style="thin">
        <color indexed="8"/>
      </top>
      <bottom style="thin">
        <color indexed="8"/>
      </bottom>
      <diagonal/>
    </border>
    <border>
      <left style="thin">
        <color indexed="8"/>
      </left>
      <right/>
      <top style="thin">
        <color indexed="8"/>
      </top>
      <bottom style="thin">
        <color auto="1"/>
      </bottom>
      <diagonal/>
    </border>
    <border>
      <left style="thin">
        <color auto="1"/>
      </left>
      <right/>
      <top/>
      <bottom style="medium">
        <color auto="1"/>
      </bottom>
      <diagonal/>
    </border>
    <border>
      <left style="thin">
        <color auto="1"/>
      </left>
      <right/>
      <top style="thin">
        <color indexed="8"/>
      </top>
      <bottom/>
      <diagonal/>
    </border>
    <border>
      <left style="thin">
        <color auto="1"/>
      </left>
      <right/>
      <top style="thin">
        <color indexed="8"/>
      </top>
      <bottom style="thin">
        <color indexed="8"/>
      </bottom>
      <diagonal/>
    </border>
    <border>
      <left style="thin">
        <color auto="1"/>
      </left>
      <right/>
      <top style="medium">
        <color auto="1"/>
      </top>
      <bottom style="thin">
        <color indexed="8"/>
      </bottom>
      <diagonal/>
    </border>
    <border>
      <left style="thin">
        <color indexed="8"/>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thin">
        <color indexed="8"/>
      </right>
      <top/>
      <bottom/>
      <diagonal/>
    </border>
    <border>
      <left style="thin">
        <color indexed="8"/>
      </left>
      <right style="medium">
        <color auto="1"/>
      </right>
      <top/>
      <bottom style="thin">
        <color auto="1"/>
      </bottom>
      <diagonal/>
    </border>
    <border>
      <left style="thin">
        <color indexed="8"/>
      </left>
      <right style="thin">
        <color auto="1"/>
      </right>
      <top style="medium">
        <color auto="1"/>
      </top>
      <bottom/>
      <diagonal/>
    </border>
    <border>
      <left style="thin">
        <color indexed="8"/>
      </left>
      <right style="thin">
        <color auto="1"/>
      </right>
      <top/>
      <bottom style="thin">
        <color auto="1"/>
      </bottom>
      <diagonal/>
    </border>
    <border>
      <left style="thin">
        <color indexed="8"/>
      </left>
      <right style="medium">
        <color indexed="8"/>
      </right>
      <top style="thin">
        <color indexed="8"/>
      </top>
      <bottom/>
      <diagonal/>
    </border>
  </borders>
  <cellStyleXfs count="8">
    <xf numFmtId="0" fontId="0" fillId="0" borderId="0">
      <alignment vertical="center"/>
    </xf>
    <xf numFmtId="38" fontId="4" fillId="0" borderId="0" applyFill="0" applyBorder="0" applyProtection="0">
      <alignment vertical="center"/>
    </xf>
    <xf numFmtId="38" fontId="8" fillId="0" borderId="0" applyFont="0" applyFill="0" applyBorder="0" applyAlignment="0" applyProtection="0"/>
    <xf numFmtId="38" fontId="4" fillId="0" borderId="0" applyFill="0" applyBorder="0" applyProtection="0">
      <alignment vertical="center"/>
    </xf>
    <xf numFmtId="200" fontId="4" fillId="0" borderId="0" applyFill="0" applyBorder="0" applyProtection="0">
      <alignment vertical="center"/>
    </xf>
    <xf numFmtId="200" fontId="4" fillId="0" borderId="0" applyFill="0" applyBorder="0" applyProtection="0">
      <alignment vertical="center"/>
    </xf>
    <xf numFmtId="0" fontId="8" fillId="0" borderId="0"/>
    <xf numFmtId="9" fontId="4" fillId="0" borderId="0" applyFont="0" applyFill="0" applyBorder="0" applyAlignment="0" applyProtection="0">
      <alignment vertical="center"/>
    </xf>
  </cellStyleXfs>
  <cellXfs count="913">
    <xf numFmtId="0" fontId="0" fillId="0" borderId="0" xfId="0">
      <alignment vertical="center"/>
    </xf>
    <xf numFmtId="177" fontId="1" fillId="0" borderId="0" xfId="0" applyNumberFormat="1" applyFont="1" applyAlignment="1">
      <alignment horizontal="right" vertical="center"/>
    </xf>
    <xf numFmtId="0" fontId="5" fillId="0" borderId="0" xfId="0" applyFont="1">
      <alignment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189" fontId="5" fillId="0" borderId="0" xfId="0" applyNumberFormat="1" applyFont="1">
      <alignment vertical="center"/>
    </xf>
    <xf numFmtId="189" fontId="5" fillId="0" borderId="0" xfId="0" applyNumberFormat="1" applyFont="1" applyAlignment="1">
      <alignment vertical="center" shrinkToFit="1"/>
    </xf>
    <xf numFmtId="0" fontId="5" fillId="0" borderId="24" xfId="0" applyFont="1" applyBorder="1" applyAlignment="1">
      <alignment vertical="center" shrinkToFit="1"/>
    </xf>
    <xf numFmtId="0" fontId="5" fillId="0" borderId="24" xfId="0" applyFont="1" applyBorder="1">
      <alignment vertical="center"/>
    </xf>
    <xf numFmtId="0" fontId="5" fillId="0" borderId="24" xfId="0" applyFont="1" applyBorder="1" applyAlignment="1">
      <alignment horizontal="right" vertical="center"/>
    </xf>
    <xf numFmtId="190" fontId="6" fillId="0" borderId="0" xfId="0" applyNumberFormat="1" applyFont="1" applyAlignment="1">
      <alignment horizontal="right" vertical="center" shrinkToFit="1"/>
    </xf>
    <xf numFmtId="190" fontId="6" fillId="0" borderId="22" xfId="0" applyNumberFormat="1" applyFont="1" applyBorder="1" applyAlignment="1">
      <alignment horizontal="right" vertical="center" shrinkToFit="1"/>
    </xf>
    <xf numFmtId="190" fontId="6" fillId="0" borderId="31" xfId="0" applyNumberFormat="1" applyFont="1" applyBorder="1" applyAlignment="1">
      <alignment horizontal="right" vertical="center" shrinkToFit="1"/>
    </xf>
    <xf numFmtId="0" fontId="5" fillId="0" borderId="25" xfId="0" applyFont="1" applyBorder="1">
      <alignment vertical="center"/>
    </xf>
    <xf numFmtId="0" fontId="5" fillId="0" borderId="35" xfId="0" applyFont="1" applyBorder="1">
      <alignment vertical="center"/>
    </xf>
    <xf numFmtId="0" fontId="5" fillId="0" borderId="8" xfId="0" applyFont="1" applyBorder="1" applyAlignment="1">
      <alignment horizontal="justify" vertical="center"/>
    </xf>
    <xf numFmtId="180" fontId="5" fillId="0" borderId="0" xfId="0" applyNumberFormat="1" applyFont="1">
      <alignment vertical="center"/>
    </xf>
    <xf numFmtId="0" fontId="5" fillId="0" borderId="39" xfId="0" applyFont="1" applyBorder="1" applyAlignment="1">
      <alignment horizontal="distributed" vertical="center"/>
    </xf>
    <xf numFmtId="194" fontId="5" fillId="0" borderId="0" xfId="0" applyNumberFormat="1" applyFont="1" applyAlignment="1">
      <alignment horizontal="center" vertical="center"/>
    </xf>
    <xf numFmtId="0" fontId="5" fillId="0" borderId="0" xfId="0" applyFont="1" applyAlignment="1">
      <alignment horizontal="right" vertical="center"/>
    </xf>
    <xf numFmtId="0" fontId="5" fillId="0" borderId="14" xfId="0" applyFont="1" applyBorder="1">
      <alignment vertical="center"/>
    </xf>
    <xf numFmtId="0" fontId="5" fillId="0" borderId="6" xfId="0" applyFont="1" applyBorder="1">
      <alignment vertical="center"/>
    </xf>
    <xf numFmtId="0" fontId="5" fillId="0" borderId="2" xfId="0" applyFont="1" applyBorder="1">
      <alignment vertical="center"/>
    </xf>
    <xf numFmtId="0" fontId="5" fillId="0" borderId="15" xfId="0" applyFont="1" applyBorder="1">
      <alignment vertical="center"/>
    </xf>
    <xf numFmtId="0" fontId="5" fillId="0" borderId="37" xfId="0" applyFont="1" applyBorder="1">
      <alignment vertical="center"/>
    </xf>
    <xf numFmtId="0" fontId="5" fillId="0" borderId="7" xfId="0" applyFont="1" applyBorder="1">
      <alignment vertical="center"/>
    </xf>
    <xf numFmtId="0" fontId="5" fillId="0" borderId="23" xfId="0" applyFont="1" applyBorder="1">
      <alignment vertical="center"/>
    </xf>
    <xf numFmtId="0" fontId="5" fillId="0" borderId="22" xfId="0" applyFont="1" applyBorder="1">
      <alignment vertical="center"/>
    </xf>
    <xf numFmtId="0" fontId="5" fillId="0" borderId="21" xfId="0" applyFont="1" applyBorder="1">
      <alignment vertical="center"/>
    </xf>
    <xf numFmtId="0" fontId="5" fillId="0" borderId="9" xfId="0" applyFont="1" applyBorder="1">
      <alignment vertical="center"/>
    </xf>
    <xf numFmtId="180" fontId="5" fillId="0" borderId="10" xfId="0" applyNumberFormat="1" applyFont="1" applyBorder="1" applyAlignment="1">
      <alignment horizontal="right" vertical="center"/>
    </xf>
    <xf numFmtId="180" fontId="5" fillId="0" borderId="22" xfId="0" applyNumberFormat="1" applyFont="1" applyBorder="1" applyAlignment="1">
      <alignment horizontal="right" vertical="center"/>
    </xf>
    <xf numFmtId="181" fontId="5" fillId="0" borderId="22" xfId="0" applyNumberFormat="1" applyFont="1" applyBorder="1" applyAlignment="1">
      <alignment horizontal="right" vertical="center"/>
    </xf>
    <xf numFmtId="181" fontId="5" fillId="0" borderId="17" xfId="0" applyNumberFormat="1" applyFont="1" applyBorder="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5" fillId="0" borderId="30" xfId="0" applyFont="1" applyBorder="1" applyAlignment="1">
      <alignment horizontal="distributed" vertical="center"/>
    </xf>
    <xf numFmtId="193" fontId="6" fillId="0" borderId="0" xfId="0" applyNumberFormat="1" applyFont="1" applyAlignment="1">
      <alignment horizontal="right" vertical="center" shrinkToFit="1"/>
    </xf>
    <xf numFmtId="188" fontId="5" fillId="0" borderId="10" xfId="0" applyNumberFormat="1" applyFont="1" applyBorder="1">
      <alignment vertical="center"/>
    </xf>
    <xf numFmtId="0" fontId="6" fillId="0" borderId="41" xfId="0" applyFont="1" applyBorder="1">
      <alignment vertical="center"/>
    </xf>
    <xf numFmtId="176" fontId="6" fillId="0" borderId="0" xfId="0" applyNumberFormat="1" applyFont="1" applyAlignment="1">
      <alignment vertical="center" shrinkToFit="1"/>
    </xf>
    <xf numFmtId="184" fontId="6" fillId="0" borderId="0" xfId="0" applyNumberFormat="1" applyFont="1" applyAlignment="1">
      <alignment horizontal="right" vertical="center" shrinkToFit="1"/>
    </xf>
    <xf numFmtId="184" fontId="6" fillId="0" borderId="0" xfId="0" applyNumberFormat="1" applyFont="1" applyAlignment="1">
      <alignment vertical="center" shrinkToFit="1"/>
    </xf>
    <xf numFmtId="192" fontId="6" fillId="0" borderId="0" xfId="0" applyNumberFormat="1" applyFont="1" applyAlignment="1">
      <alignment vertical="center" shrinkToFit="1"/>
    </xf>
    <xf numFmtId="197" fontId="6" fillId="0" borderId="0" xfId="0" applyNumberFormat="1" applyFont="1" applyAlignment="1">
      <alignment vertical="center" shrinkToFit="1"/>
    </xf>
    <xf numFmtId="202" fontId="6" fillId="0" borderId="0" xfId="0" applyNumberFormat="1" applyFont="1" applyAlignment="1">
      <alignment vertical="center" shrinkToFit="1"/>
    </xf>
    <xf numFmtId="0" fontId="6" fillId="0" borderId="0" xfId="0" applyFont="1" applyAlignment="1">
      <alignment vertical="center" shrinkToFit="1"/>
    </xf>
    <xf numFmtId="41" fontId="6" fillId="0" borderId="0" xfId="0" applyNumberFormat="1" applyFont="1" applyAlignment="1">
      <alignment horizontal="right" vertical="center" shrinkToFit="1"/>
    </xf>
    <xf numFmtId="38" fontId="6" fillId="0" borderId="0" xfId="1" applyFont="1" applyFill="1" applyBorder="1" applyAlignment="1" applyProtection="1">
      <alignment vertical="center" shrinkToFit="1"/>
    </xf>
    <xf numFmtId="184" fontId="6" fillId="0" borderId="0" xfId="1" applyNumberFormat="1" applyFont="1" applyFill="1" applyBorder="1" applyAlignment="1" applyProtection="1">
      <alignment vertical="center" shrinkToFit="1"/>
    </xf>
    <xf numFmtId="184" fontId="6" fillId="0" borderId="33" xfId="0" applyNumberFormat="1" applyFont="1" applyBorder="1" applyAlignment="1">
      <alignment vertical="center" shrinkToFit="1"/>
    </xf>
    <xf numFmtId="191" fontId="5" fillId="0" borderId="33" xfId="0" applyNumberFormat="1" applyFont="1" applyBorder="1" applyAlignment="1">
      <alignment horizontal="right" vertical="center"/>
    </xf>
    <xf numFmtId="178" fontId="5" fillId="0" borderId="0" xfId="0" applyNumberFormat="1" applyFont="1">
      <alignment vertical="center"/>
    </xf>
    <xf numFmtId="177" fontId="5" fillId="0" borderId="10" xfId="0" applyNumberFormat="1" applyFont="1" applyBorder="1">
      <alignment vertical="center"/>
    </xf>
    <xf numFmtId="189" fontId="7" fillId="0" borderId="76" xfId="0" applyNumberFormat="1" applyFont="1" applyBorder="1" applyAlignment="1">
      <alignment horizontal="center" vertical="center" wrapText="1" shrinkToFit="1"/>
    </xf>
    <xf numFmtId="0" fontId="5" fillId="0" borderId="86" xfId="0" applyFont="1" applyBorder="1" applyAlignment="1">
      <alignment horizontal="distributed" vertical="center"/>
    </xf>
    <xf numFmtId="0" fontId="5" fillId="0" borderId="111" xfId="0" applyFont="1" applyBorder="1" applyAlignment="1">
      <alignment horizontal="distributed" vertical="center"/>
    </xf>
    <xf numFmtId="190" fontId="6" fillId="0" borderId="0" xfId="0" applyNumberFormat="1" applyFont="1" applyAlignment="1">
      <alignment vertical="center" shrinkToFit="1"/>
    </xf>
    <xf numFmtId="191" fontId="5" fillId="0" borderId="89" xfId="0" applyNumberFormat="1" applyFont="1" applyBorder="1" applyAlignment="1">
      <alignment horizontal="right" vertical="center"/>
    </xf>
    <xf numFmtId="0" fontId="5" fillId="0" borderId="112" xfId="0" applyFont="1" applyBorder="1" applyAlignment="1">
      <alignment horizontal="distributed" vertical="center"/>
    </xf>
    <xf numFmtId="0" fontId="5" fillId="0" borderId="86" xfId="0" applyFont="1" applyBorder="1" applyAlignment="1">
      <alignment vertical="center" shrinkToFit="1"/>
    </xf>
    <xf numFmtId="205" fontId="6" fillId="0" borderId="0" xfId="0" applyNumberFormat="1" applyFont="1" applyAlignment="1">
      <alignment horizontal="right" vertical="center" shrinkToFit="1"/>
    </xf>
    <xf numFmtId="0" fontId="2" fillId="0" borderId="0" xfId="0" applyFont="1">
      <alignment vertical="center"/>
    </xf>
    <xf numFmtId="0" fontId="5" fillId="0" borderId="97" xfId="0" applyFont="1" applyBorder="1">
      <alignment vertical="center"/>
    </xf>
    <xf numFmtId="177" fontId="5" fillId="0" borderId="95" xfId="0" applyNumberFormat="1" applyFont="1" applyBorder="1">
      <alignment vertical="center"/>
    </xf>
    <xf numFmtId="181" fontId="5" fillId="0" borderId="95" xfId="0" applyNumberFormat="1" applyFont="1" applyBorder="1">
      <alignment vertical="center"/>
    </xf>
    <xf numFmtId="178" fontId="5" fillId="0" borderId="95" xfId="0" applyNumberFormat="1" applyFont="1" applyBorder="1">
      <alignment vertical="center"/>
    </xf>
    <xf numFmtId="177" fontId="5" fillId="0" borderId="0" xfId="0" applyNumberFormat="1" applyFont="1">
      <alignment vertical="center"/>
    </xf>
    <xf numFmtId="187" fontId="5" fillId="0" borderId="0" xfId="0" applyNumberFormat="1" applyFont="1" applyAlignment="1">
      <alignment horizontal="right" vertical="center"/>
    </xf>
    <xf numFmtId="184" fontId="5" fillId="0" borderId="0" xfId="0" applyNumberFormat="1" applyFont="1" applyAlignment="1">
      <alignment horizontal="right" vertical="center" shrinkToFit="1"/>
    </xf>
    <xf numFmtId="184" fontId="5" fillId="0" borderId="0" xfId="0" applyNumberFormat="1" applyFont="1" applyAlignment="1">
      <alignment horizontal="right" vertical="center"/>
    </xf>
    <xf numFmtId="185" fontId="5" fillId="0" borderId="0" xfId="0" applyNumberFormat="1" applyFont="1" applyAlignment="1">
      <alignment horizontal="right" vertical="center"/>
    </xf>
    <xf numFmtId="189" fontId="5" fillId="0" borderId="0" xfId="0" applyNumberFormat="1" applyFont="1" applyAlignment="1">
      <alignment horizontal="right" vertical="center"/>
    </xf>
    <xf numFmtId="0" fontId="5" fillId="0" borderId="32" xfId="0" applyFont="1" applyBorder="1" applyAlignment="1">
      <alignment horizontal="center" vertical="center"/>
    </xf>
    <xf numFmtId="179" fontId="5" fillId="0" borderId="34" xfId="0" applyNumberFormat="1" applyFont="1" applyBorder="1" applyAlignment="1">
      <alignment horizontal="right" vertical="center"/>
    </xf>
    <xf numFmtId="189" fontId="5" fillId="0" borderId="31" xfId="0" applyNumberFormat="1" applyFont="1" applyBorder="1" applyAlignment="1">
      <alignment horizontal="right" vertical="center"/>
    </xf>
    <xf numFmtId="184" fontId="5" fillId="0" borderId="31" xfId="0" applyNumberFormat="1" applyFont="1" applyBorder="1" applyAlignment="1">
      <alignment horizontal="right" vertical="center" shrinkToFit="1"/>
    </xf>
    <xf numFmtId="3" fontId="5" fillId="0" borderId="0" xfId="0" applyNumberFormat="1" applyFont="1" applyAlignment="1">
      <alignment horizontal="center" vertical="center"/>
    </xf>
    <xf numFmtId="182" fontId="5" fillId="0" borderId="0" xfId="0" applyNumberFormat="1" applyFont="1">
      <alignment vertical="center"/>
    </xf>
    <xf numFmtId="3" fontId="5" fillId="0" borderId="95" xfId="0" applyNumberFormat="1" applyFont="1" applyBorder="1" applyAlignment="1">
      <alignment horizontal="center" vertical="center"/>
    </xf>
    <xf numFmtId="191" fontId="5" fillId="0" borderId="0" xfId="0" applyNumberFormat="1" applyFont="1">
      <alignment vertical="center"/>
    </xf>
    <xf numFmtId="183" fontId="5" fillId="0" borderId="0" xfId="0" applyNumberFormat="1" applyFont="1">
      <alignment vertical="center"/>
    </xf>
    <xf numFmtId="0" fontId="6" fillId="0" borderId="38" xfId="0" applyFont="1" applyBorder="1" applyAlignment="1">
      <alignment horizontal="center" vertical="center"/>
    </xf>
    <xf numFmtId="49" fontId="5" fillId="0" borderId="0" xfId="0" applyNumberFormat="1" applyFont="1" applyAlignment="1">
      <alignment horizontal="right" vertical="center"/>
    </xf>
    <xf numFmtId="0" fontId="5" fillId="0" borderId="47" xfId="0" applyFont="1" applyBorder="1" applyAlignment="1">
      <alignment horizontal="center" vertical="center"/>
    </xf>
    <xf numFmtId="0" fontId="5" fillId="0" borderId="5" xfId="0" applyFont="1" applyBorder="1" applyAlignment="1">
      <alignment horizontal="center" vertical="center"/>
    </xf>
    <xf numFmtId="181" fontId="5" fillId="0" borderId="0" xfId="0" applyNumberFormat="1" applyFont="1">
      <alignment vertical="center"/>
    </xf>
    <xf numFmtId="0" fontId="6" fillId="0" borderId="19" xfId="0" applyFont="1" applyBorder="1" applyAlignment="1">
      <alignment horizontal="center" vertical="center"/>
    </xf>
    <xf numFmtId="0" fontId="5" fillId="0" borderId="4" xfId="0" applyFont="1" applyBorder="1" applyAlignment="1">
      <alignment horizontal="center" vertical="center"/>
    </xf>
    <xf numFmtId="0" fontId="6" fillId="0" borderId="20" xfId="0" applyFont="1" applyBorder="1" applyAlignment="1">
      <alignment horizontal="center" vertical="center" shrinkToFit="1"/>
    </xf>
    <xf numFmtId="0" fontId="9" fillId="0" borderId="0" xfId="0" applyFont="1" applyAlignment="1">
      <alignment horizontal="center" vertical="center"/>
    </xf>
    <xf numFmtId="0" fontId="6" fillId="0" borderId="41" xfId="0" applyFont="1" applyBorder="1" applyAlignment="1">
      <alignment vertical="center" shrinkToFit="1"/>
    </xf>
    <xf numFmtId="184" fontId="6" fillId="0" borderId="0" xfId="0" applyNumberFormat="1" applyFont="1" applyAlignment="1">
      <alignment horizontal="left" vertical="center"/>
    </xf>
    <xf numFmtId="184" fontId="6" fillId="0" borderId="0" xfId="0" applyNumberFormat="1" applyFont="1">
      <alignment vertical="center"/>
    </xf>
    <xf numFmtId="184" fontId="6" fillId="0" borderId="0" xfId="0" applyNumberFormat="1" applyFont="1" applyAlignment="1">
      <alignment horizontal="left" vertical="center" shrinkToFit="1"/>
    </xf>
    <xf numFmtId="190" fontId="6" fillId="0" borderId="0" xfId="0" applyNumberFormat="1" applyFont="1" applyAlignment="1">
      <alignment horizontal="left" vertical="center"/>
    </xf>
    <xf numFmtId="189" fontId="10" fillId="0" borderId="32" xfId="0" applyNumberFormat="1" applyFont="1" applyBorder="1" applyAlignment="1">
      <alignment horizontal="center" vertical="center" wrapText="1" shrinkToFit="1"/>
    </xf>
    <xf numFmtId="0" fontId="6" fillId="0" borderId="42" xfId="0" applyFont="1" applyBorder="1" applyAlignment="1">
      <alignment vertical="center" shrinkToFit="1"/>
    </xf>
    <xf numFmtId="190" fontId="6" fillId="0" borderId="84" xfId="0" applyNumberFormat="1" applyFont="1" applyBorder="1" applyAlignment="1">
      <alignment vertical="center" shrinkToFit="1"/>
    </xf>
    <xf numFmtId="176" fontId="6" fillId="0" borderId="84" xfId="0" applyNumberFormat="1" applyFont="1" applyBorder="1" applyAlignment="1">
      <alignment vertical="center" shrinkToFit="1"/>
    </xf>
    <xf numFmtId="184" fontId="6" fillId="0" borderId="31" xfId="0" applyNumberFormat="1" applyFont="1" applyBorder="1" applyAlignment="1">
      <alignment horizontal="left" vertical="center"/>
    </xf>
    <xf numFmtId="186" fontId="6" fillId="0" borderId="84" xfId="0" applyNumberFormat="1" applyFont="1" applyBorder="1" applyAlignment="1">
      <alignment vertical="center" shrinkToFit="1"/>
    </xf>
    <xf numFmtId="0" fontId="6" fillId="0" borderId="0" xfId="0" applyFont="1">
      <alignment vertical="center"/>
    </xf>
    <xf numFmtId="38" fontId="6" fillId="0" borderId="0" xfId="0" applyNumberFormat="1" applyFont="1">
      <alignment vertical="center"/>
    </xf>
    <xf numFmtId="176" fontId="6" fillId="0" borderId="0" xfId="0" applyNumberFormat="1" applyFont="1">
      <alignment vertical="center"/>
    </xf>
    <xf numFmtId="197" fontId="6" fillId="0" borderId="0" xfId="0" applyNumberFormat="1" applyFont="1">
      <alignment vertical="center"/>
    </xf>
    <xf numFmtId="196" fontId="6" fillId="0" borderId="0" xfId="1" applyNumberFormat="1" applyFont="1" applyFill="1" applyBorder="1" applyAlignment="1" applyProtection="1">
      <alignment vertical="center" shrinkToFit="1"/>
    </xf>
    <xf numFmtId="0" fontId="6" fillId="0" borderId="34" xfId="0" applyFont="1" applyBorder="1" applyAlignment="1">
      <alignment vertical="center" shrinkToFit="1"/>
    </xf>
    <xf numFmtId="190" fontId="6" fillId="0" borderId="84" xfId="0" applyNumberFormat="1" applyFont="1" applyBorder="1" applyAlignment="1">
      <alignment horizontal="right" vertical="center"/>
    </xf>
    <xf numFmtId="190" fontId="6" fillId="0" borderId="84" xfId="0" applyNumberFormat="1" applyFont="1" applyBorder="1" applyAlignment="1">
      <alignment horizontal="right" vertical="center" shrinkToFit="1"/>
    </xf>
    <xf numFmtId="0" fontId="6" fillId="0" borderId="0" xfId="0" applyFont="1" applyAlignment="1" applyProtection="1">
      <alignment horizontal="right" vertical="center" shrinkToFit="1"/>
      <protection locked="0"/>
    </xf>
    <xf numFmtId="190" fontId="6" fillId="0" borderId="0" xfId="0" applyNumberFormat="1" applyFont="1" applyAlignment="1" applyProtection="1">
      <alignment horizontal="right" vertical="center" shrinkToFit="1"/>
      <protection locked="0"/>
    </xf>
    <xf numFmtId="184" fontId="6" fillId="0" borderId="0" xfId="0" applyNumberFormat="1" applyFont="1" applyAlignment="1" applyProtection="1">
      <alignment horizontal="right" vertical="center" shrinkToFit="1"/>
      <protection locked="0"/>
    </xf>
    <xf numFmtId="0" fontId="6" fillId="0" borderId="31" xfId="0" applyFont="1" applyBorder="1" applyAlignment="1" applyProtection="1">
      <alignment horizontal="right" vertical="center" shrinkToFit="1"/>
      <protection locked="0"/>
    </xf>
    <xf numFmtId="190" fontId="6" fillId="0" borderId="31" xfId="0" applyNumberFormat="1" applyFont="1" applyBorder="1" applyAlignment="1" applyProtection="1">
      <alignment horizontal="right" vertical="center" shrinkToFit="1"/>
      <protection locked="0"/>
    </xf>
    <xf numFmtId="186" fontId="6" fillId="0" borderId="0" xfId="0" applyNumberFormat="1" applyFont="1">
      <alignment vertical="center"/>
    </xf>
    <xf numFmtId="192" fontId="6" fillId="0" borderId="0" xfId="0" applyNumberFormat="1" applyFont="1">
      <alignment vertical="center"/>
    </xf>
    <xf numFmtId="186" fontId="6" fillId="0" borderId="84" xfId="0" applyNumberFormat="1" applyFont="1" applyBorder="1">
      <alignment vertical="center"/>
    </xf>
    <xf numFmtId="192" fontId="6" fillId="0" borderId="84" xfId="0" applyNumberFormat="1" applyFont="1" applyBorder="1">
      <alignment vertical="center"/>
    </xf>
    <xf numFmtId="38" fontId="6" fillId="0" borderId="84" xfId="1" applyFont="1" applyFill="1" applyBorder="1" applyAlignment="1" applyProtection="1">
      <alignment vertical="center" shrinkToFit="1"/>
    </xf>
    <xf numFmtId="185" fontId="6" fillId="0" borderId="0" xfId="0" applyNumberFormat="1" applyFont="1" applyAlignment="1">
      <alignment vertical="center" shrinkToFit="1"/>
    </xf>
    <xf numFmtId="188" fontId="5" fillId="0" borderId="113" xfId="0" applyNumberFormat="1" applyFont="1" applyBorder="1">
      <alignment vertical="center"/>
    </xf>
    <xf numFmtId="181" fontId="5" fillId="0" borderId="89" xfId="0" applyNumberFormat="1" applyFont="1" applyBorder="1" applyAlignment="1">
      <alignment horizontal="right" vertical="center"/>
    </xf>
    <xf numFmtId="0" fontId="5" fillId="0" borderId="1" xfId="0" applyFont="1" applyBorder="1" applyAlignment="1">
      <alignment horizontal="center" vertical="center"/>
    </xf>
    <xf numFmtId="196" fontId="5" fillId="0" borderId="4" xfId="0" applyNumberFormat="1" applyFont="1" applyBorder="1" applyAlignment="1">
      <alignment horizontal="center" vertical="center"/>
    </xf>
    <xf numFmtId="0" fontId="5" fillId="0" borderId="4" xfId="0" applyFont="1" applyBorder="1">
      <alignment vertical="center"/>
    </xf>
    <xf numFmtId="0" fontId="5" fillId="0" borderId="22" xfId="0" applyFont="1" applyBorder="1" applyAlignment="1">
      <alignment horizontal="center" vertical="center"/>
    </xf>
    <xf numFmtId="0" fontId="5" fillId="0" borderId="7" xfId="0" applyFont="1" applyBorder="1" applyAlignment="1">
      <alignment horizontal="center" vertical="center"/>
    </xf>
    <xf numFmtId="180" fontId="5" fillId="0" borderId="0" xfId="0" applyNumberFormat="1" applyFont="1" applyAlignment="1">
      <alignment horizontal="right" vertical="center"/>
    </xf>
    <xf numFmtId="191" fontId="5" fillId="0" borderId="22" xfId="0" applyNumberFormat="1" applyFont="1" applyBorder="1" applyAlignment="1">
      <alignment horizontal="right" vertical="center"/>
    </xf>
    <xf numFmtId="177" fontId="5" fillId="0" borderId="7" xfId="0" applyNumberFormat="1" applyFont="1" applyBorder="1">
      <alignment vertical="center"/>
    </xf>
    <xf numFmtId="177" fontId="5" fillId="0" borderId="46" xfId="0" applyNumberFormat="1" applyFont="1" applyBorder="1">
      <alignment vertical="center"/>
    </xf>
    <xf numFmtId="179" fontId="6" fillId="0" borderId="0" xfId="0" applyNumberFormat="1" applyFont="1" applyAlignment="1">
      <alignment vertical="center" shrinkToFit="1"/>
    </xf>
    <xf numFmtId="189" fontId="6" fillId="0" borderId="0" xfId="0" applyNumberFormat="1" applyFont="1">
      <alignment vertical="center"/>
    </xf>
    <xf numFmtId="41" fontId="5" fillId="0" borderId="0" xfId="0" applyNumberFormat="1" applyFont="1" applyAlignment="1">
      <alignment horizontal="right" vertical="center" shrinkToFit="1"/>
    </xf>
    <xf numFmtId="0" fontId="5" fillId="0" borderId="85" xfId="0" applyFont="1" applyBorder="1" applyAlignment="1">
      <alignment horizontal="center" vertical="center"/>
    </xf>
    <xf numFmtId="197" fontId="6" fillId="0" borderId="0" xfId="0" applyNumberFormat="1" applyFont="1" applyAlignment="1">
      <alignment horizontal="right" vertical="center" shrinkToFit="1"/>
    </xf>
    <xf numFmtId="208" fontId="6" fillId="0" borderId="0" xfId="0" applyNumberFormat="1" applyFont="1" applyAlignment="1">
      <alignment vertical="center" shrinkToFit="1"/>
    </xf>
    <xf numFmtId="208" fontId="6" fillId="0" borderId="0" xfId="0" applyNumberFormat="1" applyFont="1">
      <alignment vertical="center"/>
    </xf>
    <xf numFmtId="0" fontId="6" fillId="0" borderId="86" xfId="0" applyFont="1" applyBorder="1" applyAlignment="1">
      <alignment vertical="center" shrinkToFit="1"/>
    </xf>
    <xf numFmtId="191" fontId="5" fillId="0" borderId="0" xfId="0" applyNumberFormat="1" applyFont="1" applyAlignment="1">
      <alignment horizontal="right" vertical="center"/>
    </xf>
    <xf numFmtId="181" fontId="5" fillId="0" borderId="0" xfId="0" applyNumberFormat="1" applyFont="1" applyAlignment="1">
      <alignment horizontal="center" vertical="center"/>
    </xf>
    <xf numFmtId="0" fontId="5" fillId="0" borderId="0" xfId="0" applyFont="1" applyAlignment="1">
      <alignment vertical="center" shrinkToFit="1"/>
    </xf>
    <xf numFmtId="0" fontId="5" fillId="0" borderId="76" xfId="0" applyFont="1" applyBorder="1" applyAlignment="1">
      <alignment horizontal="center" vertical="center"/>
    </xf>
    <xf numFmtId="0" fontId="5" fillId="0" borderId="0" xfId="0" applyFont="1" applyAlignment="1">
      <alignment horizontal="left" vertical="center"/>
    </xf>
    <xf numFmtId="181" fontId="5" fillId="0" borderId="94" xfId="0" applyNumberFormat="1" applyFont="1" applyBorder="1" applyAlignment="1">
      <alignment horizontal="center" vertical="center"/>
    </xf>
    <xf numFmtId="211" fontId="6" fillId="0" borderId="0" xfId="0" applyNumberFormat="1" applyFont="1" applyAlignment="1">
      <alignment horizontal="right" vertical="center"/>
    </xf>
    <xf numFmtId="211" fontId="6" fillId="0" borderId="84" xfId="0" applyNumberFormat="1" applyFont="1" applyBorder="1" applyAlignment="1">
      <alignment horizontal="right" vertical="center"/>
    </xf>
    <xf numFmtId="211" fontId="6" fillId="0" borderId="0" xfId="0" applyNumberFormat="1" applyFont="1" applyAlignment="1">
      <alignment horizontal="right" vertical="center" shrinkToFit="1"/>
    </xf>
    <xf numFmtId="184" fontId="5" fillId="0" borderId="0" xfId="0" applyNumberFormat="1" applyFont="1">
      <alignment vertical="center"/>
    </xf>
    <xf numFmtId="0" fontId="5" fillId="0" borderId="122" xfId="0" applyFont="1" applyBorder="1" applyAlignment="1">
      <alignment horizontal="center" vertical="center"/>
    </xf>
    <xf numFmtId="0" fontId="5" fillId="0" borderId="0" xfId="0" applyFont="1" applyAlignment="1">
      <alignment horizontal="center" vertical="center"/>
    </xf>
    <xf numFmtId="177" fontId="5" fillId="0" borderId="94" xfId="0" applyNumberFormat="1" applyFont="1" applyBorder="1" applyAlignment="1">
      <alignment horizontal="right" vertical="center"/>
    </xf>
    <xf numFmtId="179" fontId="5" fillId="0" borderId="0" xfId="0" applyNumberFormat="1" applyFont="1">
      <alignment vertical="center"/>
    </xf>
    <xf numFmtId="177" fontId="5" fillId="0" borderId="125" xfId="0" applyNumberFormat="1" applyFont="1" applyBorder="1">
      <alignment vertical="center"/>
    </xf>
    <xf numFmtId="186" fontId="6" fillId="0" borderId="125" xfId="0" applyNumberFormat="1" applyFont="1" applyBorder="1">
      <alignment vertical="center"/>
    </xf>
    <xf numFmtId="190" fontId="6" fillId="0" borderId="125" xfId="0" applyNumberFormat="1" applyFont="1" applyBorder="1" applyAlignment="1">
      <alignment horizontal="right" vertical="center"/>
    </xf>
    <xf numFmtId="0" fontId="6" fillId="0" borderId="125" xfId="0" applyFont="1" applyBorder="1" applyAlignment="1">
      <alignment vertical="center" shrinkToFit="1"/>
    </xf>
    <xf numFmtId="190" fontId="6" fillId="0" borderId="125" xfId="0" applyNumberFormat="1" applyFont="1" applyBorder="1" applyAlignment="1">
      <alignment horizontal="right" vertical="center" shrinkToFit="1"/>
    </xf>
    <xf numFmtId="191" fontId="5" fillId="0" borderId="95" xfId="0" applyNumberFormat="1" applyFont="1" applyBorder="1" applyAlignment="1">
      <alignment horizontal="right" vertical="center"/>
    </xf>
    <xf numFmtId="204" fontId="5" fillId="0" borderId="95" xfId="0" applyNumberFormat="1" applyFont="1" applyBorder="1" applyAlignment="1">
      <alignment horizontal="right" vertical="center"/>
    </xf>
    <xf numFmtId="204" fontId="5" fillId="0" borderId="110" xfId="0" applyNumberFormat="1" applyFont="1" applyBorder="1" applyAlignment="1">
      <alignment horizontal="right" vertical="center"/>
    </xf>
    <xf numFmtId="188" fontId="5" fillId="0" borderId="95" xfId="0" applyNumberFormat="1" applyFont="1" applyBorder="1" applyAlignment="1">
      <alignment horizontal="right" vertical="center"/>
    </xf>
    <xf numFmtId="188" fontId="5" fillId="0" borderId="41" xfId="0" applyNumberFormat="1" applyFont="1" applyBorder="1" applyAlignment="1">
      <alignment horizontal="right" vertical="center"/>
    </xf>
    <xf numFmtId="188" fontId="5" fillId="0" borderId="125" xfId="0" applyNumberFormat="1" applyFont="1" applyBorder="1" applyAlignment="1">
      <alignment horizontal="right" vertical="center"/>
    </xf>
    <xf numFmtId="188" fontId="5" fillId="0" borderId="128" xfId="0" applyNumberFormat="1" applyFont="1" applyBorder="1" applyAlignment="1">
      <alignment horizontal="right" vertical="center"/>
    </xf>
    <xf numFmtId="198" fontId="5" fillId="0" borderId="95" xfId="0" applyNumberFormat="1" applyFont="1" applyBorder="1" applyAlignment="1">
      <alignment horizontal="right" vertical="center" shrinkToFit="1"/>
    </xf>
    <xf numFmtId="195" fontId="5" fillId="0" borderId="125" xfId="0" applyNumberFormat="1" applyFont="1" applyBorder="1" applyAlignment="1">
      <alignment horizontal="right" vertical="center" shrinkToFit="1"/>
    </xf>
    <xf numFmtId="198" fontId="5" fillId="0" borderId="128" xfId="0" applyNumberFormat="1" applyFont="1" applyBorder="1" applyAlignment="1">
      <alignment horizontal="right" vertical="center" shrinkToFit="1"/>
    </xf>
    <xf numFmtId="0" fontId="5" fillId="0" borderId="134" xfId="0" applyFont="1" applyBorder="1" applyAlignment="1">
      <alignment horizontal="center" vertical="center"/>
    </xf>
    <xf numFmtId="188" fontId="5" fillId="0" borderId="0" xfId="0" applyNumberFormat="1" applyFont="1" applyAlignment="1">
      <alignment horizontal="right" vertical="center"/>
    </xf>
    <xf numFmtId="181" fontId="5" fillId="0" borderId="0" xfId="0" applyNumberFormat="1" applyFont="1" applyAlignment="1">
      <alignment horizontal="right" vertical="center"/>
    </xf>
    <xf numFmtId="0" fontId="5" fillId="0" borderId="123" xfId="0" applyFont="1" applyBorder="1" applyAlignment="1">
      <alignment horizontal="center" vertical="center"/>
    </xf>
    <xf numFmtId="0" fontId="5" fillId="0" borderId="132" xfId="0" applyFont="1" applyBorder="1" applyAlignment="1">
      <alignment horizontal="center" vertical="center"/>
    </xf>
    <xf numFmtId="0" fontId="6" fillId="0" borderId="25" xfId="0" applyFont="1" applyBorder="1" applyAlignment="1">
      <alignment horizontal="center" vertical="center"/>
    </xf>
    <xf numFmtId="0" fontId="6" fillId="0" borderId="60" xfId="0" applyFont="1" applyBorder="1" applyAlignment="1">
      <alignment horizontal="center" vertical="center"/>
    </xf>
    <xf numFmtId="0" fontId="5" fillId="0" borderId="98" xfId="0" applyFont="1" applyBorder="1">
      <alignment vertical="center"/>
    </xf>
    <xf numFmtId="0" fontId="5" fillId="0" borderId="99" xfId="0" applyFont="1" applyBorder="1">
      <alignment vertical="center"/>
    </xf>
    <xf numFmtId="0" fontId="5" fillId="0" borderId="136" xfId="0" applyFont="1" applyBorder="1" applyAlignment="1">
      <alignment horizontal="center" vertical="center" shrinkToFit="1"/>
    </xf>
    <xf numFmtId="0" fontId="5" fillId="0" borderId="98" xfId="0" applyFont="1" applyBorder="1" applyAlignment="1">
      <alignment horizontal="center" vertical="center" shrinkToFit="1"/>
    </xf>
    <xf numFmtId="0" fontId="5" fillId="0" borderId="49" xfId="0" applyFont="1" applyBorder="1" applyAlignment="1">
      <alignment horizontal="center" vertical="center" shrinkToFit="1"/>
    </xf>
    <xf numFmtId="177" fontId="5" fillId="0" borderId="0" xfId="0" applyNumberFormat="1" applyFont="1" applyAlignment="1">
      <alignment horizontal="right" vertical="center"/>
    </xf>
    <xf numFmtId="195" fontId="5" fillId="0" borderId="0" xfId="0" applyNumberFormat="1" applyFont="1" applyAlignment="1">
      <alignment horizontal="right" vertical="center" shrinkToFit="1"/>
    </xf>
    <xf numFmtId="206" fontId="5" fillId="0" borderId="0" xfId="0" applyNumberFormat="1" applyFont="1" applyAlignment="1">
      <alignment horizontal="right" vertical="center" shrinkToFit="1"/>
    </xf>
    <xf numFmtId="0" fontId="5" fillId="0" borderId="0" xfId="0" applyFont="1" applyAlignment="1">
      <alignment vertical="top"/>
    </xf>
    <xf numFmtId="177" fontId="5" fillId="0" borderId="144" xfId="0" applyNumberFormat="1" applyFont="1" applyBorder="1" applyAlignment="1">
      <alignment horizontal="right" vertical="center"/>
    </xf>
    <xf numFmtId="182" fontId="5" fillId="0" borderId="145" xfId="0" applyNumberFormat="1" applyFont="1" applyBorder="1" applyAlignment="1">
      <alignment horizontal="right" vertical="center"/>
    </xf>
    <xf numFmtId="177" fontId="5" fillId="0" borderId="145" xfId="0" applyNumberFormat="1" applyFont="1" applyBorder="1" applyAlignment="1">
      <alignment horizontal="right" vertical="center"/>
    </xf>
    <xf numFmtId="177" fontId="5" fillId="0" borderId="146" xfId="0" applyNumberFormat="1" applyFont="1" applyBorder="1" applyAlignment="1">
      <alignment horizontal="right" vertical="center"/>
    </xf>
    <xf numFmtId="0" fontId="6" fillId="0" borderId="0" xfId="0" applyFont="1" applyAlignment="1">
      <alignment horizontal="right" vertical="center" shrinkToFit="1"/>
    </xf>
    <xf numFmtId="0" fontId="5" fillId="0" borderId="148" xfId="0" applyFont="1" applyBorder="1" applyAlignment="1">
      <alignment horizontal="center" vertical="center"/>
    </xf>
    <xf numFmtId="179" fontId="5" fillId="0" borderId="0" xfId="0" applyNumberFormat="1" applyFont="1" applyAlignment="1">
      <alignment horizontal="right" vertical="center"/>
    </xf>
    <xf numFmtId="177" fontId="5" fillId="0" borderId="17" xfId="0" applyNumberFormat="1" applyFont="1" applyBorder="1" applyAlignment="1">
      <alignment horizontal="right" vertical="center"/>
    </xf>
    <xf numFmtId="177" fontId="5" fillId="0" borderId="125" xfId="0" applyNumberFormat="1" applyFont="1" applyBorder="1" applyAlignment="1">
      <alignment horizontal="right" vertical="center" shrinkToFit="1"/>
    </xf>
    <xf numFmtId="0" fontId="5" fillId="0" borderId="10" xfId="0" applyFont="1" applyBorder="1">
      <alignment vertical="center"/>
    </xf>
    <xf numFmtId="0" fontId="13" fillId="0" borderId="0" xfId="0" applyFont="1">
      <alignment vertical="center"/>
    </xf>
    <xf numFmtId="0" fontId="5" fillId="0" borderId="151" xfId="0" applyFont="1" applyBorder="1" applyAlignment="1">
      <alignment horizontal="center" vertical="center"/>
    </xf>
    <xf numFmtId="0" fontId="6" fillId="0" borderId="80" xfId="0" applyFont="1" applyBorder="1" applyAlignment="1">
      <alignment horizontal="center" vertical="center" wrapText="1"/>
    </xf>
    <xf numFmtId="0" fontId="6" fillId="3" borderId="97" xfId="0" applyFont="1" applyFill="1" applyBorder="1" applyAlignment="1">
      <alignment horizontal="center" vertical="center" wrapText="1"/>
    </xf>
    <xf numFmtId="0" fontId="5" fillId="3" borderId="97" xfId="0" applyFont="1" applyFill="1" applyBorder="1" applyAlignment="1">
      <alignment horizontal="center" vertical="center"/>
    </xf>
    <xf numFmtId="0" fontId="5" fillId="3" borderId="152" xfId="0" applyFont="1" applyFill="1" applyBorder="1" applyAlignment="1">
      <alignment horizontal="center" vertical="center"/>
    </xf>
    <xf numFmtId="177" fontId="5" fillId="0" borderId="127" xfId="0" applyNumberFormat="1" applyFont="1" applyBorder="1">
      <alignment vertical="center"/>
    </xf>
    <xf numFmtId="178" fontId="5" fillId="0" borderId="127" xfId="0" applyNumberFormat="1" applyFont="1" applyBorder="1">
      <alignment vertical="center"/>
    </xf>
    <xf numFmtId="178" fontId="5" fillId="0" borderId="125" xfId="0" applyNumberFormat="1" applyFont="1" applyBorder="1">
      <alignment vertical="center"/>
    </xf>
    <xf numFmtId="177" fontId="5" fillId="0" borderId="128" xfId="0" applyNumberFormat="1" applyFont="1" applyBorder="1">
      <alignment vertical="center"/>
    </xf>
    <xf numFmtId="0" fontId="5" fillId="0" borderId="30" xfId="0" applyFont="1" applyBorder="1" applyAlignment="1">
      <alignment horizontal="center" vertical="center" shrinkToFit="1"/>
    </xf>
    <xf numFmtId="177" fontId="5" fillId="0" borderId="156" xfId="0" applyNumberFormat="1" applyFont="1" applyBorder="1">
      <alignment vertical="center"/>
    </xf>
    <xf numFmtId="177" fontId="5" fillId="0" borderId="131" xfId="0" applyNumberFormat="1" applyFont="1" applyBorder="1">
      <alignment vertical="center"/>
    </xf>
    <xf numFmtId="178" fontId="5" fillId="0" borderId="131" xfId="0" applyNumberFormat="1" applyFont="1" applyBorder="1">
      <alignment vertical="center"/>
    </xf>
    <xf numFmtId="177" fontId="5" fillId="0" borderId="157" xfId="0" applyNumberFormat="1" applyFont="1" applyBorder="1">
      <alignment vertical="center"/>
    </xf>
    <xf numFmtId="0" fontId="5" fillId="0" borderId="0" xfId="0" applyFont="1" applyAlignment="1">
      <alignment horizontal="distributed" vertical="center"/>
    </xf>
    <xf numFmtId="0" fontId="5" fillId="0" borderId="125" xfId="0" applyFont="1" applyBorder="1" applyAlignment="1">
      <alignment horizontal="distributed" vertical="center" shrinkToFit="1"/>
    </xf>
    <xf numFmtId="0" fontId="6" fillId="0" borderId="154" xfId="0" applyFont="1" applyBorder="1" applyAlignment="1">
      <alignment horizontal="distributed" vertical="center" shrinkToFit="1"/>
    </xf>
    <xf numFmtId="0" fontId="5" fillId="3" borderId="30" xfId="0" applyFont="1" applyFill="1" applyBorder="1" applyAlignment="1">
      <alignment horizontal="center" vertical="center"/>
    </xf>
    <xf numFmtId="0" fontId="6" fillId="3" borderId="30" xfId="0" applyFont="1" applyFill="1" applyBorder="1" applyAlignment="1">
      <alignment horizontal="center" vertical="center" shrinkToFit="1"/>
    </xf>
    <xf numFmtId="0" fontId="5" fillId="3" borderId="142" xfId="0" applyFont="1" applyFill="1" applyBorder="1" applyAlignment="1">
      <alignment horizontal="center" vertical="center" shrinkToFit="1"/>
    </xf>
    <xf numFmtId="0" fontId="6" fillId="0" borderId="0" xfId="0" applyFont="1" applyAlignment="1">
      <alignment horizontal="distributed" vertical="center" shrinkToFit="1"/>
    </xf>
    <xf numFmtId="0" fontId="5" fillId="3" borderId="96" xfId="0" applyFont="1" applyFill="1" applyBorder="1" applyAlignment="1">
      <alignment horizontal="center" vertical="center"/>
    </xf>
    <xf numFmtId="0" fontId="5" fillId="0" borderId="103" xfId="0" applyFont="1" applyBorder="1" applyAlignment="1">
      <alignment horizontal="center" vertical="center"/>
    </xf>
    <xf numFmtId="179" fontId="5" fillId="0" borderId="0" xfId="0" applyNumberFormat="1" applyFont="1" applyAlignment="1">
      <alignment horizontal="center" vertical="center"/>
    </xf>
    <xf numFmtId="0" fontId="5" fillId="0" borderId="96" xfId="0" applyFont="1" applyBorder="1" applyAlignment="1">
      <alignment horizontal="center" vertical="center"/>
    </xf>
    <xf numFmtId="177" fontId="5" fillId="0" borderId="0" xfId="0" applyNumberFormat="1" applyFont="1" applyAlignment="1">
      <alignment horizontal="center" vertical="center"/>
    </xf>
    <xf numFmtId="183" fontId="5" fillId="0" borderId="0" xfId="0" applyNumberFormat="1" applyFont="1" applyAlignment="1">
      <alignment horizontal="right" vertical="center"/>
    </xf>
    <xf numFmtId="186" fontId="5" fillId="0" borderId="0" xfId="0" applyNumberFormat="1" applyFont="1" applyAlignment="1">
      <alignment horizontal="right" vertical="center"/>
    </xf>
    <xf numFmtId="183" fontId="5" fillId="0" borderId="0" xfId="0" applyNumberFormat="1" applyFont="1" applyAlignment="1">
      <alignment horizontal="right" vertical="center" shrinkToFit="1"/>
    </xf>
    <xf numFmtId="184" fontId="5" fillId="0" borderId="36" xfId="0" applyNumberFormat="1" applyFont="1" applyBorder="1" applyAlignment="1">
      <alignment horizontal="center" vertical="center"/>
    </xf>
    <xf numFmtId="184" fontId="5" fillId="0" borderId="95" xfId="0" applyNumberFormat="1" applyFont="1" applyBorder="1" applyAlignment="1">
      <alignment horizontal="center" vertical="center"/>
    </xf>
    <xf numFmtId="185" fontId="5" fillId="0" borderId="0" xfId="0" applyNumberFormat="1" applyFont="1" applyAlignment="1">
      <alignment horizontal="center" vertical="center"/>
    </xf>
    <xf numFmtId="185" fontId="5" fillId="0" borderId="95" xfId="0" applyNumberFormat="1" applyFont="1" applyBorder="1" applyAlignment="1">
      <alignment horizontal="center" vertical="center"/>
    </xf>
    <xf numFmtId="196" fontId="5" fillId="0" borderId="94" xfId="0" applyNumberFormat="1" applyFont="1" applyBorder="1" applyAlignment="1">
      <alignment horizontal="center" vertical="center"/>
    </xf>
    <xf numFmtId="191" fontId="5" fillId="0" borderId="0" xfId="0" applyNumberFormat="1" applyFont="1" applyAlignment="1">
      <alignment horizontal="center" vertical="center"/>
    </xf>
    <xf numFmtId="191" fontId="5" fillId="0" borderId="119" xfId="0" applyNumberFormat="1" applyFont="1" applyBorder="1" applyAlignment="1">
      <alignment horizontal="center" vertical="center"/>
    </xf>
    <xf numFmtId="191" fontId="5" fillId="0" borderId="104" xfId="0" applyNumberFormat="1" applyFont="1" applyBorder="1" applyAlignment="1">
      <alignment horizontal="center" vertical="center"/>
    </xf>
    <xf numFmtId="188" fontId="5" fillId="0" borderId="0" xfId="0" applyNumberFormat="1" applyFont="1" applyAlignment="1">
      <alignment horizontal="center" vertical="center"/>
    </xf>
    <xf numFmtId="183" fontId="5" fillId="0" borderId="0" xfId="0" applyNumberFormat="1" applyFont="1" applyAlignment="1">
      <alignment horizontal="center" vertical="center"/>
    </xf>
    <xf numFmtId="183" fontId="5" fillId="0" borderId="119" xfId="0" applyNumberFormat="1" applyFont="1" applyBorder="1" applyAlignment="1">
      <alignment horizontal="center" vertical="center"/>
    </xf>
    <xf numFmtId="0" fontId="5" fillId="0" borderId="96" xfId="0" applyFont="1" applyBorder="1" applyAlignment="1">
      <alignment horizontal="center" vertical="center" shrinkToFit="1"/>
    </xf>
    <xf numFmtId="0" fontId="5" fillId="0" borderId="12" xfId="0" applyFont="1" applyBorder="1" applyAlignment="1">
      <alignment horizontal="center" vertical="center"/>
    </xf>
    <xf numFmtId="179" fontId="5" fillId="0" borderId="10" xfId="0" applyNumberFormat="1" applyFont="1" applyBorder="1" applyAlignment="1">
      <alignment horizontal="right" vertical="center"/>
    </xf>
    <xf numFmtId="179" fontId="5" fillId="0" borderId="31" xfId="0" applyNumberFormat="1" applyFont="1" applyBorder="1" applyAlignment="1">
      <alignment horizontal="right" vertical="center"/>
    </xf>
    <xf numFmtId="177" fontId="5" fillId="0" borderId="10" xfId="0" applyNumberFormat="1" applyFont="1" applyBorder="1" applyAlignment="1">
      <alignment horizontal="right" vertical="center"/>
    </xf>
    <xf numFmtId="0" fontId="5" fillId="0" borderId="0" xfId="0" applyFont="1" applyAlignment="1">
      <alignment horizontal="right" vertical="center" indent="1"/>
    </xf>
    <xf numFmtId="186" fontId="6" fillId="0" borderId="0" xfId="0" applyNumberFormat="1" applyFont="1" applyAlignment="1">
      <alignment horizontal="right" vertical="center" shrinkToFit="1"/>
    </xf>
    <xf numFmtId="186" fontId="6" fillId="0" borderId="0" xfId="0" applyNumberFormat="1" applyFont="1" applyAlignment="1">
      <alignment vertical="center" shrinkToFit="1"/>
    </xf>
    <xf numFmtId="177" fontId="6" fillId="0" borderId="0" xfId="0" applyNumberFormat="1" applyFont="1" applyAlignment="1">
      <alignment vertical="center" shrinkToFit="1"/>
    </xf>
    <xf numFmtId="188" fontId="6" fillId="0" borderId="0" xfId="0" applyNumberFormat="1" applyFont="1" applyAlignment="1">
      <alignment vertical="center" shrinkToFit="1"/>
    </xf>
    <xf numFmtId="190" fontId="6" fillId="0" borderId="0" xfId="0" applyNumberFormat="1" applyFont="1" applyAlignment="1">
      <alignment horizontal="right" vertical="center"/>
    </xf>
    <xf numFmtId="184" fontId="6" fillId="0" borderId="0" xfId="0" applyNumberFormat="1" applyFont="1" applyAlignment="1">
      <alignment horizontal="right" vertical="center"/>
    </xf>
    <xf numFmtId="190" fontId="6" fillId="0" borderId="31" xfId="0" applyNumberFormat="1" applyFont="1" applyBorder="1" applyAlignment="1">
      <alignment horizontal="right" vertical="center"/>
    </xf>
    <xf numFmtId="181" fontId="5" fillId="0" borderId="125" xfId="0" applyNumberFormat="1" applyFont="1" applyBorder="1" applyAlignment="1">
      <alignment horizontal="right" vertical="center"/>
    </xf>
    <xf numFmtId="177" fontId="5" fillId="0" borderId="41" xfId="0" applyNumberFormat="1" applyFont="1" applyBorder="1" applyAlignment="1">
      <alignment horizontal="right" vertical="center"/>
    </xf>
    <xf numFmtId="0" fontId="5" fillId="0" borderId="96" xfId="0" applyFont="1" applyBorder="1" applyAlignment="1">
      <alignment vertical="center" shrinkToFit="1"/>
    </xf>
    <xf numFmtId="0" fontId="5" fillId="0" borderId="160" xfId="0" applyFont="1" applyBorder="1" applyAlignment="1">
      <alignment horizontal="center" vertical="center"/>
    </xf>
    <xf numFmtId="0" fontId="5" fillId="0" borderId="163" xfId="0" applyFont="1" applyBorder="1" applyAlignment="1">
      <alignment horizontal="center" vertical="center"/>
    </xf>
    <xf numFmtId="0" fontId="5" fillId="0" borderId="160" xfId="0" applyFont="1" applyBorder="1">
      <alignment vertical="center"/>
    </xf>
    <xf numFmtId="177" fontId="5" fillId="0" borderId="34" xfId="0" applyNumberFormat="1" applyFont="1" applyBorder="1">
      <alignment vertical="center"/>
    </xf>
    <xf numFmtId="177" fontId="5" fillId="0" borderId="31" xfId="0" applyNumberFormat="1" applyFont="1" applyBorder="1" applyAlignment="1">
      <alignment horizontal="center" vertical="center"/>
    </xf>
    <xf numFmtId="3" fontId="5" fillId="0" borderId="31" xfId="0" applyNumberFormat="1" applyFont="1" applyBorder="1" applyAlignment="1">
      <alignment horizontal="center" vertical="center"/>
    </xf>
    <xf numFmtId="0" fontId="5" fillId="0" borderId="160" xfId="0" applyFont="1" applyBorder="1" applyAlignment="1">
      <alignment horizontal="center" vertical="center" shrinkToFit="1"/>
    </xf>
    <xf numFmtId="0" fontId="5" fillId="0" borderId="162" xfId="0" applyFont="1" applyBorder="1" applyAlignment="1">
      <alignment horizontal="center" vertical="center"/>
    </xf>
    <xf numFmtId="0" fontId="5" fillId="0" borderId="161" xfId="0" applyFont="1" applyBorder="1" applyAlignment="1">
      <alignment horizontal="center" vertical="center"/>
    </xf>
    <xf numFmtId="210" fontId="5" fillId="0" borderId="119" xfId="0" applyNumberFormat="1" applyFont="1" applyBorder="1" applyAlignment="1">
      <alignment horizontal="center" vertical="center"/>
    </xf>
    <xf numFmtId="209" fontId="5" fillId="0" borderId="104" xfId="0" applyNumberFormat="1" applyFont="1" applyBorder="1" applyAlignment="1">
      <alignment horizontal="center" vertical="center"/>
    </xf>
    <xf numFmtId="191" fontId="5" fillId="0" borderId="94" xfId="0" applyNumberFormat="1" applyFont="1" applyBorder="1" applyAlignment="1">
      <alignment horizontal="center" vertical="center"/>
    </xf>
    <xf numFmtId="177" fontId="5" fillId="0" borderId="119" xfId="0" applyNumberFormat="1" applyFont="1" applyBorder="1" applyAlignment="1">
      <alignment horizontal="right" vertical="center"/>
    </xf>
    <xf numFmtId="179" fontId="5" fillId="0" borderId="119" xfId="0" applyNumberFormat="1" applyFont="1" applyBorder="1" applyAlignment="1">
      <alignment horizontal="right" vertical="center"/>
    </xf>
    <xf numFmtId="183" fontId="5" fillId="0" borderId="119" xfId="0" applyNumberFormat="1" applyFont="1" applyBorder="1" applyAlignment="1">
      <alignment horizontal="right" vertical="center"/>
    </xf>
    <xf numFmtId="190" fontId="5" fillId="0" borderId="119" xfId="0" applyNumberFormat="1" applyFont="1" applyBorder="1" applyAlignment="1">
      <alignment horizontal="right" vertical="center" shrinkToFit="1"/>
    </xf>
    <xf numFmtId="185" fontId="5" fillId="0" borderId="119" xfId="0" applyNumberFormat="1" applyFont="1" applyBorder="1" applyAlignment="1">
      <alignment horizontal="center" vertical="center"/>
    </xf>
    <xf numFmtId="181" fontId="5" fillId="0" borderId="87" xfId="0" applyNumberFormat="1" applyFont="1" applyBorder="1">
      <alignment vertical="center"/>
    </xf>
    <xf numFmtId="177" fontId="5" fillId="0" borderId="168" xfId="0" applyNumberFormat="1" applyFont="1" applyBorder="1">
      <alignment vertical="center"/>
    </xf>
    <xf numFmtId="211" fontId="6" fillId="0" borderId="0" xfId="0" applyNumberFormat="1" applyFont="1">
      <alignment vertical="center"/>
    </xf>
    <xf numFmtId="188" fontId="6" fillId="0" borderId="33" xfId="0" applyNumberFormat="1" applyFont="1" applyBorder="1" applyAlignment="1">
      <alignment vertical="center" shrinkToFit="1"/>
    </xf>
    <xf numFmtId="190" fontId="6" fillId="0" borderId="0" xfId="0" applyNumberFormat="1" applyFont="1">
      <alignment vertical="center"/>
    </xf>
    <xf numFmtId="184" fontId="7" fillId="0" borderId="0" xfId="0" applyNumberFormat="1" applyFont="1">
      <alignment vertical="center"/>
    </xf>
    <xf numFmtId="190" fontId="6" fillId="0" borderId="31" xfId="0" applyNumberFormat="1" applyFont="1" applyBorder="1" applyAlignment="1">
      <alignment vertical="center" shrinkToFit="1"/>
    </xf>
    <xf numFmtId="186" fontId="6" fillId="0" borderId="31" xfId="0" applyNumberFormat="1" applyFont="1" applyBorder="1" applyAlignment="1">
      <alignment vertical="center" shrinkToFit="1"/>
    </xf>
    <xf numFmtId="190" fontId="6" fillId="0" borderId="31" xfId="0" applyNumberFormat="1" applyFont="1" applyBorder="1">
      <alignment vertical="center"/>
    </xf>
    <xf numFmtId="184" fontId="6" fillId="0" borderId="31" xfId="0" applyNumberFormat="1" applyFont="1" applyBorder="1">
      <alignment vertical="center"/>
    </xf>
    <xf numFmtId="190" fontId="6" fillId="0" borderId="84" xfId="0" applyNumberFormat="1" applyFont="1" applyBorder="1">
      <alignment vertical="center"/>
    </xf>
    <xf numFmtId="41" fontId="6" fillId="0" borderId="0" xfId="0" applyNumberFormat="1" applyFont="1" applyAlignment="1">
      <alignment horizontal="right" vertical="center"/>
    </xf>
    <xf numFmtId="184" fontId="6" fillId="0" borderId="33" xfId="0" applyNumberFormat="1" applyFont="1" applyBorder="1">
      <alignment vertical="center"/>
    </xf>
    <xf numFmtId="190" fontId="6" fillId="0" borderId="95" xfId="0" applyNumberFormat="1" applyFont="1" applyBorder="1" applyAlignment="1">
      <alignment horizontal="right" vertical="center" shrinkToFit="1"/>
    </xf>
    <xf numFmtId="190" fontId="6" fillId="0" borderId="33" xfId="0" applyNumberFormat="1" applyFont="1" applyBorder="1" applyAlignment="1">
      <alignment horizontal="right" vertical="center" shrinkToFit="1"/>
    </xf>
    <xf numFmtId="202" fontId="6" fillId="0" borderId="0" xfId="0" applyNumberFormat="1" applyFont="1" applyAlignment="1">
      <alignment horizontal="right" vertical="center" shrinkToFit="1"/>
    </xf>
    <xf numFmtId="0" fontId="6" fillId="0" borderId="31" xfId="0" applyFont="1" applyBorder="1" applyAlignment="1">
      <alignment vertical="center" shrinkToFit="1"/>
    </xf>
    <xf numFmtId="0" fontId="6" fillId="0" borderId="84" xfId="0" applyFont="1" applyBorder="1" applyAlignment="1">
      <alignment vertical="center" shrinkToFit="1"/>
    </xf>
    <xf numFmtId="190" fontId="6" fillId="0" borderId="46" xfId="0" applyNumberFormat="1" applyFont="1" applyBorder="1" applyAlignment="1">
      <alignment horizontal="right" vertical="center"/>
    </xf>
    <xf numFmtId="190" fontId="6" fillId="0" borderId="88" xfId="0" applyNumberFormat="1" applyFont="1" applyBorder="1" applyAlignment="1">
      <alignment horizontal="right" vertical="center"/>
    </xf>
    <xf numFmtId="190" fontId="6" fillId="0" borderId="121" xfId="0" applyNumberFormat="1" applyFont="1" applyBorder="1" applyAlignment="1">
      <alignment horizontal="right" vertical="center"/>
    </xf>
    <xf numFmtId="197" fontId="6" fillId="0" borderId="0" xfId="0" applyNumberFormat="1" applyFont="1" applyAlignment="1">
      <alignment horizontal="right" vertical="center"/>
    </xf>
    <xf numFmtId="179" fontId="5" fillId="0" borderId="41" xfId="0" applyNumberFormat="1" applyFont="1" applyBorder="1" applyAlignment="1">
      <alignment horizontal="right" vertical="center"/>
    </xf>
    <xf numFmtId="203" fontId="5" fillId="0" borderId="0" xfId="0" applyNumberFormat="1" applyFont="1" applyAlignment="1">
      <alignment horizontal="right" vertical="center"/>
    </xf>
    <xf numFmtId="179" fontId="5" fillId="0" borderId="113" xfId="0" applyNumberFormat="1" applyFont="1" applyBorder="1" applyAlignment="1">
      <alignment horizontal="right" vertical="center"/>
    </xf>
    <xf numFmtId="179" fontId="5" fillId="0" borderId="159" xfId="0" applyNumberFormat="1" applyFont="1" applyBorder="1" applyAlignment="1">
      <alignment horizontal="right" vertical="center"/>
    </xf>
    <xf numFmtId="203" fontId="5" fillId="0" borderId="89" xfId="0" applyNumberFormat="1" applyFont="1" applyBorder="1" applyAlignment="1">
      <alignment horizontal="right" vertical="center"/>
    </xf>
    <xf numFmtId="0" fontId="5" fillId="0" borderId="147" xfId="0" applyFont="1" applyBorder="1" applyAlignment="1">
      <alignment horizontal="center" vertical="center"/>
    </xf>
    <xf numFmtId="207" fontId="5" fillId="0" borderId="0" xfId="0" applyNumberFormat="1" applyFont="1" applyAlignment="1">
      <alignment horizontal="right" vertical="center"/>
    </xf>
    <xf numFmtId="207" fontId="5" fillId="0" borderId="95" xfId="0" applyNumberFormat="1" applyFont="1" applyBorder="1" applyAlignment="1">
      <alignment horizontal="right" vertical="center"/>
    </xf>
    <xf numFmtId="199" fontId="5" fillId="0" borderId="95" xfId="0" applyNumberFormat="1" applyFont="1" applyBorder="1" applyAlignment="1">
      <alignment horizontal="right" vertical="center"/>
    </xf>
    <xf numFmtId="207" fontId="5" fillId="0" borderId="125" xfId="0" applyNumberFormat="1" applyFont="1" applyBorder="1" applyAlignment="1">
      <alignment horizontal="right" vertical="center"/>
    </xf>
    <xf numFmtId="207" fontId="5" fillId="0" borderId="128" xfId="0" applyNumberFormat="1" applyFont="1" applyBorder="1" applyAlignment="1">
      <alignment horizontal="right" vertical="center"/>
    </xf>
    <xf numFmtId="0" fontId="5" fillId="0" borderId="120" xfId="0" applyFont="1" applyBorder="1" applyAlignment="1">
      <alignment horizontal="center" vertical="center"/>
    </xf>
    <xf numFmtId="177" fontId="5" fillId="0" borderId="150" xfId="0" applyNumberFormat="1" applyFont="1" applyBorder="1" applyAlignment="1">
      <alignment horizontal="right" vertical="center"/>
    </xf>
    <xf numFmtId="0" fontId="11" fillId="0" borderId="179" xfId="0" applyFont="1" applyBorder="1" applyAlignment="1">
      <alignment horizontal="center" vertical="distributed"/>
    </xf>
    <xf numFmtId="0" fontId="5" fillId="0" borderId="139" xfId="0" applyFont="1" applyBorder="1">
      <alignment vertical="center"/>
    </xf>
    <xf numFmtId="0" fontId="5" fillId="0" borderId="95" xfId="0" applyFont="1" applyBorder="1">
      <alignment vertical="center"/>
    </xf>
    <xf numFmtId="177" fontId="0" fillId="0" borderId="125" xfId="0" applyNumberFormat="1" applyFont="1" applyBorder="1" applyAlignment="1">
      <alignment horizontal="right" vertical="center"/>
    </xf>
    <xf numFmtId="182" fontId="0" fillId="0" borderId="125" xfId="0" applyNumberFormat="1" applyFont="1" applyBorder="1" applyAlignment="1">
      <alignment horizontal="right" vertical="center"/>
    </xf>
    <xf numFmtId="177" fontId="0" fillId="0" borderId="121" xfId="0" applyNumberFormat="1" applyFont="1" applyBorder="1" applyAlignment="1">
      <alignment horizontal="right" vertical="center"/>
    </xf>
    <xf numFmtId="0" fontId="6" fillId="0" borderId="0" xfId="0" applyNumberFormat="1" applyFont="1" applyAlignment="1">
      <alignment horizontal="right" vertical="center"/>
    </xf>
    <xf numFmtId="0" fontId="6" fillId="0" borderId="169" xfId="0" applyNumberFormat="1" applyFont="1" applyBorder="1" applyAlignment="1">
      <alignment horizontal="right" vertical="center"/>
    </xf>
    <xf numFmtId="190" fontId="5" fillId="0" borderId="0" xfId="0" applyNumberFormat="1" applyFont="1" applyAlignment="1">
      <alignment horizontal="right" vertical="center"/>
    </xf>
    <xf numFmtId="177" fontId="5" fillId="0" borderId="0" xfId="0" applyNumberFormat="1" applyFont="1" applyAlignment="1">
      <alignment horizontal="right" vertical="center" indent="1"/>
    </xf>
    <xf numFmtId="177" fontId="5" fillId="0" borderId="31" xfId="0" applyNumberFormat="1" applyFont="1" applyBorder="1" applyAlignment="1">
      <alignment vertical="center"/>
    </xf>
    <xf numFmtId="188" fontId="5" fillId="0" borderId="87" xfId="0" applyNumberFormat="1" applyFont="1" applyBorder="1" applyAlignment="1">
      <alignment horizontal="right" vertical="center"/>
    </xf>
    <xf numFmtId="41" fontId="5" fillId="0" borderId="119" xfId="0" applyNumberFormat="1" applyFont="1" applyBorder="1" applyAlignment="1">
      <alignment horizontal="right" vertical="center"/>
    </xf>
    <xf numFmtId="41" fontId="5" fillId="0" borderId="0" xfId="0" applyNumberFormat="1" applyFont="1" applyAlignment="1">
      <alignment vertical="center"/>
    </xf>
    <xf numFmtId="41" fontId="5" fillId="0" borderId="183" xfId="0" applyNumberFormat="1" applyFont="1" applyBorder="1" applyAlignment="1">
      <alignment vertical="center"/>
    </xf>
    <xf numFmtId="188" fontId="5" fillId="0" borderId="0" xfId="0" applyNumberFormat="1" applyFont="1" applyAlignment="1">
      <alignment vertical="center"/>
    </xf>
    <xf numFmtId="41" fontId="5" fillId="0" borderId="169" xfId="0" applyNumberFormat="1" applyFont="1" applyBorder="1" applyAlignment="1">
      <alignment vertical="center"/>
    </xf>
    <xf numFmtId="188" fontId="5" fillId="0" borderId="0" xfId="0" applyNumberFormat="1" applyFont="1" applyBorder="1" applyAlignment="1">
      <alignment vertical="center"/>
    </xf>
    <xf numFmtId="192" fontId="5" fillId="0" borderId="90" xfId="0" applyNumberFormat="1" applyFont="1" applyBorder="1" applyAlignment="1">
      <alignment horizontal="center" vertical="center"/>
    </xf>
    <xf numFmtId="188" fontId="5" fillId="0" borderId="187" xfId="0" applyNumberFormat="1" applyFont="1" applyBorder="1" applyAlignment="1">
      <alignment vertical="center"/>
    </xf>
    <xf numFmtId="188" fontId="5" fillId="0" borderId="89" xfId="0" applyNumberFormat="1" applyFont="1" applyBorder="1" applyAlignment="1">
      <alignment vertical="center"/>
    </xf>
    <xf numFmtId="0" fontId="5" fillId="0" borderId="0" xfId="0" applyFont="1" applyBorder="1" applyAlignment="1">
      <alignment vertical="center"/>
    </xf>
    <xf numFmtId="179" fontId="5" fillId="0" borderId="0" xfId="0" applyNumberFormat="1" applyFont="1" applyBorder="1" applyAlignment="1">
      <alignment vertical="center"/>
    </xf>
    <xf numFmtId="0" fontId="5" fillId="0" borderId="188" xfId="0" applyFont="1" applyBorder="1" applyAlignment="1">
      <alignment horizontal="center" vertical="center"/>
    </xf>
    <xf numFmtId="188" fontId="5" fillId="0" borderId="0" xfId="0" applyNumberFormat="1" applyFont="1" applyBorder="1" applyAlignment="1">
      <alignment horizontal="right" vertical="center" shrinkToFit="1"/>
    </xf>
    <xf numFmtId="41" fontId="5" fillId="0" borderId="95" xfId="0" applyNumberFormat="1" applyFont="1" applyBorder="1" applyAlignment="1">
      <alignment vertical="center"/>
    </xf>
    <xf numFmtId="41" fontId="5" fillId="0" borderId="189" xfId="0" applyNumberFormat="1" applyFont="1" applyBorder="1" applyAlignment="1">
      <alignment vertical="center"/>
    </xf>
    <xf numFmtId="179" fontId="5" fillId="0" borderId="0" xfId="0" applyNumberFormat="1" applyFont="1" applyFill="1" applyBorder="1" applyAlignment="1">
      <alignment vertical="center"/>
    </xf>
    <xf numFmtId="188" fontId="5" fillId="0" borderId="0" xfId="0" applyNumberFormat="1" applyFont="1" applyFill="1" applyBorder="1" applyAlignment="1">
      <alignment vertical="center"/>
    </xf>
    <xf numFmtId="178" fontId="5" fillId="0" borderId="0" xfId="0" applyNumberFormat="1" applyFont="1" applyFill="1" applyBorder="1" applyAlignment="1">
      <alignment horizontal="right" vertical="center"/>
    </xf>
    <xf numFmtId="41" fontId="5" fillId="0" borderId="0" xfId="0" applyNumberFormat="1" applyFont="1" applyFill="1" applyBorder="1" applyAlignment="1">
      <alignment vertical="center"/>
    </xf>
    <xf numFmtId="204" fontId="5" fillId="0" borderId="0" xfId="0" applyNumberFormat="1" applyFont="1" applyFill="1" applyBorder="1" applyAlignment="1">
      <alignment vertical="center"/>
    </xf>
    <xf numFmtId="0" fontId="5" fillId="0" borderId="0" xfId="0" applyFont="1" applyFill="1" applyBorder="1" applyAlignment="1">
      <alignment vertical="center"/>
    </xf>
    <xf numFmtId="188" fontId="5" fillId="0" borderId="169" xfId="0" applyNumberFormat="1" applyFont="1" applyBorder="1" applyAlignment="1">
      <alignment vertical="center"/>
    </xf>
    <xf numFmtId="0" fontId="5" fillId="0" borderId="139" xfId="0" applyFont="1" applyBorder="1" applyAlignment="1">
      <alignment vertical="center"/>
    </xf>
    <xf numFmtId="188" fontId="5" fillId="0" borderId="22" xfId="0" applyNumberFormat="1" applyFont="1" applyBorder="1" applyAlignment="1">
      <alignment vertical="center"/>
    </xf>
    <xf numFmtId="191" fontId="5" fillId="0" borderId="119" xfId="0" applyNumberFormat="1" applyFont="1" applyBorder="1" applyAlignment="1">
      <alignment horizontal="right" vertical="center"/>
    </xf>
    <xf numFmtId="191" fontId="5" fillId="0" borderId="94" xfId="0" applyNumberFormat="1" applyFont="1" applyBorder="1" applyAlignment="1">
      <alignment horizontal="right" vertical="center"/>
    </xf>
    <xf numFmtId="191" fontId="5" fillId="0" borderId="104" xfId="0" applyNumberFormat="1" applyFont="1" applyBorder="1" applyAlignment="1">
      <alignment horizontal="right" vertical="center"/>
    </xf>
    <xf numFmtId="0" fontId="5" fillId="0" borderId="30" xfId="0" applyFont="1" applyBorder="1" applyAlignment="1">
      <alignment horizontal="center" vertical="center"/>
    </xf>
    <xf numFmtId="0" fontId="5" fillId="0" borderId="50" xfId="0" applyFont="1" applyBorder="1" applyAlignment="1">
      <alignment horizontal="center" vertical="center"/>
    </xf>
    <xf numFmtId="0" fontId="5" fillId="0" borderId="99" xfId="0" applyFont="1" applyBorder="1" applyAlignment="1">
      <alignment horizontal="center" vertical="center"/>
    </xf>
    <xf numFmtId="0" fontId="5" fillId="0" borderId="59" xfId="0" applyFont="1" applyBorder="1" applyAlignment="1">
      <alignment horizontal="center" vertical="center"/>
    </xf>
    <xf numFmtId="0" fontId="5" fillId="0" borderId="3"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97" xfId="0" applyFont="1" applyBorder="1" applyAlignment="1">
      <alignment horizontal="center" vertical="center"/>
    </xf>
    <xf numFmtId="179" fontId="5" fillId="0" borderId="0" xfId="0" applyNumberFormat="1" applyFont="1" applyAlignment="1">
      <alignment horizontal="center" vertical="center"/>
    </xf>
    <xf numFmtId="0" fontId="5" fillId="0" borderId="139" xfId="0" applyFont="1" applyBorder="1" applyAlignment="1">
      <alignment horizontal="center" vertical="center"/>
    </xf>
    <xf numFmtId="0" fontId="5" fillId="0" borderId="0" xfId="0" applyFont="1" applyAlignment="1">
      <alignment horizontal="center" vertical="center"/>
    </xf>
    <xf numFmtId="0" fontId="5" fillId="0" borderId="98" xfId="0" applyFont="1" applyBorder="1" applyAlignment="1">
      <alignment horizontal="center" vertical="center"/>
    </xf>
    <xf numFmtId="0" fontId="5" fillId="0" borderId="10" xfId="0" applyFont="1" applyBorder="1" applyAlignment="1">
      <alignment horizontal="center" vertical="center"/>
    </xf>
    <xf numFmtId="177" fontId="5" fillId="0" borderId="0" xfId="0" applyNumberFormat="1" applyFont="1" applyAlignment="1">
      <alignment vertical="center"/>
    </xf>
    <xf numFmtId="0" fontId="5" fillId="0" borderId="96" xfId="0" applyFont="1" applyBorder="1" applyAlignment="1">
      <alignment horizontal="center" vertical="center"/>
    </xf>
    <xf numFmtId="0" fontId="5" fillId="0" borderId="16" xfId="0" applyFont="1" applyBorder="1" applyAlignment="1">
      <alignment horizontal="center" vertical="center"/>
    </xf>
    <xf numFmtId="177" fontId="5" fillId="0" borderId="0" xfId="0" applyNumberFormat="1" applyFont="1" applyAlignment="1">
      <alignment horizontal="right" vertical="center"/>
    </xf>
    <xf numFmtId="177" fontId="5" fillId="0" borderId="95" xfId="0" applyNumberFormat="1" applyFont="1" applyBorder="1" applyAlignment="1">
      <alignment horizontal="right" vertical="center"/>
    </xf>
    <xf numFmtId="177" fontId="5" fillId="0" borderId="31" xfId="0" applyNumberFormat="1" applyFont="1" applyBorder="1" applyAlignment="1">
      <alignment horizontal="right" vertical="center"/>
    </xf>
    <xf numFmtId="183" fontId="5" fillId="0" borderId="0" xfId="0" applyNumberFormat="1" applyFont="1" applyAlignment="1">
      <alignment horizontal="right" vertical="center" shrinkToFit="1"/>
    </xf>
    <xf numFmtId="0" fontId="5" fillId="0" borderId="96" xfId="0" applyFont="1" applyBorder="1" applyAlignment="1">
      <alignment horizontal="center" vertical="center" shrinkToFit="1"/>
    </xf>
    <xf numFmtId="179" fontId="5" fillId="0" borderId="0" xfId="0" applyNumberFormat="1" applyFont="1" applyAlignment="1">
      <alignment horizontal="right" vertical="center"/>
    </xf>
    <xf numFmtId="0" fontId="5" fillId="0" borderId="97" xfId="0" applyFont="1" applyBorder="1" applyAlignment="1">
      <alignment horizontal="center" vertical="center" shrinkToFit="1"/>
    </xf>
    <xf numFmtId="0" fontId="5" fillId="0" borderId="80" xfId="0" applyFont="1" applyBorder="1" applyAlignment="1">
      <alignment horizontal="center" vertical="center"/>
    </xf>
    <xf numFmtId="0" fontId="5" fillId="0" borderId="0" xfId="0" applyFont="1" applyAlignment="1">
      <alignment horizontal="right" vertical="center"/>
    </xf>
    <xf numFmtId="179" fontId="5" fillId="0" borderId="0" xfId="0" applyNumberFormat="1" applyFont="1" applyAlignment="1">
      <alignment horizontal="right" vertical="center" shrinkToFit="1"/>
    </xf>
    <xf numFmtId="182" fontId="5" fillId="0" borderId="0" xfId="0" applyNumberFormat="1" applyFont="1" applyAlignment="1">
      <alignment horizontal="right" vertical="center"/>
    </xf>
    <xf numFmtId="177" fontId="5" fillId="0" borderId="0" xfId="0" applyNumberFormat="1" applyFont="1">
      <alignment vertical="center"/>
    </xf>
    <xf numFmtId="177" fontId="5" fillId="0" borderId="31" xfId="0" applyNumberFormat="1" applyFont="1" applyBorder="1">
      <alignment vertical="center"/>
    </xf>
    <xf numFmtId="183" fontId="5" fillId="0" borderId="0" xfId="0" applyNumberFormat="1" applyFont="1" applyAlignment="1">
      <alignment horizontal="right" vertical="center"/>
    </xf>
    <xf numFmtId="0" fontId="5" fillId="0" borderId="0" xfId="0" applyFont="1">
      <alignment vertical="center"/>
    </xf>
    <xf numFmtId="177" fontId="5" fillId="0" borderId="0" xfId="0" applyNumberFormat="1" applyFont="1" applyAlignment="1">
      <alignment horizontal="center" vertical="center"/>
    </xf>
    <xf numFmtId="188" fontId="5" fillId="0" borderId="0" xfId="0" applyNumberFormat="1" applyFont="1" applyAlignment="1">
      <alignment horizontal="right"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181" fontId="5" fillId="0" borderId="0" xfId="0" applyNumberFormat="1" applyFont="1" applyAlignment="1">
      <alignment horizontal="center" vertical="center"/>
    </xf>
    <xf numFmtId="179" fontId="5" fillId="0" borderId="119" xfId="0" applyNumberFormat="1" applyFont="1" applyBorder="1" applyAlignment="1">
      <alignment horizontal="right" vertical="center"/>
    </xf>
    <xf numFmtId="181" fontId="5" fillId="0" borderId="0" xfId="0" applyNumberFormat="1" applyFont="1" applyAlignment="1">
      <alignment horizontal="right" vertical="center"/>
    </xf>
    <xf numFmtId="183" fontId="5" fillId="0" borderId="119" xfId="0" applyNumberFormat="1" applyFont="1" applyBorder="1" applyAlignment="1">
      <alignment horizontal="center" vertical="center"/>
    </xf>
    <xf numFmtId="183" fontId="5" fillId="0" borderId="0" xfId="0" applyNumberFormat="1" applyFont="1" applyAlignment="1">
      <alignment horizontal="center" vertical="center"/>
    </xf>
    <xf numFmtId="179" fontId="5" fillId="0" borderId="119" xfId="0" applyNumberFormat="1" applyFont="1" applyBorder="1" applyAlignment="1">
      <alignment horizontal="center" vertical="center"/>
    </xf>
    <xf numFmtId="183" fontId="5" fillId="0" borderId="119" xfId="0" applyNumberFormat="1" applyFont="1" applyBorder="1" applyAlignment="1">
      <alignment horizontal="right" vertical="center"/>
    </xf>
    <xf numFmtId="181" fontId="5" fillId="0" borderId="119" xfId="0" applyNumberFormat="1" applyFont="1" applyBorder="1">
      <alignment vertical="center"/>
    </xf>
    <xf numFmtId="0" fontId="5" fillId="0" borderId="11" xfId="0" applyFont="1" applyBorder="1" applyAlignment="1">
      <alignment horizontal="center" vertical="center" shrinkToFit="1"/>
    </xf>
    <xf numFmtId="0" fontId="5" fillId="0" borderId="8" xfId="0" applyFont="1" applyBorder="1" applyAlignment="1">
      <alignment horizontal="center" vertical="center"/>
    </xf>
    <xf numFmtId="0" fontId="5" fillId="0" borderId="8" xfId="0" applyFont="1" applyBorder="1" applyAlignment="1">
      <alignment horizontal="center" vertical="center" shrinkToFit="1"/>
    </xf>
    <xf numFmtId="0" fontId="5" fillId="0" borderId="11" xfId="0" applyFont="1" applyBorder="1" applyAlignment="1">
      <alignment horizontal="center" vertical="center"/>
    </xf>
    <xf numFmtId="186" fontId="6" fillId="0" borderId="0" xfId="0" applyNumberFormat="1" applyFont="1" applyAlignment="1">
      <alignment horizontal="right" vertical="center" shrinkToFit="1"/>
    </xf>
    <xf numFmtId="186" fontId="6" fillId="0" borderId="0" xfId="0" applyNumberFormat="1" applyFont="1" applyAlignment="1">
      <alignment vertical="center" shrinkToFit="1"/>
    </xf>
    <xf numFmtId="177" fontId="6" fillId="0" borderId="0" xfId="0" applyNumberFormat="1" applyFont="1" applyAlignment="1">
      <alignment vertical="center" shrinkToFit="1"/>
    </xf>
    <xf numFmtId="188" fontId="6" fillId="0" borderId="0" xfId="0" applyNumberFormat="1" applyFont="1" applyAlignment="1">
      <alignment vertical="center" shrinkToFit="1"/>
    </xf>
    <xf numFmtId="188" fontId="6" fillId="0" borderId="33" xfId="0" applyNumberFormat="1" applyFont="1" applyBorder="1" applyAlignment="1">
      <alignment vertical="center" shrinkToFit="1"/>
    </xf>
    <xf numFmtId="186" fontId="6" fillId="0" borderId="31" xfId="0" applyNumberFormat="1" applyFont="1" applyBorder="1" applyAlignment="1">
      <alignment vertical="center" shrinkToFit="1"/>
    </xf>
    <xf numFmtId="0" fontId="5" fillId="0" borderId="82" xfId="0" applyFont="1" applyBorder="1" applyAlignment="1">
      <alignment horizontal="center" vertical="center"/>
    </xf>
    <xf numFmtId="190" fontId="6" fillId="0" borderId="0" xfId="0" applyNumberFormat="1" applyFont="1" applyAlignment="1">
      <alignment horizontal="right" vertical="center"/>
    </xf>
    <xf numFmtId="184" fontId="6" fillId="0" borderId="0" xfId="0" applyNumberFormat="1" applyFont="1" applyAlignment="1">
      <alignment horizontal="right" vertical="center"/>
    </xf>
    <xf numFmtId="190" fontId="6" fillId="0" borderId="31" xfId="0" applyNumberFormat="1" applyFont="1" applyBorder="1" applyAlignment="1">
      <alignment horizontal="right" vertical="center"/>
    </xf>
    <xf numFmtId="41" fontId="5" fillId="0" borderId="89" xfId="0" applyNumberFormat="1" applyFont="1" applyBorder="1" applyAlignment="1">
      <alignment horizontal="right" vertical="center"/>
    </xf>
    <xf numFmtId="41" fontId="5" fillId="0" borderId="89" xfId="0" applyNumberFormat="1" applyFont="1" applyBorder="1">
      <alignment vertical="center"/>
    </xf>
    <xf numFmtId="41" fontId="5" fillId="0" borderId="0" xfId="0" applyNumberFormat="1" applyFont="1" applyAlignment="1">
      <alignment horizontal="right" vertical="center"/>
    </xf>
    <xf numFmtId="179" fontId="5" fillId="0" borderId="0" xfId="0" applyNumberFormat="1" applyFont="1">
      <alignment vertical="center"/>
    </xf>
    <xf numFmtId="41" fontId="5" fillId="0" borderId="0" xfId="0" applyNumberFormat="1" applyFont="1">
      <alignment vertical="center"/>
    </xf>
    <xf numFmtId="178" fontId="5" fillId="0" borderId="0" xfId="0" applyNumberFormat="1" applyFont="1" applyAlignment="1">
      <alignment horizontal="right" vertical="center"/>
    </xf>
    <xf numFmtId="178" fontId="5" fillId="0" borderId="95" xfId="0" applyNumberFormat="1" applyFont="1" applyBorder="1" applyAlignment="1">
      <alignment horizontal="right" vertical="center"/>
    </xf>
    <xf numFmtId="204" fontId="5" fillId="0" borderId="0" xfId="0" applyNumberFormat="1" applyFont="1" applyAlignment="1">
      <alignment horizontal="right" vertical="center"/>
    </xf>
    <xf numFmtId="204" fontId="5" fillId="0" borderId="89" xfId="0" applyNumberFormat="1" applyFont="1" applyBorder="1" applyAlignment="1">
      <alignment horizontal="right" vertical="center"/>
    </xf>
    <xf numFmtId="0" fontId="5" fillId="0" borderId="12" xfId="0" applyFont="1" applyBorder="1" applyAlignment="1">
      <alignment horizontal="center" vertical="center"/>
    </xf>
    <xf numFmtId="0" fontId="5" fillId="0" borderId="28" xfId="0" applyFont="1" applyBorder="1" applyAlignment="1">
      <alignment horizontal="center" vertical="center"/>
    </xf>
    <xf numFmtId="188" fontId="5" fillId="0" borderId="95" xfId="0" applyNumberFormat="1" applyFont="1" applyBorder="1" applyAlignment="1">
      <alignment horizontal="right" vertical="center"/>
    </xf>
    <xf numFmtId="188" fontId="5" fillId="0" borderId="89" xfId="0" applyNumberFormat="1" applyFont="1" applyBorder="1" applyAlignment="1">
      <alignment horizontal="right" vertical="center"/>
    </xf>
    <xf numFmtId="179" fontId="5" fillId="0" borderId="89" xfId="0" applyNumberFormat="1" applyFont="1" applyBorder="1" applyAlignment="1">
      <alignment horizontal="right" vertical="center"/>
    </xf>
    <xf numFmtId="177" fontId="5" fillId="0" borderId="125" xfId="0" applyNumberFormat="1" applyFont="1" applyBorder="1" applyAlignment="1">
      <alignment horizontal="right" vertical="center"/>
    </xf>
    <xf numFmtId="188" fontId="5" fillId="0" borderId="31" xfId="0" applyNumberFormat="1" applyFont="1" applyBorder="1" applyAlignment="1">
      <alignment horizontal="right" vertical="center"/>
    </xf>
    <xf numFmtId="188" fontId="5" fillId="0" borderId="0" xfId="0" applyNumberFormat="1" applyFont="1" applyBorder="1" applyAlignment="1">
      <alignment horizontal="right" vertical="center"/>
    </xf>
    <xf numFmtId="188" fontId="5" fillId="0" borderId="187" xfId="0" applyNumberFormat="1" applyFont="1" applyBorder="1" applyAlignment="1">
      <alignment horizontal="right" vertical="center"/>
    </xf>
    <xf numFmtId="0" fontId="5" fillId="0" borderId="90" xfId="0" applyFont="1" applyBorder="1" applyAlignment="1">
      <alignment horizontal="center" vertical="center"/>
    </xf>
    <xf numFmtId="179" fontId="5" fillId="0" borderId="0" xfId="0" applyNumberFormat="1" applyFont="1" applyBorder="1" applyAlignment="1">
      <alignment horizontal="right" vertical="center"/>
    </xf>
    <xf numFmtId="178" fontId="5" fillId="0" borderId="0" xfId="0" applyNumberFormat="1" applyFont="1" applyBorder="1" applyAlignment="1">
      <alignment horizontal="right" vertical="center"/>
    </xf>
    <xf numFmtId="0" fontId="5" fillId="0" borderId="92" xfId="0" applyFont="1" applyBorder="1" applyAlignment="1">
      <alignment horizontal="center" vertical="center"/>
    </xf>
    <xf numFmtId="177" fontId="5" fillId="0" borderId="0" xfId="0" applyNumberFormat="1" applyFont="1" applyAlignment="1">
      <alignment horizontal="right" vertical="center" shrinkToFit="1"/>
    </xf>
    <xf numFmtId="213" fontId="5" fillId="0" borderId="0" xfId="0" applyNumberFormat="1" applyFont="1" applyAlignment="1">
      <alignment horizontal="right" vertical="center"/>
    </xf>
    <xf numFmtId="41" fontId="5" fillId="0" borderId="125" xfId="0" applyNumberFormat="1" applyFont="1" applyBorder="1" applyAlignment="1">
      <alignment horizontal="right" vertical="center"/>
    </xf>
    <xf numFmtId="41" fontId="5" fillId="0" borderId="131"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5" fillId="0" borderId="149" xfId="0" applyNumberFormat="1" applyFont="1" applyBorder="1" applyAlignment="1">
      <alignment horizontal="right" vertical="center"/>
    </xf>
    <xf numFmtId="179" fontId="5" fillId="0" borderId="31" xfId="0" applyNumberFormat="1" applyFont="1" applyBorder="1" applyAlignment="1">
      <alignment horizontal="right" vertical="center"/>
    </xf>
    <xf numFmtId="179" fontId="5" fillId="0" borderId="10" xfId="0" applyNumberFormat="1" applyFont="1" applyBorder="1" applyAlignment="1">
      <alignment horizontal="right" vertical="center"/>
    </xf>
    <xf numFmtId="179" fontId="5" fillId="0" borderId="127" xfId="0" applyNumberFormat="1" applyFont="1" applyBorder="1" applyAlignment="1">
      <alignment vertical="center"/>
    </xf>
    <xf numFmtId="179" fontId="5" fillId="0" borderId="0" xfId="0" applyNumberFormat="1" applyFont="1" applyAlignment="1">
      <alignment vertical="center"/>
    </xf>
    <xf numFmtId="179" fontId="5" fillId="0" borderId="95" xfId="0" applyNumberFormat="1" applyFont="1" applyBorder="1" applyAlignment="1">
      <alignment vertical="center"/>
    </xf>
    <xf numFmtId="0" fontId="5" fillId="0" borderId="86" xfId="0" applyFont="1" applyBorder="1" applyAlignment="1">
      <alignment horizontal="distributed" vertical="center" shrinkToFit="1"/>
    </xf>
    <xf numFmtId="0" fontId="6" fillId="0" borderId="86" xfId="0" applyFont="1" applyBorder="1" applyAlignment="1">
      <alignment horizontal="distributed" vertical="center" shrinkToFit="1"/>
    </xf>
    <xf numFmtId="0" fontId="14" fillId="0" borderId="0" xfId="0" applyFont="1">
      <alignment vertical="center"/>
    </xf>
    <xf numFmtId="0" fontId="15" fillId="0" borderId="0" xfId="0" applyFont="1">
      <alignment vertical="center"/>
    </xf>
    <xf numFmtId="0" fontId="6" fillId="0" borderId="143" xfId="0" applyFont="1" applyBorder="1" applyAlignment="1">
      <alignment horizontal="center" vertical="center" shrinkToFit="1"/>
    </xf>
    <xf numFmtId="0" fontId="5" fillId="0" borderId="0" xfId="0" applyFont="1" applyBorder="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2" borderId="0" xfId="0" applyFont="1" applyFill="1" applyBorder="1">
      <alignment vertical="center"/>
    </xf>
    <xf numFmtId="0" fontId="14" fillId="0" borderId="0" xfId="0" applyFont="1" applyAlignment="1">
      <alignment horizontal="left" vertical="center"/>
    </xf>
    <xf numFmtId="0" fontId="14" fillId="0" borderId="124" xfId="0" applyFont="1" applyBorder="1" applyAlignment="1">
      <alignment horizontal="left" vertical="center"/>
    </xf>
    <xf numFmtId="0" fontId="14" fillId="0" borderId="124" xfId="0" applyFont="1" applyBorder="1" applyAlignment="1">
      <alignment horizontal="center" vertical="center"/>
    </xf>
    <xf numFmtId="177" fontId="14" fillId="0" borderId="124" xfId="0" applyNumberFormat="1" applyFont="1" applyBorder="1" applyAlignment="1">
      <alignment horizontal="right" vertical="center"/>
    </xf>
    <xf numFmtId="177" fontId="14" fillId="0" borderId="0" xfId="0" applyNumberFormat="1" applyFont="1" applyAlignment="1">
      <alignment horizontal="right" vertical="center"/>
    </xf>
    <xf numFmtId="176" fontId="14" fillId="0" borderId="124" xfId="0" applyNumberFormat="1" applyFont="1" applyBorder="1">
      <alignment vertical="center"/>
    </xf>
    <xf numFmtId="0" fontId="16" fillId="0" borderId="0" xfId="0" applyFont="1">
      <alignment vertical="center"/>
    </xf>
    <xf numFmtId="0" fontId="16" fillId="0" borderId="124" xfId="0" applyFont="1" applyBorder="1" applyAlignment="1">
      <alignment horizontal="right" vertical="center" wrapText="1"/>
    </xf>
    <xf numFmtId="0" fontId="16" fillId="0" borderId="124" xfId="0" applyFont="1" applyBorder="1" applyAlignment="1">
      <alignment horizontal="right" vertical="center"/>
    </xf>
    <xf numFmtId="176" fontId="14" fillId="0" borderId="124" xfId="0" applyNumberFormat="1" applyFont="1" applyBorder="1" applyAlignment="1">
      <alignment horizontal="right" vertical="center"/>
    </xf>
    <xf numFmtId="177" fontId="14" fillId="0" borderId="0" xfId="0" applyNumberFormat="1" applyFont="1">
      <alignment vertical="center"/>
    </xf>
    <xf numFmtId="201" fontId="14" fillId="0" borderId="0" xfId="0" applyNumberFormat="1" applyFont="1" applyAlignment="1">
      <alignment horizontal="right" vertical="center"/>
    </xf>
    <xf numFmtId="0" fontId="14" fillId="0" borderId="0" xfId="0" applyFont="1" applyAlignment="1">
      <alignment horizontal="center" vertical="center"/>
    </xf>
    <xf numFmtId="38" fontId="14" fillId="0" borderId="0" xfId="1" applyFont="1" applyFill="1" applyBorder="1" applyProtection="1">
      <alignment vertical="center"/>
    </xf>
    <xf numFmtId="0" fontId="16" fillId="0" borderId="124" xfId="0" applyFont="1" applyBorder="1" applyAlignment="1">
      <alignment horizontal="center" vertical="center" wrapText="1"/>
    </xf>
    <xf numFmtId="177" fontId="14" fillId="0" borderId="124" xfId="0" applyNumberFormat="1" applyFont="1" applyBorder="1">
      <alignment vertical="center"/>
    </xf>
    <xf numFmtId="201" fontId="14" fillId="0" borderId="0" xfId="7" applyNumberFormat="1" applyFont="1" applyAlignment="1">
      <alignment horizontal="left" vertical="center"/>
    </xf>
    <xf numFmtId="38" fontId="14" fillId="0" borderId="0" xfId="0" applyNumberFormat="1" applyFont="1">
      <alignment vertical="center"/>
    </xf>
    <xf numFmtId="0" fontId="14" fillId="0" borderId="124" xfId="0" applyFont="1" applyBorder="1">
      <alignment vertical="center"/>
    </xf>
    <xf numFmtId="0" fontId="5" fillId="0" borderId="139" xfId="0" applyFont="1" applyBorder="1" applyAlignment="1">
      <alignment horizontal="center" vertical="center"/>
    </xf>
    <xf numFmtId="0" fontId="5" fillId="0" borderId="50"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55" xfId="0" applyFont="1" applyBorder="1" applyAlignment="1">
      <alignment horizontal="center" vertical="center"/>
    </xf>
    <xf numFmtId="0" fontId="5" fillId="0" borderId="117" xfId="0" applyFont="1" applyBorder="1" applyAlignment="1">
      <alignment horizontal="center" vertical="center"/>
    </xf>
    <xf numFmtId="0" fontId="5" fillId="0" borderId="99" xfId="0" applyFont="1" applyBorder="1" applyAlignment="1">
      <alignment horizontal="center" vertical="center"/>
    </xf>
    <xf numFmtId="0" fontId="5" fillId="3" borderId="129" xfId="0" applyFont="1" applyFill="1" applyBorder="1" applyAlignment="1">
      <alignment horizontal="distributed" vertical="center"/>
    </xf>
    <xf numFmtId="0" fontId="5" fillId="3" borderId="155" xfId="0" applyFont="1" applyFill="1" applyBorder="1" applyAlignment="1">
      <alignment horizontal="distributed" vertical="center"/>
    </xf>
    <xf numFmtId="0" fontId="5" fillId="0" borderId="129" xfId="0" applyFont="1" applyBorder="1" applyAlignment="1">
      <alignment horizontal="distributed" vertical="center"/>
    </xf>
    <xf numFmtId="0" fontId="5" fillId="0" borderId="155" xfId="0" applyFont="1" applyBorder="1" applyAlignment="1">
      <alignment horizontal="distributed" vertical="center"/>
    </xf>
    <xf numFmtId="0" fontId="5" fillId="3" borderId="140" xfId="0" applyFont="1" applyFill="1" applyBorder="1" applyAlignment="1">
      <alignment horizontal="distributed" vertical="center"/>
    </xf>
    <xf numFmtId="0" fontId="5" fillId="3" borderId="141" xfId="0" applyFont="1" applyFill="1" applyBorder="1" applyAlignment="1">
      <alignment horizontal="distributed" vertical="center"/>
    </xf>
    <xf numFmtId="0" fontId="5" fillId="0" borderId="0" xfId="0" applyFont="1" applyAlignment="1">
      <alignment horizontal="left" vertical="center" wrapText="1"/>
    </xf>
    <xf numFmtId="0" fontId="12" fillId="0" borderId="0" xfId="0" applyFont="1" applyAlignment="1">
      <alignment horizontal="center" vertical="center"/>
    </xf>
    <xf numFmtId="0" fontId="5" fillId="0" borderId="173" xfId="0" applyFont="1" applyBorder="1" applyAlignment="1">
      <alignment horizontal="center" vertical="center"/>
    </xf>
    <xf numFmtId="0" fontId="5" fillId="0" borderId="158" xfId="0" applyFont="1" applyBorder="1" applyAlignment="1">
      <alignment horizontal="center" vertical="center"/>
    </xf>
    <xf numFmtId="0" fontId="5" fillId="0" borderId="116" xfId="0" applyFont="1" applyBorder="1" applyAlignment="1">
      <alignment horizontal="center" vertical="center"/>
    </xf>
    <xf numFmtId="0" fontId="5" fillId="0" borderId="177" xfId="0" applyFont="1" applyBorder="1" applyAlignment="1">
      <alignment horizontal="center"/>
    </xf>
    <xf numFmtId="0" fontId="5" fillId="0" borderId="172" xfId="0" applyFont="1" applyBorder="1" applyAlignment="1">
      <alignment horizontal="center"/>
    </xf>
    <xf numFmtId="0" fontId="5" fillId="0" borderId="177" xfId="0" applyFont="1" applyBorder="1" applyAlignment="1">
      <alignment horizontal="center" vertical="center"/>
    </xf>
    <xf numFmtId="0" fontId="5" fillId="0" borderId="178" xfId="0" applyFont="1" applyBorder="1" applyAlignment="1">
      <alignment horizontal="center" vertical="center"/>
    </xf>
    <xf numFmtId="0" fontId="5" fillId="0" borderId="97" xfId="0" applyFont="1" applyBorder="1" applyAlignment="1">
      <alignment horizontal="center" vertical="center"/>
    </xf>
    <xf numFmtId="0" fontId="5" fillId="0" borderId="101" xfId="0" applyFont="1" applyBorder="1" applyAlignment="1">
      <alignment horizontal="center" vertical="center"/>
    </xf>
    <xf numFmtId="0" fontId="5" fillId="0" borderId="195" xfId="0" applyFont="1" applyBorder="1" applyAlignment="1">
      <alignment horizontal="center" vertical="center"/>
    </xf>
    <xf numFmtId="0" fontId="5" fillId="0" borderId="193" xfId="0" applyFont="1" applyBorder="1" applyAlignment="1">
      <alignment horizontal="center" vertical="center"/>
    </xf>
    <xf numFmtId="0" fontId="5" fillId="0" borderId="194" xfId="0" applyFont="1" applyBorder="1" applyAlignment="1">
      <alignment horizontal="center" vertical="center"/>
    </xf>
    <xf numFmtId="0" fontId="7" fillId="0" borderId="0" xfId="0" applyFont="1" applyAlignment="1">
      <alignment horizontal="right" vertical="center" wrapText="1"/>
    </xf>
    <xf numFmtId="0" fontId="5"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91" xfId="0" applyFont="1" applyBorder="1" applyAlignment="1">
      <alignment horizontal="center" vertical="center"/>
    </xf>
    <xf numFmtId="0" fontId="5" fillId="0" borderId="192" xfId="0" applyFont="1" applyBorder="1" applyAlignment="1">
      <alignment horizontal="center" vertical="center"/>
    </xf>
    <xf numFmtId="188" fontId="5" fillId="0" borderId="10" xfId="1" applyNumberFormat="1" applyFont="1" applyFill="1" applyBorder="1" applyAlignment="1">
      <alignment vertical="center"/>
    </xf>
    <xf numFmtId="188" fontId="5" fillId="0" borderId="0" xfId="1" applyNumberFormat="1" applyFont="1" applyFill="1" applyBorder="1" applyAlignment="1">
      <alignment vertical="center"/>
    </xf>
    <xf numFmtId="188" fontId="5" fillId="0" borderId="95" xfId="1" applyNumberFormat="1" applyFont="1" applyFill="1" applyBorder="1" applyAlignment="1">
      <alignment vertical="center"/>
    </xf>
    <xf numFmtId="188" fontId="5" fillId="0" borderId="185" xfId="1" applyNumberFormat="1" applyFont="1" applyFill="1" applyBorder="1" applyAlignment="1">
      <alignment vertical="center"/>
    </xf>
    <xf numFmtId="188" fontId="5" fillId="0" borderId="169" xfId="1" applyNumberFormat="1" applyFont="1" applyFill="1" applyBorder="1" applyAlignment="1">
      <alignment vertical="center"/>
    </xf>
    <xf numFmtId="188" fontId="5" fillId="0" borderId="189" xfId="1" applyNumberFormat="1" applyFont="1" applyFill="1" applyBorder="1" applyAlignment="1">
      <alignment vertical="center"/>
    </xf>
    <xf numFmtId="188" fontId="5" fillId="0" borderId="184" xfId="1" applyNumberFormat="1" applyFont="1" applyFill="1" applyBorder="1" applyAlignment="1">
      <alignment vertical="center"/>
    </xf>
    <xf numFmtId="188" fontId="5" fillId="0" borderId="55" xfId="1" applyNumberFormat="1" applyFont="1" applyFill="1" applyBorder="1" applyAlignment="1">
      <alignment vertical="center"/>
    </xf>
    <xf numFmtId="179" fontId="5" fillId="0" borderId="10" xfId="0" applyNumberFormat="1" applyFont="1" applyBorder="1" applyAlignment="1">
      <alignment vertical="center"/>
    </xf>
    <xf numFmtId="179" fontId="5" fillId="0" borderId="0" xfId="0" applyNumberFormat="1" applyFont="1" applyAlignment="1">
      <alignment vertical="center"/>
    </xf>
    <xf numFmtId="179" fontId="5" fillId="0" borderId="55" xfId="0" applyNumberFormat="1" applyFont="1" applyBorder="1" applyAlignment="1">
      <alignment vertical="center"/>
    </xf>
    <xf numFmtId="179" fontId="5" fillId="0" borderId="185" xfId="0" applyNumberFormat="1" applyFont="1" applyBorder="1" applyAlignment="1">
      <alignment vertical="center"/>
    </xf>
    <xf numFmtId="179" fontId="5" fillId="0" borderId="169" xfId="0" applyNumberFormat="1" applyFont="1" applyBorder="1" applyAlignment="1">
      <alignment vertical="center"/>
    </xf>
    <xf numFmtId="179" fontId="5" fillId="0" borderId="184" xfId="0" applyNumberFormat="1" applyFont="1" applyBorder="1" applyAlignment="1">
      <alignment vertical="center"/>
    </xf>
    <xf numFmtId="0" fontId="5" fillId="0" borderId="0" xfId="0" applyFont="1" applyBorder="1" applyAlignment="1">
      <alignment horizontal="center" vertical="center"/>
    </xf>
    <xf numFmtId="0" fontId="5" fillId="0" borderId="140" xfId="0" applyFont="1" applyBorder="1" applyAlignment="1">
      <alignment horizontal="center" vertical="center"/>
    </xf>
    <xf numFmtId="0" fontId="5" fillId="0" borderId="127" xfId="0" applyFont="1" applyBorder="1" applyAlignment="1">
      <alignment horizontal="center" vertical="center"/>
    </xf>
    <xf numFmtId="0" fontId="5" fillId="0" borderId="141" xfId="0" applyFont="1" applyBorder="1" applyAlignment="1">
      <alignment horizontal="center" vertical="center"/>
    </xf>
    <xf numFmtId="0" fontId="5" fillId="0" borderId="180" xfId="0" applyFont="1" applyBorder="1" applyAlignment="1">
      <alignment horizontal="center" vertical="center"/>
    </xf>
    <xf numFmtId="0" fontId="5" fillId="0" borderId="98" xfId="0" applyFont="1" applyBorder="1" applyAlignment="1">
      <alignment horizontal="center" vertical="center"/>
    </xf>
    <xf numFmtId="0" fontId="5" fillId="0" borderId="182" xfId="0" applyFont="1" applyBorder="1" applyAlignment="1">
      <alignment horizontal="center" vertical="center"/>
    </xf>
    <xf numFmtId="0" fontId="5" fillId="0" borderId="169" xfId="0" applyFont="1" applyBorder="1" applyAlignment="1">
      <alignment horizontal="center" vertical="center"/>
    </xf>
    <xf numFmtId="0" fontId="5" fillId="0" borderId="184" xfId="0" applyFont="1" applyBorder="1" applyAlignment="1">
      <alignment horizontal="center" vertical="center"/>
    </xf>
    <xf numFmtId="0" fontId="5" fillId="0" borderId="174" xfId="0" applyFont="1" applyBorder="1" applyAlignment="1">
      <alignment horizontal="center" vertical="center"/>
    </xf>
    <xf numFmtId="0" fontId="5" fillId="0" borderId="175" xfId="0" applyFont="1" applyBorder="1" applyAlignment="1">
      <alignment horizontal="center" vertical="center"/>
    </xf>
    <xf numFmtId="0" fontId="5" fillId="0" borderId="176" xfId="0" applyFont="1" applyBorder="1" applyAlignment="1">
      <alignment horizontal="center" vertical="center"/>
    </xf>
    <xf numFmtId="0" fontId="6" fillId="0" borderId="200" xfId="0" applyFont="1" applyBorder="1" applyAlignment="1">
      <alignment horizontal="center" vertical="center" wrapText="1"/>
    </xf>
    <xf numFmtId="0" fontId="6" fillId="0" borderId="201" xfId="0" applyFont="1" applyBorder="1" applyAlignment="1">
      <alignment horizontal="center" vertical="center" wrapText="1"/>
    </xf>
    <xf numFmtId="0" fontId="6" fillId="0" borderId="194" xfId="0" applyFont="1" applyBorder="1" applyAlignment="1">
      <alignment horizontal="center" vertical="center" wrapText="1"/>
    </xf>
    <xf numFmtId="0" fontId="5" fillId="0" borderId="171" xfId="0" applyFont="1" applyBorder="1" applyAlignment="1">
      <alignment horizontal="distributed" vertical="center" justifyLastLine="1"/>
    </xf>
    <xf numFmtId="0" fontId="5" fillId="0" borderId="172" xfId="0" applyFont="1" applyBorder="1" applyAlignment="1">
      <alignment horizontal="distributed" vertical="center" justifyLastLine="1"/>
    </xf>
    <xf numFmtId="0" fontId="5" fillId="0" borderId="139" xfId="0" applyFont="1" applyBorder="1" applyAlignment="1">
      <alignment horizontal="distributed" vertical="center" justifyLastLine="1"/>
    </xf>
    <xf numFmtId="0" fontId="5" fillId="0" borderId="55" xfId="0" applyFont="1" applyBorder="1" applyAlignment="1">
      <alignment horizontal="distributed" vertical="center" justifyLastLine="1"/>
    </xf>
    <xf numFmtId="0" fontId="5" fillId="0" borderId="153" xfId="0" applyFont="1" applyBorder="1" applyAlignment="1">
      <alignment horizontal="distributed" vertical="center" justifyLastLine="1"/>
    </xf>
    <xf numFmtId="0" fontId="5" fillId="0" borderId="154" xfId="0" applyFont="1" applyBorder="1" applyAlignment="1">
      <alignment horizontal="distributed" vertical="center" justifyLastLine="1"/>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73" xfId="0" applyFont="1" applyBorder="1" applyAlignment="1">
      <alignment horizontal="center" vertical="center" wrapText="1"/>
    </xf>
    <xf numFmtId="0" fontId="5" fillId="0" borderId="158" xfId="0" applyFont="1" applyBorder="1" applyAlignment="1">
      <alignment horizontal="center" vertical="center" wrapText="1"/>
    </xf>
    <xf numFmtId="0" fontId="5" fillId="0" borderId="116" xfId="0" applyFont="1" applyBorder="1" applyAlignment="1">
      <alignment horizontal="center" vertical="center" wrapText="1"/>
    </xf>
    <xf numFmtId="177" fontId="5" fillId="0" borderId="127" xfId="0" applyNumberFormat="1" applyFont="1" applyBorder="1" applyAlignment="1">
      <alignment vertical="center"/>
    </xf>
    <xf numFmtId="177" fontId="5" fillId="0" borderId="0" xfId="0" applyNumberFormat="1" applyFont="1" applyAlignment="1">
      <alignment vertical="center"/>
    </xf>
    <xf numFmtId="0" fontId="5" fillId="0" borderId="96" xfId="0" applyFont="1" applyBorder="1" applyAlignment="1">
      <alignment horizontal="center" vertical="center"/>
    </xf>
    <xf numFmtId="0" fontId="5" fillId="0" borderId="16" xfId="0" applyFont="1" applyBorder="1" applyAlignment="1">
      <alignment horizontal="center" vertical="center"/>
    </xf>
    <xf numFmtId="0" fontId="5" fillId="0" borderId="181" xfId="0" applyFont="1" applyBorder="1" applyAlignment="1">
      <alignment horizontal="center" vertical="center"/>
    </xf>
    <xf numFmtId="188" fontId="5" fillId="0" borderId="7" xfId="1" applyNumberFormat="1" applyFont="1" applyFill="1" applyBorder="1" applyAlignment="1">
      <alignment vertical="center"/>
    </xf>
    <xf numFmtId="188" fontId="5" fillId="0" borderId="127" xfId="1" applyNumberFormat="1" applyFont="1" applyFill="1" applyBorder="1" applyAlignment="1">
      <alignment vertical="center"/>
    </xf>
    <xf numFmtId="188" fontId="5" fillId="0" borderId="141" xfId="1" applyNumberFormat="1" applyFont="1" applyFill="1" applyBorder="1" applyAlignment="1">
      <alignment vertical="center"/>
    </xf>
    <xf numFmtId="0" fontId="5" fillId="0" borderId="108" xfId="0" applyFont="1" applyBorder="1" applyAlignment="1">
      <alignment horizontal="center" vertical="center"/>
    </xf>
    <xf numFmtId="0" fontId="5" fillId="0" borderId="199" xfId="0" applyFont="1" applyBorder="1" applyAlignment="1">
      <alignment horizontal="center" vertical="center"/>
    </xf>
    <xf numFmtId="188" fontId="5" fillId="0" borderId="166" xfId="1" applyNumberFormat="1" applyFont="1" applyFill="1" applyBorder="1" applyAlignment="1">
      <alignment vertical="center"/>
    </xf>
    <xf numFmtId="188" fontId="5" fillId="0" borderId="145" xfId="0" applyNumberFormat="1" applyFont="1" applyBorder="1" applyAlignment="1">
      <alignment vertical="center"/>
    </xf>
    <xf numFmtId="0" fontId="5" fillId="0" borderId="0" xfId="0" applyFont="1" applyAlignment="1">
      <alignment horizontal="right" vertical="center" indent="1"/>
    </xf>
    <xf numFmtId="179" fontId="5" fillId="0" borderId="196" xfId="0" applyNumberFormat="1" applyFont="1" applyBorder="1" applyAlignment="1">
      <alignment vertical="center"/>
    </xf>
    <xf numFmtId="179" fontId="5" fillId="0" borderId="197" xfId="0" applyNumberFormat="1" applyFont="1" applyBorder="1" applyAlignment="1">
      <alignment vertical="center"/>
    </xf>
    <xf numFmtId="179" fontId="5" fillId="0" borderId="198" xfId="0" applyNumberFormat="1" applyFont="1" applyBorder="1" applyAlignment="1">
      <alignment vertical="center"/>
    </xf>
    <xf numFmtId="179" fontId="5" fillId="0" borderId="7" xfId="0" applyNumberFormat="1" applyFont="1" applyBorder="1" applyAlignment="1">
      <alignment vertical="center"/>
    </xf>
    <xf numFmtId="179" fontId="5" fillId="0" borderId="127" xfId="0" applyNumberFormat="1" applyFont="1" applyBorder="1" applyAlignment="1">
      <alignment vertical="center"/>
    </xf>
    <xf numFmtId="179" fontId="5" fillId="0" borderId="141" xfId="0" applyNumberFormat="1" applyFont="1" applyBorder="1" applyAlignment="1">
      <alignment vertical="center"/>
    </xf>
    <xf numFmtId="179" fontId="5" fillId="0" borderId="0" xfId="0" applyNumberFormat="1" applyFont="1" applyBorder="1" applyAlignment="1">
      <alignment vertical="center"/>
    </xf>
    <xf numFmtId="179" fontId="5" fillId="0" borderId="95" xfId="0" applyNumberFormat="1" applyFont="1" applyBorder="1" applyAlignment="1">
      <alignment vertical="center"/>
    </xf>
    <xf numFmtId="179" fontId="5" fillId="0" borderId="166" xfId="0" applyNumberFormat="1" applyFont="1" applyBorder="1" applyAlignment="1">
      <alignment vertical="center"/>
    </xf>
    <xf numFmtId="0" fontId="5" fillId="0" borderId="187" xfId="0" applyFont="1" applyBorder="1" applyAlignment="1">
      <alignment horizontal="center" vertical="center"/>
    </xf>
    <xf numFmtId="177" fontId="5" fillId="0" borderId="0" xfId="0" applyNumberFormat="1" applyFont="1" applyAlignment="1">
      <alignment horizontal="right" vertical="center"/>
    </xf>
    <xf numFmtId="177" fontId="5" fillId="0" borderId="95" xfId="0" applyNumberFormat="1" applyFont="1" applyBorder="1" applyAlignment="1">
      <alignment horizontal="right"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6" fillId="0" borderId="0" xfId="0" applyFont="1" applyAlignment="1">
      <alignment horizontal="center" vertical="center"/>
    </xf>
    <xf numFmtId="177" fontId="5" fillId="0" borderId="31" xfId="0" applyNumberFormat="1" applyFont="1" applyBorder="1" applyAlignment="1">
      <alignment horizontal="right" vertical="center"/>
    </xf>
    <xf numFmtId="177" fontId="5" fillId="0" borderId="36" xfId="0" applyNumberFormat="1" applyFont="1" applyBorder="1" applyAlignment="1">
      <alignment horizontal="right" vertical="center"/>
    </xf>
    <xf numFmtId="183" fontId="5" fillId="0" borderId="0" xfId="0" applyNumberFormat="1" applyFont="1" applyAlignment="1">
      <alignment horizontal="right" vertical="center" shrinkToFit="1"/>
    </xf>
    <xf numFmtId="0" fontId="5" fillId="0" borderId="96" xfId="0" applyFont="1" applyBorder="1" applyAlignment="1">
      <alignment horizontal="center" vertical="center" shrinkToFit="1"/>
    </xf>
    <xf numFmtId="0" fontId="5" fillId="0" borderId="108" xfId="0" applyFont="1" applyBorder="1" applyAlignment="1">
      <alignment horizontal="center" vertical="center" shrinkToFit="1"/>
    </xf>
    <xf numFmtId="0" fontId="5" fillId="0" borderId="25" xfId="0" applyFont="1" applyBorder="1" applyAlignment="1">
      <alignment horizontal="center" vertical="center" wrapText="1"/>
    </xf>
    <xf numFmtId="0" fontId="5" fillId="0" borderId="100" xfId="0" applyFont="1" applyBorder="1" applyAlignment="1">
      <alignment horizontal="center" vertical="center"/>
    </xf>
    <xf numFmtId="179" fontId="5" fillId="0" borderId="0" xfId="0" applyNumberFormat="1" applyFont="1" applyAlignment="1">
      <alignment horizontal="right" vertical="center"/>
    </xf>
    <xf numFmtId="179" fontId="5" fillId="0" borderId="95" xfId="0" applyNumberFormat="1" applyFont="1" applyBorder="1" applyAlignment="1">
      <alignment horizontal="right" vertical="center"/>
    </xf>
    <xf numFmtId="0" fontId="5" fillId="0" borderId="173" xfId="0" applyFont="1" applyBorder="1" applyAlignment="1">
      <alignment horizontal="center" vertical="center" wrapText="1" shrinkToFit="1"/>
    </xf>
    <xf numFmtId="0" fontId="5" fillId="0" borderId="116" xfId="0" applyFont="1" applyBorder="1" applyAlignment="1">
      <alignment horizontal="center" vertical="center" wrapText="1" shrinkToFit="1"/>
    </xf>
    <xf numFmtId="185" fontId="5" fillId="0" borderId="127" xfId="0" applyNumberFormat="1" applyFont="1" applyBorder="1" applyAlignment="1">
      <alignment horizontal="center" vertical="center" shrinkToFit="1"/>
    </xf>
    <xf numFmtId="185" fontId="5" fillId="0" borderId="0" xfId="0" applyNumberFormat="1" applyFont="1" applyAlignment="1">
      <alignment horizontal="center" vertical="center" shrinkToFit="1"/>
    </xf>
    <xf numFmtId="183" fontId="5" fillId="0" borderId="127" xfId="0" applyNumberFormat="1" applyFont="1" applyBorder="1" applyAlignment="1">
      <alignment horizontal="right" vertical="center" shrinkToFit="1"/>
    </xf>
    <xf numFmtId="0" fontId="5" fillId="0" borderId="202" xfId="0" applyFont="1" applyBorder="1" applyAlignment="1">
      <alignment horizontal="center" vertical="center"/>
    </xf>
    <xf numFmtId="0" fontId="5" fillId="0" borderId="118" xfId="0" applyFont="1" applyBorder="1" applyAlignment="1">
      <alignment horizontal="center" vertical="center"/>
    </xf>
    <xf numFmtId="183" fontId="5" fillId="0" borderId="0" xfId="1" applyNumberFormat="1" applyFont="1" applyFill="1" applyBorder="1" applyAlignment="1" applyProtection="1">
      <alignment horizontal="right" vertical="center"/>
    </xf>
    <xf numFmtId="184" fontId="5" fillId="0" borderId="0" xfId="1" applyNumberFormat="1" applyFont="1" applyFill="1" applyBorder="1" applyAlignment="1" applyProtection="1">
      <alignment horizontal="center" vertical="center"/>
    </xf>
    <xf numFmtId="177" fontId="5" fillId="0" borderId="127" xfId="0" applyNumberFormat="1" applyFont="1" applyBorder="1" applyAlignment="1">
      <alignment horizontal="right" vertical="center"/>
    </xf>
    <xf numFmtId="184" fontId="5" fillId="0" borderId="0" xfId="0" applyNumberFormat="1" applyFont="1" applyAlignment="1">
      <alignment horizontal="center" vertical="center"/>
    </xf>
    <xf numFmtId="184" fontId="5" fillId="0" borderId="0" xfId="0" applyNumberFormat="1" applyFont="1" applyAlignment="1">
      <alignment horizontal="center" vertical="center" shrinkToFit="1"/>
    </xf>
    <xf numFmtId="179" fontId="5" fillId="0" borderId="0" xfId="0" applyNumberFormat="1" applyFont="1" applyAlignment="1">
      <alignment horizontal="right" vertical="center" shrinkToFit="1"/>
    </xf>
    <xf numFmtId="184" fontId="5" fillId="0" borderId="127" xfId="0" applyNumberFormat="1" applyFont="1" applyBorder="1" applyAlignment="1">
      <alignment horizontal="center" vertical="center" shrinkToFit="1"/>
    </xf>
    <xf numFmtId="179" fontId="5" fillId="0" borderId="127" xfId="0" applyNumberFormat="1" applyFont="1" applyBorder="1" applyAlignment="1">
      <alignment horizontal="right" vertical="center"/>
    </xf>
    <xf numFmtId="182" fontId="5" fillId="0" borderId="169" xfId="0" applyNumberFormat="1" applyFont="1" applyBorder="1" applyAlignment="1">
      <alignment horizontal="right" vertical="center"/>
    </xf>
    <xf numFmtId="182" fontId="5" fillId="0" borderId="0" xfId="0" applyNumberFormat="1" applyFont="1" applyAlignment="1">
      <alignment horizontal="right" vertical="center"/>
    </xf>
    <xf numFmtId="177" fontId="5" fillId="0" borderId="0" xfId="0" applyNumberFormat="1" applyFont="1">
      <alignment vertical="center"/>
    </xf>
    <xf numFmtId="177" fontId="5" fillId="0" borderId="169" xfId="0" applyNumberFormat="1" applyFont="1" applyBorder="1">
      <alignment vertical="center"/>
    </xf>
    <xf numFmtId="177" fontId="5" fillId="0" borderId="169" xfId="0" applyNumberFormat="1" applyFont="1" applyBorder="1" applyAlignment="1">
      <alignment horizontal="right" vertical="center"/>
    </xf>
    <xf numFmtId="184" fontId="5" fillId="0" borderId="169" xfId="1" applyNumberFormat="1" applyFont="1" applyFill="1" applyBorder="1" applyAlignment="1" applyProtection="1">
      <alignment horizontal="center" vertical="center"/>
    </xf>
    <xf numFmtId="184" fontId="5" fillId="0" borderId="169" xfId="0" applyNumberFormat="1" applyFont="1" applyBorder="1" applyAlignment="1">
      <alignment horizontal="center" vertical="center"/>
    </xf>
    <xf numFmtId="183" fontId="5" fillId="0" borderId="169" xfId="1" applyNumberFormat="1" applyFont="1" applyFill="1" applyBorder="1" applyAlignment="1" applyProtection="1">
      <alignment horizontal="right" vertical="center"/>
    </xf>
    <xf numFmtId="0" fontId="5" fillId="0" borderId="0" xfId="0" applyFont="1" applyAlignment="1">
      <alignment horizontal="right" vertical="center"/>
    </xf>
    <xf numFmtId="183" fontId="5" fillId="0" borderId="169" xfId="0" applyNumberFormat="1" applyFont="1" applyBorder="1" applyAlignment="1">
      <alignment horizontal="right" vertical="center"/>
    </xf>
    <xf numFmtId="183" fontId="5" fillId="0" borderId="0" xfId="0" applyNumberFormat="1" applyFont="1" applyAlignment="1">
      <alignment horizontal="right" vertical="center"/>
    </xf>
    <xf numFmtId="179" fontId="5" fillId="0" borderId="166" xfId="0" applyNumberFormat="1" applyFont="1" applyBorder="1" applyAlignment="1">
      <alignment horizontal="right" vertical="center"/>
    </xf>
    <xf numFmtId="0" fontId="5" fillId="0" borderId="77" xfId="0" applyFont="1" applyBorder="1" applyAlignment="1">
      <alignment horizontal="center" vertical="center"/>
    </xf>
    <xf numFmtId="0" fontId="5" fillId="0" borderId="83" xfId="0" applyFont="1" applyBorder="1" applyAlignment="1">
      <alignment horizontal="center" vertical="center"/>
    </xf>
    <xf numFmtId="0" fontId="5" fillId="0" borderId="78" xfId="0" applyFont="1" applyBorder="1" applyAlignment="1">
      <alignment horizontal="center" vertical="center"/>
    </xf>
    <xf numFmtId="0" fontId="5" fillId="0" borderId="59" xfId="0" applyFont="1" applyBorder="1" applyAlignment="1">
      <alignment horizontal="center" vertical="center"/>
    </xf>
    <xf numFmtId="0" fontId="5" fillId="0" borderId="177" xfId="0" applyFont="1" applyBorder="1" applyAlignment="1">
      <alignment horizontal="center" vertical="center" wrapText="1"/>
    </xf>
    <xf numFmtId="0" fontId="5" fillId="0" borderId="17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01" xfId="0" applyFont="1" applyBorder="1" applyAlignment="1">
      <alignment horizontal="center" vertical="center" wrapText="1"/>
    </xf>
    <xf numFmtId="183" fontId="5" fillId="0" borderId="0" xfId="1" applyNumberFormat="1" applyFont="1" applyFill="1" applyBorder="1" applyProtection="1">
      <alignment vertical="center"/>
    </xf>
    <xf numFmtId="182" fontId="5" fillId="0" borderId="0" xfId="0" applyNumberFormat="1" applyFont="1" applyAlignment="1">
      <alignment horizontal="center" vertical="center"/>
    </xf>
    <xf numFmtId="177" fontId="5" fillId="0" borderId="0" xfId="0" applyNumberFormat="1" applyFont="1" applyAlignment="1">
      <alignment horizontal="center" vertical="center"/>
    </xf>
    <xf numFmtId="182" fontId="5" fillId="0" borderId="31" xfId="0" applyNumberFormat="1" applyFont="1" applyBorder="1" applyAlignment="1">
      <alignment horizontal="center" vertical="center"/>
    </xf>
    <xf numFmtId="183" fontId="5" fillId="0" borderId="169" xfId="1" applyNumberFormat="1" applyFont="1" applyFill="1" applyBorder="1" applyProtection="1">
      <alignment vertical="center"/>
    </xf>
    <xf numFmtId="177" fontId="5" fillId="0" borderId="189" xfId="0" applyNumberFormat="1" applyFont="1" applyBorder="1" applyAlignment="1">
      <alignment horizontal="right" vertical="center"/>
    </xf>
    <xf numFmtId="188" fontId="5" fillId="0" borderId="0" xfId="0" applyNumberFormat="1" applyFont="1" applyAlignment="1">
      <alignment horizontal="right" vertical="center"/>
    </xf>
    <xf numFmtId="0" fontId="5" fillId="0" borderId="207" xfId="0" applyFont="1" applyBorder="1" applyAlignment="1">
      <alignment horizontal="center" vertical="center"/>
    </xf>
    <xf numFmtId="0" fontId="5" fillId="0" borderId="208"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181" fontId="5" fillId="0" borderId="0" xfId="0" applyNumberFormat="1" applyFont="1" applyAlignment="1">
      <alignment horizontal="center" vertical="center"/>
    </xf>
    <xf numFmtId="188" fontId="5" fillId="0" borderId="167" xfId="0" applyNumberFormat="1" applyFont="1" applyBorder="1" applyAlignment="1">
      <alignment horizontal="right" vertical="center"/>
    </xf>
    <xf numFmtId="179" fontId="5" fillId="0" borderId="167" xfId="0" applyNumberFormat="1" applyFont="1" applyBorder="1" applyAlignment="1">
      <alignment horizontal="right" vertical="center"/>
    </xf>
    <xf numFmtId="181" fontId="5" fillId="0" borderId="0" xfId="0" applyNumberFormat="1" applyFont="1" applyAlignment="1">
      <alignment horizontal="right" vertical="center"/>
    </xf>
    <xf numFmtId="0" fontId="5" fillId="0" borderId="213" xfId="0" applyFont="1" applyBorder="1" applyAlignment="1">
      <alignment horizontal="center" vertical="center"/>
    </xf>
    <xf numFmtId="177" fontId="5" fillId="0" borderId="119" xfId="0" applyNumberFormat="1" applyFont="1" applyBorder="1" applyAlignment="1">
      <alignment horizontal="center" vertical="center"/>
    </xf>
    <xf numFmtId="177" fontId="5" fillId="0" borderId="104" xfId="0" applyNumberFormat="1" applyFont="1" applyBorder="1" applyAlignment="1">
      <alignment horizontal="center" vertical="center"/>
    </xf>
    <xf numFmtId="177" fontId="5" fillId="0" borderId="94" xfId="0" applyNumberFormat="1" applyFont="1" applyBorder="1" applyAlignment="1">
      <alignment horizontal="center" vertical="center"/>
    </xf>
    <xf numFmtId="177" fontId="5" fillId="0" borderId="167" xfId="0" applyNumberFormat="1" applyFont="1" applyBorder="1" applyAlignment="1">
      <alignment horizontal="center" vertical="center"/>
    </xf>
    <xf numFmtId="0" fontId="5" fillId="0" borderId="3" xfId="0" applyFont="1" applyBorder="1" applyAlignment="1">
      <alignment horizontal="center" vertical="center"/>
    </xf>
    <xf numFmtId="177" fontId="5" fillId="0" borderId="127" xfId="0" applyNumberFormat="1" applyFont="1" applyBorder="1" applyAlignment="1">
      <alignment horizontal="center" vertical="center"/>
    </xf>
    <xf numFmtId="177" fontId="5" fillId="0" borderId="45" xfId="0" applyNumberFormat="1" applyFont="1" applyBorder="1" applyAlignment="1">
      <alignment horizontal="center" vertical="center"/>
    </xf>
    <xf numFmtId="0" fontId="5" fillId="0" borderId="16" xfId="0" applyFont="1" applyBorder="1" applyAlignment="1">
      <alignment horizontal="distributed" vertical="center" justifyLastLine="1"/>
    </xf>
    <xf numFmtId="0" fontId="5" fillId="0" borderId="51" xfId="0" applyFont="1" applyBorder="1" applyAlignment="1">
      <alignment horizontal="distributed" vertical="center" justifyLastLine="1"/>
    </xf>
    <xf numFmtId="0" fontId="5" fillId="0" borderId="96" xfId="0" applyFont="1" applyBorder="1" applyAlignment="1">
      <alignment horizontal="distributed" vertical="center" justifyLastLine="1"/>
    </xf>
    <xf numFmtId="183" fontId="5" fillId="0" borderId="167" xfId="0" applyNumberFormat="1" applyFont="1" applyBorder="1" applyAlignment="1">
      <alignment horizontal="center" vertical="center"/>
    </xf>
    <xf numFmtId="184" fontId="5" fillId="0" borderId="167" xfId="0" applyNumberFormat="1" applyFont="1" applyBorder="1" applyAlignment="1">
      <alignment horizontal="center" vertical="center"/>
    </xf>
    <xf numFmtId="0" fontId="5" fillId="0" borderId="213" xfId="0" applyFont="1" applyBorder="1" applyAlignment="1">
      <alignment horizontal="center" vertical="center" shrinkToFit="1"/>
    </xf>
    <xf numFmtId="184" fontId="5" fillId="0" borderId="91" xfId="0" applyNumberFormat="1" applyFont="1" applyBorder="1" applyAlignment="1">
      <alignment horizontal="center" vertical="center"/>
    </xf>
    <xf numFmtId="0" fontId="5" fillId="0" borderId="48" xfId="0" applyFont="1" applyBorder="1" applyAlignment="1">
      <alignment horizontal="center" vertical="center"/>
    </xf>
    <xf numFmtId="183" fontId="5" fillId="0" borderId="91" xfId="0" applyNumberFormat="1" applyFont="1" applyBorder="1" applyAlignment="1">
      <alignment horizontal="center" vertical="center"/>
    </xf>
    <xf numFmtId="183" fontId="5" fillId="0" borderId="0" xfId="0" applyNumberFormat="1" applyFont="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211" xfId="0" applyFont="1" applyBorder="1" applyAlignment="1">
      <alignment horizontal="center" vertical="center"/>
    </xf>
    <xf numFmtId="0" fontId="5" fillId="0" borderId="212" xfId="0" applyFont="1" applyBorder="1" applyAlignment="1">
      <alignment horizontal="center" vertical="center"/>
    </xf>
    <xf numFmtId="0" fontId="5" fillId="0" borderId="209" xfId="0" applyFont="1" applyBorder="1" applyAlignment="1">
      <alignment horizontal="center" vertical="center"/>
    </xf>
    <xf numFmtId="0" fontId="5" fillId="0" borderId="210" xfId="0" applyFont="1" applyBorder="1" applyAlignment="1">
      <alignment horizontal="center" vertical="center"/>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5" fillId="0" borderId="206" xfId="0" applyFont="1" applyBorder="1" applyAlignment="1">
      <alignment horizontal="center" vertical="center"/>
    </xf>
    <xf numFmtId="0" fontId="5" fillId="0" borderId="205" xfId="0" applyFont="1" applyBorder="1" applyAlignment="1">
      <alignment horizontal="center" vertical="center"/>
    </xf>
    <xf numFmtId="188" fontId="5" fillId="0" borderId="127" xfId="0" applyNumberFormat="1" applyFont="1" applyBorder="1" applyAlignment="1">
      <alignment horizontal="right" vertical="center"/>
    </xf>
    <xf numFmtId="0" fontId="5" fillId="0" borderId="14" xfId="0" applyFont="1" applyBorder="1" applyAlignment="1">
      <alignment horizontal="center" vertical="center"/>
    </xf>
    <xf numFmtId="0" fontId="5" fillId="0" borderId="204" xfId="0" applyFont="1" applyBorder="1" applyAlignment="1">
      <alignment horizontal="center" vertical="center" shrinkToFit="1"/>
    </xf>
    <xf numFmtId="177" fontId="5" fillId="0" borderId="7"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168" xfId="0" applyNumberFormat="1" applyFont="1" applyBorder="1" applyAlignment="1">
      <alignment horizontal="center" vertical="center"/>
    </xf>
    <xf numFmtId="0" fontId="6" fillId="0" borderId="164" xfId="0" applyFont="1" applyBorder="1" applyAlignment="1">
      <alignment horizontal="center" vertical="center" shrinkToFit="1"/>
    </xf>
    <xf numFmtId="0" fontId="6" fillId="0" borderId="165" xfId="0" applyFont="1" applyBorder="1" applyAlignment="1">
      <alignment horizontal="center" vertical="center" shrinkToFit="1"/>
    </xf>
    <xf numFmtId="0" fontId="6" fillId="0" borderId="6" xfId="0" applyFont="1" applyBorder="1" applyAlignment="1">
      <alignment horizontal="center" vertical="center"/>
    </xf>
    <xf numFmtId="0" fontId="6" fillId="0" borderId="97" xfId="0" applyFont="1" applyBorder="1" applyAlignment="1">
      <alignment horizontal="center" vertical="center"/>
    </xf>
    <xf numFmtId="0" fontId="5" fillId="0" borderId="109" xfId="0" applyFont="1" applyBorder="1" applyAlignment="1">
      <alignment horizontal="center" vertical="center" justifyLastLine="1"/>
    </xf>
    <xf numFmtId="0" fontId="5" fillId="0" borderId="16" xfId="0" applyFont="1" applyBorder="1" applyAlignment="1">
      <alignment horizontal="center" vertical="center" justifyLastLine="1"/>
    </xf>
    <xf numFmtId="0" fontId="5" fillId="0" borderId="108" xfId="0" applyFont="1" applyBorder="1" applyAlignment="1">
      <alignment horizontal="center" vertical="center" justifyLastLine="1"/>
    </xf>
    <xf numFmtId="177" fontId="5" fillId="0" borderId="203" xfId="0" applyNumberFormat="1" applyFont="1" applyBorder="1" applyAlignment="1">
      <alignment horizontal="center" vertical="center"/>
    </xf>
    <xf numFmtId="179" fontId="5" fillId="0" borderId="0" xfId="0" applyNumberFormat="1" applyFont="1" applyAlignment="1">
      <alignment horizontal="center" vertical="center"/>
    </xf>
    <xf numFmtId="179" fontId="5" fillId="0" borderId="119" xfId="0" applyNumberFormat="1" applyFont="1" applyBorder="1" applyAlignment="1">
      <alignment horizontal="center" vertical="center"/>
    </xf>
    <xf numFmtId="183" fontId="5" fillId="0" borderId="167" xfId="0" applyNumberFormat="1" applyFont="1" applyBorder="1" applyAlignment="1">
      <alignment horizontal="right" vertical="center"/>
    </xf>
    <xf numFmtId="0" fontId="5" fillId="0" borderId="62" xfId="0" applyFont="1" applyBorder="1" applyAlignment="1">
      <alignment horizontal="center" vertical="center"/>
    </xf>
    <xf numFmtId="0" fontId="5" fillId="0" borderId="37" xfId="0" applyFont="1" applyBorder="1" applyAlignment="1">
      <alignment horizontal="center" vertical="center"/>
    </xf>
    <xf numFmtId="0" fontId="5" fillId="0" borderId="102" xfId="0" applyFont="1" applyBorder="1" applyAlignment="1">
      <alignment horizontal="center" vertical="center"/>
    </xf>
    <xf numFmtId="0" fontId="5" fillId="0" borderId="16" xfId="0" applyFont="1" applyBorder="1" applyAlignment="1">
      <alignment horizontal="center" vertical="center" shrinkToFit="1"/>
    </xf>
    <xf numFmtId="0" fontId="5" fillId="0" borderId="61" xfId="0" applyFont="1" applyBorder="1" applyAlignment="1">
      <alignment horizontal="center" vertical="center"/>
    </xf>
    <xf numFmtId="0" fontId="6" fillId="0" borderId="206" xfId="0" applyFont="1" applyBorder="1" applyAlignment="1">
      <alignment horizontal="center" vertical="center"/>
    </xf>
    <xf numFmtId="0" fontId="6" fillId="0" borderId="116" xfId="0" applyFont="1" applyBorder="1" applyAlignment="1">
      <alignment horizontal="center" vertical="center"/>
    </xf>
    <xf numFmtId="183" fontId="5" fillId="0" borderId="91" xfId="0" applyNumberFormat="1" applyFont="1" applyBorder="1" applyAlignment="1">
      <alignment horizontal="right" vertical="center"/>
    </xf>
    <xf numFmtId="0" fontId="5" fillId="0" borderId="96" xfId="0" applyFont="1" applyBorder="1" applyAlignment="1">
      <alignment horizontal="center" vertical="center" justifyLastLine="1"/>
    </xf>
    <xf numFmtId="0" fontId="5" fillId="0" borderId="186" xfId="0" applyFont="1" applyBorder="1" applyAlignment="1">
      <alignment horizontal="center" vertical="center" justifyLastLine="1"/>
    </xf>
    <xf numFmtId="177" fontId="5" fillId="0" borderId="87" xfId="0" applyNumberFormat="1" applyFont="1" applyBorder="1" applyAlignment="1">
      <alignment horizontal="center" vertical="center"/>
    </xf>
    <xf numFmtId="181" fontId="5" fillId="0" borderId="119" xfId="0" applyNumberFormat="1" applyFont="1" applyBorder="1">
      <alignment vertical="center"/>
    </xf>
    <xf numFmtId="0" fontId="6" fillId="0" borderId="218" xfId="0" applyFont="1" applyBorder="1" applyAlignment="1">
      <alignment horizontal="center" vertical="center"/>
    </xf>
    <xf numFmtId="0" fontId="6" fillId="0" borderId="219" xfId="0" applyFont="1" applyBorder="1" applyAlignment="1">
      <alignment horizontal="center" vertical="center"/>
    </xf>
    <xf numFmtId="0" fontId="5" fillId="0" borderId="216" xfId="0" applyFont="1" applyBorder="1" applyAlignment="1">
      <alignment horizontal="center" vertical="center"/>
    </xf>
    <xf numFmtId="0" fontId="5" fillId="0" borderId="35" xfId="0" applyFont="1" applyBorder="1" applyAlignment="1">
      <alignment horizontal="center" vertical="center"/>
    </xf>
    <xf numFmtId="0" fontId="5" fillId="0" borderId="217"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9" xfId="0" applyFont="1" applyBorder="1" applyAlignment="1">
      <alignment horizontal="center" vertical="center" shrinkToFit="1"/>
    </xf>
    <xf numFmtId="177" fontId="6" fillId="0" borderId="0" xfId="0" applyNumberFormat="1" applyFont="1" applyAlignment="1">
      <alignment horizontal="right" vertical="center" shrinkToFit="1"/>
    </xf>
    <xf numFmtId="181" fontId="6" fillId="0" borderId="0" xfId="0" applyNumberFormat="1" applyFont="1" applyAlignment="1">
      <alignment horizontal="right" vertical="center" shrinkToFit="1"/>
    </xf>
    <xf numFmtId="188" fontId="6" fillId="0" borderId="0" xfId="0" applyNumberFormat="1" applyFont="1" applyAlignment="1">
      <alignment horizontal="right" vertical="center" shrinkToFit="1"/>
    </xf>
    <xf numFmtId="188" fontId="6" fillId="0" borderId="95" xfId="0" applyNumberFormat="1" applyFont="1" applyBorder="1" applyAlignment="1">
      <alignment horizontal="right" vertical="center" shrinkToFit="1"/>
    </xf>
    <xf numFmtId="186" fontId="6" fillId="0" borderId="0" xfId="0" applyNumberFormat="1" applyFont="1" applyAlignment="1">
      <alignment horizontal="right" vertical="center" shrinkToFit="1"/>
    </xf>
    <xf numFmtId="186" fontId="6" fillId="0" borderId="0" xfId="0" applyNumberFormat="1" applyFont="1" applyAlignment="1">
      <alignment vertical="center" shrinkToFit="1"/>
    </xf>
    <xf numFmtId="177" fontId="6" fillId="0" borderId="0" xfId="0" applyNumberFormat="1" applyFont="1" applyAlignment="1">
      <alignment vertical="center" shrinkToFit="1"/>
    </xf>
    <xf numFmtId="181" fontId="6" fillId="0" borderId="0" xfId="0" applyNumberFormat="1" applyFont="1" applyAlignment="1">
      <alignment horizontal="center" vertical="center" shrinkToFit="1"/>
    </xf>
    <xf numFmtId="188" fontId="6" fillId="0" borderId="0" xfId="0" applyNumberFormat="1" applyFont="1" applyAlignment="1">
      <alignment vertical="center" shrinkToFit="1"/>
    </xf>
    <xf numFmtId="188" fontId="6" fillId="0" borderId="95" xfId="0" applyNumberFormat="1" applyFont="1" applyBorder="1" applyAlignment="1">
      <alignment vertical="center" shrinkToFit="1"/>
    </xf>
    <xf numFmtId="181" fontId="6" fillId="0" borderId="0" xfId="0" applyNumberFormat="1" applyFont="1" applyAlignment="1">
      <alignment vertical="center" shrinkToFit="1"/>
    </xf>
    <xf numFmtId="181" fontId="6" fillId="0" borderId="95" xfId="0" applyNumberFormat="1" applyFont="1" applyBorder="1" applyAlignment="1">
      <alignment vertical="center" shrinkToFit="1"/>
    </xf>
    <xf numFmtId="188" fontId="6" fillId="0" borderId="33" xfId="0" applyNumberFormat="1" applyFont="1" applyBorder="1" applyAlignment="1">
      <alignment vertical="center" shrinkToFit="1"/>
    </xf>
    <xf numFmtId="181" fontId="6" fillId="0" borderId="33" xfId="0" applyNumberFormat="1" applyFont="1" applyBorder="1" applyAlignment="1">
      <alignment vertical="center" shrinkToFit="1"/>
    </xf>
    <xf numFmtId="186" fontId="6" fillId="0" borderId="31" xfId="0" applyNumberFormat="1" applyFont="1" applyBorder="1" applyAlignment="1">
      <alignment vertical="center" shrinkToFit="1"/>
    </xf>
    <xf numFmtId="177" fontId="6" fillId="0" borderId="31" xfId="0" applyNumberFormat="1" applyFont="1" applyBorder="1" applyAlignment="1">
      <alignment horizontal="right" vertical="center" shrinkToFit="1"/>
    </xf>
    <xf numFmtId="181" fontId="6" fillId="0" borderId="31" xfId="0" applyNumberFormat="1" applyFont="1" applyBorder="1" applyAlignment="1">
      <alignment horizontal="right" vertical="center" shrinkToFit="1"/>
    </xf>
    <xf numFmtId="188" fontId="6" fillId="0" borderId="31" xfId="0" applyNumberFormat="1" applyFont="1" applyBorder="1" applyAlignment="1">
      <alignment vertical="center" shrinkToFit="1"/>
    </xf>
    <xf numFmtId="181" fontId="6" fillId="0" borderId="31" xfId="0" applyNumberFormat="1" applyFont="1" applyBorder="1" applyAlignment="1">
      <alignment vertical="center" shrinkToFit="1"/>
    </xf>
    <xf numFmtId="181" fontId="6" fillId="0" borderId="36" xfId="0" applyNumberFormat="1" applyFont="1" applyBorder="1" applyAlignment="1">
      <alignment vertical="center" shrinkToFit="1"/>
    </xf>
    <xf numFmtId="0" fontId="5" fillId="0" borderId="126" xfId="0" applyFont="1" applyBorder="1" applyAlignment="1">
      <alignment horizontal="center" vertical="center"/>
    </xf>
    <xf numFmtId="0" fontId="5" fillId="0" borderId="82" xfId="0" applyFont="1" applyBorder="1" applyAlignment="1">
      <alignment horizontal="center" vertical="center"/>
    </xf>
    <xf numFmtId="0" fontId="5" fillId="0" borderId="79"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81" xfId="0" applyFont="1" applyBorder="1" applyAlignment="1">
      <alignment horizontal="center" vertical="center" shrinkToFit="1"/>
    </xf>
    <xf numFmtId="212" fontId="6" fillId="0" borderId="0" xfId="0" applyNumberFormat="1" applyFont="1" applyAlignment="1">
      <alignment horizontal="right" vertical="center"/>
    </xf>
    <xf numFmtId="38" fontId="6" fillId="0" borderId="10" xfId="1" applyFont="1" applyFill="1" applyBorder="1" applyAlignment="1">
      <alignment horizontal="right" vertical="center"/>
    </xf>
    <xf numFmtId="38" fontId="6" fillId="0" borderId="0" xfId="1" applyFont="1" applyFill="1" applyBorder="1" applyAlignment="1">
      <alignment horizontal="right" vertical="center"/>
    </xf>
    <xf numFmtId="3" fontId="6" fillId="0" borderId="0" xfId="0" applyNumberFormat="1" applyFont="1" applyAlignment="1">
      <alignment horizontal="right" vertical="center"/>
    </xf>
    <xf numFmtId="0" fontId="5" fillId="0" borderId="70" xfId="0" applyFont="1" applyBorder="1" applyAlignment="1">
      <alignment horizontal="center" vertical="center" shrinkToFit="1"/>
    </xf>
    <xf numFmtId="0" fontId="5" fillId="0" borderId="71" xfId="0" applyFont="1" applyBorder="1" applyAlignment="1">
      <alignment horizontal="center" vertical="center" shrinkToFit="1"/>
    </xf>
    <xf numFmtId="3" fontId="6" fillId="0" borderId="43" xfId="0" applyNumberFormat="1" applyFont="1" applyBorder="1" applyAlignment="1">
      <alignment horizontal="right" vertical="center"/>
    </xf>
    <xf numFmtId="211" fontId="6" fillId="0" borderId="43" xfId="0" applyNumberFormat="1" applyFont="1" applyBorder="1" applyAlignment="1">
      <alignment horizontal="right" vertical="center"/>
    </xf>
    <xf numFmtId="0" fontId="6" fillId="0" borderId="0" xfId="0" applyFont="1" applyAlignment="1">
      <alignment horizontal="right" vertical="center"/>
    </xf>
    <xf numFmtId="190" fontId="6" fillId="0" borderId="0" xfId="0" applyNumberFormat="1" applyFont="1" applyAlignment="1">
      <alignment horizontal="right" vertical="center"/>
    </xf>
    <xf numFmtId="184" fontId="6" fillId="0" borderId="0" xfId="0" applyNumberFormat="1" applyFont="1" applyAlignment="1">
      <alignment horizontal="right" vertical="center"/>
    </xf>
    <xf numFmtId="38" fontId="6" fillId="0" borderId="7" xfId="1" applyFont="1" applyFill="1" applyBorder="1" applyAlignment="1">
      <alignment horizontal="right" vertical="center"/>
    </xf>
    <xf numFmtId="38" fontId="6" fillId="0" borderId="127" xfId="1" applyFont="1" applyFill="1" applyBorder="1" applyAlignment="1">
      <alignment horizontal="right" vertical="center"/>
    </xf>
    <xf numFmtId="3" fontId="6" fillId="0" borderId="131" xfId="0" applyNumberFormat="1" applyFont="1" applyBorder="1" applyAlignment="1">
      <alignment horizontal="right" vertical="center"/>
    </xf>
    <xf numFmtId="212" fontId="6" fillId="0" borderId="131" xfId="0" applyNumberFormat="1" applyFont="1" applyBorder="1" applyAlignment="1">
      <alignment horizontal="right" vertical="center"/>
    </xf>
    <xf numFmtId="212" fontId="6" fillId="0" borderId="169" xfId="0" applyNumberFormat="1" applyFont="1" applyBorder="1" applyAlignment="1">
      <alignment horizontal="right" vertical="center"/>
    </xf>
    <xf numFmtId="0" fontId="6" fillId="0" borderId="31" xfId="0" applyFont="1" applyBorder="1" applyAlignment="1">
      <alignment horizontal="right" vertical="center"/>
    </xf>
    <xf numFmtId="190" fontId="6" fillId="0" borderId="31" xfId="0" applyNumberFormat="1" applyFont="1" applyBorder="1" applyAlignment="1">
      <alignment horizontal="right" vertical="center"/>
    </xf>
    <xf numFmtId="38" fontId="6" fillId="0" borderId="215" xfId="1" applyFont="1" applyFill="1" applyBorder="1" applyAlignment="1">
      <alignment horizontal="right" vertical="center"/>
    </xf>
    <xf numFmtId="38" fontId="6" fillId="0" borderId="169" xfId="1" applyFont="1" applyFill="1" applyBorder="1" applyAlignment="1">
      <alignment horizontal="right" vertical="center"/>
    </xf>
    <xf numFmtId="3" fontId="6" fillId="0" borderId="169" xfId="0" applyNumberFormat="1" applyFont="1" applyBorder="1" applyAlignment="1">
      <alignment horizontal="right" vertical="center"/>
    </xf>
    <xf numFmtId="3" fontId="6" fillId="0" borderId="125" xfId="0" applyNumberFormat="1" applyFont="1" applyBorder="1" applyAlignment="1">
      <alignment horizontal="right" vertical="center"/>
    </xf>
    <xf numFmtId="190" fontId="6" fillId="0" borderId="43" xfId="0" applyNumberFormat="1" applyFont="1" applyBorder="1" applyAlignment="1">
      <alignment horizontal="right"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3" xfId="0" applyFont="1" applyBorder="1" applyAlignment="1">
      <alignment horizontal="center" vertical="center"/>
    </xf>
    <xf numFmtId="0" fontId="5" fillId="0" borderId="54" xfId="0" applyFont="1" applyBorder="1" applyAlignment="1">
      <alignment horizontal="center" vertical="center"/>
    </xf>
    <xf numFmtId="0" fontId="5" fillId="0" borderId="58" xfId="0" applyFont="1" applyBorder="1" applyAlignment="1">
      <alignment horizontal="center" vertical="center"/>
    </xf>
    <xf numFmtId="0" fontId="5" fillId="0" borderId="29" xfId="0" applyFont="1" applyBorder="1" applyAlignment="1">
      <alignment horizontal="center" vertical="center"/>
    </xf>
    <xf numFmtId="188" fontId="6" fillId="0" borderId="127" xfId="0" applyNumberFormat="1" applyFont="1" applyBorder="1" applyAlignment="1">
      <alignment horizontal="right" vertical="center" shrinkToFit="1"/>
    </xf>
    <xf numFmtId="0" fontId="5" fillId="0" borderId="82" xfId="0" applyFont="1" applyBorder="1" applyAlignment="1">
      <alignment horizontal="center" vertical="center" shrinkToFit="1"/>
    </xf>
    <xf numFmtId="0" fontId="5" fillId="0" borderId="8" xfId="0" applyFont="1" applyBorder="1" applyAlignment="1">
      <alignment horizontal="center" vertical="center"/>
    </xf>
    <xf numFmtId="0" fontId="5" fillId="0" borderId="8" xfId="0" applyFont="1" applyBorder="1" applyAlignment="1">
      <alignment horizontal="center" vertical="center" shrinkToFit="1"/>
    </xf>
    <xf numFmtId="0" fontId="5" fillId="0" borderId="11" xfId="0" applyFont="1" applyBorder="1" applyAlignment="1">
      <alignment horizontal="center" vertical="center"/>
    </xf>
    <xf numFmtId="0" fontId="5" fillId="0" borderId="220" xfId="0" applyFont="1" applyBorder="1" applyAlignment="1">
      <alignment horizontal="center" vertical="center" shrinkToFit="1"/>
    </xf>
    <xf numFmtId="188" fontId="6" fillId="0" borderId="127" xfId="0" applyNumberFormat="1" applyFont="1" applyBorder="1" applyAlignment="1">
      <alignment vertical="center" shrinkToFit="1"/>
    </xf>
    <xf numFmtId="177" fontId="6" fillId="0" borderId="127" xfId="0" applyNumberFormat="1" applyFont="1" applyBorder="1" applyAlignment="1">
      <alignment vertical="center" shrinkToFit="1"/>
    </xf>
    <xf numFmtId="181" fontId="6" fillId="0" borderId="127" xfId="0" applyNumberFormat="1" applyFont="1" applyBorder="1" applyAlignment="1">
      <alignment horizontal="center" vertical="center" shrinkToFit="1"/>
    </xf>
    <xf numFmtId="188" fontId="6" fillId="0" borderId="166" xfId="0" applyNumberFormat="1" applyFont="1" applyBorder="1" applyAlignment="1">
      <alignment vertical="center" shrinkToFit="1"/>
    </xf>
    <xf numFmtId="188" fontId="6" fillId="0" borderId="0" xfId="0" applyNumberFormat="1" applyFont="1" applyAlignment="1">
      <alignment horizontal="center" vertical="center" shrinkToFit="1"/>
    </xf>
    <xf numFmtId="177" fontId="6" fillId="0" borderId="169" xfId="0" applyNumberFormat="1" applyFont="1" applyBorder="1" applyAlignment="1">
      <alignment horizontal="right" vertical="center" shrinkToFit="1"/>
    </xf>
    <xf numFmtId="181" fontId="6" fillId="0" borderId="169" xfId="0" applyNumberFormat="1" applyFont="1" applyBorder="1" applyAlignment="1">
      <alignment horizontal="right" vertical="center" shrinkToFit="1"/>
    </xf>
    <xf numFmtId="188" fontId="6" fillId="0" borderId="169" xfId="0" applyNumberFormat="1" applyFont="1" applyBorder="1" applyAlignment="1">
      <alignment vertical="center" shrinkToFit="1"/>
    </xf>
    <xf numFmtId="181" fontId="6" fillId="0" borderId="169" xfId="0" applyNumberFormat="1" applyFont="1" applyBorder="1" applyAlignment="1">
      <alignment vertical="center" shrinkToFit="1"/>
    </xf>
    <xf numFmtId="181" fontId="6" fillId="0" borderId="190" xfId="0" applyNumberFormat="1" applyFont="1" applyBorder="1" applyAlignment="1">
      <alignment vertical="center" shrinkToFit="1"/>
    </xf>
    <xf numFmtId="188" fontId="6" fillId="0" borderId="169" xfId="0" applyNumberFormat="1" applyFont="1" applyBorder="1" applyAlignment="1">
      <alignment horizontal="right" vertical="center" shrinkToFit="1"/>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221" xfId="0" applyFont="1" applyBorder="1" applyAlignment="1">
      <alignment horizontal="center" vertical="center" shrinkToFit="1"/>
    </xf>
    <xf numFmtId="38" fontId="6" fillId="0" borderId="22" xfId="1" applyFont="1" applyFill="1" applyBorder="1" applyAlignment="1">
      <alignment horizontal="right" vertical="center"/>
    </xf>
    <xf numFmtId="3" fontId="6" fillId="0" borderId="127" xfId="0" applyNumberFormat="1" applyFont="1" applyBorder="1" applyAlignment="1">
      <alignment horizontal="right" vertical="center"/>
    </xf>
    <xf numFmtId="190" fontId="6" fillId="0" borderId="127" xfId="0" applyNumberFormat="1" applyFont="1" applyBorder="1" applyAlignment="1">
      <alignment horizontal="right" vertical="center"/>
    </xf>
    <xf numFmtId="211" fontId="6" fillId="0" borderId="127" xfId="0" applyNumberFormat="1" applyFont="1" applyBorder="1" applyAlignment="1">
      <alignment horizontal="right" vertical="center"/>
    </xf>
    <xf numFmtId="38" fontId="6" fillId="0" borderId="89" xfId="1" applyFont="1" applyFill="1" applyBorder="1" applyAlignment="1">
      <alignment horizontal="right" vertical="center"/>
    </xf>
    <xf numFmtId="190" fontId="6" fillId="0" borderId="169" xfId="0" applyNumberFormat="1" applyFont="1" applyBorder="1" applyAlignment="1">
      <alignment horizontal="right" vertical="center"/>
    </xf>
    <xf numFmtId="0" fontId="6" fillId="0" borderId="169" xfId="0" applyFont="1" applyBorder="1" applyAlignment="1">
      <alignment horizontal="right" vertical="center"/>
    </xf>
    <xf numFmtId="41" fontId="5" fillId="0" borderId="187" xfId="0" applyNumberFormat="1" applyFont="1" applyBorder="1" applyAlignment="1">
      <alignment horizontal="right" vertical="center"/>
    </xf>
    <xf numFmtId="203" fontId="5" fillId="0" borderId="0" xfId="0" applyNumberFormat="1" applyFont="1" applyAlignment="1">
      <alignment horizontal="center" vertical="center"/>
    </xf>
    <xf numFmtId="0" fontId="5" fillId="0" borderId="218" xfId="0" applyFont="1" applyBorder="1" applyAlignment="1">
      <alignment horizontal="center" vertical="center"/>
    </xf>
    <xf numFmtId="0" fontId="5" fillId="0" borderId="219" xfId="0" applyFont="1" applyBorder="1" applyAlignment="1">
      <alignment horizontal="center" vertical="center"/>
    </xf>
    <xf numFmtId="0" fontId="5" fillId="0" borderId="225" xfId="0" applyFont="1" applyBorder="1" applyAlignment="1">
      <alignment horizontal="center" vertical="center"/>
    </xf>
    <xf numFmtId="41" fontId="5" fillId="0" borderId="187" xfId="0" applyNumberFormat="1" applyFont="1" applyBorder="1">
      <alignment vertical="center"/>
    </xf>
    <xf numFmtId="0" fontId="5" fillId="0" borderId="24" xfId="0" applyFont="1" applyBorder="1" applyAlignment="1">
      <alignment horizontal="left" vertical="center" wrapText="1"/>
    </xf>
    <xf numFmtId="41" fontId="5" fillId="0" borderId="0" xfId="0" applyNumberFormat="1" applyFont="1" applyAlignment="1">
      <alignment horizontal="right" vertical="center"/>
    </xf>
    <xf numFmtId="179" fontId="5" fillId="0" borderId="187" xfId="0" applyNumberFormat="1" applyFont="1" applyBorder="1">
      <alignment vertical="center"/>
    </xf>
    <xf numFmtId="41" fontId="5" fillId="0" borderId="127" xfId="0" applyNumberFormat="1" applyFont="1" applyBorder="1" applyAlignment="1">
      <alignment horizontal="right" vertical="center"/>
    </xf>
    <xf numFmtId="179" fontId="5" fillId="0" borderId="0" xfId="0" applyNumberFormat="1" applyFont="1">
      <alignment vertical="center"/>
    </xf>
    <xf numFmtId="41" fontId="5" fillId="0" borderId="0" xfId="0" applyNumberFormat="1" applyFont="1">
      <alignment vertical="center"/>
    </xf>
    <xf numFmtId="41" fontId="5" fillId="0" borderId="187" xfId="0" applyNumberFormat="1" applyFont="1" applyBorder="1" applyAlignment="1">
      <alignment horizontal="center" vertical="center"/>
    </xf>
    <xf numFmtId="203" fontId="5" fillId="0" borderId="187" xfId="0" applyNumberFormat="1" applyFont="1" applyBorder="1" applyAlignment="1">
      <alignment horizontal="center" vertical="center"/>
    </xf>
    <xf numFmtId="198" fontId="5" fillId="0" borderId="0" xfId="0" applyNumberFormat="1" applyFont="1" applyBorder="1" applyAlignment="1">
      <alignment horizontal="right" vertical="center"/>
    </xf>
    <xf numFmtId="198" fontId="5" fillId="0" borderId="95" xfId="0" applyNumberFormat="1" applyFont="1" applyBorder="1" applyAlignment="1">
      <alignment horizontal="right" vertical="center"/>
    </xf>
    <xf numFmtId="178" fontId="5" fillId="0" borderId="0" xfId="0" applyNumberFormat="1" applyFont="1" applyAlignment="1">
      <alignment horizontal="right" vertical="center"/>
    </xf>
    <xf numFmtId="178" fontId="5" fillId="0" borderId="0" xfId="0" applyNumberFormat="1" applyFont="1" applyBorder="1" applyAlignment="1">
      <alignment horizontal="right" vertical="center"/>
    </xf>
    <xf numFmtId="178" fontId="5" fillId="0" borderId="95" xfId="0" applyNumberFormat="1" applyFont="1" applyBorder="1" applyAlignment="1">
      <alignment horizontal="right" vertical="center"/>
    </xf>
    <xf numFmtId="0" fontId="5" fillId="0" borderId="24" xfId="0" applyFont="1" applyBorder="1" applyAlignment="1">
      <alignment horizontal="center" vertical="center"/>
    </xf>
    <xf numFmtId="178" fontId="5" fillId="0" borderId="127" xfId="0" applyNumberFormat="1" applyFont="1" applyBorder="1" applyAlignment="1">
      <alignment horizontal="right" vertical="center"/>
    </xf>
    <xf numFmtId="198" fontId="5" fillId="0" borderId="127" xfId="0" applyNumberFormat="1" applyFont="1" applyBorder="1" applyAlignment="1">
      <alignment horizontal="right" vertical="center"/>
    </xf>
    <xf numFmtId="198" fontId="5" fillId="0" borderId="166" xfId="0" applyNumberFormat="1" applyFont="1" applyBorder="1" applyAlignment="1">
      <alignment horizontal="right" vertical="center"/>
    </xf>
    <xf numFmtId="178" fontId="5" fillId="0" borderId="187" xfId="0" applyNumberFormat="1" applyFont="1" applyBorder="1" applyAlignment="1">
      <alignment horizontal="right" vertical="center"/>
    </xf>
    <xf numFmtId="178" fontId="5" fillId="0" borderId="189" xfId="0" applyNumberFormat="1" applyFont="1" applyBorder="1" applyAlignment="1">
      <alignment horizontal="right" vertical="center"/>
    </xf>
    <xf numFmtId="204" fontId="5" fillId="0" borderId="0" xfId="0" applyNumberFormat="1" applyFont="1" applyAlignment="1">
      <alignment horizontal="right" vertical="center"/>
    </xf>
    <xf numFmtId="204" fontId="5" fillId="0" borderId="187" xfId="0" applyNumberFormat="1" applyFont="1" applyBorder="1" applyAlignment="1">
      <alignment horizontal="right" vertical="center"/>
    </xf>
    <xf numFmtId="0" fontId="5" fillId="0" borderId="220" xfId="0" applyFont="1" applyBorder="1" applyAlignment="1">
      <alignment horizontal="center" vertical="center"/>
    </xf>
    <xf numFmtId="188" fontId="5" fillId="0" borderId="166" xfId="0" applyNumberFormat="1" applyFont="1" applyBorder="1" applyAlignment="1">
      <alignment horizontal="right" vertical="center"/>
    </xf>
    <xf numFmtId="188" fontId="5" fillId="0" borderId="0" xfId="0" applyNumberFormat="1" applyFont="1" applyBorder="1" applyAlignment="1">
      <alignment horizontal="right" vertical="center"/>
    </xf>
    <xf numFmtId="188" fontId="5" fillId="0" borderId="95" xfId="0" applyNumberFormat="1" applyFont="1" applyBorder="1" applyAlignment="1">
      <alignment horizontal="right" vertical="center"/>
    </xf>
    <xf numFmtId="192" fontId="5" fillId="0" borderId="96" xfId="0" applyNumberFormat="1" applyFont="1" applyBorder="1" applyAlignment="1">
      <alignment horizontal="center" vertical="center"/>
    </xf>
    <xf numFmtId="192" fontId="5" fillId="0" borderId="108" xfId="0" applyNumberFormat="1" applyFont="1" applyBorder="1" applyAlignment="1">
      <alignment horizontal="center" vertical="center"/>
    </xf>
    <xf numFmtId="188" fontId="5" fillId="0" borderId="187" xfId="0" applyNumberFormat="1" applyFont="1" applyBorder="1" applyAlignment="1">
      <alignment horizontal="right" vertical="center"/>
    </xf>
    <xf numFmtId="182" fontId="5" fillId="0" borderId="94" xfId="0" applyNumberFormat="1" applyFont="1" applyBorder="1" applyAlignment="1">
      <alignment horizontal="right" vertical="center"/>
    </xf>
    <xf numFmtId="179" fontId="5" fillId="0" borderId="187" xfId="0" applyNumberFormat="1" applyFont="1" applyBorder="1" applyAlignment="1">
      <alignment horizontal="right" vertical="center"/>
    </xf>
    <xf numFmtId="182" fontId="5" fillId="0" borderId="187" xfId="0" applyNumberFormat="1" applyFont="1" applyBorder="1" applyAlignment="1">
      <alignment horizontal="right" vertical="center"/>
    </xf>
    <xf numFmtId="0" fontId="5" fillId="0" borderId="224" xfId="0" applyFont="1" applyBorder="1" applyAlignment="1">
      <alignment horizontal="center" vertical="center"/>
    </xf>
    <xf numFmtId="177" fontId="5" fillId="0" borderId="223" xfId="0" applyNumberFormat="1" applyFont="1" applyBorder="1" applyAlignment="1">
      <alignment horizontal="right" vertical="center"/>
    </xf>
    <xf numFmtId="182" fontId="5" fillId="0" borderId="127" xfId="0" applyNumberFormat="1" applyFont="1" applyBorder="1" applyAlignment="1">
      <alignment horizontal="right" vertical="center"/>
    </xf>
    <xf numFmtId="177" fontId="5" fillId="0" borderId="41" xfId="0" applyNumberFormat="1" applyFont="1" applyBorder="1" applyAlignment="1">
      <alignment horizontal="right" vertical="center"/>
    </xf>
    <xf numFmtId="182" fontId="5" fillId="0" borderId="167" xfId="0" applyNumberFormat="1" applyFont="1" applyBorder="1" applyAlignment="1">
      <alignment horizontal="right" vertical="center"/>
    </xf>
    <xf numFmtId="182" fontId="5" fillId="0" borderId="170" xfId="0" applyNumberFormat="1" applyFont="1" applyBorder="1" applyAlignment="1">
      <alignment horizontal="right" vertical="center"/>
    </xf>
    <xf numFmtId="182" fontId="5" fillId="0" borderId="166" xfId="0" applyNumberFormat="1" applyFont="1" applyBorder="1" applyAlignment="1">
      <alignment horizontal="right" vertical="center"/>
    </xf>
    <xf numFmtId="177" fontId="5" fillId="0" borderId="222" xfId="0" applyNumberFormat="1" applyFont="1" applyBorder="1" applyAlignment="1">
      <alignment horizontal="right" vertical="center"/>
    </xf>
    <xf numFmtId="177" fontId="5" fillId="0" borderId="187" xfId="0" applyNumberFormat="1" applyFont="1" applyBorder="1" applyAlignment="1">
      <alignment horizontal="right" vertical="center"/>
    </xf>
    <xf numFmtId="182" fontId="5" fillId="0" borderId="95" xfId="0" applyNumberFormat="1" applyFont="1" applyBorder="1" applyAlignment="1">
      <alignment horizontal="right" vertical="center"/>
    </xf>
    <xf numFmtId="188" fontId="5" fillId="0" borderId="189" xfId="0" applyNumberFormat="1" applyFont="1" applyBorder="1" applyAlignment="1">
      <alignment horizontal="right" vertical="center"/>
    </xf>
    <xf numFmtId="179" fontId="5" fillId="0" borderId="169" xfId="0" applyNumberFormat="1" applyFont="1" applyBorder="1">
      <alignment vertical="center"/>
    </xf>
    <xf numFmtId="41" fontId="5" fillId="0" borderId="169" xfId="0" applyNumberFormat="1" applyFont="1" applyBorder="1">
      <alignment vertical="center"/>
    </xf>
    <xf numFmtId="41" fontId="5" fillId="0" borderId="169" xfId="0" applyNumberFormat="1" applyFont="1" applyBorder="1" applyAlignment="1">
      <alignment horizontal="right" vertical="center"/>
    </xf>
    <xf numFmtId="41" fontId="5" fillId="0" borderId="169" xfId="0" applyNumberFormat="1" applyFont="1" applyBorder="1" applyAlignment="1">
      <alignment horizontal="center" vertical="center"/>
    </xf>
    <xf numFmtId="178" fontId="5" fillId="0" borderId="169" xfId="0" applyNumberFormat="1" applyFont="1" applyBorder="1" applyAlignment="1">
      <alignment horizontal="right" vertical="center"/>
    </xf>
    <xf numFmtId="178" fontId="5" fillId="0" borderId="190" xfId="0" applyNumberFormat="1" applyFont="1" applyBorder="1" applyAlignment="1">
      <alignment horizontal="right" vertical="center"/>
    </xf>
    <xf numFmtId="203" fontId="5" fillId="0" borderId="169" xfId="0" applyNumberFormat="1" applyFont="1" applyBorder="1" applyAlignment="1">
      <alignment horizontal="center" vertical="center"/>
    </xf>
    <xf numFmtId="204" fontId="5" fillId="0" borderId="169" xfId="0" applyNumberFormat="1" applyFont="1" applyBorder="1" applyAlignment="1">
      <alignment horizontal="right" vertical="center"/>
    </xf>
    <xf numFmtId="182" fontId="5" fillId="0" borderId="0" xfId="0" applyNumberFormat="1" applyFont="1" applyBorder="1" applyAlignment="1">
      <alignment horizontal="right" vertical="center"/>
    </xf>
    <xf numFmtId="188" fontId="5" fillId="0" borderId="139" xfId="0" applyNumberFormat="1" applyFont="1" applyBorder="1" applyAlignment="1">
      <alignment horizontal="right" vertical="center"/>
    </xf>
    <xf numFmtId="177" fontId="5" fillId="0" borderId="214" xfId="0" applyNumberFormat="1" applyFont="1" applyBorder="1" applyAlignment="1">
      <alignment horizontal="right" vertical="center"/>
    </xf>
    <xf numFmtId="188" fontId="5" fillId="0" borderId="169"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179" fontId="5" fillId="0" borderId="0" xfId="0" applyNumberFormat="1" applyFont="1" applyBorder="1" applyAlignment="1">
      <alignment horizontal="right" vertical="center"/>
    </xf>
    <xf numFmtId="179" fontId="5" fillId="0" borderId="91" xfId="0" applyNumberFormat="1" applyFont="1" applyBorder="1" applyAlignment="1">
      <alignment horizontal="right" vertical="center"/>
    </xf>
    <xf numFmtId="0" fontId="5" fillId="0" borderId="226" xfId="0" applyFont="1" applyBorder="1" applyAlignment="1">
      <alignment horizontal="center" vertical="center"/>
    </xf>
    <xf numFmtId="0" fontId="5" fillId="0" borderId="227" xfId="0" applyFont="1" applyBorder="1" applyAlignment="1">
      <alignment horizontal="center" vertical="center"/>
    </xf>
    <xf numFmtId="0" fontId="5" fillId="0" borderId="228" xfId="0" applyFont="1" applyBorder="1" applyAlignment="1">
      <alignment horizontal="center" vertical="center"/>
    </xf>
    <xf numFmtId="177" fontId="5" fillId="0" borderId="214" xfId="0" applyNumberFormat="1" applyFont="1" applyBorder="1" applyAlignment="1">
      <alignment horizontal="right" vertical="center" shrinkToFit="1"/>
    </xf>
    <xf numFmtId="177" fontId="5" fillId="0" borderId="169" xfId="0" applyNumberFormat="1" applyFont="1" applyBorder="1" applyAlignment="1">
      <alignment horizontal="right" vertical="center" shrinkToFit="1"/>
    </xf>
    <xf numFmtId="0" fontId="14" fillId="0" borderId="0" xfId="0" applyFont="1" applyBorder="1" applyAlignment="1">
      <alignment horizontal="center" vertical="center"/>
    </xf>
    <xf numFmtId="0" fontId="5" fillId="0" borderId="233" xfId="0" applyFont="1" applyBorder="1" applyAlignment="1">
      <alignment horizontal="center" vertical="center"/>
    </xf>
    <xf numFmtId="0" fontId="5" fillId="0" borderId="165" xfId="0" applyFont="1" applyBorder="1" applyAlignment="1">
      <alignment horizontal="center" vertical="center"/>
    </xf>
    <xf numFmtId="177" fontId="5" fillId="0" borderId="223" xfId="0" applyNumberFormat="1" applyFont="1" applyBorder="1" applyAlignment="1">
      <alignment horizontal="right" vertical="center" shrinkToFit="1"/>
    </xf>
    <xf numFmtId="177" fontId="5" fillId="0" borderId="127" xfId="0" applyNumberFormat="1" applyFont="1" applyBorder="1" applyAlignment="1">
      <alignment horizontal="right" vertical="center" shrinkToFit="1"/>
    </xf>
    <xf numFmtId="177" fontId="5" fillId="0" borderId="41" xfId="0" applyNumberFormat="1" applyFont="1" applyBorder="1" applyAlignment="1">
      <alignment horizontal="right" vertical="center" shrinkToFit="1"/>
    </xf>
    <xf numFmtId="177" fontId="5" fillId="0" borderId="0" xfId="0" applyNumberFormat="1" applyFont="1" applyBorder="1" applyAlignment="1">
      <alignment horizontal="right" vertical="center" shrinkToFit="1"/>
    </xf>
    <xf numFmtId="0" fontId="7" fillId="0" borderId="231" xfId="0" applyFont="1" applyBorder="1" applyAlignment="1">
      <alignment horizontal="center" vertical="center" wrapText="1"/>
    </xf>
    <xf numFmtId="0" fontId="7" fillId="0" borderId="232"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44" xfId="0" applyFont="1" applyBorder="1" applyAlignment="1">
      <alignment horizontal="center" vertical="center" wrapText="1"/>
    </xf>
    <xf numFmtId="213" fontId="5" fillId="0" borderId="41" xfId="0" applyNumberFormat="1" applyFont="1" applyBorder="1" applyAlignment="1">
      <alignment horizontal="right" vertical="center"/>
    </xf>
    <xf numFmtId="213" fontId="5" fillId="0" borderId="0" xfId="0" applyNumberFormat="1" applyFont="1" applyBorder="1" applyAlignment="1">
      <alignment horizontal="right" vertical="center"/>
    </xf>
    <xf numFmtId="41" fontId="5" fillId="0" borderId="214" xfId="0" applyNumberFormat="1" applyFont="1" applyBorder="1" applyAlignment="1">
      <alignment horizontal="right" vertical="center"/>
    </xf>
    <xf numFmtId="213" fontId="5" fillId="0" borderId="0" xfId="0" applyNumberFormat="1" applyFont="1" applyAlignment="1">
      <alignment horizontal="right" vertical="center"/>
    </xf>
    <xf numFmtId="41" fontId="5" fillId="0" borderId="131" xfId="0" applyNumberFormat="1" applyFont="1" applyBorder="1" applyAlignment="1">
      <alignment horizontal="right" vertical="center"/>
    </xf>
    <xf numFmtId="41" fontId="5" fillId="0" borderId="133" xfId="0" applyNumberFormat="1" applyFont="1" applyBorder="1" applyAlignment="1">
      <alignment horizontal="right" vertical="center"/>
    </xf>
    <xf numFmtId="0" fontId="5" fillId="0" borderId="60" xfId="0" applyFont="1" applyBorder="1" applyAlignment="1">
      <alignment horizontal="center" vertical="center" wrapText="1"/>
    </xf>
    <xf numFmtId="0" fontId="5" fillId="0" borderId="23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138"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195" xfId="0" applyFont="1" applyBorder="1" applyAlignment="1">
      <alignment horizontal="center" vertical="center" shrinkToFit="1"/>
    </xf>
    <xf numFmtId="0" fontId="5" fillId="0" borderId="116" xfId="0" applyFont="1" applyBorder="1" applyAlignment="1">
      <alignment horizontal="center" vertical="center" shrinkToFit="1"/>
    </xf>
    <xf numFmtId="0" fontId="5" fillId="0" borderId="163" xfId="0" applyFont="1" applyBorder="1" applyAlignment="1">
      <alignment horizontal="center" vertical="center"/>
    </xf>
    <xf numFmtId="0" fontId="5" fillId="0" borderId="135" xfId="0" applyFont="1" applyBorder="1" applyAlignment="1">
      <alignment horizontal="center" vertical="center"/>
    </xf>
    <xf numFmtId="0" fontId="5" fillId="0" borderId="35"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154" xfId="0" applyFont="1" applyBorder="1" applyAlignment="1">
      <alignment horizontal="center" vertical="center" wrapText="1"/>
    </xf>
    <xf numFmtId="0" fontId="6" fillId="0" borderId="138" xfId="0" applyFont="1" applyBorder="1" applyAlignment="1">
      <alignment horizontal="center" vertical="center" wrapText="1"/>
    </xf>
    <xf numFmtId="0" fontId="6" fillId="0" borderId="74" xfId="0" applyFont="1" applyBorder="1" applyAlignment="1">
      <alignment horizontal="center" vertical="center" wrapText="1"/>
    </xf>
    <xf numFmtId="0" fontId="5" fillId="0" borderId="229" xfId="0" applyFont="1" applyBorder="1" applyAlignment="1">
      <alignment horizontal="center" vertical="center" wrapText="1"/>
    </xf>
    <xf numFmtId="0" fontId="5" fillId="0" borderId="210" xfId="0" applyFont="1" applyBorder="1" applyAlignment="1">
      <alignment horizontal="center" vertical="center" wrapText="1"/>
    </xf>
    <xf numFmtId="0" fontId="5" fillId="0" borderId="135" xfId="0" applyFont="1" applyBorder="1" applyAlignment="1">
      <alignment horizontal="center" vertical="center" wrapText="1"/>
    </xf>
    <xf numFmtId="0" fontId="5" fillId="0" borderId="75" xfId="0" applyFont="1" applyBorder="1" applyAlignment="1">
      <alignment horizontal="center" vertical="center" wrapText="1"/>
    </xf>
    <xf numFmtId="205" fontId="5" fillId="0" borderId="0" xfId="0" applyNumberFormat="1" applyFont="1" applyBorder="1" applyAlignment="1">
      <alignment horizontal="right" vertical="center"/>
    </xf>
    <xf numFmtId="205" fontId="5" fillId="0" borderId="95" xfId="0" applyNumberFormat="1" applyFont="1" applyBorder="1" applyAlignment="1">
      <alignment horizontal="right" vertical="center"/>
    </xf>
    <xf numFmtId="179" fontId="5" fillId="0" borderId="169" xfId="0" applyNumberFormat="1" applyFont="1" applyBorder="1" applyAlignment="1">
      <alignment horizontal="right" vertical="center"/>
    </xf>
    <xf numFmtId="179" fontId="5" fillId="0" borderId="190" xfId="0" applyNumberFormat="1" applyFont="1" applyBorder="1" applyAlignment="1">
      <alignment horizontal="right" vertical="center"/>
    </xf>
    <xf numFmtId="0" fontId="5" fillId="0" borderId="2" xfId="0" applyFont="1" applyBorder="1" applyAlignment="1">
      <alignment horizontal="center" vertical="center" shrinkToFit="1"/>
    </xf>
    <xf numFmtId="0" fontId="5" fillId="0" borderId="15" xfId="0" applyFont="1" applyBorder="1" applyAlignment="1">
      <alignment horizontal="center" vertical="center" shrinkToFit="1"/>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196" xfId="0" applyNumberFormat="1" applyFont="1" applyBorder="1" applyAlignment="1">
      <alignment horizontal="right" vertical="center"/>
    </xf>
    <xf numFmtId="177" fontId="5" fillId="0" borderId="197" xfId="0" applyNumberFormat="1" applyFont="1" applyBorder="1" applyAlignment="1">
      <alignment horizontal="right" vertical="center"/>
    </xf>
    <xf numFmtId="179" fontId="5" fillId="0" borderId="196" xfId="0" applyNumberFormat="1" applyFont="1" applyBorder="1" applyAlignment="1">
      <alignment horizontal="right" vertical="center"/>
    </xf>
    <xf numFmtId="179" fontId="5" fillId="0" borderId="197" xfId="0" applyNumberFormat="1" applyFont="1" applyBorder="1" applyAlignment="1">
      <alignment horizontal="right" vertical="center"/>
    </xf>
    <xf numFmtId="205" fontId="5" fillId="0" borderId="0" xfId="0" applyNumberFormat="1" applyFont="1" applyAlignment="1">
      <alignment horizontal="right" vertical="center"/>
    </xf>
    <xf numFmtId="179" fontId="5" fillId="0" borderId="7" xfId="0" applyNumberFormat="1" applyFont="1" applyBorder="1" applyAlignment="1">
      <alignment horizontal="right" vertical="center"/>
    </xf>
    <xf numFmtId="179" fontId="5" fillId="0" borderId="10" xfId="0" applyNumberFormat="1" applyFont="1" applyBorder="1" applyAlignment="1">
      <alignment horizontal="right" vertical="center"/>
    </xf>
    <xf numFmtId="205" fontId="5" fillId="0" borderId="10" xfId="0" applyNumberFormat="1" applyFont="1" applyBorder="1" applyAlignment="1">
      <alignment horizontal="right" vertical="center"/>
    </xf>
    <xf numFmtId="0" fontId="5" fillId="0" borderId="14" xfId="0" applyFont="1" applyBorder="1" applyAlignment="1">
      <alignment horizontal="right" vertical="center" shrinkToFit="1"/>
    </xf>
    <xf numFmtId="0" fontId="3" fillId="0" borderId="0" xfId="0" applyFont="1" applyAlignment="1">
      <alignment horizontal="center" vertical="center"/>
    </xf>
    <xf numFmtId="0" fontId="0" fillId="0" borderId="0" xfId="0" applyAlignment="1">
      <alignment horizontal="left" vertical="center"/>
    </xf>
    <xf numFmtId="0" fontId="14" fillId="0" borderId="124" xfId="0" applyFont="1" applyFill="1" applyBorder="1" applyAlignment="1">
      <alignment horizontal="left" vertical="center" shrinkToFit="1"/>
    </xf>
    <xf numFmtId="0" fontId="14" fillId="0" borderId="124" xfId="0" applyFont="1" applyFill="1" applyBorder="1" applyAlignment="1">
      <alignment horizontal="centerContinuous" vertical="center" shrinkToFit="1"/>
    </xf>
    <xf numFmtId="0" fontId="14" fillId="0" borderId="124" xfId="0" applyFont="1" applyFill="1" applyBorder="1" applyAlignment="1">
      <alignment vertical="center" shrinkToFit="1"/>
    </xf>
    <xf numFmtId="0" fontId="14" fillId="0" borderId="0" xfId="0" applyFont="1" applyFill="1">
      <alignment vertical="center"/>
    </xf>
    <xf numFmtId="178" fontId="14" fillId="0" borderId="124" xfId="0" applyNumberFormat="1" applyFont="1" applyFill="1" applyBorder="1">
      <alignment vertical="center"/>
    </xf>
    <xf numFmtId="0" fontId="14" fillId="0" borderId="0" xfId="0" applyFont="1" applyFill="1" applyAlignment="1">
      <alignment horizontal="left" vertical="center"/>
    </xf>
  </cellXfs>
  <cellStyles count="8">
    <cellStyle name="パーセント" xfId="7" builtinId="5"/>
    <cellStyle name="桁区切り" xfId="1" builtinId="6"/>
    <cellStyle name="桁区切り 2" xfId="2" xr:uid="{00000000-0005-0000-0000-000002000000}"/>
    <cellStyle name="桁区切り 2 2" xfId="3" xr:uid="{00000000-0005-0000-0000-000003000000}"/>
    <cellStyle name="通貨 2" xfId="4" xr:uid="{00000000-0005-0000-0000-000004000000}"/>
    <cellStyle name="通貨 3" xfId="5" xr:uid="{00000000-0005-0000-0000-000005000000}"/>
    <cellStyle name="標準" xfId="0" builtinId="0"/>
    <cellStyle name="標準 2" xfId="6" xr:uid="{00000000-0005-0000-0000-000007000000}"/>
  </cellStyles>
  <dxfs count="16">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FF66"/>
      <color rgb="FFFFFF4B"/>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64516129885E-2"/>
        </c:manualLayout>
      </c:layout>
      <c:overlay val="0"/>
      <c:spPr>
        <a:noFill/>
        <a:ln w="12700">
          <a:solidFill>
            <a:srgbClr val="000000"/>
          </a:solidFill>
          <a:prstDash val="solid"/>
        </a:ln>
      </c:spPr>
    </c:title>
    <c:autoTitleDeleted val="0"/>
    <c:plotArea>
      <c:layout>
        <c:manualLayout>
          <c:layoutTarget val="inner"/>
          <c:xMode val="edge"/>
          <c:yMode val="edge"/>
          <c:x val="0.21068279784113217"/>
          <c:y val="0.14516129032258104"/>
          <c:w val="0.70919984062015828"/>
          <c:h val="0.76728110599078403"/>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グラフ!$I$7:$L$7</c:f>
              <c:numCache>
                <c:formatCode>#,##0_);[Red]\(#,##0\)</c:formatCode>
                <c:ptCount val="4"/>
                <c:pt idx="0">
                  <c:v>631</c:v>
                </c:pt>
                <c:pt idx="1">
                  <c:v>624</c:v>
                </c:pt>
                <c:pt idx="2">
                  <c:v>615</c:v>
                </c:pt>
                <c:pt idx="3">
                  <c:v>613</c:v>
                </c:pt>
              </c:numCache>
            </c:numRef>
          </c:val>
          <c:smooth val="0"/>
          <c:extLst>
            <c:ext xmlns:c16="http://schemas.microsoft.com/office/drawing/2014/chart" uri="{C3380CC4-5D6E-409C-BE32-E72D297353CC}">
              <c16:uniqueId val="{00000000-9518-478C-8106-470BF7961727}"/>
            </c:ext>
          </c:extLst>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グラフ!$I$8:$L$8</c:f>
              <c:numCache>
                <c:formatCode>#,##0_);[Red]\(#,##0\)</c:formatCode>
                <c:ptCount val="4"/>
                <c:pt idx="0">
                  <c:v>614</c:v>
                </c:pt>
                <c:pt idx="1">
                  <c:v>623</c:v>
                </c:pt>
                <c:pt idx="2">
                  <c:v>599</c:v>
                </c:pt>
                <c:pt idx="3">
                  <c:v>580</c:v>
                </c:pt>
              </c:numCache>
            </c:numRef>
          </c:val>
          <c:smooth val="0"/>
          <c:extLst>
            <c:ext xmlns:c16="http://schemas.microsoft.com/office/drawing/2014/chart" uri="{C3380CC4-5D6E-409C-BE32-E72D297353CC}">
              <c16:uniqueId val="{00000001-9518-478C-8106-470BF7961727}"/>
            </c:ext>
          </c:extLst>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グラフ!$I$9:$L$9</c:f>
              <c:numCache>
                <c:formatCode>#,##0_);[Red]\(#,##0\)</c:formatCode>
                <c:ptCount val="4"/>
                <c:pt idx="0">
                  <c:v>658</c:v>
                </c:pt>
                <c:pt idx="1">
                  <c:v>655</c:v>
                </c:pt>
                <c:pt idx="2">
                  <c:v>628</c:v>
                </c:pt>
                <c:pt idx="3">
                  <c:v>592</c:v>
                </c:pt>
              </c:numCache>
            </c:numRef>
          </c:val>
          <c:smooth val="0"/>
          <c:extLst>
            <c:ext xmlns:c16="http://schemas.microsoft.com/office/drawing/2014/chart" uri="{C3380CC4-5D6E-409C-BE32-E72D297353CC}">
              <c16:uniqueId val="{00000002-9518-478C-8106-470BF7961727}"/>
            </c:ext>
          </c:extLst>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グラフ!$I$10:$L$10</c:f>
              <c:numCache>
                <c:formatCode>#,##0_);[Red]\(#,##0\)</c:formatCode>
                <c:ptCount val="4"/>
                <c:pt idx="0">
                  <c:v>984</c:v>
                </c:pt>
                <c:pt idx="1">
                  <c:v>952</c:v>
                </c:pt>
                <c:pt idx="2">
                  <c:v>901</c:v>
                </c:pt>
                <c:pt idx="3">
                  <c:v>890</c:v>
                </c:pt>
              </c:numCache>
            </c:numRef>
          </c:val>
          <c:smooth val="0"/>
          <c:extLst>
            <c:ext xmlns:c16="http://schemas.microsoft.com/office/drawing/2014/chart" uri="{C3380CC4-5D6E-409C-BE32-E72D297353CC}">
              <c16:uniqueId val="{00000003-9518-478C-8106-470BF7961727}"/>
            </c:ext>
          </c:extLst>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グラフ!$I$11:$L$11</c:f>
              <c:numCache>
                <c:formatCode>#,##0_);[Red]\(#,##0\)</c:formatCode>
                <c:ptCount val="4"/>
                <c:pt idx="0">
                  <c:v>469</c:v>
                </c:pt>
                <c:pt idx="1">
                  <c:v>459</c:v>
                </c:pt>
                <c:pt idx="2">
                  <c:v>468</c:v>
                </c:pt>
                <c:pt idx="3">
                  <c:v>480</c:v>
                </c:pt>
              </c:numCache>
            </c:numRef>
          </c:val>
          <c:smooth val="0"/>
          <c:extLst>
            <c:ext xmlns:c16="http://schemas.microsoft.com/office/drawing/2014/chart" uri="{C3380CC4-5D6E-409C-BE32-E72D297353CC}">
              <c16:uniqueId val="{00000004-9518-478C-8106-470BF7961727}"/>
            </c:ext>
          </c:extLst>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グラフ!$I$12:$L$12</c:f>
              <c:numCache>
                <c:formatCode>#,##0_);[Red]\(#,##0\)</c:formatCode>
                <c:ptCount val="4"/>
                <c:pt idx="0">
                  <c:v>1037</c:v>
                </c:pt>
                <c:pt idx="1">
                  <c:v>1008</c:v>
                </c:pt>
                <c:pt idx="2">
                  <c:v>999</c:v>
                </c:pt>
                <c:pt idx="3">
                  <c:v>992</c:v>
                </c:pt>
              </c:numCache>
            </c:numRef>
          </c:val>
          <c:smooth val="0"/>
          <c:extLst>
            <c:ext xmlns:c16="http://schemas.microsoft.com/office/drawing/2014/chart" uri="{C3380CC4-5D6E-409C-BE32-E72D297353CC}">
              <c16:uniqueId val="{00000005-9518-478C-8106-470BF7961727}"/>
            </c:ext>
          </c:extLst>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グラフ!$I$13:$L$13</c:f>
              <c:numCache>
                <c:formatCode>#,##0_);[Red]\(#,##0\)</c:formatCode>
                <c:ptCount val="4"/>
                <c:pt idx="0">
                  <c:v>565</c:v>
                </c:pt>
                <c:pt idx="1">
                  <c:v>565</c:v>
                </c:pt>
                <c:pt idx="2">
                  <c:v>554</c:v>
                </c:pt>
                <c:pt idx="3">
                  <c:v>527</c:v>
                </c:pt>
              </c:numCache>
            </c:numRef>
          </c:val>
          <c:smooth val="0"/>
          <c:extLst>
            <c:ext xmlns:c16="http://schemas.microsoft.com/office/drawing/2014/chart" uri="{C3380CC4-5D6E-409C-BE32-E72D297353CC}">
              <c16:uniqueId val="{00000006-9518-478C-8106-470BF7961727}"/>
            </c:ext>
          </c:extLst>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グラフ!$I$14:$L$14</c:f>
              <c:numCache>
                <c:formatCode>#,##0_);[Red]\(#,##0\)</c:formatCode>
                <c:ptCount val="4"/>
                <c:pt idx="0">
                  <c:v>965</c:v>
                </c:pt>
                <c:pt idx="1">
                  <c:v>990</c:v>
                </c:pt>
                <c:pt idx="2">
                  <c:v>980</c:v>
                </c:pt>
                <c:pt idx="3">
                  <c:v>952</c:v>
                </c:pt>
              </c:numCache>
            </c:numRef>
          </c:val>
          <c:smooth val="0"/>
          <c:extLst>
            <c:ext xmlns:c16="http://schemas.microsoft.com/office/drawing/2014/chart" uri="{C3380CC4-5D6E-409C-BE32-E72D297353CC}">
              <c16:uniqueId val="{00000007-9518-478C-8106-470BF7961727}"/>
            </c:ext>
          </c:extLst>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グラフ!$I$15:$L$15</c:f>
              <c:numCache>
                <c:formatCode>#,##0_);[Red]\(#,##0\)</c:formatCode>
                <c:ptCount val="4"/>
                <c:pt idx="0">
                  <c:v>783</c:v>
                </c:pt>
                <c:pt idx="1">
                  <c:v>733</c:v>
                </c:pt>
                <c:pt idx="2">
                  <c:v>720</c:v>
                </c:pt>
                <c:pt idx="3">
                  <c:v>701</c:v>
                </c:pt>
              </c:numCache>
            </c:numRef>
          </c:val>
          <c:smooth val="0"/>
          <c:extLst>
            <c:ext xmlns:c16="http://schemas.microsoft.com/office/drawing/2014/chart" uri="{C3380CC4-5D6E-409C-BE32-E72D297353CC}">
              <c16:uniqueId val="{00000008-9518-478C-8106-470BF7961727}"/>
            </c:ext>
          </c:extLst>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グラフ!$I$16:$L$16</c:f>
              <c:numCache>
                <c:formatCode>#,##0_);[Red]\(#,##0\)</c:formatCode>
                <c:ptCount val="4"/>
                <c:pt idx="0">
                  <c:v>716</c:v>
                </c:pt>
                <c:pt idx="1">
                  <c:v>696</c:v>
                </c:pt>
                <c:pt idx="2">
                  <c:v>711</c:v>
                </c:pt>
                <c:pt idx="3">
                  <c:v>695</c:v>
                </c:pt>
              </c:numCache>
            </c:numRef>
          </c:val>
          <c:smooth val="0"/>
          <c:extLst>
            <c:ext xmlns:c16="http://schemas.microsoft.com/office/drawing/2014/chart" uri="{C3380CC4-5D6E-409C-BE32-E72D297353CC}">
              <c16:uniqueId val="{00000009-9518-478C-8106-470BF7961727}"/>
            </c:ext>
          </c:extLst>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グラフ!$I$17:$L$17</c:f>
              <c:numCache>
                <c:formatCode>#,##0_);[Red]\(#,##0\)</c:formatCode>
                <c:ptCount val="4"/>
                <c:pt idx="0">
                  <c:v>547</c:v>
                </c:pt>
                <c:pt idx="1">
                  <c:v>539</c:v>
                </c:pt>
                <c:pt idx="2">
                  <c:v>580</c:v>
                </c:pt>
                <c:pt idx="3">
                  <c:v>600</c:v>
                </c:pt>
              </c:numCache>
            </c:numRef>
          </c:val>
          <c:smooth val="0"/>
          <c:extLst>
            <c:ext xmlns:c16="http://schemas.microsoft.com/office/drawing/2014/chart" uri="{C3380CC4-5D6E-409C-BE32-E72D297353CC}">
              <c16:uniqueId val="{0000000A-9518-478C-8106-470BF7961727}"/>
            </c:ext>
          </c:extLst>
        </c:ser>
        <c:dLbls>
          <c:showLegendKey val="0"/>
          <c:showVal val="0"/>
          <c:showCatName val="0"/>
          <c:showSerName val="0"/>
          <c:showPercent val="0"/>
          <c:showBubbleSize val="0"/>
        </c:dLbls>
        <c:marker val="1"/>
        <c:smooth val="0"/>
        <c:axId val="283851312"/>
        <c:axId val="283855232"/>
      </c:lineChart>
      <c:catAx>
        <c:axId val="283851312"/>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5232"/>
        <c:crossesAt val="0"/>
        <c:auto val="1"/>
        <c:lblAlgn val="ctr"/>
        <c:lblOffset val="100"/>
        <c:tickLblSkip val="1"/>
        <c:tickMarkSkip val="1"/>
        <c:noMultiLvlLbl val="0"/>
      </c:catAx>
      <c:valAx>
        <c:axId val="283855232"/>
        <c:scaling>
          <c:orientation val="minMax"/>
          <c:max val="1150"/>
          <c:min val="5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24E-2"/>
              <c:y val="0.5069124423963125"/>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1312"/>
        <c:crosses val="autoZero"/>
        <c:crossBetween val="midCat"/>
        <c:majorUnit val="100"/>
      </c:valAx>
      <c:spPr>
        <a:noFill/>
        <a:ln w="12700">
          <a:solidFill>
            <a:srgbClr val="000000"/>
          </a:solidFill>
          <a:prstDash val="solid"/>
        </a:ln>
      </c:spPr>
    </c:plotArea>
    <c:legend>
      <c:legendPos val="r"/>
      <c:layout>
        <c:manualLayout>
          <c:xMode val="edge"/>
          <c:yMode val="edge"/>
          <c:x val="0.7062323886071995"/>
          <c:y val="0.35714285714286642"/>
          <c:w val="0.216617522216252"/>
          <c:h val="0.35944700460829493"/>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各年度共５月１日現在</a:t>
            </a:r>
          </a:p>
        </c:rich>
      </c:tx>
      <c:overlay val="0"/>
      <c:spPr>
        <a:solidFill>
          <a:srgbClr val="FFFFFF"/>
        </a:solidFill>
        <a:ln w="12700">
          <a:solidFill>
            <a:srgbClr val="000000"/>
          </a:solidFill>
          <a:prstDash val="solid"/>
        </a:ln>
      </c:spPr>
    </c:title>
    <c:autoTitleDeleted val="0"/>
    <c:plotArea>
      <c:layout>
        <c:manualLayout>
          <c:layoutTarget val="inner"/>
          <c:xMode val="edge"/>
          <c:yMode val="edge"/>
          <c:x val="0.13248631021025378"/>
          <c:y val="0.10825588684973819"/>
          <c:w val="0.82483667718062881"/>
          <c:h val="0.66970046621582002"/>
        </c:manualLayout>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グラフ!$I$38:$M$38</c:f>
              <c:numCache>
                <c:formatCode>#,##0;[Red]#,##0</c:formatCode>
                <c:ptCount val="5"/>
                <c:pt idx="0">
                  <c:v>1197</c:v>
                </c:pt>
                <c:pt idx="1">
                  <c:v>1156</c:v>
                </c:pt>
                <c:pt idx="2">
                  <c:v>1113</c:v>
                </c:pt>
                <c:pt idx="3">
                  <c:v>1077</c:v>
                </c:pt>
                <c:pt idx="4">
                  <c:v>1068</c:v>
                </c:pt>
              </c:numCache>
            </c:numRef>
          </c:val>
          <c:smooth val="0"/>
          <c:extLst>
            <c:ext xmlns:c16="http://schemas.microsoft.com/office/drawing/2014/chart" uri="{C3380CC4-5D6E-409C-BE32-E72D297353CC}">
              <c16:uniqueId val="{00000000-AA42-4514-A1B7-597AB20DFD3F}"/>
            </c:ext>
          </c:extLst>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グラフ!$I$39:$M$39</c:f>
              <c:numCache>
                <c:formatCode>#,##0;[Red]#,##0</c:formatCode>
                <c:ptCount val="5"/>
                <c:pt idx="0">
                  <c:v>790</c:v>
                </c:pt>
                <c:pt idx="1">
                  <c:v>769</c:v>
                </c:pt>
                <c:pt idx="2">
                  <c:v>725</c:v>
                </c:pt>
                <c:pt idx="3">
                  <c:v>689</c:v>
                </c:pt>
                <c:pt idx="4">
                  <c:v>687</c:v>
                </c:pt>
              </c:numCache>
            </c:numRef>
          </c:val>
          <c:smooth val="0"/>
          <c:extLst>
            <c:ext xmlns:c16="http://schemas.microsoft.com/office/drawing/2014/chart" uri="{C3380CC4-5D6E-409C-BE32-E72D297353CC}">
              <c16:uniqueId val="{00000001-AA42-4514-A1B7-597AB20DFD3F}"/>
            </c:ext>
          </c:extLst>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グラフ!$I$40:$M$40</c:f>
              <c:numCache>
                <c:formatCode>#,##0;[Red]#,##0</c:formatCode>
                <c:ptCount val="5"/>
                <c:pt idx="0">
                  <c:v>669</c:v>
                </c:pt>
                <c:pt idx="1">
                  <c:v>617</c:v>
                </c:pt>
                <c:pt idx="2">
                  <c:v>570</c:v>
                </c:pt>
                <c:pt idx="3">
                  <c:v>568</c:v>
                </c:pt>
                <c:pt idx="4">
                  <c:v>578</c:v>
                </c:pt>
              </c:numCache>
            </c:numRef>
          </c:val>
          <c:smooth val="0"/>
          <c:extLst>
            <c:ext xmlns:c16="http://schemas.microsoft.com/office/drawing/2014/chart" uri="{C3380CC4-5D6E-409C-BE32-E72D297353CC}">
              <c16:uniqueId val="{00000007-AA42-4514-A1B7-597AB20DFD3F}"/>
            </c:ext>
          </c:extLst>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グラフ!$I$41:$M$41</c:f>
              <c:numCache>
                <c:formatCode>#,##0;[Red]#,##0</c:formatCode>
                <c:ptCount val="5"/>
                <c:pt idx="0">
                  <c:v>709</c:v>
                </c:pt>
                <c:pt idx="1">
                  <c:v>695</c:v>
                </c:pt>
                <c:pt idx="2">
                  <c:v>691</c:v>
                </c:pt>
                <c:pt idx="3">
                  <c:v>686</c:v>
                </c:pt>
                <c:pt idx="4">
                  <c:v>679</c:v>
                </c:pt>
              </c:numCache>
            </c:numRef>
          </c:val>
          <c:smooth val="0"/>
          <c:extLst>
            <c:ext xmlns:c16="http://schemas.microsoft.com/office/drawing/2014/chart" uri="{C3380CC4-5D6E-409C-BE32-E72D297353CC}">
              <c16:uniqueId val="{0000000D-AA42-4514-A1B7-597AB20DFD3F}"/>
            </c:ext>
          </c:extLst>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グラフ!$I$42:$M$42</c:f>
              <c:numCache>
                <c:formatCode>#,##0;[Red]#,##0</c:formatCode>
                <c:ptCount val="5"/>
                <c:pt idx="0">
                  <c:v>731</c:v>
                </c:pt>
                <c:pt idx="1">
                  <c:v>717</c:v>
                </c:pt>
                <c:pt idx="2">
                  <c:v>702</c:v>
                </c:pt>
                <c:pt idx="3">
                  <c:v>703</c:v>
                </c:pt>
                <c:pt idx="4">
                  <c:v>719</c:v>
                </c:pt>
              </c:numCache>
            </c:numRef>
          </c:val>
          <c:smooth val="0"/>
          <c:extLst>
            <c:ext xmlns:c16="http://schemas.microsoft.com/office/drawing/2014/chart" uri="{C3380CC4-5D6E-409C-BE32-E72D297353CC}">
              <c16:uniqueId val="{00000013-AA42-4514-A1B7-597AB20DFD3F}"/>
            </c:ext>
          </c:extLst>
        </c:ser>
        <c:ser>
          <c:idx val="5"/>
          <c:order val="5"/>
          <c:tx>
            <c:strRef>
              <c:f>グラフ!$H$43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グラフ!$I$43:$M$43</c:f>
              <c:numCache>
                <c:formatCode>#,##0;[Red]#,##0</c:formatCode>
                <c:ptCount val="5"/>
                <c:pt idx="0">
                  <c:v>625</c:v>
                </c:pt>
                <c:pt idx="1">
                  <c:v>612</c:v>
                </c:pt>
                <c:pt idx="2">
                  <c:v>607</c:v>
                </c:pt>
                <c:pt idx="3">
                  <c:v>611</c:v>
                </c:pt>
                <c:pt idx="4">
                  <c:v>599</c:v>
                </c:pt>
              </c:numCache>
            </c:numRef>
          </c:val>
          <c:smooth val="0"/>
          <c:extLst>
            <c:ext xmlns:c16="http://schemas.microsoft.com/office/drawing/2014/chart" uri="{C3380CC4-5D6E-409C-BE32-E72D297353CC}">
              <c16:uniqueId val="{00000019-AA42-4514-A1B7-597AB20DFD3F}"/>
            </c:ext>
          </c:extLst>
        </c:ser>
        <c:dLbls>
          <c:showLegendKey val="0"/>
          <c:showVal val="0"/>
          <c:showCatName val="0"/>
          <c:showSerName val="0"/>
          <c:showPercent val="0"/>
          <c:showBubbleSize val="0"/>
        </c:dLbls>
        <c:marker val="1"/>
        <c:smooth val="0"/>
        <c:axId val="412654704"/>
        <c:axId val="412652744"/>
      </c:lineChart>
      <c:catAx>
        <c:axId val="412654704"/>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2744"/>
        <c:crossesAt val="0"/>
        <c:auto val="1"/>
        <c:lblAlgn val="ctr"/>
        <c:lblOffset val="100"/>
        <c:tickLblSkip val="1"/>
        <c:tickMarkSkip val="1"/>
        <c:noMultiLvlLbl val="0"/>
      </c:catAx>
      <c:valAx>
        <c:axId val="412652744"/>
        <c:scaling>
          <c:orientation val="minMax"/>
          <c:max val="1400"/>
          <c:min val="400"/>
        </c:scaling>
        <c:delete val="0"/>
        <c:axPos val="l"/>
        <c:title>
          <c:tx>
            <c:rich>
              <a:bodyPr rot="0" vert="horz"/>
              <a:lstStyle/>
              <a:p>
                <a:pPr>
                  <a:defRPr/>
                </a:pPr>
                <a:r>
                  <a:rPr lang="ja-JP" altLang="en-US"/>
                  <a:t>人</a:t>
                </a:r>
              </a:p>
            </c:rich>
          </c:tx>
          <c:layout>
            <c:manualLayout>
              <c:xMode val="edge"/>
              <c:yMode val="edge"/>
              <c:x val="0.13579049466537343"/>
              <c:y val="4.6167739022463031E-2"/>
            </c:manualLayout>
          </c:layout>
          <c:overlay val="0"/>
        </c:title>
        <c:numFmt formatCode="#,##0\ ;&quot; -&quot;#,##0\ ;&quot; - &quot;;@\ " sourceLinked="0"/>
        <c:majorTickMark val="out"/>
        <c:minorTickMark val="none"/>
        <c:tickLblPos val="nextTo"/>
        <c:spPr>
          <a:ln w="25400">
            <a:no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4704"/>
        <c:crosses val="autoZero"/>
        <c:crossBetween val="between"/>
        <c:majorUnit val="200"/>
      </c:valAx>
      <c:spPr>
        <a:noFill/>
        <a:ln w="12700">
          <a:solidFill>
            <a:srgbClr val="000000"/>
          </a:solidFill>
          <a:prstDash val="solid"/>
        </a:ln>
      </c:spPr>
    </c:plotArea>
    <c:legend>
      <c:legendPos val="b"/>
      <c:layout>
        <c:manualLayout>
          <c:xMode val="edge"/>
          <c:yMode val="edge"/>
          <c:x val="0.12314380198110542"/>
          <c:y val="0.85829072720060084"/>
          <c:w val="0.80045762465918724"/>
          <c:h val="0.122528961766240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各年度共５月１日現在</a:t>
            </a:r>
          </a:p>
        </c:rich>
      </c:tx>
      <c:layout>
        <c:manualLayout>
          <c:xMode val="edge"/>
          <c:yMode val="edge"/>
          <c:x val="0.32747686419675631"/>
          <c:y val="3.117517859222635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1607176592659227"/>
          <c:y val="0.1133340445071102"/>
          <c:w val="0.8630977466336317"/>
          <c:h val="0.66844228206388823"/>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グラフ!$I$45:$M$45</c:f>
              <c:strCache>
                <c:ptCount val="5"/>
                <c:pt idx="0">
                  <c:v>平成30年度</c:v>
                </c:pt>
                <c:pt idx="1">
                  <c:v>令和元年度</c:v>
                </c:pt>
                <c:pt idx="2">
                  <c:v>令和2年度</c:v>
                </c:pt>
                <c:pt idx="3">
                  <c:v>令和3年度</c:v>
                </c:pt>
                <c:pt idx="4">
                  <c:v>令和4年度</c:v>
                </c:pt>
              </c:strCache>
            </c:strRef>
          </c:cat>
          <c:val>
            <c:numRef>
              <c:f>グラフ!$I$46:$M$46</c:f>
              <c:numCache>
                <c:formatCode>#,##0_);[Red]\(#,##0\)</c:formatCode>
                <c:ptCount val="5"/>
                <c:pt idx="0">
                  <c:v>299</c:v>
                </c:pt>
                <c:pt idx="1">
                  <c:v>314</c:v>
                </c:pt>
                <c:pt idx="2">
                  <c:v>332</c:v>
                </c:pt>
                <c:pt idx="3">
                  <c:v>330</c:v>
                </c:pt>
                <c:pt idx="4">
                  <c:v>183</c:v>
                </c:pt>
              </c:numCache>
            </c:numRef>
          </c:val>
          <c:smooth val="0"/>
          <c:extLst>
            <c:ext xmlns:c16="http://schemas.microsoft.com/office/drawing/2014/chart" uri="{C3380CC4-5D6E-409C-BE32-E72D297353CC}">
              <c16:uniqueId val="{00000000-CF96-4F2F-A8D3-10AA751D9D8C}"/>
            </c:ext>
          </c:extLst>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cat>
            <c:strRef>
              <c:f>グラフ!$I$45:$M$45</c:f>
              <c:strCache>
                <c:ptCount val="5"/>
                <c:pt idx="0">
                  <c:v>平成30年度</c:v>
                </c:pt>
                <c:pt idx="1">
                  <c:v>令和元年度</c:v>
                </c:pt>
                <c:pt idx="2">
                  <c:v>令和2年度</c:v>
                </c:pt>
                <c:pt idx="3">
                  <c:v>令和3年度</c:v>
                </c:pt>
                <c:pt idx="4">
                  <c:v>令和4年度</c:v>
                </c:pt>
              </c:strCache>
            </c:strRef>
          </c:cat>
          <c:val>
            <c:numRef>
              <c:f>グラフ!$I$47:$M$47</c:f>
              <c:numCache>
                <c:formatCode>#,##0_);[Red]\(#,##0\)</c:formatCode>
                <c:ptCount val="5"/>
                <c:pt idx="0">
                  <c:v>133</c:v>
                </c:pt>
                <c:pt idx="1">
                  <c:v>136</c:v>
                </c:pt>
                <c:pt idx="2">
                  <c:v>131</c:v>
                </c:pt>
                <c:pt idx="3">
                  <c:v>135</c:v>
                </c:pt>
                <c:pt idx="4">
                  <c:v>52</c:v>
                </c:pt>
              </c:numCache>
            </c:numRef>
          </c:val>
          <c:smooth val="0"/>
          <c:extLst>
            <c:ext xmlns:c16="http://schemas.microsoft.com/office/drawing/2014/chart" uri="{C3380CC4-5D6E-409C-BE32-E72D297353CC}">
              <c16:uniqueId val="{00000001-CF96-4F2F-A8D3-10AA751D9D8C}"/>
            </c:ext>
          </c:extLst>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グラフ!$I$45:$M$45</c:f>
              <c:strCache>
                <c:ptCount val="5"/>
                <c:pt idx="0">
                  <c:v>平成30年度</c:v>
                </c:pt>
                <c:pt idx="1">
                  <c:v>令和元年度</c:v>
                </c:pt>
                <c:pt idx="2">
                  <c:v>令和2年度</c:v>
                </c:pt>
                <c:pt idx="3">
                  <c:v>令和3年度</c:v>
                </c:pt>
                <c:pt idx="4">
                  <c:v>令和4年度</c:v>
                </c:pt>
              </c:strCache>
            </c:strRef>
          </c:cat>
          <c:val>
            <c:numRef>
              <c:f>グラフ!$I$48:$M$48</c:f>
              <c:numCache>
                <c:formatCode>#,##0_);[Red]\(#,##0\)</c:formatCode>
                <c:ptCount val="5"/>
                <c:pt idx="0">
                  <c:v>9</c:v>
                </c:pt>
                <c:pt idx="1">
                  <c:v>7</c:v>
                </c:pt>
                <c:pt idx="2">
                  <c:v>8</c:v>
                </c:pt>
                <c:pt idx="3">
                  <c:v>9</c:v>
                </c:pt>
                <c:pt idx="4">
                  <c:v>2</c:v>
                </c:pt>
              </c:numCache>
            </c:numRef>
          </c:val>
          <c:smooth val="0"/>
          <c:extLst>
            <c:ext xmlns:c16="http://schemas.microsoft.com/office/drawing/2014/chart" uri="{C3380CC4-5D6E-409C-BE32-E72D297353CC}">
              <c16:uniqueId val="{00000003-CF96-4F2F-A8D3-10AA751D9D8C}"/>
            </c:ext>
          </c:extLst>
        </c:ser>
        <c:ser>
          <c:idx val="3"/>
          <c:order val="3"/>
          <c:tx>
            <c:strRef>
              <c:f>グラフ!$H$49</c:f>
              <c:strCache>
                <c:ptCount val="1"/>
                <c:pt idx="0">
                  <c:v>陽明高等支援</c:v>
                </c:pt>
              </c:strCache>
            </c:strRef>
          </c:tx>
          <c:spPr>
            <a:ln w="12700">
              <a:solidFill>
                <a:schemeClr val="tx1"/>
              </a:solidFill>
            </a:ln>
          </c:spPr>
          <c:marker>
            <c:symbol val="circle"/>
            <c:size val="5"/>
            <c:spPr>
              <a:solidFill>
                <a:schemeClr val="bg2">
                  <a:lumMod val="10000"/>
                </a:schemeClr>
              </a:solidFill>
              <a:ln w="12700">
                <a:solidFill>
                  <a:schemeClr val="tx1"/>
                </a:solidFill>
              </a:ln>
            </c:spPr>
          </c:marker>
          <c:cat>
            <c:strRef>
              <c:f>グラフ!$I$45:$M$45</c:f>
              <c:strCache>
                <c:ptCount val="5"/>
                <c:pt idx="0">
                  <c:v>平成30年度</c:v>
                </c:pt>
                <c:pt idx="1">
                  <c:v>令和元年度</c:v>
                </c:pt>
                <c:pt idx="2">
                  <c:v>令和2年度</c:v>
                </c:pt>
                <c:pt idx="3">
                  <c:v>令和3年度</c:v>
                </c:pt>
                <c:pt idx="4">
                  <c:v>令和4年度</c:v>
                </c:pt>
              </c:strCache>
            </c:strRef>
          </c:cat>
          <c:val>
            <c:numRef>
              <c:f>グラフ!$I$49:$M$49</c:f>
              <c:numCache>
                <c:formatCode>#,##0_);[Red]\(#,##0\)</c:formatCode>
                <c:ptCount val="5"/>
                <c:pt idx="0">
                  <c:v>40</c:v>
                </c:pt>
                <c:pt idx="1">
                  <c:v>60</c:v>
                </c:pt>
                <c:pt idx="2">
                  <c:v>59</c:v>
                </c:pt>
                <c:pt idx="3">
                  <c:v>57</c:v>
                </c:pt>
                <c:pt idx="4">
                  <c:v>38</c:v>
                </c:pt>
              </c:numCache>
            </c:numRef>
          </c:val>
          <c:smooth val="0"/>
          <c:extLst>
            <c:ext xmlns:c16="http://schemas.microsoft.com/office/drawing/2014/chart" uri="{C3380CC4-5D6E-409C-BE32-E72D297353CC}">
              <c16:uniqueId val="{00000005-CF96-4F2F-A8D3-10AA751D9D8C}"/>
            </c:ext>
          </c:extLst>
        </c:ser>
        <c:dLbls>
          <c:showLegendKey val="0"/>
          <c:showVal val="0"/>
          <c:showCatName val="0"/>
          <c:showSerName val="0"/>
          <c:showPercent val="0"/>
          <c:showBubbleSize val="0"/>
        </c:dLbls>
        <c:marker val="1"/>
        <c:smooth val="0"/>
        <c:axId val="412653528"/>
        <c:axId val="412654312"/>
      </c:lineChart>
      <c:catAx>
        <c:axId val="41265352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4312"/>
        <c:crossesAt val="0"/>
        <c:auto val="1"/>
        <c:lblAlgn val="ctr"/>
        <c:lblOffset val="100"/>
        <c:tickLblSkip val="1"/>
        <c:tickMarkSkip val="1"/>
        <c:noMultiLvlLbl val="0"/>
      </c:catAx>
      <c:valAx>
        <c:axId val="412654312"/>
        <c:scaling>
          <c:orientation val="minMax"/>
          <c:max val="350"/>
          <c:min val="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303165291589548"/>
              <c:y val="5.6429062477131642E-2"/>
            </c:manualLayout>
          </c:layout>
          <c:overlay val="0"/>
          <c:spPr>
            <a:noFill/>
            <a:ln w="25400">
              <a:noFill/>
            </a:ln>
          </c:spPr>
        </c:title>
        <c:numFmt formatCode="0\ ;[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3528"/>
        <c:crosses val="autoZero"/>
        <c:crossBetween val="between"/>
        <c:majorUnit val="50"/>
      </c:valAx>
      <c:spPr>
        <a:noFill/>
        <a:ln w="12700">
          <a:solidFill>
            <a:srgbClr val="000000"/>
          </a:solidFill>
          <a:prstDash val="solid"/>
        </a:ln>
      </c:spPr>
    </c:plotArea>
    <c:legend>
      <c:legendPos val="b"/>
      <c:layout>
        <c:manualLayout>
          <c:xMode val="edge"/>
          <c:yMode val="edge"/>
          <c:x val="0.10104809110016627"/>
          <c:y val="0.87507485361673099"/>
          <c:w val="0.86309533519465442"/>
          <c:h val="9.9077844669340248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00">
                <a:solidFill>
                  <a:sysClr val="windowText" lastClr="000000"/>
                </a:solidFill>
                <a:latin typeface="HGSｺﾞｼｯｸM" panose="020B0600000000000000" pitchFamily="50" charset="-128"/>
                <a:ea typeface="HGSｺﾞｼｯｸM" panose="020B0600000000000000" pitchFamily="50" charset="-128"/>
              </a:rPr>
              <a:t>令和２年度会計</a:t>
            </a:r>
            <a:r>
              <a:rPr lang="ja-JP" sz="1000">
                <a:solidFill>
                  <a:sysClr val="windowText" lastClr="000000"/>
                </a:solidFill>
                <a:latin typeface="HGSｺﾞｼｯｸM" panose="020B0600000000000000" pitchFamily="50" charset="-128"/>
                <a:ea typeface="HGSｺﾞｼｯｸM" panose="020B0600000000000000" pitchFamily="50" charset="-128"/>
              </a:rPr>
              <a:t>年度歳入</a:t>
            </a:r>
          </a:p>
        </c:rich>
      </c:tx>
      <c:layout>
        <c:manualLayout>
          <c:xMode val="edge"/>
          <c:yMode val="edge"/>
          <c:x val="0.24448824051936993"/>
          <c:y val="1.1805937179274827E-2"/>
        </c:manualLayout>
      </c:layout>
      <c:overlay val="0"/>
      <c:spPr>
        <a:noFill/>
        <a:ln>
          <a:solidFill>
            <a:sysClr val="windowText" lastClr="000000"/>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0494270898072625"/>
          <c:y val="0.19792179526806661"/>
          <c:w val="0.73568030674407114"/>
          <c:h val="0.71485536488768719"/>
        </c:manualLayout>
      </c:layout>
      <c:doughnutChart>
        <c:varyColors val="1"/>
        <c:ser>
          <c:idx val="0"/>
          <c:order val="0"/>
          <c:spPr>
            <a:ln w="12700">
              <a:solidFill>
                <a:schemeClr val="tx1"/>
              </a:solidFill>
            </a:ln>
          </c:spPr>
          <c:dPt>
            <c:idx val="0"/>
            <c:bubble3D val="0"/>
            <c:spPr>
              <a:pattFill prst="divot">
                <a:fgClr>
                  <a:schemeClr val="tx1">
                    <a:lumMod val="75000"/>
                    <a:lumOff val="25000"/>
                  </a:schemeClr>
                </a:fgClr>
                <a:bgClr>
                  <a:schemeClr val="bg1"/>
                </a:bgClr>
              </a:pattFill>
              <a:ln w="12700">
                <a:solidFill>
                  <a:schemeClr val="tx1"/>
                </a:solidFill>
              </a:ln>
              <a:effectLst/>
            </c:spPr>
            <c:extLst>
              <c:ext xmlns:c16="http://schemas.microsoft.com/office/drawing/2014/chart" uri="{C3380CC4-5D6E-409C-BE32-E72D297353CC}">
                <c16:uniqueId val="{00000001-B99C-4867-AEF8-773FD6D11707}"/>
              </c:ext>
            </c:extLst>
          </c:dPt>
          <c:dPt>
            <c:idx val="1"/>
            <c:bubble3D val="0"/>
            <c:spPr>
              <a:pattFill prst="dkUpDiag">
                <a:fgClr>
                  <a:schemeClr val="tx1"/>
                </a:fgClr>
                <a:bgClr>
                  <a:schemeClr val="bg1"/>
                </a:bgClr>
              </a:pattFill>
              <a:ln w="12700">
                <a:solidFill>
                  <a:schemeClr val="tx1"/>
                </a:solidFill>
              </a:ln>
              <a:effectLst/>
            </c:spPr>
            <c:extLst>
              <c:ext xmlns:c16="http://schemas.microsoft.com/office/drawing/2014/chart" uri="{C3380CC4-5D6E-409C-BE32-E72D297353CC}">
                <c16:uniqueId val="{00000003-B99C-4867-AEF8-773FD6D11707}"/>
              </c:ext>
            </c:extLst>
          </c:dPt>
          <c:dLbls>
            <c:dLbl>
              <c:idx val="0"/>
              <c:layout>
                <c:manualLayout>
                  <c:x val="-2.0071822081893596E-3"/>
                  <c:y val="-1.7187597273554504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FDDA2C2D-5654-4039-93FE-D44F43B1871E}" type="CATEGORYNAME">
                      <a:rPr lang="ja-JP" altLang="en-US" sz="800"/>
                      <a:pPr>
                        <a:defRPr/>
                      </a:pPr>
                      <a:t>[分類名]</a:t>
                    </a:fld>
                    <a:r>
                      <a:rPr lang="ja-JP" altLang="en-US" baseline="0"/>
                      <a:t>
</a:t>
                    </a:r>
                    <a:fld id="{05536463-F440-4626-9980-87B44271C495}" type="PERCENTAGE">
                      <a:rPr lang="en-US" altLang="ja-JP"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272607618624316"/>
                      <c:h val="0.15359140427058682"/>
                    </c:manualLayout>
                  </c15:layout>
                  <c15:dlblFieldTable/>
                  <c15:showDataLabelsRange val="0"/>
                </c:ext>
                <c:ext xmlns:c16="http://schemas.microsoft.com/office/drawing/2014/chart" uri="{C3380CC4-5D6E-409C-BE32-E72D297353CC}">
                  <c16:uniqueId val="{00000001-B99C-4867-AEF8-773FD6D11707}"/>
                </c:ext>
              </c:extLst>
            </c:dLbl>
            <c:dLbl>
              <c:idx val="1"/>
              <c:layout>
                <c:manualLayout>
                  <c:x val="2.0256249237316868E-3"/>
                  <c:y val="-2.1968222489267011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499D64DA-C761-495A-90CF-1C4641C11B48}" type="CATEGORYNAME">
                      <a:rPr lang="ja-JP" altLang="en-US"/>
                      <a:pPr>
                        <a:defRPr/>
                      </a:pPr>
                      <a:t>[分類名]</a:t>
                    </a:fld>
                    <a:r>
                      <a:rPr lang="ja-JP" altLang="en-US" baseline="0"/>
                      <a:t>
</a:t>
                    </a:r>
                    <a:fld id="{686BC1CA-7C3B-4AEF-A583-39136B8B2AC4}" type="PERCENTAGE">
                      <a:rPr lang="en-US" altLang="ja-JP" sz="1000"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566686554061592"/>
                      <c:h val="0.15567871562924679"/>
                    </c:manualLayout>
                  </c15:layout>
                  <c15:dlblFieldTable/>
                  <c15:showDataLabelsRange val="0"/>
                </c:ext>
                <c:ext xmlns:c16="http://schemas.microsoft.com/office/drawing/2014/chart" uri="{C3380CC4-5D6E-409C-BE32-E72D297353CC}">
                  <c16:uniqueId val="{00000003-B99C-4867-AEF8-773FD6D11707}"/>
                </c:ext>
              </c:extLst>
            </c:dLbl>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グラフ!$H$80:$I$80</c:f>
              <c:strCache>
                <c:ptCount val="2"/>
                <c:pt idx="0">
                  <c:v>国・県支出金</c:v>
                </c:pt>
                <c:pt idx="1">
                  <c:v>市支出金</c:v>
                </c:pt>
              </c:strCache>
            </c:strRef>
          </c:cat>
          <c:val>
            <c:numRef>
              <c:f>グラフ!$H$81:$I$81</c:f>
              <c:numCache>
                <c:formatCode>#,##0_);[Red]\(#,##0\)</c:formatCode>
                <c:ptCount val="2"/>
                <c:pt idx="0">
                  <c:v>1159533</c:v>
                </c:pt>
                <c:pt idx="1">
                  <c:v>4516091</c:v>
                </c:pt>
              </c:numCache>
            </c:numRef>
          </c:val>
          <c:extLst>
            <c:ext xmlns:c16="http://schemas.microsoft.com/office/drawing/2014/chart" uri="{C3380CC4-5D6E-409C-BE32-E72D297353CC}">
              <c16:uniqueId val="{00000004-B99C-4867-AEF8-773FD6D11707}"/>
            </c:ext>
          </c:extLst>
        </c:ser>
        <c:dLbls>
          <c:showLegendKey val="0"/>
          <c:showVal val="0"/>
          <c:showCatName val="1"/>
          <c:showSerName val="0"/>
          <c:showPercent val="1"/>
          <c:showBubbleSize val="0"/>
          <c:showLeaderLines val="1"/>
        </c:dLbls>
        <c:firstSliceAng val="0"/>
        <c:holeSize val="4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令和４年５月１日現在</a:t>
            </a:r>
          </a:p>
        </c:rich>
      </c:tx>
      <c:layout>
        <c:manualLayout>
          <c:xMode val="edge"/>
          <c:yMode val="edge"/>
          <c:x val="0.41021671826625788"/>
          <c:y val="6.2893081761007094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551094589825048"/>
          <c:y val="0.19496895261922251"/>
          <c:w val="0.81888606787416796"/>
          <c:h val="0.57861753680542705"/>
        </c:manualLayout>
      </c:layout>
      <c:barChart>
        <c:barDir val="col"/>
        <c:grouping val="clustered"/>
        <c:varyColors val="0"/>
        <c:ser>
          <c:idx val="0"/>
          <c:order val="0"/>
          <c:tx>
            <c:strRef>
              <c:f>グラフ!$I$101</c:f>
              <c:strCache>
                <c:ptCount val="1"/>
                <c:pt idx="0">
                  <c:v>一人当り校地面積</c:v>
                </c:pt>
              </c:strCache>
            </c:strRef>
          </c:tx>
          <c:spPr>
            <a:pattFill prst="pct75">
              <a:fgClr>
                <a:srgbClr val="000000"/>
              </a:fgClr>
              <a:bgClr>
                <a:srgbClr val="FFFFFF"/>
              </a:bgClr>
            </a:pattFill>
            <a:ln w="12700">
              <a:solidFill>
                <a:srgbClr val="000000"/>
              </a:solidFill>
              <a:prstDash val="solid"/>
            </a:ln>
          </c:spPr>
          <c:invertIfNegative val="0"/>
          <c:dLbls>
            <c:dLbl>
              <c:idx val="0"/>
              <c:layout>
                <c:manualLayout>
                  <c:x val="9.7364764388971565E-4"/>
                  <c:y val="1.26140521742957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27-4BFC-9D11-30E86570B57F}"/>
                </c:ext>
              </c:extLst>
            </c:dLbl>
            <c:dLbl>
              <c:idx val="1"/>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27-4BFC-9D11-30E86570B57F}"/>
                </c:ext>
              </c:extLst>
            </c:dLbl>
            <c:dLbl>
              <c:idx val="2"/>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27-4BFC-9D11-30E86570B57F}"/>
                </c:ext>
              </c:extLst>
            </c:dLbl>
            <c:dLbl>
              <c:idx val="3"/>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27-4BFC-9D11-30E86570B57F}"/>
                </c:ext>
              </c:extLst>
            </c:dLbl>
            <c:dLbl>
              <c:idx val="4"/>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27-4BFC-9D11-30E86570B57F}"/>
                </c:ext>
              </c:extLst>
            </c:dLbl>
            <c:dLbl>
              <c:idx val="5"/>
              <c:layout>
                <c:manualLayout>
                  <c:x val="2.0639834881322153E-3"/>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27-4BFC-9D11-30E86570B57F}"/>
                </c:ext>
              </c:extLst>
            </c:dLbl>
            <c:dLbl>
              <c:idx val="6"/>
              <c:layout>
                <c:manualLayout>
                  <c:x val="7.5678520320128728E-17"/>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27-4BFC-9D11-30E86570B57F}"/>
                </c:ext>
              </c:extLst>
            </c:dLbl>
            <c:dLbl>
              <c:idx val="7"/>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27-4BFC-9D11-30E86570B57F}"/>
                </c:ext>
              </c:extLst>
            </c:dLbl>
            <c:dLbl>
              <c:idx val="8"/>
              <c:layout>
                <c:manualLayout>
                  <c:x val="0"/>
                  <c:y val="5.59049615653389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27-4BFC-9D11-30E86570B57F}"/>
                </c:ext>
              </c:extLst>
            </c:dLbl>
            <c:dLbl>
              <c:idx val="9"/>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27-4BFC-9D11-30E86570B57F}"/>
                </c:ext>
              </c:extLst>
            </c:dLbl>
            <c:dLbl>
              <c:idx val="10"/>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27-4BFC-9D11-30E86570B57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40.915171288743885</c:v>
                </c:pt>
                <c:pt idx="1">
                  <c:v>30.994827586206895</c:v>
                </c:pt>
                <c:pt idx="2">
                  <c:v>37.635135135135137</c:v>
                </c:pt>
                <c:pt idx="3">
                  <c:v>30.460674157303369</c:v>
                </c:pt>
                <c:pt idx="4">
                  <c:v>49.03125</c:v>
                </c:pt>
                <c:pt idx="5">
                  <c:v>21.239919354838708</c:v>
                </c:pt>
                <c:pt idx="6">
                  <c:v>31.149905123339657</c:v>
                </c:pt>
                <c:pt idx="7">
                  <c:v>16.8781512605042</c:v>
                </c:pt>
                <c:pt idx="8">
                  <c:v>30.209700427960058</c:v>
                </c:pt>
                <c:pt idx="9">
                  <c:v>29.476258992805754</c:v>
                </c:pt>
                <c:pt idx="10">
                  <c:v>48.99</c:v>
                </c:pt>
              </c:numCache>
            </c:numRef>
          </c:val>
          <c:extLst>
            <c:ext xmlns:c16="http://schemas.microsoft.com/office/drawing/2014/chart" uri="{C3380CC4-5D6E-409C-BE32-E72D297353CC}">
              <c16:uniqueId val="{0000000B-A427-4BFC-9D11-30E86570B57F}"/>
            </c:ext>
          </c:extLst>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5.2745668881873002E-3"/>
                  <c:y val="8.1315894835179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27-4BFC-9D11-30E86570B57F}"/>
                </c:ext>
              </c:extLst>
            </c:dLbl>
            <c:dLbl>
              <c:idx val="1"/>
              <c:layout>
                <c:manualLayout>
                  <c:x val="4.6017336756462388E-3"/>
                  <c:y val="1.1465590106321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27-4BFC-9D11-30E86570B57F}"/>
                </c:ext>
              </c:extLst>
            </c:dLbl>
            <c:dLbl>
              <c:idx val="2"/>
              <c:layout>
                <c:manualLayout>
                  <c:x val="3.9287194363862412E-3"/>
                  <c:y val="1.35133737213666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27-4BFC-9D11-30E86570B57F}"/>
                </c:ext>
              </c:extLst>
            </c:dLbl>
            <c:dLbl>
              <c:idx val="3"/>
              <c:layout>
                <c:manualLayout>
                  <c:x val="1.760074108383585E-4"/>
                  <c:y val="1.46724112316149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27-4BFC-9D11-30E86570B57F}"/>
                </c:ext>
              </c:extLst>
            </c:dLbl>
            <c:dLbl>
              <c:idx val="4"/>
              <c:layout>
                <c:manualLayout>
                  <c:x val="5.5126236155467678E-4"/>
                  <c:y val="1.22079708589885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27-4BFC-9D11-30E86570B57F}"/>
                </c:ext>
              </c:extLst>
            </c:dLbl>
            <c:dLbl>
              <c:idx val="5"/>
              <c:layout>
                <c:manualLayout>
                  <c:x val="4.1035892185303498E-4"/>
                  <c:y val="1.30441242014564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427-4BFC-9D11-30E86570B57F}"/>
                </c:ext>
              </c:extLst>
            </c:dLbl>
            <c:dLbl>
              <c:idx val="6"/>
              <c:layout>
                <c:manualLayout>
                  <c:x val="2.3496750893657031E-3"/>
                  <c:y val="1.02898260598781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427-4BFC-9D11-30E86570B57F}"/>
                </c:ext>
              </c:extLst>
            </c:dLbl>
            <c:dLbl>
              <c:idx val="7"/>
              <c:layout>
                <c:manualLayout>
                  <c:x val="1.2887707921958701E-4"/>
                  <c:y val="1.57015907602745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427-4BFC-9D11-30E86570B57F}"/>
                </c:ext>
              </c:extLst>
            </c:dLbl>
            <c:dLbl>
              <c:idx val="8"/>
              <c:layout>
                <c:manualLayout>
                  <c:x val="-1.1863842097138143E-5"/>
                  <c:y val="1.19354891959263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427-4BFC-9D11-30E86570B57F}"/>
                </c:ext>
              </c:extLst>
            </c:dLbl>
            <c:dLbl>
              <c:idx val="9"/>
              <c:layout>
                <c:manualLayout>
                  <c:x val="-1.7007548978978204E-3"/>
                  <c:y val="1.11420349185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427-4BFC-9D11-30E86570B57F}"/>
                </c:ext>
              </c:extLst>
            </c:dLbl>
            <c:dLbl>
              <c:idx val="10"/>
              <c:layout>
                <c:manualLayout>
                  <c:x val="4.3825879019412746E-3"/>
                  <c:y val="1.1867075937541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427-4BFC-9D11-30E86570B57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10.66231647634584</c:v>
                </c:pt>
                <c:pt idx="1">
                  <c:v>11.38448275862069</c:v>
                </c:pt>
                <c:pt idx="2">
                  <c:v>9.638513513513514</c:v>
                </c:pt>
                <c:pt idx="3">
                  <c:v>8.0865168539325847</c:v>
                </c:pt>
                <c:pt idx="4">
                  <c:v>13.0375</c:v>
                </c:pt>
                <c:pt idx="5">
                  <c:v>8.3306451612903221</c:v>
                </c:pt>
                <c:pt idx="6">
                  <c:v>11.958254269449716</c:v>
                </c:pt>
                <c:pt idx="7">
                  <c:v>8.389705882352942</c:v>
                </c:pt>
                <c:pt idx="8">
                  <c:v>8.9372325249643367</c:v>
                </c:pt>
                <c:pt idx="9">
                  <c:v>8.5798561151079138</c:v>
                </c:pt>
                <c:pt idx="10">
                  <c:v>9.6933333333333334</c:v>
                </c:pt>
              </c:numCache>
            </c:numRef>
          </c:val>
          <c:extLst>
            <c:ext xmlns:c16="http://schemas.microsoft.com/office/drawing/2014/chart" uri="{C3380CC4-5D6E-409C-BE32-E72D297353CC}">
              <c16:uniqueId val="{00000017-A427-4BFC-9D11-30E86570B57F}"/>
            </c:ext>
          </c:extLst>
        </c:ser>
        <c:dLbls>
          <c:showLegendKey val="0"/>
          <c:showVal val="0"/>
          <c:showCatName val="0"/>
          <c:showSerName val="0"/>
          <c:showPercent val="0"/>
          <c:showBubbleSize val="0"/>
        </c:dLbls>
        <c:gapWidth val="30"/>
        <c:axId val="283851704"/>
        <c:axId val="283852096"/>
      </c:barChart>
      <c:catAx>
        <c:axId val="2838517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2096"/>
        <c:crossesAt val="0"/>
        <c:auto val="1"/>
        <c:lblAlgn val="ctr"/>
        <c:lblOffset val="100"/>
        <c:tickLblSkip val="1"/>
        <c:tickMarkSkip val="1"/>
        <c:noMultiLvlLbl val="0"/>
      </c:catAx>
      <c:valAx>
        <c:axId val="283852096"/>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87"/>
            </c:manualLayout>
          </c:layout>
          <c:overlay val="0"/>
          <c:spPr>
            <a:noFill/>
            <a:ln w="25400">
              <a:noFill/>
            </a:ln>
          </c:spPr>
        </c:title>
        <c:numFmt formatCode="#,##0.0_);[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1704"/>
        <c:crosses val="autoZero"/>
        <c:crossBetween val="between"/>
      </c:valAx>
      <c:spPr>
        <a:noFill/>
        <a:ln w="12700">
          <a:solidFill>
            <a:srgbClr val="000000"/>
          </a:solidFill>
          <a:prstDash val="solid"/>
        </a:ln>
      </c:spPr>
    </c:plotArea>
    <c:legend>
      <c:legendPos val="r"/>
      <c:layout>
        <c:manualLayout>
          <c:xMode val="edge"/>
          <c:yMode val="edge"/>
          <c:x val="0.24090655594727764"/>
          <c:y val="0.88120195667365475"/>
          <c:w val="0.6268368404027499"/>
          <c:h val="8.3857442348008987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000" b="0" i="0" u="none" strike="noStrike" baseline="0">
                <a:solidFill>
                  <a:sysClr val="windowText" lastClr="000000"/>
                </a:solidFill>
                <a:effectLst/>
                <a:latin typeface="HGSｺﾞｼｯｸM" panose="020B0600000000000000" pitchFamily="50" charset="-128"/>
                <a:ea typeface="HGSｺﾞｼｯｸM" panose="020B0600000000000000" pitchFamily="50" charset="-128"/>
              </a:rPr>
              <a:t>令和２年度会計年度歳出</a:t>
            </a:r>
            <a:r>
              <a:rPr lang="ja-JP" altLang="en-US" sz="1000" b="0" i="0" u="none" strike="noStrike" baseline="0">
                <a:solidFill>
                  <a:sysClr val="windowText" lastClr="000000"/>
                </a:solidFill>
                <a:latin typeface="HGSｺﾞｼｯｸM" panose="020B0600000000000000" pitchFamily="50" charset="-128"/>
                <a:ea typeface="HGSｺﾞｼｯｸM" panose="020B0600000000000000" pitchFamily="50" charset="-128"/>
              </a:rPr>
              <a:t> </a:t>
            </a:r>
            <a:endParaRPr lang="ja-JP" altLang="en-US" sz="1000">
              <a:solidFill>
                <a:sysClr val="windowText" lastClr="000000"/>
              </a:solidFill>
              <a:latin typeface="HGSｺﾞｼｯｸM" panose="020B0600000000000000" pitchFamily="50" charset="-128"/>
              <a:ea typeface="HGSｺﾞｼｯｸM" panose="020B0600000000000000" pitchFamily="50" charset="-128"/>
            </a:endParaRPr>
          </a:p>
        </c:rich>
      </c:tx>
      <c:layout>
        <c:manualLayout>
          <c:xMode val="edge"/>
          <c:yMode val="edge"/>
          <c:x val="0.2772225086914003"/>
          <c:y val="1.0305944767955639E-2"/>
        </c:manualLayout>
      </c:layout>
      <c:overlay val="0"/>
      <c:spPr>
        <a:noFill/>
        <a:ln>
          <a:solidFill>
            <a:sysClr val="windowText" lastClr="000000"/>
          </a:solid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spPr>
            <a:solidFill>
              <a:schemeClr val="tx1"/>
            </a:solidFill>
            <a:ln w="12700">
              <a:solidFill>
                <a:sysClr val="windowText" lastClr="000000"/>
              </a:solidFill>
            </a:ln>
          </c:spPr>
          <c:dPt>
            <c:idx val="0"/>
            <c:bubble3D val="0"/>
            <c:spPr>
              <a:pattFill prst="dkUpDiag">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2-C1B6-42DE-BA24-A1AD325B5F40}"/>
              </c:ext>
            </c:extLst>
          </c:dPt>
          <c:dPt>
            <c:idx val="1"/>
            <c:bubble3D val="0"/>
            <c:spPr>
              <a:pattFill prst="pct7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3-C1B6-42DE-BA24-A1AD325B5F40}"/>
              </c:ext>
            </c:extLst>
          </c:dPt>
          <c:dPt>
            <c:idx val="2"/>
            <c:bubble3D val="0"/>
            <c:spPr>
              <a:pattFill prst="pct1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4-C1B6-42DE-BA24-A1AD325B5F40}"/>
              </c:ext>
            </c:extLst>
          </c:dPt>
          <c:dLbls>
            <c:dLbl>
              <c:idx val="0"/>
              <c:layout>
                <c:manualLayout>
                  <c:x val="2.8187339238034174E-2"/>
                  <c:y val="-6.6730062025540576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3306C70-ACD7-4731-8367-17BE4202EAAB}" type="CATEGORYNAME">
                      <a:rPr lang="ja-JP" altLang="en-US" sz="800"/>
                      <a:pPr>
                        <a:defRPr>
                          <a:solidFill>
                            <a:sysClr val="windowText" lastClr="000000"/>
                          </a:solidFill>
                        </a:defRPr>
                      </a:pPr>
                      <a:t>[分類名]</a:t>
                    </a:fld>
                    <a:r>
                      <a:rPr lang="ja-JP" altLang="en-US" baseline="0"/>
                      <a:t>
</a:t>
                    </a:r>
                    <a:fld id="{977F2D01-E084-4B19-BEB8-B885516AC90B}"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5418464467781529"/>
                      <c:h val="0.1559612473433982"/>
                    </c:manualLayout>
                  </c15:layout>
                  <c15:dlblFieldTable/>
                  <c15:showDataLabelsRange val="0"/>
                </c:ext>
                <c:ext xmlns:c16="http://schemas.microsoft.com/office/drawing/2014/chart" uri="{C3380CC4-5D6E-409C-BE32-E72D297353CC}">
                  <c16:uniqueId val="{00000002-C1B6-42DE-BA24-A1AD325B5F40}"/>
                </c:ext>
              </c:extLst>
            </c:dLbl>
            <c:dLbl>
              <c:idx val="1"/>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D562B578-BF5F-4C9D-8A4C-632BB87B2D5B}" type="CATEGORYNAME">
                      <a:rPr lang="ja-JP" altLang="en-US" sz="800"/>
                      <a:pPr>
                        <a:defRPr>
                          <a:solidFill>
                            <a:sysClr val="windowText" lastClr="000000"/>
                          </a:solidFill>
                        </a:defRPr>
                      </a:pPr>
                      <a:t>[分類名]</a:t>
                    </a:fld>
                    <a:r>
                      <a:rPr lang="ja-JP" altLang="en-US" baseline="0"/>
                      <a:t>
</a:t>
                    </a:r>
                    <a:fld id="{49C44BBF-2678-4C1B-837D-F3A700E59421}"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3-C1B6-42DE-BA24-A1AD325B5F40}"/>
                </c:ext>
              </c:extLst>
            </c:dLbl>
            <c:dLbl>
              <c:idx val="2"/>
              <c:layout>
                <c:manualLayout>
                  <c:x val="1.625118391780735E-2"/>
                  <c:y val="-7.3536639609950777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67B7E21-F5F9-4573-A101-884B281AE552}" type="CATEGORYNAME">
                      <a:rPr lang="ja-JP" altLang="en-US" sz="800"/>
                      <a:pPr>
                        <a:defRPr>
                          <a:solidFill>
                            <a:sysClr val="windowText" lastClr="000000"/>
                          </a:solidFill>
                        </a:defRPr>
                      </a:pPr>
                      <a:t>[分類名]</a:t>
                    </a:fld>
                    <a:r>
                      <a:rPr lang="ja-JP" altLang="en-US" baseline="0"/>
                      <a:t>
</a:t>
                    </a:r>
                    <a:fld id="{B3AC67F9-0CB3-43EC-B302-8050EA1D4ECF}"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4641422806111587"/>
                      <c:h val="0.16489083929883541"/>
                    </c:manualLayout>
                  </c15:layout>
                  <c15:dlblFieldTable/>
                  <c15:showDataLabelsRange val="0"/>
                </c:ext>
                <c:ext xmlns:c16="http://schemas.microsoft.com/office/drawing/2014/chart" uri="{C3380CC4-5D6E-409C-BE32-E72D297353CC}">
                  <c16:uniqueId val="{00000004-C1B6-42DE-BA24-A1AD325B5F40}"/>
                </c:ext>
              </c:extLst>
            </c:dLbl>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4044013</c:v>
                </c:pt>
                <c:pt idx="1">
                  <c:v>1074256</c:v>
                </c:pt>
                <c:pt idx="2">
                  <c:v>557355</c:v>
                </c:pt>
              </c:numCache>
            </c:numRef>
          </c:val>
          <c:extLst>
            <c:ext xmlns:c16="http://schemas.microsoft.com/office/drawing/2014/chart" uri="{C3380CC4-5D6E-409C-BE32-E72D297353CC}">
              <c16:uniqueId val="{00000000-C1B6-42DE-BA24-A1AD325B5F40}"/>
            </c:ext>
          </c:extLst>
        </c:ser>
        <c:dLbls>
          <c:showLegendKey val="0"/>
          <c:showVal val="0"/>
          <c:showCatName val="1"/>
          <c:showSerName val="0"/>
          <c:showPercent val="1"/>
          <c:showBubbleSize val="0"/>
          <c:showLeaderLines val="0"/>
        </c:dLbls>
        <c:firstSliceAng val="0"/>
        <c:holeSize val="4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867"/>
          <c:y val="3.0023094688222052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4549669986908251"/>
          <c:w val="0.70833539206482665"/>
          <c:h val="0.76674451359582207"/>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平成30年度</c:v>
                </c:pt>
                <c:pt idx="1">
                  <c:v>令和元年度</c:v>
                </c:pt>
                <c:pt idx="2">
                  <c:v>令和2年度</c:v>
                </c:pt>
                <c:pt idx="3">
                  <c:v>令和3年度</c:v>
                </c:pt>
                <c:pt idx="4">
                  <c:v>令和4年度</c:v>
                </c:pt>
              </c:strCache>
            </c:strRef>
          </c:cat>
          <c:val>
            <c:numRef>
              <c:f>グラフ!$I$21:$M$21</c:f>
              <c:numCache>
                <c:formatCode>#,##0_);[Red]\(#,##0\)</c:formatCode>
                <c:ptCount val="5"/>
                <c:pt idx="0">
                  <c:v>719</c:v>
                </c:pt>
                <c:pt idx="1">
                  <c:v>729</c:v>
                </c:pt>
                <c:pt idx="2">
                  <c:v>738</c:v>
                </c:pt>
                <c:pt idx="3">
                  <c:v>698</c:v>
                </c:pt>
                <c:pt idx="4">
                  <c:v>699</c:v>
                </c:pt>
              </c:numCache>
            </c:numRef>
          </c:val>
          <c:smooth val="0"/>
          <c:extLst>
            <c:ext xmlns:c16="http://schemas.microsoft.com/office/drawing/2014/chart" uri="{C3380CC4-5D6E-409C-BE32-E72D297353CC}">
              <c16:uniqueId val="{00000000-7A1A-47EB-B676-CE28C01AD7A4}"/>
            </c:ext>
          </c:extLst>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平成30年度</c:v>
                </c:pt>
                <c:pt idx="1">
                  <c:v>令和元年度</c:v>
                </c:pt>
                <c:pt idx="2">
                  <c:v>令和2年度</c:v>
                </c:pt>
                <c:pt idx="3">
                  <c:v>令和3年度</c:v>
                </c:pt>
                <c:pt idx="4">
                  <c:v>令和4年度</c:v>
                </c:pt>
              </c:strCache>
            </c:strRef>
          </c:cat>
          <c:val>
            <c:numRef>
              <c:f>グラフ!$I$22:$M$22</c:f>
              <c:numCache>
                <c:formatCode>#,##0_);[Red]\(#,##0\)</c:formatCode>
                <c:ptCount val="5"/>
                <c:pt idx="0">
                  <c:v>833</c:v>
                </c:pt>
                <c:pt idx="1">
                  <c:v>859</c:v>
                </c:pt>
                <c:pt idx="2">
                  <c:v>927</c:v>
                </c:pt>
                <c:pt idx="3">
                  <c:v>959</c:v>
                </c:pt>
                <c:pt idx="4">
                  <c:v>926</c:v>
                </c:pt>
              </c:numCache>
            </c:numRef>
          </c:val>
          <c:smooth val="0"/>
          <c:extLst>
            <c:ext xmlns:c16="http://schemas.microsoft.com/office/drawing/2014/chart" uri="{C3380CC4-5D6E-409C-BE32-E72D297353CC}">
              <c16:uniqueId val="{00000001-7A1A-47EB-B676-CE28C01AD7A4}"/>
            </c:ext>
          </c:extLst>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平成30年度</c:v>
                </c:pt>
                <c:pt idx="1">
                  <c:v>令和元年度</c:v>
                </c:pt>
                <c:pt idx="2">
                  <c:v>令和2年度</c:v>
                </c:pt>
                <c:pt idx="3">
                  <c:v>令和3年度</c:v>
                </c:pt>
                <c:pt idx="4">
                  <c:v>令和4年度</c:v>
                </c:pt>
              </c:strCache>
            </c:strRef>
          </c:cat>
          <c:val>
            <c:numRef>
              <c:f>グラフ!$I$23:$M$23</c:f>
              <c:numCache>
                <c:formatCode>#,##0_);[Red]\(#,##0\)</c:formatCode>
                <c:ptCount val="5"/>
                <c:pt idx="0">
                  <c:v>824</c:v>
                </c:pt>
                <c:pt idx="1">
                  <c:v>832</c:v>
                </c:pt>
                <c:pt idx="2">
                  <c:v>839</c:v>
                </c:pt>
                <c:pt idx="3">
                  <c:v>860</c:v>
                </c:pt>
                <c:pt idx="4">
                  <c:v>874</c:v>
                </c:pt>
              </c:numCache>
            </c:numRef>
          </c:val>
          <c:smooth val="0"/>
          <c:extLst>
            <c:ext xmlns:c16="http://schemas.microsoft.com/office/drawing/2014/chart" uri="{C3380CC4-5D6E-409C-BE32-E72D297353CC}">
              <c16:uniqueId val="{00000002-7A1A-47EB-B676-CE28C01AD7A4}"/>
            </c:ext>
          </c:extLst>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平成30年度</c:v>
                </c:pt>
                <c:pt idx="1">
                  <c:v>令和元年度</c:v>
                </c:pt>
                <c:pt idx="2">
                  <c:v>令和2年度</c:v>
                </c:pt>
                <c:pt idx="3">
                  <c:v>令和3年度</c:v>
                </c:pt>
                <c:pt idx="4">
                  <c:v>令和4年度</c:v>
                </c:pt>
              </c:strCache>
            </c:strRef>
          </c:cat>
          <c:val>
            <c:numRef>
              <c:f>グラフ!$I$24:$M$24</c:f>
              <c:numCache>
                <c:formatCode>#,##0_);[Red]\(#,##0\)</c:formatCode>
                <c:ptCount val="5"/>
                <c:pt idx="0">
                  <c:v>765</c:v>
                </c:pt>
                <c:pt idx="1">
                  <c:v>788</c:v>
                </c:pt>
                <c:pt idx="2">
                  <c:v>783</c:v>
                </c:pt>
                <c:pt idx="3">
                  <c:v>803</c:v>
                </c:pt>
                <c:pt idx="4">
                  <c:v>781</c:v>
                </c:pt>
              </c:numCache>
            </c:numRef>
          </c:val>
          <c:smooth val="0"/>
          <c:extLst>
            <c:ext xmlns:c16="http://schemas.microsoft.com/office/drawing/2014/chart" uri="{C3380CC4-5D6E-409C-BE32-E72D297353CC}">
              <c16:uniqueId val="{00000003-7A1A-47EB-B676-CE28C01AD7A4}"/>
            </c:ext>
          </c:extLst>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平成30年度</c:v>
                </c:pt>
                <c:pt idx="1">
                  <c:v>令和元年度</c:v>
                </c:pt>
                <c:pt idx="2">
                  <c:v>令和2年度</c:v>
                </c:pt>
                <c:pt idx="3">
                  <c:v>令和3年度</c:v>
                </c:pt>
                <c:pt idx="4">
                  <c:v>令和4年度</c:v>
                </c:pt>
              </c:strCache>
            </c:strRef>
          </c:cat>
          <c:val>
            <c:numRef>
              <c:f>グラフ!$I$25:$M$25</c:f>
              <c:numCache>
                <c:formatCode>#,##0_);[Red]\(#,##0\)</c:formatCode>
                <c:ptCount val="5"/>
                <c:pt idx="0">
                  <c:v>427</c:v>
                </c:pt>
                <c:pt idx="1">
                  <c:v>456</c:v>
                </c:pt>
                <c:pt idx="2">
                  <c:v>511</c:v>
                </c:pt>
                <c:pt idx="3">
                  <c:v>494</c:v>
                </c:pt>
                <c:pt idx="4">
                  <c:v>472</c:v>
                </c:pt>
              </c:numCache>
            </c:numRef>
          </c:val>
          <c:smooth val="0"/>
          <c:extLst>
            <c:ext xmlns:c16="http://schemas.microsoft.com/office/drawing/2014/chart" uri="{C3380CC4-5D6E-409C-BE32-E72D297353CC}">
              <c16:uniqueId val="{00000004-7A1A-47EB-B676-CE28C01AD7A4}"/>
            </c:ext>
          </c:extLst>
        </c:ser>
        <c:ser>
          <c:idx val="5"/>
          <c:order val="5"/>
          <c:tx>
            <c:strRef>
              <c:f>グラフ!$H$26</c:f>
              <c:strCache>
                <c:ptCount val="1"/>
                <c:pt idx="0">
                  <c:v>昭和薬科大学附属中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平成30年度</c:v>
                </c:pt>
                <c:pt idx="1">
                  <c:v>令和元年度</c:v>
                </c:pt>
                <c:pt idx="2">
                  <c:v>令和2年度</c:v>
                </c:pt>
                <c:pt idx="3">
                  <c:v>令和3年度</c:v>
                </c:pt>
                <c:pt idx="4">
                  <c:v>令和4年度</c:v>
                </c:pt>
              </c:strCache>
            </c:strRef>
          </c:cat>
          <c:val>
            <c:numRef>
              <c:f>グラフ!$I$26:$M$26</c:f>
              <c:numCache>
                <c:formatCode>#,##0_);[Red]\(#,##0\)</c:formatCode>
                <c:ptCount val="5"/>
                <c:pt idx="0">
                  <c:v>627</c:v>
                </c:pt>
                <c:pt idx="1">
                  <c:v>625</c:v>
                </c:pt>
                <c:pt idx="2">
                  <c:v>634</c:v>
                </c:pt>
                <c:pt idx="3">
                  <c:v>631</c:v>
                </c:pt>
                <c:pt idx="4">
                  <c:v>644</c:v>
                </c:pt>
              </c:numCache>
            </c:numRef>
          </c:val>
          <c:smooth val="0"/>
          <c:extLst>
            <c:ext xmlns:c16="http://schemas.microsoft.com/office/drawing/2014/chart" uri="{C3380CC4-5D6E-409C-BE32-E72D297353CC}">
              <c16:uniqueId val="{00000005-7A1A-47EB-B676-CE28C01AD7A4}"/>
            </c:ext>
          </c:extLst>
        </c:ser>
        <c:dLbls>
          <c:showLegendKey val="0"/>
          <c:showVal val="0"/>
          <c:showCatName val="0"/>
          <c:showSerName val="0"/>
          <c:showPercent val="0"/>
          <c:showBubbleSize val="0"/>
        </c:dLbls>
        <c:marker val="1"/>
        <c:smooth val="0"/>
        <c:axId val="283850920"/>
        <c:axId val="283852880"/>
      </c:lineChart>
      <c:catAx>
        <c:axId val="283850920"/>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2880"/>
        <c:crossesAt val="0"/>
        <c:auto val="1"/>
        <c:lblAlgn val="ctr"/>
        <c:lblOffset val="100"/>
        <c:tickLblSkip val="1"/>
        <c:tickMarkSkip val="1"/>
        <c:noMultiLvlLbl val="0"/>
      </c:catAx>
      <c:valAx>
        <c:axId val="283852880"/>
        <c:scaling>
          <c:orientation val="minMax"/>
          <c:max val="11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11"/>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0920"/>
        <c:crosses val="autoZero"/>
        <c:crossBetween val="midCat"/>
        <c:majorUnit val="100"/>
      </c:valAx>
      <c:spPr>
        <a:noFill/>
        <a:ln w="12700">
          <a:solidFill>
            <a:srgbClr val="000000"/>
          </a:solidFill>
          <a:prstDash val="solid"/>
        </a:ln>
      </c:spPr>
    </c:plotArea>
    <c:legend>
      <c:legendPos val="r"/>
      <c:layout>
        <c:manualLayout>
          <c:xMode val="edge"/>
          <c:yMode val="edge"/>
          <c:x val="0.11309555055618431"/>
          <c:y val="0.45496584289550401"/>
          <c:w val="0.87202630921134749"/>
          <c:h val="7.3903002309468793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25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5625000000000044"/>
          <c:w val="0.67559720167529558"/>
          <c:h val="0.75240384615386691"/>
        </c:manualLayout>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グラフ!$I$38:$M$38</c:f>
              <c:numCache>
                <c:formatCode>#,##0;[Red]#,##0</c:formatCode>
                <c:ptCount val="5"/>
                <c:pt idx="0">
                  <c:v>1197</c:v>
                </c:pt>
                <c:pt idx="1">
                  <c:v>1156</c:v>
                </c:pt>
                <c:pt idx="2">
                  <c:v>1113</c:v>
                </c:pt>
                <c:pt idx="3">
                  <c:v>1077</c:v>
                </c:pt>
                <c:pt idx="4">
                  <c:v>1068</c:v>
                </c:pt>
              </c:numCache>
            </c:numRef>
          </c:val>
          <c:smooth val="0"/>
          <c:extLst>
            <c:ext xmlns:c16="http://schemas.microsoft.com/office/drawing/2014/chart" uri="{C3380CC4-5D6E-409C-BE32-E72D297353CC}">
              <c16:uniqueId val="{00000000-C3D5-414B-A585-60A426069E89}"/>
            </c:ext>
          </c:extLst>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グラフ!$I$39:$M$39</c:f>
              <c:numCache>
                <c:formatCode>#,##0;[Red]#,##0</c:formatCode>
                <c:ptCount val="5"/>
                <c:pt idx="0">
                  <c:v>790</c:v>
                </c:pt>
                <c:pt idx="1">
                  <c:v>769</c:v>
                </c:pt>
                <c:pt idx="2">
                  <c:v>725</c:v>
                </c:pt>
                <c:pt idx="3">
                  <c:v>689</c:v>
                </c:pt>
                <c:pt idx="4">
                  <c:v>687</c:v>
                </c:pt>
              </c:numCache>
            </c:numRef>
          </c:val>
          <c:smooth val="0"/>
          <c:extLst>
            <c:ext xmlns:c16="http://schemas.microsoft.com/office/drawing/2014/chart" uri="{C3380CC4-5D6E-409C-BE32-E72D297353CC}">
              <c16:uniqueId val="{00000001-C3D5-414B-A585-60A426069E89}"/>
            </c:ext>
          </c:extLst>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グラフ!$I$40:$M$40</c:f>
              <c:numCache>
                <c:formatCode>#,##0;[Red]#,##0</c:formatCode>
                <c:ptCount val="5"/>
                <c:pt idx="0">
                  <c:v>669</c:v>
                </c:pt>
                <c:pt idx="1">
                  <c:v>617</c:v>
                </c:pt>
                <c:pt idx="2">
                  <c:v>570</c:v>
                </c:pt>
                <c:pt idx="3">
                  <c:v>568</c:v>
                </c:pt>
                <c:pt idx="4">
                  <c:v>578</c:v>
                </c:pt>
              </c:numCache>
            </c:numRef>
          </c:val>
          <c:smooth val="0"/>
          <c:extLst>
            <c:ext xmlns:c16="http://schemas.microsoft.com/office/drawing/2014/chart" uri="{C3380CC4-5D6E-409C-BE32-E72D297353CC}">
              <c16:uniqueId val="{00000002-C3D5-414B-A585-60A426069E89}"/>
            </c:ext>
          </c:extLst>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グラフ!$I$41:$M$41</c:f>
              <c:numCache>
                <c:formatCode>#,##0;[Red]#,##0</c:formatCode>
                <c:ptCount val="5"/>
                <c:pt idx="0">
                  <c:v>709</c:v>
                </c:pt>
                <c:pt idx="1">
                  <c:v>695</c:v>
                </c:pt>
                <c:pt idx="2">
                  <c:v>691</c:v>
                </c:pt>
                <c:pt idx="3">
                  <c:v>686</c:v>
                </c:pt>
                <c:pt idx="4">
                  <c:v>679</c:v>
                </c:pt>
              </c:numCache>
            </c:numRef>
          </c:val>
          <c:smooth val="0"/>
          <c:extLst>
            <c:ext xmlns:c16="http://schemas.microsoft.com/office/drawing/2014/chart" uri="{C3380CC4-5D6E-409C-BE32-E72D297353CC}">
              <c16:uniqueId val="{00000003-C3D5-414B-A585-60A426069E89}"/>
            </c:ext>
          </c:extLst>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グラフ!$I$42:$M$42</c:f>
              <c:numCache>
                <c:formatCode>#,##0;[Red]#,##0</c:formatCode>
                <c:ptCount val="5"/>
                <c:pt idx="0">
                  <c:v>731</c:v>
                </c:pt>
                <c:pt idx="1">
                  <c:v>717</c:v>
                </c:pt>
                <c:pt idx="2">
                  <c:v>702</c:v>
                </c:pt>
                <c:pt idx="3">
                  <c:v>703</c:v>
                </c:pt>
                <c:pt idx="4">
                  <c:v>719</c:v>
                </c:pt>
              </c:numCache>
            </c:numRef>
          </c:val>
          <c:smooth val="0"/>
          <c:extLst>
            <c:ext xmlns:c16="http://schemas.microsoft.com/office/drawing/2014/chart" uri="{C3380CC4-5D6E-409C-BE32-E72D297353CC}">
              <c16:uniqueId val="{00000004-C3D5-414B-A585-60A426069E89}"/>
            </c:ext>
          </c:extLst>
        </c:ser>
        <c:ser>
          <c:idx val="5"/>
          <c:order val="5"/>
          <c:tx>
            <c:strRef>
              <c:f>グラフ!$H$43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平成30年度</c:v>
                </c:pt>
                <c:pt idx="1">
                  <c:v>令和元年度</c:v>
                </c:pt>
                <c:pt idx="2">
                  <c:v>令和2年度</c:v>
                </c:pt>
                <c:pt idx="3">
                  <c:v>令和3年度</c:v>
                </c:pt>
                <c:pt idx="4">
                  <c:v>令和4年度</c:v>
                </c:pt>
              </c:strCache>
            </c:strRef>
          </c:cat>
          <c:val>
            <c:numRef>
              <c:f>グラフ!$I$43:$M$43</c:f>
              <c:numCache>
                <c:formatCode>#,##0;[Red]#,##0</c:formatCode>
                <c:ptCount val="5"/>
                <c:pt idx="0">
                  <c:v>625</c:v>
                </c:pt>
                <c:pt idx="1">
                  <c:v>612</c:v>
                </c:pt>
                <c:pt idx="2">
                  <c:v>607</c:v>
                </c:pt>
                <c:pt idx="3">
                  <c:v>611</c:v>
                </c:pt>
                <c:pt idx="4">
                  <c:v>599</c:v>
                </c:pt>
              </c:numCache>
            </c:numRef>
          </c:val>
          <c:smooth val="0"/>
          <c:extLst>
            <c:ext xmlns:c16="http://schemas.microsoft.com/office/drawing/2014/chart" uri="{C3380CC4-5D6E-409C-BE32-E72D297353CC}">
              <c16:uniqueId val="{00000005-C3D5-414B-A585-60A426069E89}"/>
            </c:ext>
          </c:extLst>
        </c:ser>
        <c:dLbls>
          <c:showLegendKey val="0"/>
          <c:showVal val="0"/>
          <c:showCatName val="0"/>
          <c:showSerName val="0"/>
          <c:showPercent val="0"/>
          <c:showBubbleSize val="0"/>
        </c:dLbls>
        <c:marker val="1"/>
        <c:smooth val="0"/>
        <c:axId val="283848568"/>
        <c:axId val="283849352"/>
      </c:lineChart>
      <c:catAx>
        <c:axId val="283848568"/>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9352"/>
        <c:crossesAt val="0"/>
        <c:auto val="1"/>
        <c:lblAlgn val="ctr"/>
        <c:lblOffset val="100"/>
        <c:tickLblSkip val="1"/>
        <c:tickMarkSkip val="1"/>
        <c:noMultiLvlLbl val="0"/>
      </c:catAx>
      <c:valAx>
        <c:axId val="283849352"/>
        <c:scaling>
          <c:orientation val="minMax"/>
          <c:max val="15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8568"/>
        <c:crosses val="autoZero"/>
        <c:crossBetween val="midCat"/>
        <c:majorUnit val="100"/>
      </c:valAx>
      <c:spPr>
        <a:noFill/>
        <a:ln w="12700">
          <a:solidFill>
            <a:srgbClr val="000000"/>
          </a:solidFill>
          <a:prstDash val="solid"/>
        </a:ln>
      </c:spPr>
    </c:plotArea>
    <c:legend>
      <c:legendPos val="r"/>
      <c:layout>
        <c:manualLayout>
          <c:xMode val="edge"/>
          <c:yMode val="edge"/>
          <c:x val="0.61607330333708565"/>
          <c:y val="0.449519230769231"/>
          <c:w val="0.29761998500188314"/>
          <c:h val="0.20432692307692304"/>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175059952038398E-2"/>
        </c:manualLayout>
      </c:layout>
      <c:overlay val="0"/>
      <c:spPr>
        <a:noFill/>
        <a:ln w="12700">
          <a:solidFill>
            <a:srgbClr val="000000"/>
          </a:solidFill>
          <a:prstDash val="solid"/>
        </a:ln>
      </c:spPr>
    </c:title>
    <c:autoTitleDeleted val="0"/>
    <c:plotArea>
      <c:layout>
        <c:manualLayout>
          <c:layoutTarget val="inner"/>
          <c:xMode val="edge"/>
          <c:yMode val="edge"/>
          <c:x val="0.18750054495833601"/>
          <c:y val="0.155875664801748"/>
          <c:w val="0.69940679468585698"/>
          <c:h val="0.75299936535000123"/>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平成30年度</c:v>
                </c:pt>
                <c:pt idx="1">
                  <c:v>令和元年度</c:v>
                </c:pt>
                <c:pt idx="2">
                  <c:v>令和2年度</c:v>
                </c:pt>
                <c:pt idx="3">
                  <c:v>令和3年度</c:v>
                </c:pt>
                <c:pt idx="4">
                  <c:v>令和4年度</c:v>
                </c:pt>
              </c:strCache>
            </c:strRef>
          </c:cat>
          <c:val>
            <c:numRef>
              <c:f>グラフ!$I$46:$M$46</c:f>
              <c:numCache>
                <c:formatCode>#,##0_);[Red]\(#,##0\)</c:formatCode>
                <c:ptCount val="5"/>
                <c:pt idx="0">
                  <c:v>299</c:v>
                </c:pt>
                <c:pt idx="1">
                  <c:v>314</c:v>
                </c:pt>
                <c:pt idx="2">
                  <c:v>332</c:v>
                </c:pt>
                <c:pt idx="3">
                  <c:v>330</c:v>
                </c:pt>
                <c:pt idx="4">
                  <c:v>183</c:v>
                </c:pt>
              </c:numCache>
            </c:numRef>
          </c:val>
          <c:smooth val="0"/>
          <c:extLst>
            <c:ext xmlns:c16="http://schemas.microsoft.com/office/drawing/2014/chart" uri="{C3380CC4-5D6E-409C-BE32-E72D297353CC}">
              <c16:uniqueId val="{00000000-7AED-4F76-A25A-AD0CFDE18D6A}"/>
            </c:ext>
          </c:extLst>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平成30年度</c:v>
                </c:pt>
                <c:pt idx="1">
                  <c:v>令和元年度</c:v>
                </c:pt>
                <c:pt idx="2">
                  <c:v>令和2年度</c:v>
                </c:pt>
                <c:pt idx="3">
                  <c:v>令和3年度</c:v>
                </c:pt>
                <c:pt idx="4">
                  <c:v>令和4年度</c:v>
                </c:pt>
              </c:strCache>
            </c:strRef>
          </c:cat>
          <c:val>
            <c:numRef>
              <c:f>グラフ!$I$47:$M$47</c:f>
              <c:numCache>
                <c:formatCode>#,##0_);[Red]\(#,##0\)</c:formatCode>
                <c:ptCount val="5"/>
                <c:pt idx="0">
                  <c:v>133</c:v>
                </c:pt>
                <c:pt idx="1">
                  <c:v>136</c:v>
                </c:pt>
                <c:pt idx="2">
                  <c:v>131</c:v>
                </c:pt>
                <c:pt idx="3">
                  <c:v>135</c:v>
                </c:pt>
                <c:pt idx="4">
                  <c:v>52</c:v>
                </c:pt>
              </c:numCache>
            </c:numRef>
          </c:val>
          <c:smooth val="0"/>
          <c:extLst>
            <c:ext xmlns:c16="http://schemas.microsoft.com/office/drawing/2014/chart" uri="{C3380CC4-5D6E-409C-BE32-E72D297353CC}">
              <c16:uniqueId val="{00000001-7AED-4F76-A25A-AD0CFDE18D6A}"/>
            </c:ext>
          </c:extLst>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平成30年度</c:v>
                </c:pt>
                <c:pt idx="1">
                  <c:v>令和元年度</c:v>
                </c:pt>
                <c:pt idx="2">
                  <c:v>令和2年度</c:v>
                </c:pt>
                <c:pt idx="3">
                  <c:v>令和3年度</c:v>
                </c:pt>
                <c:pt idx="4">
                  <c:v>令和4年度</c:v>
                </c:pt>
              </c:strCache>
            </c:strRef>
          </c:cat>
          <c:val>
            <c:numRef>
              <c:f>グラフ!$I$48:$M$48</c:f>
              <c:numCache>
                <c:formatCode>#,##0_);[Red]\(#,##0\)</c:formatCode>
                <c:ptCount val="5"/>
                <c:pt idx="0">
                  <c:v>9</c:v>
                </c:pt>
                <c:pt idx="1">
                  <c:v>7</c:v>
                </c:pt>
                <c:pt idx="2">
                  <c:v>8</c:v>
                </c:pt>
                <c:pt idx="3">
                  <c:v>9</c:v>
                </c:pt>
                <c:pt idx="4">
                  <c:v>2</c:v>
                </c:pt>
              </c:numCache>
            </c:numRef>
          </c:val>
          <c:smooth val="0"/>
          <c:extLst>
            <c:ext xmlns:c16="http://schemas.microsoft.com/office/drawing/2014/chart" uri="{C3380CC4-5D6E-409C-BE32-E72D297353CC}">
              <c16:uniqueId val="{00000002-7AED-4F76-A25A-AD0CFDE18D6A}"/>
            </c:ext>
          </c:extLst>
        </c:ser>
        <c:dLbls>
          <c:showLegendKey val="0"/>
          <c:showVal val="0"/>
          <c:showCatName val="0"/>
          <c:showSerName val="0"/>
          <c:showPercent val="0"/>
          <c:showBubbleSize val="0"/>
        </c:dLbls>
        <c:marker val="1"/>
        <c:smooth val="0"/>
        <c:axId val="283854056"/>
        <c:axId val="412650784"/>
      </c:lineChart>
      <c:catAx>
        <c:axId val="283854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0784"/>
        <c:crossesAt val="0"/>
        <c:auto val="1"/>
        <c:lblAlgn val="ctr"/>
        <c:lblOffset val="100"/>
        <c:tickLblSkip val="1"/>
        <c:tickMarkSkip val="1"/>
        <c:noMultiLvlLbl val="0"/>
      </c:catAx>
      <c:valAx>
        <c:axId val="412650784"/>
        <c:scaling>
          <c:orientation val="minMax"/>
          <c:max val="310"/>
          <c:min val="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63"/>
            </c:manualLayout>
          </c:layout>
          <c:overlay val="0"/>
          <c:spPr>
            <a:noFill/>
            <a:ln w="25400">
              <a:noFill/>
            </a:ln>
          </c:spPr>
        </c:title>
        <c:numFmt formatCode="0\ ;[Red]\(0\)"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4056"/>
        <c:crosses val="autoZero"/>
        <c:crossBetween val="midCat"/>
        <c:majorUnit val="20"/>
      </c:valAx>
      <c:spPr>
        <a:noFill/>
        <a:ln w="12700">
          <a:solidFill>
            <a:srgbClr val="000000"/>
          </a:solidFill>
          <a:prstDash val="solid"/>
        </a:ln>
      </c:spPr>
    </c:plotArea>
    <c:legend>
      <c:legendPos val="r"/>
      <c:layout>
        <c:manualLayout>
          <c:xMode val="edge"/>
          <c:yMode val="edge"/>
          <c:x val="0.44047744031996588"/>
          <c:y val="0.50359838113759958"/>
          <c:w val="0.54762060992376005"/>
          <c:h val="4.0767386091127504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7435"/>
          <c:y val="3.5928143712575002E-2"/>
        </c:manualLayout>
      </c:layout>
      <c:overlay val="0"/>
      <c:spPr>
        <a:noFill/>
        <a:ln w="12700">
          <a:solidFill>
            <a:srgbClr val="000000"/>
          </a:solidFill>
          <a:prstDash val="solid"/>
        </a:ln>
      </c:spPr>
    </c:title>
    <c:autoTitleDeleted val="0"/>
    <c:plotArea>
      <c:layout>
        <c:manualLayout>
          <c:layoutTarget val="inner"/>
          <c:xMode val="edge"/>
          <c:yMode val="edge"/>
          <c:x val="0.16918453960615787"/>
          <c:y val="0.23652729189174787"/>
          <c:w val="0.66465354845276603"/>
          <c:h val="0.65868359767322671"/>
        </c:manualLayout>
      </c:layout>
      <c:doughnutChart>
        <c:varyColors val="1"/>
        <c:ser>
          <c:idx val="0"/>
          <c:order val="0"/>
          <c:spPr>
            <a:solidFill>
              <a:srgbClr val="FFFFFF"/>
            </a:solidFill>
            <a:ln w="12700">
              <a:solidFill>
                <a:srgbClr val="000000"/>
              </a:solidFill>
              <a:prstDash val="solid"/>
            </a:ln>
          </c:spPr>
          <c:dLbls>
            <c:dLbl>
              <c:idx val="0"/>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C21-4836-8887-1D0D7CF88A67}"/>
                </c:ext>
              </c:extLst>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グラフ!$H$80:$J$80</c:f>
              <c:strCache>
                <c:ptCount val="3"/>
                <c:pt idx="0">
                  <c:v>国・県支出金</c:v>
                </c:pt>
                <c:pt idx="1">
                  <c:v>市支出金</c:v>
                </c:pt>
                <c:pt idx="2">
                  <c:v>私　　費</c:v>
                </c:pt>
              </c:strCache>
            </c:strRef>
          </c:cat>
          <c:val>
            <c:numRef>
              <c:f>グラフ!$H$81:$J$81</c:f>
              <c:numCache>
                <c:formatCode>#,##0_);[Red]\(#,##0\)</c:formatCode>
                <c:ptCount val="3"/>
                <c:pt idx="0">
                  <c:v>1159533</c:v>
                </c:pt>
                <c:pt idx="1">
                  <c:v>4516091</c:v>
                </c:pt>
                <c:pt idx="2" formatCode="#,##0;[Red]#,##0">
                  <c:v>0</c:v>
                </c:pt>
              </c:numCache>
            </c:numRef>
          </c:val>
          <c:extLst>
            <c:ext xmlns:c16="http://schemas.microsoft.com/office/drawing/2014/chart" uri="{C3380CC4-5D6E-409C-BE32-E72D297353CC}">
              <c16:uniqueId val="{00000001-CC21-4836-8887-1D0D7CF88A67}"/>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38"/>
          <c:y val="3.582089552238811E-2"/>
        </c:manualLayout>
      </c:layout>
      <c:overlay val="0"/>
      <c:spPr>
        <a:noFill/>
        <a:ln w="12700">
          <a:solidFill>
            <a:srgbClr val="000000"/>
          </a:solidFill>
          <a:prstDash val="solid"/>
        </a:ln>
      </c:spPr>
    </c:title>
    <c:autoTitleDeleted val="0"/>
    <c:plotArea>
      <c:layout>
        <c:manualLayout>
          <c:layoutTarget val="inner"/>
          <c:xMode val="edge"/>
          <c:yMode val="edge"/>
          <c:x val="0.17971065361937721"/>
          <c:y val="0.23582089552238841"/>
          <c:w val="0.64058152338520002"/>
          <c:h val="0.65970149253735011"/>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4044013</c:v>
                </c:pt>
                <c:pt idx="1">
                  <c:v>1074256</c:v>
                </c:pt>
                <c:pt idx="2">
                  <c:v>557355</c:v>
                </c:pt>
              </c:numCache>
            </c:numRef>
          </c:val>
          <c:extLst>
            <c:ext xmlns:c16="http://schemas.microsoft.com/office/drawing/2014/chart" uri="{C3380CC4-5D6E-409C-BE32-E72D297353CC}">
              <c16:uniqueId val="{00000000-0462-4CCC-8E64-848F38501085}"/>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878E-2"/>
        </c:manualLayout>
      </c:layout>
      <c:overlay val="0"/>
      <c:spPr>
        <a:noFill/>
        <a:ln w="12700">
          <a:solidFill>
            <a:srgbClr val="000000"/>
          </a:solidFill>
          <a:prstDash val="solid"/>
        </a:ln>
      </c:spPr>
    </c:title>
    <c:autoTitleDeleted val="0"/>
    <c:plotArea>
      <c:layout>
        <c:manualLayout>
          <c:layoutTarget val="inner"/>
          <c:xMode val="edge"/>
          <c:yMode val="edge"/>
          <c:x val="0.14396295711210194"/>
          <c:y val="0.19496895261922251"/>
          <c:w val="0.82043405666032165"/>
          <c:h val="0.70650039820082799"/>
        </c:manualLayout>
      </c:layout>
      <c:barChart>
        <c:barDir val="col"/>
        <c:grouping val="clustered"/>
        <c:varyColors val="0"/>
        <c:ser>
          <c:idx val="0"/>
          <c:order val="0"/>
          <c:tx>
            <c:strRef>
              <c:f>グラフ!$I$101</c:f>
              <c:strCache>
                <c:ptCount val="1"/>
                <c:pt idx="0">
                  <c:v>一人当り校地面積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40.915171288743885</c:v>
                </c:pt>
                <c:pt idx="1">
                  <c:v>30.994827586206895</c:v>
                </c:pt>
                <c:pt idx="2">
                  <c:v>37.635135135135137</c:v>
                </c:pt>
                <c:pt idx="3">
                  <c:v>30.460674157303369</c:v>
                </c:pt>
                <c:pt idx="4">
                  <c:v>49.03125</c:v>
                </c:pt>
                <c:pt idx="5">
                  <c:v>21.239919354838708</c:v>
                </c:pt>
                <c:pt idx="6">
                  <c:v>31.149905123339657</c:v>
                </c:pt>
                <c:pt idx="7">
                  <c:v>16.8781512605042</c:v>
                </c:pt>
                <c:pt idx="8">
                  <c:v>30.209700427960058</c:v>
                </c:pt>
                <c:pt idx="9">
                  <c:v>29.476258992805754</c:v>
                </c:pt>
                <c:pt idx="10">
                  <c:v>48.99</c:v>
                </c:pt>
              </c:numCache>
            </c:numRef>
          </c:val>
          <c:extLst>
            <c:ext xmlns:c16="http://schemas.microsoft.com/office/drawing/2014/chart" uri="{C3380CC4-5D6E-409C-BE32-E72D297353CC}">
              <c16:uniqueId val="{00000000-25B7-4951-9992-A8118809055C}"/>
            </c:ext>
          </c:extLst>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10.66231647634584</c:v>
                </c:pt>
                <c:pt idx="1">
                  <c:v>11.38448275862069</c:v>
                </c:pt>
                <c:pt idx="2">
                  <c:v>9.638513513513514</c:v>
                </c:pt>
                <c:pt idx="3">
                  <c:v>8.0865168539325847</c:v>
                </c:pt>
                <c:pt idx="4">
                  <c:v>13.0375</c:v>
                </c:pt>
                <c:pt idx="5">
                  <c:v>8.3306451612903221</c:v>
                </c:pt>
                <c:pt idx="6">
                  <c:v>11.958254269449716</c:v>
                </c:pt>
                <c:pt idx="7">
                  <c:v>8.389705882352942</c:v>
                </c:pt>
                <c:pt idx="8">
                  <c:v>8.9372325249643367</c:v>
                </c:pt>
                <c:pt idx="9">
                  <c:v>8.5798561151079138</c:v>
                </c:pt>
                <c:pt idx="10">
                  <c:v>9.6933333333333334</c:v>
                </c:pt>
              </c:numCache>
            </c:numRef>
          </c:val>
          <c:extLst>
            <c:ext xmlns:c16="http://schemas.microsoft.com/office/drawing/2014/chart" uri="{C3380CC4-5D6E-409C-BE32-E72D297353CC}">
              <c16:uniqueId val="{00000001-25B7-4951-9992-A8118809055C}"/>
            </c:ext>
          </c:extLst>
        </c:ser>
        <c:dLbls>
          <c:showLegendKey val="0"/>
          <c:showVal val="0"/>
          <c:showCatName val="0"/>
          <c:showSerName val="0"/>
          <c:showPercent val="0"/>
          <c:showBubbleSize val="0"/>
        </c:dLbls>
        <c:gapWidth val="30"/>
        <c:axId val="412657056"/>
        <c:axId val="412653920"/>
      </c:barChart>
      <c:catAx>
        <c:axId val="412657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3920"/>
        <c:crossesAt val="0"/>
        <c:auto val="1"/>
        <c:lblAlgn val="ctr"/>
        <c:lblOffset val="100"/>
        <c:tickLblSkip val="1"/>
        <c:tickMarkSkip val="1"/>
        <c:noMultiLvlLbl val="0"/>
      </c:catAx>
      <c:valAx>
        <c:axId val="412653920"/>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overlay val="0"/>
          <c:spPr>
            <a:noFill/>
            <a:ln w="25400">
              <a:noFill/>
            </a:ln>
          </c:spPr>
        </c:title>
        <c:numFmt formatCode="#,##0.0_);[Red]\(#,##0.0\)"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7056"/>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8261"/>
          <c:h val="4.1928721174004105E-2"/>
        </c:manualLayout>
      </c:layout>
      <c:overlay val="0"/>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各年度共５月１日現在</a:t>
            </a:r>
          </a:p>
        </c:rich>
      </c:tx>
      <c:layout>
        <c:manualLayout>
          <c:xMode val="edge"/>
          <c:yMode val="edge"/>
          <c:x val="0.33631176795072754"/>
          <c:y val="2.9210716562568913E-2"/>
        </c:manualLayout>
      </c:layout>
      <c:overlay val="0"/>
      <c:spPr>
        <a:noFill/>
        <a:ln w="12700">
          <a:solidFill>
            <a:srgbClr val="000000"/>
          </a:solidFill>
          <a:prstDash val="solid"/>
        </a:ln>
      </c:spPr>
    </c:title>
    <c:autoTitleDeleted val="0"/>
    <c:plotArea>
      <c:layout>
        <c:manualLayout>
          <c:layoutTarget val="inner"/>
          <c:xMode val="edge"/>
          <c:yMode val="edge"/>
          <c:x val="0.13353135074437641"/>
          <c:y val="0.13333362268581267"/>
          <c:w val="0.82789437461515558"/>
          <c:h val="0.63777916184713901"/>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グラフ!$I$7:$L$7</c:f>
              <c:numCache>
                <c:formatCode>#,##0_);[Red]\(#,##0\)</c:formatCode>
                <c:ptCount val="4"/>
                <c:pt idx="0">
                  <c:v>631</c:v>
                </c:pt>
                <c:pt idx="1">
                  <c:v>624</c:v>
                </c:pt>
                <c:pt idx="2">
                  <c:v>615</c:v>
                </c:pt>
                <c:pt idx="3">
                  <c:v>613</c:v>
                </c:pt>
              </c:numCache>
            </c:numRef>
          </c:val>
          <c:smooth val="0"/>
          <c:extLst>
            <c:ext xmlns:c16="http://schemas.microsoft.com/office/drawing/2014/chart" uri="{C3380CC4-5D6E-409C-BE32-E72D297353CC}">
              <c16:uniqueId val="{00000000-88E2-464C-86A2-B9E1F57649E9}"/>
            </c:ext>
          </c:extLst>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グラフ!$I$8:$L$8</c:f>
              <c:numCache>
                <c:formatCode>#,##0_);[Red]\(#,##0\)</c:formatCode>
                <c:ptCount val="4"/>
                <c:pt idx="0">
                  <c:v>614</c:v>
                </c:pt>
                <c:pt idx="1">
                  <c:v>623</c:v>
                </c:pt>
                <c:pt idx="2">
                  <c:v>599</c:v>
                </c:pt>
                <c:pt idx="3">
                  <c:v>580</c:v>
                </c:pt>
              </c:numCache>
            </c:numRef>
          </c:val>
          <c:smooth val="0"/>
          <c:extLst>
            <c:ext xmlns:c16="http://schemas.microsoft.com/office/drawing/2014/chart" uri="{C3380CC4-5D6E-409C-BE32-E72D297353CC}">
              <c16:uniqueId val="{00000001-88E2-464C-86A2-B9E1F57649E9}"/>
            </c:ext>
          </c:extLst>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グラフ!$I$9:$L$9</c:f>
              <c:numCache>
                <c:formatCode>#,##0_);[Red]\(#,##0\)</c:formatCode>
                <c:ptCount val="4"/>
                <c:pt idx="0">
                  <c:v>658</c:v>
                </c:pt>
                <c:pt idx="1">
                  <c:v>655</c:v>
                </c:pt>
                <c:pt idx="2">
                  <c:v>628</c:v>
                </c:pt>
                <c:pt idx="3">
                  <c:v>592</c:v>
                </c:pt>
              </c:numCache>
            </c:numRef>
          </c:val>
          <c:smooth val="0"/>
          <c:extLst>
            <c:ext xmlns:c16="http://schemas.microsoft.com/office/drawing/2014/chart" uri="{C3380CC4-5D6E-409C-BE32-E72D297353CC}">
              <c16:uniqueId val="{00000002-88E2-464C-86A2-B9E1F57649E9}"/>
            </c:ext>
          </c:extLst>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グラフ!$I$10:$L$10</c:f>
              <c:numCache>
                <c:formatCode>#,##0_);[Red]\(#,##0\)</c:formatCode>
                <c:ptCount val="4"/>
                <c:pt idx="0">
                  <c:v>984</c:v>
                </c:pt>
                <c:pt idx="1">
                  <c:v>952</c:v>
                </c:pt>
                <c:pt idx="2">
                  <c:v>901</c:v>
                </c:pt>
                <c:pt idx="3">
                  <c:v>890</c:v>
                </c:pt>
              </c:numCache>
            </c:numRef>
          </c:val>
          <c:smooth val="0"/>
          <c:extLst>
            <c:ext xmlns:c16="http://schemas.microsoft.com/office/drawing/2014/chart" uri="{C3380CC4-5D6E-409C-BE32-E72D297353CC}">
              <c16:uniqueId val="{00000003-88E2-464C-86A2-B9E1F57649E9}"/>
            </c:ext>
          </c:extLst>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グラフ!$I$11:$L$11</c:f>
              <c:numCache>
                <c:formatCode>#,##0_);[Red]\(#,##0\)</c:formatCode>
                <c:ptCount val="4"/>
                <c:pt idx="0">
                  <c:v>469</c:v>
                </c:pt>
                <c:pt idx="1">
                  <c:v>459</c:v>
                </c:pt>
                <c:pt idx="2">
                  <c:v>468</c:v>
                </c:pt>
                <c:pt idx="3">
                  <c:v>480</c:v>
                </c:pt>
              </c:numCache>
            </c:numRef>
          </c:val>
          <c:smooth val="0"/>
          <c:extLst>
            <c:ext xmlns:c16="http://schemas.microsoft.com/office/drawing/2014/chart" uri="{C3380CC4-5D6E-409C-BE32-E72D297353CC}">
              <c16:uniqueId val="{00000004-88E2-464C-86A2-B9E1F57649E9}"/>
            </c:ext>
          </c:extLst>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グラフ!$I$12:$L$12</c:f>
              <c:numCache>
                <c:formatCode>#,##0_);[Red]\(#,##0\)</c:formatCode>
                <c:ptCount val="4"/>
                <c:pt idx="0">
                  <c:v>1037</c:v>
                </c:pt>
                <c:pt idx="1">
                  <c:v>1008</c:v>
                </c:pt>
                <c:pt idx="2">
                  <c:v>999</c:v>
                </c:pt>
                <c:pt idx="3">
                  <c:v>992</c:v>
                </c:pt>
              </c:numCache>
            </c:numRef>
          </c:val>
          <c:smooth val="0"/>
          <c:extLst>
            <c:ext xmlns:c16="http://schemas.microsoft.com/office/drawing/2014/chart" uri="{C3380CC4-5D6E-409C-BE32-E72D297353CC}">
              <c16:uniqueId val="{00000005-88E2-464C-86A2-B9E1F57649E9}"/>
            </c:ext>
          </c:extLst>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グラフ!$I$13:$L$13</c:f>
              <c:numCache>
                <c:formatCode>#,##0_);[Red]\(#,##0\)</c:formatCode>
                <c:ptCount val="4"/>
                <c:pt idx="0">
                  <c:v>565</c:v>
                </c:pt>
                <c:pt idx="1">
                  <c:v>565</c:v>
                </c:pt>
                <c:pt idx="2">
                  <c:v>554</c:v>
                </c:pt>
                <c:pt idx="3">
                  <c:v>527</c:v>
                </c:pt>
              </c:numCache>
            </c:numRef>
          </c:val>
          <c:smooth val="0"/>
          <c:extLst>
            <c:ext xmlns:c16="http://schemas.microsoft.com/office/drawing/2014/chart" uri="{C3380CC4-5D6E-409C-BE32-E72D297353CC}">
              <c16:uniqueId val="{00000006-88E2-464C-86A2-B9E1F57649E9}"/>
            </c:ext>
          </c:extLst>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グラフ!$I$14:$L$14</c:f>
              <c:numCache>
                <c:formatCode>#,##0_);[Red]\(#,##0\)</c:formatCode>
                <c:ptCount val="4"/>
                <c:pt idx="0">
                  <c:v>965</c:v>
                </c:pt>
                <c:pt idx="1">
                  <c:v>990</c:v>
                </c:pt>
                <c:pt idx="2">
                  <c:v>980</c:v>
                </c:pt>
                <c:pt idx="3">
                  <c:v>952</c:v>
                </c:pt>
              </c:numCache>
            </c:numRef>
          </c:val>
          <c:smooth val="0"/>
          <c:extLst>
            <c:ext xmlns:c16="http://schemas.microsoft.com/office/drawing/2014/chart" uri="{C3380CC4-5D6E-409C-BE32-E72D297353CC}">
              <c16:uniqueId val="{00000007-88E2-464C-86A2-B9E1F57649E9}"/>
            </c:ext>
          </c:extLst>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グラフ!$I$15:$L$15</c:f>
              <c:numCache>
                <c:formatCode>#,##0_);[Red]\(#,##0\)</c:formatCode>
                <c:ptCount val="4"/>
                <c:pt idx="0">
                  <c:v>783</c:v>
                </c:pt>
                <c:pt idx="1">
                  <c:v>733</c:v>
                </c:pt>
                <c:pt idx="2">
                  <c:v>720</c:v>
                </c:pt>
                <c:pt idx="3">
                  <c:v>701</c:v>
                </c:pt>
              </c:numCache>
            </c:numRef>
          </c:val>
          <c:smooth val="0"/>
          <c:extLst>
            <c:ext xmlns:c16="http://schemas.microsoft.com/office/drawing/2014/chart" uri="{C3380CC4-5D6E-409C-BE32-E72D297353CC}">
              <c16:uniqueId val="{00000008-88E2-464C-86A2-B9E1F57649E9}"/>
            </c:ext>
          </c:extLst>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グラフ!$I$16:$L$16</c:f>
              <c:numCache>
                <c:formatCode>#,##0_);[Red]\(#,##0\)</c:formatCode>
                <c:ptCount val="4"/>
                <c:pt idx="0">
                  <c:v>716</c:v>
                </c:pt>
                <c:pt idx="1">
                  <c:v>696</c:v>
                </c:pt>
                <c:pt idx="2">
                  <c:v>711</c:v>
                </c:pt>
                <c:pt idx="3">
                  <c:v>695</c:v>
                </c:pt>
              </c:numCache>
            </c:numRef>
          </c:val>
          <c:smooth val="0"/>
          <c:extLst>
            <c:ext xmlns:c16="http://schemas.microsoft.com/office/drawing/2014/chart" uri="{C3380CC4-5D6E-409C-BE32-E72D297353CC}">
              <c16:uniqueId val="{00000009-88E2-464C-86A2-B9E1F57649E9}"/>
            </c:ext>
          </c:extLst>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令和元年度</c:v>
                </c:pt>
                <c:pt idx="1">
                  <c:v>令和2年度</c:v>
                </c:pt>
                <c:pt idx="2">
                  <c:v>令和3年度</c:v>
                </c:pt>
                <c:pt idx="3">
                  <c:v>令和4年度</c:v>
                </c:pt>
              </c:strCache>
            </c:strRef>
          </c:cat>
          <c:val>
            <c:numRef>
              <c:f>グラフ!$I$17:$L$17</c:f>
              <c:numCache>
                <c:formatCode>#,##0_);[Red]\(#,##0\)</c:formatCode>
                <c:ptCount val="4"/>
                <c:pt idx="0">
                  <c:v>547</c:v>
                </c:pt>
                <c:pt idx="1">
                  <c:v>539</c:v>
                </c:pt>
                <c:pt idx="2">
                  <c:v>580</c:v>
                </c:pt>
                <c:pt idx="3">
                  <c:v>600</c:v>
                </c:pt>
              </c:numCache>
            </c:numRef>
          </c:val>
          <c:smooth val="0"/>
          <c:extLst>
            <c:ext xmlns:c16="http://schemas.microsoft.com/office/drawing/2014/chart" uri="{C3380CC4-5D6E-409C-BE32-E72D297353CC}">
              <c16:uniqueId val="{0000000A-88E2-464C-86A2-B9E1F57649E9}"/>
            </c:ext>
          </c:extLst>
        </c:ser>
        <c:dLbls>
          <c:showLegendKey val="0"/>
          <c:showVal val="0"/>
          <c:showCatName val="0"/>
          <c:showSerName val="0"/>
          <c:showPercent val="0"/>
          <c:showBubbleSize val="0"/>
        </c:dLbls>
        <c:marker val="1"/>
        <c:smooth val="0"/>
        <c:axId val="412651176"/>
        <c:axId val="412655488"/>
      </c:lineChart>
      <c:catAx>
        <c:axId val="41265117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5488"/>
        <c:crossesAt val="0"/>
        <c:auto val="1"/>
        <c:lblAlgn val="ctr"/>
        <c:lblOffset val="100"/>
        <c:tickLblSkip val="1"/>
        <c:tickMarkSkip val="1"/>
        <c:noMultiLvlLbl val="0"/>
      </c:catAx>
      <c:valAx>
        <c:axId val="412655488"/>
        <c:scaling>
          <c:orientation val="minMax"/>
          <c:max val="1100"/>
          <c:min val="4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407"/>
              <c:y val="8.4444444444444544E-2"/>
            </c:manualLayout>
          </c:layout>
          <c:overlay val="0"/>
          <c:spPr>
            <a:noFill/>
            <a:ln w="25400">
              <a:noFill/>
            </a:ln>
          </c:spPr>
        </c:title>
        <c:numFmt formatCode="#,##0\ ;&quot; -&quot;#,##0\ ;&quot; - &quot;;@\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176"/>
        <c:crosses val="autoZero"/>
        <c:crossBetween val="between"/>
        <c:majorUnit val="100"/>
      </c:valAx>
      <c:spPr>
        <a:noFill/>
        <a:ln w="12700">
          <a:solidFill>
            <a:srgbClr val="000000"/>
          </a:solidFill>
          <a:prstDash val="solid"/>
        </a:ln>
      </c:spPr>
    </c:plotArea>
    <c:legend>
      <c:legendPos val="r"/>
      <c:layout>
        <c:manualLayout>
          <c:xMode val="edge"/>
          <c:yMode val="edge"/>
          <c:x val="5.341246290801354E-2"/>
          <c:y val="0.84000000000000163"/>
          <c:w val="0.89317507418398923"/>
          <c:h val="0.146666666666666"/>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各年度共５月１日現在</a:t>
            </a:r>
          </a:p>
        </c:rich>
      </c:tx>
      <c:layout>
        <c:manualLayout>
          <c:xMode val="edge"/>
          <c:yMode val="edge"/>
          <c:x val="0.34929577464788708"/>
          <c:y val="2.85087719298246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6338050641024787"/>
          <c:y val="0.14473715207210308"/>
          <c:w val="0.79436728978771765"/>
          <c:h val="0.62061536418791996"/>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dLbls>
            <c:delete val="1"/>
          </c:dLbls>
          <c:cat>
            <c:strRef>
              <c:f>グラフ!$I$20:$M$20</c:f>
              <c:strCache>
                <c:ptCount val="5"/>
                <c:pt idx="0">
                  <c:v>平成30年度</c:v>
                </c:pt>
                <c:pt idx="1">
                  <c:v>令和元年度</c:v>
                </c:pt>
                <c:pt idx="2">
                  <c:v>令和2年度</c:v>
                </c:pt>
                <c:pt idx="3">
                  <c:v>令和3年度</c:v>
                </c:pt>
                <c:pt idx="4">
                  <c:v>令和4年度</c:v>
                </c:pt>
              </c:strCache>
            </c:strRef>
          </c:cat>
          <c:val>
            <c:numRef>
              <c:f>グラフ!$I$21:$M$21</c:f>
              <c:numCache>
                <c:formatCode>#,##0_);[Red]\(#,##0\)</c:formatCode>
                <c:ptCount val="5"/>
                <c:pt idx="0">
                  <c:v>719</c:v>
                </c:pt>
                <c:pt idx="1">
                  <c:v>729</c:v>
                </c:pt>
                <c:pt idx="2">
                  <c:v>738</c:v>
                </c:pt>
                <c:pt idx="3">
                  <c:v>698</c:v>
                </c:pt>
                <c:pt idx="4">
                  <c:v>699</c:v>
                </c:pt>
              </c:numCache>
            </c:numRef>
          </c:val>
          <c:smooth val="0"/>
          <c:extLst>
            <c:ext xmlns:c16="http://schemas.microsoft.com/office/drawing/2014/chart" uri="{C3380CC4-5D6E-409C-BE32-E72D297353CC}">
              <c16:uniqueId val="{00000005-E0EA-46FA-9137-C4ADCED9EB73}"/>
            </c:ext>
          </c:extLst>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elete val="1"/>
          </c:dLbls>
          <c:cat>
            <c:strRef>
              <c:f>グラフ!$I$20:$M$20</c:f>
              <c:strCache>
                <c:ptCount val="5"/>
                <c:pt idx="0">
                  <c:v>平成30年度</c:v>
                </c:pt>
                <c:pt idx="1">
                  <c:v>令和元年度</c:v>
                </c:pt>
                <c:pt idx="2">
                  <c:v>令和2年度</c:v>
                </c:pt>
                <c:pt idx="3">
                  <c:v>令和3年度</c:v>
                </c:pt>
                <c:pt idx="4">
                  <c:v>令和4年度</c:v>
                </c:pt>
              </c:strCache>
            </c:strRef>
          </c:cat>
          <c:val>
            <c:numRef>
              <c:f>グラフ!$I$22:$M$22</c:f>
              <c:numCache>
                <c:formatCode>#,##0_);[Red]\(#,##0\)</c:formatCode>
                <c:ptCount val="5"/>
                <c:pt idx="0">
                  <c:v>833</c:v>
                </c:pt>
                <c:pt idx="1">
                  <c:v>859</c:v>
                </c:pt>
                <c:pt idx="2">
                  <c:v>927</c:v>
                </c:pt>
                <c:pt idx="3">
                  <c:v>959</c:v>
                </c:pt>
                <c:pt idx="4">
                  <c:v>926</c:v>
                </c:pt>
              </c:numCache>
            </c:numRef>
          </c:val>
          <c:smooth val="0"/>
          <c:extLst>
            <c:ext xmlns:c16="http://schemas.microsoft.com/office/drawing/2014/chart" uri="{C3380CC4-5D6E-409C-BE32-E72D297353CC}">
              <c16:uniqueId val="{0000000B-E0EA-46FA-9137-C4ADCED9EB73}"/>
            </c:ext>
          </c:extLst>
        </c:ser>
        <c:ser>
          <c:idx val="2"/>
          <c:order val="2"/>
          <c:tx>
            <c:strRef>
              <c:f>グラフ!$H$23</c:f>
              <c:strCache>
                <c:ptCount val="1"/>
                <c:pt idx="0">
                  <c:v>神森中</c:v>
                </c:pt>
              </c:strCache>
            </c:strRef>
          </c:tx>
          <c:spPr>
            <a:ln w="12700">
              <a:solidFill>
                <a:schemeClr val="bg1">
                  <a:lumMod val="50000"/>
                </a:schemeClr>
              </a:solidFill>
              <a:prstDash val="solid"/>
            </a:ln>
          </c:spPr>
          <c:marker>
            <c:symbol val="triangle"/>
            <c:size val="5"/>
            <c:spPr>
              <a:solidFill>
                <a:srgbClr val="000000"/>
              </a:solidFill>
              <a:ln>
                <a:solidFill>
                  <a:schemeClr val="bg1">
                    <a:lumMod val="50000"/>
                  </a:schemeClr>
                </a:solidFill>
                <a:prstDash val="solid"/>
              </a:ln>
            </c:spPr>
          </c:marker>
          <c:dLbls>
            <c:delete val="1"/>
          </c:dLbls>
          <c:cat>
            <c:strRef>
              <c:f>グラフ!$I$20:$M$20</c:f>
              <c:strCache>
                <c:ptCount val="5"/>
                <c:pt idx="0">
                  <c:v>平成30年度</c:v>
                </c:pt>
                <c:pt idx="1">
                  <c:v>令和元年度</c:v>
                </c:pt>
                <c:pt idx="2">
                  <c:v>令和2年度</c:v>
                </c:pt>
                <c:pt idx="3">
                  <c:v>令和3年度</c:v>
                </c:pt>
                <c:pt idx="4">
                  <c:v>令和4年度</c:v>
                </c:pt>
              </c:strCache>
            </c:strRef>
          </c:cat>
          <c:val>
            <c:numRef>
              <c:f>グラフ!$I$23:$M$23</c:f>
              <c:numCache>
                <c:formatCode>#,##0_);[Red]\(#,##0\)</c:formatCode>
                <c:ptCount val="5"/>
                <c:pt idx="0">
                  <c:v>824</c:v>
                </c:pt>
                <c:pt idx="1">
                  <c:v>832</c:v>
                </c:pt>
                <c:pt idx="2">
                  <c:v>839</c:v>
                </c:pt>
                <c:pt idx="3">
                  <c:v>860</c:v>
                </c:pt>
                <c:pt idx="4">
                  <c:v>874</c:v>
                </c:pt>
              </c:numCache>
            </c:numRef>
          </c:val>
          <c:smooth val="0"/>
          <c:extLst>
            <c:ext xmlns:c16="http://schemas.microsoft.com/office/drawing/2014/chart" uri="{C3380CC4-5D6E-409C-BE32-E72D297353CC}">
              <c16:uniqueId val="{00000011-E0EA-46FA-9137-C4ADCED9EB73}"/>
            </c:ext>
          </c:extLst>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elete val="1"/>
          </c:dLbls>
          <c:cat>
            <c:strRef>
              <c:f>グラフ!$I$20:$M$20</c:f>
              <c:strCache>
                <c:ptCount val="5"/>
                <c:pt idx="0">
                  <c:v>平成30年度</c:v>
                </c:pt>
                <c:pt idx="1">
                  <c:v>令和元年度</c:v>
                </c:pt>
                <c:pt idx="2">
                  <c:v>令和2年度</c:v>
                </c:pt>
                <c:pt idx="3">
                  <c:v>令和3年度</c:v>
                </c:pt>
                <c:pt idx="4">
                  <c:v>令和4年度</c:v>
                </c:pt>
              </c:strCache>
            </c:strRef>
          </c:cat>
          <c:val>
            <c:numRef>
              <c:f>グラフ!$I$24:$M$24</c:f>
              <c:numCache>
                <c:formatCode>#,##0_);[Red]\(#,##0\)</c:formatCode>
                <c:ptCount val="5"/>
                <c:pt idx="0">
                  <c:v>765</c:v>
                </c:pt>
                <c:pt idx="1">
                  <c:v>788</c:v>
                </c:pt>
                <c:pt idx="2">
                  <c:v>783</c:v>
                </c:pt>
                <c:pt idx="3">
                  <c:v>803</c:v>
                </c:pt>
                <c:pt idx="4">
                  <c:v>781</c:v>
                </c:pt>
              </c:numCache>
            </c:numRef>
          </c:val>
          <c:smooth val="0"/>
          <c:extLst>
            <c:ext xmlns:c16="http://schemas.microsoft.com/office/drawing/2014/chart" uri="{C3380CC4-5D6E-409C-BE32-E72D297353CC}">
              <c16:uniqueId val="{00000017-E0EA-46FA-9137-C4ADCED9EB73}"/>
            </c:ext>
          </c:extLst>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elete val="1"/>
          </c:dLbls>
          <c:cat>
            <c:strRef>
              <c:f>グラフ!$I$20:$M$20</c:f>
              <c:strCache>
                <c:ptCount val="5"/>
                <c:pt idx="0">
                  <c:v>平成30年度</c:v>
                </c:pt>
                <c:pt idx="1">
                  <c:v>令和元年度</c:v>
                </c:pt>
                <c:pt idx="2">
                  <c:v>令和2年度</c:v>
                </c:pt>
                <c:pt idx="3">
                  <c:v>令和3年度</c:v>
                </c:pt>
                <c:pt idx="4">
                  <c:v>令和4年度</c:v>
                </c:pt>
              </c:strCache>
            </c:strRef>
          </c:cat>
          <c:val>
            <c:numRef>
              <c:f>グラフ!$I$25:$M$25</c:f>
              <c:numCache>
                <c:formatCode>#,##0_);[Red]\(#,##0\)</c:formatCode>
                <c:ptCount val="5"/>
                <c:pt idx="0">
                  <c:v>427</c:v>
                </c:pt>
                <c:pt idx="1">
                  <c:v>456</c:v>
                </c:pt>
                <c:pt idx="2">
                  <c:v>511</c:v>
                </c:pt>
                <c:pt idx="3">
                  <c:v>494</c:v>
                </c:pt>
                <c:pt idx="4">
                  <c:v>472</c:v>
                </c:pt>
              </c:numCache>
            </c:numRef>
          </c:val>
          <c:smooth val="0"/>
          <c:extLst>
            <c:ext xmlns:c16="http://schemas.microsoft.com/office/drawing/2014/chart" uri="{C3380CC4-5D6E-409C-BE32-E72D297353CC}">
              <c16:uniqueId val="{00000018-E0EA-46FA-9137-C4ADCED9EB73}"/>
            </c:ext>
          </c:extLst>
        </c:ser>
        <c:ser>
          <c:idx val="5"/>
          <c:order val="5"/>
          <c:tx>
            <c:strRef>
              <c:f>グラフ!$H$26</c:f>
              <c:strCache>
                <c:ptCount val="1"/>
                <c:pt idx="0">
                  <c:v>昭和薬科大学附属中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elete val="1"/>
          </c:dLbls>
          <c:cat>
            <c:strRef>
              <c:f>グラフ!$I$20:$M$20</c:f>
              <c:strCache>
                <c:ptCount val="5"/>
                <c:pt idx="0">
                  <c:v>平成30年度</c:v>
                </c:pt>
                <c:pt idx="1">
                  <c:v>令和元年度</c:v>
                </c:pt>
                <c:pt idx="2">
                  <c:v>令和2年度</c:v>
                </c:pt>
                <c:pt idx="3">
                  <c:v>令和3年度</c:v>
                </c:pt>
                <c:pt idx="4">
                  <c:v>令和4年度</c:v>
                </c:pt>
              </c:strCache>
            </c:strRef>
          </c:cat>
          <c:val>
            <c:numRef>
              <c:f>グラフ!$I$26:$M$26</c:f>
              <c:numCache>
                <c:formatCode>#,##0_);[Red]\(#,##0\)</c:formatCode>
                <c:ptCount val="5"/>
                <c:pt idx="0">
                  <c:v>627</c:v>
                </c:pt>
                <c:pt idx="1">
                  <c:v>625</c:v>
                </c:pt>
                <c:pt idx="2">
                  <c:v>634</c:v>
                </c:pt>
                <c:pt idx="3">
                  <c:v>631</c:v>
                </c:pt>
                <c:pt idx="4">
                  <c:v>644</c:v>
                </c:pt>
              </c:numCache>
            </c:numRef>
          </c:val>
          <c:smooth val="0"/>
          <c:extLst>
            <c:ext xmlns:c16="http://schemas.microsoft.com/office/drawing/2014/chart" uri="{C3380CC4-5D6E-409C-BE32-E72D297353CC}">
              <c16:uniqueId val="{00000019-E0EA-46FA-9137-C4ADCED9EB73}"/>
            </c:ext>
          </c:extLst>
        </c:ser>
        <c:dLbls>
          <c:showLegendKey val="0"/>
          <c:showVal val="1"/>
          <c:showCatName val="0"/>
          <c:showSerName val="0"/>
          <c:showPercent val="0"/>
          <c:showBubbleSize val="0"/>
        </c:dLbls>
        <c:marker val="1"/>
        <c:smooth val="0"/>
        <c:axId val="412651568"/>
        <c:axId val="412651960"/>
      </c:lineChart>
      <c:catAx>
        <c:axId val="41265156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1960"/>
        <c:crossesAt val="0"/>
        <c:auto val="1"/>
        <c:lblAlgn val="ctr"/>
        <c:lblOffset val="100"/>
        <c:tickLblSkip val="1"/>
        <c:tickMarkSkip val="1"/>
        <c:noMultiLvlLbl val="0"/>
      </c:catAx>
      <c:valAx>
        <c:axId val="412651960"/>
        <c:scaling>
          <c:orientation val="minMax"/>
          <c:max val="1100"/>
          <c:min val="3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21"/>
              <c:y val="9.2105263157895245E-2"/>
            </c:manualLayout>
          </c:layout>
          <c:overlay val="0"/>
          <c:spPr>
            <a:noFill/>
            <a:ln w="25400">
              <a:noFill/>
            </a:ln>
          </c:spPr>
        </c:title>
        <c:numFmt formatCode="#,##0\ ;&quot; -&quot;#,##0\ ;&quot; - &quot;;@\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568"/>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9328"/>
          <c:w val="0.77464788732396128"/>
          <c:h val="0.1271929824561404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547841" name="Chart 1">
          <a:extLst>
            <a:ext uri="{FF2B5EF4-FFF2-40B4-BE49-F238E27FC236}">
              <a16:creationId xmlns:a16="http://schemas.microsoft.com/office/drawing/2014/main" id="{00000000-0008-0000-0D00-000001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547842" name="Chart 2">
          <a:extLst>
            <a:ext uri="{FF2B5EF4-FFF2-40B4-BE49-F238E27FC236}">
              <a16:creationId xmlns:a16="http://schemas.microsoft.com/office/drawing/2014/main" id="{00000000-0008-0000-0D00-000002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547843" name="Chart 3">
          <a:extLst>
            <a:ext uri="{FF2B5EF4-FFF2-40B4-BE49-F238E27FC236}">
              <a16:creationId xmlns:a16="http://schemas.microsoft.com/office/drawing/2014/main" id="{00000000-0008-0000-0D00-000003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47844" name="Chart 4">
          <a:extLst>
            <a:ext uri="{FF2B5EF4-FFF2-40B4-BE49-F238E27FC236}">
              <a16:creationId xmlns:a16="http://schemas.microsoft.com/office/drawing/2014/main" id="{00000000-0008-0000-0D00-000004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45" name="Chart 5">
          <a:extLst>
            <a:ext uri="{FF2B5EF4-FFF2-40B4-BE49-F238E27FC236}">
              <a16:creationId xmlns:a16="http://schemas.microsoft.com/office/drawing/2014/main" id="{00000000-0008-0000-0D00-000005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46" name="Chart 6">
          <a:extLst>
            <a:ext uri="{FF2B5EF4-FFF2-40B4-BE49-F238E27FC236}">
              <a16:creationId xmlns:a16="http://schemas.microsoft.com/office/drawing/2014/main" id="{00000000-0008-0000-0D00-000006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47" name="Chart 7">
          <a:extLst>
            <a:ext uri="{FF2B5EF4-FFF2-40B4-BE49-F238E27FC236}">
              <a16:creationId xmlns:a16="http://schemas.microsoft.com/office/drawing/2014/main" id="{00000000-0008-0000-0D00-000007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547848" name="Line 24">
          <a:extLst>
            <a:ext uri="{FF2B5EF4-FFF2-40B4-BE49-F238E27FC236}">
              <a16:creationId xmlns:a16="http://schemas.microsoft.com/office/drawing/2014/main" id="{00000000-0008-0000-0D00-0000085C0800}"/>
            </a:ext>
          </a:extLst>
        </xdr:cNvPr>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a:extLst>
            <a:ext uri="{FF2B5EF4-FFF2-40B4-BE49-F238E27FC236}">
              <a16:creationId xmlns:a16="http://schemas.microsoft.com/office/drawing/2014/main" id="{00000000-0008-0000-0D00-000009300000}"/>
            </a:ext>
          </a:extLst>
        </xdr:cNvPr>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547850" name="Chart 10">
          <a:extLst>
            <a:ext uri="{FF2B5EF4-FFF2-40B4-BE49-F238E27FC236}">
              <a16:creationId xmlns:a16="http://schemas.microsoft.com/office/drawing/2014/main" id="{00000000-0008-0000-0D00-00000A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547851" name="Chart 11">
          <a:extLst>
            <a:ext uri="{FF2B5EF4-FFF2-40B4-BE49-F238E27FC236}">
              <a16:creationId xmlns:a16="http://schemas.microsoft.com/office/drawing/2014/main" id="{00000000-0008-0000-0D00-00000B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547852" name="Chart 12">
          <a:extLst>
            <a:ext uri="{FF2B5EF4-FFF2-40B4-BE49-F238E27FC236}">
              <a16:creationId xmlns:a16="http://schemas.microsoft.com/office/drawing/2014/main" id="{00000000-0008-0000-0D00-00000C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43392</xdr:colOff>
      <xdr:row>38</xdr:row>
      <xdr:rowOff>95250</xdr:rowOff>
    </xdr:from>
    <xdr:to>
      <xdr:col>5</xdr:col>
      <xdr:colOff>1029759</xdr:colOff>
      <xdr:row>64</xdr:row>
      <xdr:rowOff>123825</xdr:rowOff>
    </xdr:to>
    <xdr:graphicFrame macro="">
      <xdr:nvGraphicFramePr>
        <xdr:cNvPr id="547853" name="Chart 13">
          <a:extLst>
            <a:ext uri="{FF2B5EF4-FFF2-40B4-BE49-F238E27FC236}">
              <a16:creationId xmlns:a16="http://schemas.microsoft.com/office/drawing/2014/main" id="{00000000-0008-0000-0D00-00000D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42333</xdr:colOff>
      <xdr:row>72</xdr:row>
      <xdr:rowOff>7937</xdr:rowOff>
    </xdr:from>
    <xdr:to>
      <xdr:col>3</xdr:col>
      <xdr:colOff>9525</xdr:colOff>
      <xdr:row>93</xdr:row>
      <xdr:rowOff>126422</xdr:rowOff>
    </xdr:to>
    <xdr:graphicFrame macro="">
      <xdr:nvGraphicFramePr>
        <xdr:cNvPr id="547854" name="Chart 14">
          <a:extLst>
            <a:ext uri="{FF2B5EF4-FFF2-40B4-BE49-F238E27FC236}">
              <a16:creationId xmlns:a16="http://schemas.microsoft.com/office/drawing/2014/main" id="{00000000-0008-0000-0D00-00000E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56" name="Chart 16">
          <a:extLst>
            <a:ext uri="{FF2B5EF4-FFF2-40B4-BE49-F238E27FC236}">
              <a16:creationId xmlns:a16="http://schemas.microsoft.com/office/drawing/2014/main" id="{00000000-0008-0000-0D00-000010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209551</xdr:colOff>
      <xdr:row>83</xdr:row>
      <xdr:rowOff>28574</xdr:rowOff>
    </xdr:from>
    <xdr:to>
      <xdr:col>4</xdr:col>
      <xdr:colOff>838201</xdr:colOff>
      <xdr:row>84</xdr:row>
      <xdr:rowOff>60614</xdr:rowOff>
    </xdr:to>
    <xdr:sp macro="" textlink="" fLocksText="0">
      <xdr:nvSpPr>
        <xdr:cNvPr id="862318" name="Text Box 28">
          <a:extLst>
            <a:ext uri="{FF2B5EF4-FFF2-40B4-BE49-F238E27FC236}">
              <a16:creationId xmlns:a16="http://schemas.microsoft.com/office/drawing/2014/main" id="{00000000-0008-0000-0D00-00006E280D00}"/>
            </a:ext>
          </a:extLst>
        </xdr:cNvPr>
        <xdr:cNvSpPr txBox="1">
          <a:spLocks noChangeArrowheads="1"/>
        </xdr:cNvSpPr>
      </xdr:nvSpPr>
      <xdr:spPr bwMode="auto">
        <a:xfrm>
          <a:off x="4608369" y="13008551"/>
          <a:ext cx="628650" cy="187904"/>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xdr:txBody>
    </xdr:sp>
    <xdr:clientData/>
  </xdr:twoCellAnchor>
  <xdr:twoCellAnchor>
    <xdr:from>
      <xdr:col>4</xdr:col>
      <xdr:colOff>190500</xdr:colOff>
      <xdr:row>84</xdr:row>
      <xdr:rowOff>34636</xdr:rowOff>
    </xdr:from>
    <xdr:to>
      <xdr:col>4</xdr:col>
      <xdr:colOff>805296</xdr:colOff>
      <xdr:row>85</xdr:row>
      <xdr:rowOff>103909</xdr:rowOff>
    </xdr:to>
    <xdr:sp macro="" textlink="">
      <xdr:nvSpPr>
        <xdr:cNvPr id="2" name="テキスト ボックス 1">
          <a:extLst>
            <a:ext uri="{FF2B5EF4-FFF2-40B4-BE49-F238E27FC236}">
              <a16:creationId xmlns:a16="http://schemas.microsoft.com/office/drawing/2014/main" id="{99E57A2E-0AEC-463D-BE3C-679F92A70143}"/>
            </a:ext>
          </a:extLst>
        </xdr:cNvPr>
        <xdr:cNvSpPr txBox="1"/>
      </xdr:nvSpPr>
      <xdr:spPr>
        <a:xfrm>
          <a:off x="4589318" y="13170477"/>
          <a:ext cx="614796" cy="225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9525</xdr:colOff>
      <xdr:row>72</xdr:row>
      <xdr:rowOff>7937</xdr:rowOff>
    </xdr:from>
    <xdr:to>
      <xdr:col>5</xdr:col>
      <xdr:colOff>1087583</xdr:colOff>
      <xdr:row>93</xdr:row>
      <xdr:rowOff>149802</xdr:rowOff>
    </xdr:to>
    <xdr:graphicFrame macro="">
      <xdr:nvGraphicFramePr>
        <xdr:cNvPr id="3" name="グラフ 2">
          <a:extLst>
            <a:ext uri="{FF2B5EF4-FFF2-40B4-BE49-F238E27FC236}">
              <a16:creationId xmlns:a16="http://schemas.microsoft.com/office/drawing/2014/main" id="{49C5E226-9554-460A-97CF-EDC6E095D6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1091261</xdr:colOff>
      <xdr:row>81</xdr:row>
      <xdr:rowOff>95216</xdr:rowOff>
    </xdr:from>
    <xdr:to>
      <xdr:col>1</xdr:col>
      <xdr:colOff>994834</xdr:colOff>
      <xdr:row>86</xdr:row>
      <xdr:rowOff>73327</xdr:rowOff>
    </xdr:to>
    <xdr:sp macro="" textlink="">
      <xdr:nvSpPr>
        <xdr:cNvPr id="25" name="テキスト ボックス 1">
          <a:extLst>
            <a:ext uri="{FF2B5EF4-FFF2-40B4-BE49-F238E27FC236}">
              <a16:creationId xmlns:a16="http://schemas.microsoft.com/office/drawing/2014/main" id="{D38705E8-5C07-4185-B06F-138C76EAF8E1}"/>
            </a:ext>
          </a:extLst>
        </xdr:cNvPr>
        <xdr:cNvSpPr txBox="1">
          <a:spLocks/>
        </xdr:cNvSpPr>
      </xdr:nvSpPr>
      <xdr:spPr>
        <a:xfrm>
          <a:off x="1091261" y="12170799"/>
          <a:ext cx="1004240" cy="718945"/>
        </a:xfrm>
        <a:prstGeom prst="rect">
          <a:avLst/>
        </a:prstGeom>
      </xdr:spPr>
      <xdr:txBody>
        <a:bodyPr wrap="square" rtlCol="0"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a:t>総額</a:t>
          </a:r>
          <a:endParaRPr lang="en-US" altLang="ja-JP" sz="1050"/>
        </a:p>
        <a:p>
          <a:pPr algn="ctr"/>
          <a:r>
            <a:rPr lang="en-US" altLang="ja-JP" sz="1050"/>
            <a:t>5,675,624</a:t>
          </a:r>
        </a:p>
        <a:p>
          <a:pPr algn="ctr"/>
          <a:r>
            <a:rPr lang="ja-JP" altLang="en-US" sz="1050"/>
            <a:t>千円</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0.37384</cdr:x>
      <cdr:y>0.4429</cdr:y>
    </cdr:from>
    <cdr:to>
      <cdr:x>0.65284</cdr:x>
      <cdr:y>0.51127</cdr:y>
    </cdr:to>
    <cdr:sp macro="" textlink="">
      <cdr:nvSpPr>
        <cdr:cNvPr id="2" name="テキスト ボックス 1">
          <a:extLst xmlns:a="http://schemas.openxmlformats.org/drawingml/2006/main">
            <a:ext uri="{FF2B5EF4-FFF2-40B4-BE49-F238E27FC236}">
              <a16:creationId xmlns:a16="http://schemas.microsoft.com/office/drawing/2014/main" id="{E2BECD8B-8B7C-45A9-924D-D51C7296FA4E}"/>
            </a:ext>
          </a:extLst>
        </cdr:cNvPr>
        <cdr:cNvSpPr txBox="1"/>
      </cdr:nvSpPr>
      <cdr:spPr>
        <a:xfrm xmlns:a="http://schemas.openxmlformats.org/drawingml/2006/main">
          <a:off x="1225262" y="1514475"/>
          <a:ext cx="914400" cy="2337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0.38203</cdr:x>
      <cdr:y>0.41395</cdr:y>
    </cdr:from>
    <cdr:to>
      <cdr:x>0.61995</cdr:x>
      <cdr:y>0.67574</cdr:y>
    </cdr:to>
    <cdr:sp macro="" textlink="">
      <cdr:nvSpPr>
        <cdr:cNvPr id="3" name="テキスト ボックス 2">
          <a:extLst xmlns:a="http://schemas.openxmlformats.org/drawingml/2006/main">
            <a:ext uri="{FF2B5EF4-FFF2-40B4-BE49-F238E27FC236}">
              <a16:creationId xmlns:a16="http://schemas.microsoft.com/office/drawing/2014/main" id="{367A3ABA-D663-4AC7-BE3B-75181D8BBE1D}"/>
            </a:ext>
          </a:extLst>
        </cdr:cNvPr>
        <cdr:cNvSpPr txBox="1"/>
      </cdr:nvSpPr>
      <cdr:spPr>
        <a:xfrm xmlns:a="http://schemas.openxmlformats.org/drawingml/2006/main">
          <a:off x="1252827" y="1346730"/>
          <a:ext cx="780232" cy="851699"/>
        </a:xfrm>
        <a:prstGeom xmlns:a="http://schemas.openxmlformats.org/drawingml/2006/main" prst="rect">
          <a:avLst/>
        </a:prstGeom>
      </cdr:spPr>
      <cdr:txBody>
        <a:bodyPr xmlns:a="http://schemas.openxmlformats.org/drawingml/2006/main" vertOverflow="clip" wrap="none" rtlCol="0" anchor="ctr">
          <a:noAutofit/>
        </a:bodyPr>
        <a:lstStyle xmlns:a="http://schemas.openxmlformats.org/drawingml/2006/main"/>
        <a:p xmlns:a="http://schemas.openxmlformats.org/drawingml/2006/main">
          <a:pPr algn="ctr"/>
          <a:r>
            <a:rPr lang="ja-JP" altLang="ja-JP" sz="1100">
              <a:effectLst/>
              <a:latin typeface="+mn-lt"/>
              <a:ea typeface="+mn-ea"/>
              <a:cs typeface="+mn-cs"/>
            </a:rPr>
            <a:t>総額</a:t>
          </a:r>
          <a:endParaRPr lang="ja-JP" altLang="ja-JP">
            <a:effectLst/>
          </a:endParaRPr>
        </a:p>
        <a:p xmlns:a="http://schemas.openxmlformats.org/drawingml/2006/main">
          <a:r>
            <a:rPr lang="en-US" altLang="ja-JP" sz="1100">
              <a:effectLst/>
              <a:latin typeface="+mn-lt"/>
              <a:ea typeface="+mn-ea"/>
              <a:cs typeface="+mn-cs"/>
            </a:rPr>
            <a:t>5,675,624</a:t>
          </a:r>
          <a:endParaRPr lang="ja-JP" altLang="ja-JP">
            <a:effectLst/>
          </a:endParaRPr>
        </a:p>
        <a:p xmlns:a="http://schemas.openxmlformats.org/drawingml/2006/main">
          <a:pPr algn="ctr"/>
          <a:r>
            <a:rPr lang="ja-JP" altLang="ja-JP" sz="1100">
              <a:effectLst/>
              <a:latin typeface="+mn-lt"/>
              <a:ea typeface="+mn-ea"/>
              <a:cs typeface="+mn-cs"/>
            </a:rPr>
            <a:t>千円</a:t>
          </a:r>
          <a:endParaRPr lang="ja-JP" altLang="ja-JP">
            <a:effectLst/>
          </a:endParaRPr>
        </a:p>
      </cdr:txBody>
    </cdr:sp>
  </cdr:relSizeAnchor>
  <cdr:relSizeAnchor xmlns:cdr="http://schemas.openxmlformats.org/drawingml/2006/chartDrawing">
    <cdr:from>
      <cdr:x>0.38362</cdr:x>
      <cdr:y>0.50114</cdr:y>
    </cdr:from>
    <cdr:to>
      <cdr:x>0.65522</cdr:x>
      <cdr:y>0.5923</cdr:y>
    </cdr:to>
    <cdr:sp macro="" textlink="">
      <cdr:nvSpPr>
        <cdr:cNvPr id="4" name="テキスト ボックス 3">
          <a:extLst xmlns:a="http://schemas.openxmlformats.org/drawingml/2006/main">
            <a:ext uri="{FF2B5EF4-FFF2-40B4-BE49-F238E27FC236}">
              <a16:creationId xmlns:a16="http://schemas.microsoft.com/office/drawing/2014/main" id="{FAE263E3-98DF-4C18-9718-5BBA56C062F5}"/>
            </a:ext>
          </a:extLst>
        </cdr:cNvPr>
        <cdr:cNvSpPr txBox="1"/>
      </cdr:nvSpPr>
      <cdr:spPr>
        <a:xfrm xmlns:a="http://schemas.openxmlformats.org/drawingml/2006/main">
          <a:off x="1257301" y="1713634"/>
          <a:ext cx="890154" cy="311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0.60159</cdr:x>
      <cdr:y>0.61762</cdr:y>
    </cdr:to>
    <cdr:sp macro="" textlink="">
      <cdr:nvSpPr>
        <cdr:cNvPr id="5" name="テキスト ボックス 4">
          <a:extLst xmlns:a="http://schemas.openxmlformats.org/drawingml/2006/main">
            <a:ext uri="{FF2B5EF4-FFF2-40B4-BE49-F238E27FC236}">
              <a16:creationId xmlns:a16="http://schemas.microsoft.com/office/drawing/2014/main" id="{6B058619-4AB7-42A5-8B0E-164BE1D9B7BD}"/>
            </a:ext>
          </a:extLst>
        </cdr:cNvPr>
        <cdr:cNvSpPr txBox="1"/>
      </cdr:nvSpPr>
      <cdr:spPr>
        <a:xfrm xmlns:a="http://schemas.openxmlformats.org/drawingml/2006/main">
          <a:off x="1304927" y="1852180"/>
          <a:ext cx="666749" cy="259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0.67715</cdr:x>
      <cdr:y>0.80907</cdr:y>
    </cdr:to>
    <cdr:sp macro="" textlink="">
      <cdr:nvSpPr>
        <cdr:cNvPr id="6" name="テキスト ボックス 5">
          <a:extLst xmlns:a="http://schemas.openxmlformats.org/drawingml/2006/main">
            <a:ext uri="{FF2B5EF4-FFF2-40B4-BE49-F238E27FC236}">
              <a16:creationId xmlns:a16="http://schemas.microsoft.com/office/drawing/2014/main" id="{718EBD9D-1D26-4054-A3E7-A52D23AB8060}"/>
            </a:ext>
          </a:extLst>
        </cdr:cNvPr>
        <cdr:cNvSpPr txBox="1"/>
      </cdr:nvSpPr>
      <cdr:spPr>
        <a:xfrm xmlns:a="http://schemas.openxmlformats.org/drawingml/2006/main">
          <a:off x="1304927" y="185218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Q52"/>
  <sheetViews>
    <sheetView view="pageBreakPreview" topLeftCell="A13" zoomScale="115" zoomScaleNormal="115" zoomScaleSheetLayoutView="115" zoomScalePageLayoutView="115" workbookViewId="0">
      <selection activeCell="J2" sqref="J2:Q28"/>
    </sheetView>
  </sheetViews>
  <sheetFormatPr defaultColWidth="8.85546875" defaultRowHeight="15.95" customHeight="1" x14ac:dyDescent="0.15"/>
  <cols>
    <col min="1" max="1" width="2.42578125" style="2" customWidth="1"/>
    <col min="2" max="2" width="15.7109375" style="2" customWidth="1"/>
    <col min="3" max="3" width="10.7109375" style="2" customWidth="1"/>
    <col min="4" max="9" width="12.42578125" style="2" customWidth="1"/>
    <col min="10" max="15" width="8.85546875" style="2" customWidth="1"/>
    <col min="16" max="16384" width="8.85546875" style="2"/>
  </cols>
  <sheetData>
    <row r="1" spans="1:17" ht="18" customHeight="1" x14ac:dyDescent="0.15">
      <c r="A1" s="477" t="s">
        <v>0</v>
      </c>
      <c r="B1" s="477"/>
      <c r="C1" s="477"/>
      <c r="D1" s="477"/>
      <c r="E1" s="477"/>
      <c r="F1" s="477"/>
      <c r="G1" s="477"/>
      <c r="H1" s="477"/>
      <c r="I1" s="477"/>
      <c r="J1" s="435"/>
      <c r="K1" s="435"/>
      <c r="L1" s="435"/>
      <c r="M1" s="435"/>
      <c r="N1" s="435"/>
      <c r="O1" s="435"/>
      <c r="P1" s="435"/>
      <c r="Q1" s="435"/>
    </row>
    <row r="2" spans="1:17" ht="13.5" customHeight="1" x14ac:dyDescent="0.15">
      <c r="A2" s="373"/>
      <c r="B2" s="373"/>
      <c r="C2" s="373"/>
      <c r="D2" s="373"/>
      <c r="E2" s="373"/>
      <c r="F2" s="373"/>
      <c r="G2" s="373"/>
      <c r="H2" s="373"/>
      <c r="I2" s="373"/>
      <c r="J2" s="435"/>
      <c r="K2" s="435"/>
      <c r="L2" s="435"/>
      <c r="M2" s="435"/>
      <c r="N2" s="435"/>
      <c r="O2" s="435"/>
      <c r="P2" s="435"/>
      <c r="Q2" s="435"/>
    </row>
    <row r="3" spans="1:17" ht="17.100000000000001" customHeight="1" thickBot="1" x14ac:dyDescent="0.2">
      <c r="A3" s="373" t="s">
        <v>292</v>
      </c>
      <c r="B3" s="373"/>
      <c r="C3" s="373"/>
      <c r="D3" s="373"/>
      <c r="E3" s="373"/>
      <c r="F3" s="373"/>
      <c r="G3" s="373"/>
      <c r="H3" s="373"/>
      <c r="I3" s="367"/>
      <c r="J3" s="435"/>
      <c r="K3" s="435"/>
      <c r="L3" s="435"/>
      <c r="M3" s="435"/>
      <c r="N3" s="435"/>
      <c r="O3" s="435"/>
      <c r="P3" s="435"/>
      <c r="Q3" s="435"/>
    </row>
    <row r="4" spans="1:17" ht="7.5" customHeight="1" x14ac:dyDescent="0.15">
      <c r="A4" s="465" t="s">
        <v>1</v>
      </c>
      <c r="B4" s="466"/>
      <c r="C4" s="483" t="s">
        <v>2</v>
      </c>
      <c r="D4" s="197"/>
      <c r="E4" s="366"/>
      <c r="F4" s="366"/>
      <c r="G4" s="366"/>
      <c r="H4" s="197"/>
      <c r="I4" s="396"/>
      <c r="J4" s="435"/>
      <c r="K4" s="435"/>
      <c r="L4" s="435"/>
      <c r="M4" s="435"/>
      <c r="N4" s="435"/>
      <c r="O4" s="435"/>
      <c r="P4" s="435"/>
      <c r="Q4" s="435"/>
    </row>
    <row r="5" spans="1:17" ht="23.25" customHeight="1" x14ac:dyDescent="0.15">
      <c r="A5" s="491"/>
      <c r="B5" s="492"/>
      <c r="C5" s="485"/>
      <c r="D5" s="198" t="s">
        <v>199</v>
      </c>
      <c r="E5" s="199" t="s">
        <v>3</v>
      </c>
      <c r="F5" s="199" t="s">
        <v>4</v>
      </c>
      <c r="G5" s="199" t="s">
        <v>5</v>
      </c>
      <c r="H5" s="198" t="s">
        <v>243</v>
      </c>
      <c r="I5" s="200" t="s">
        <v>6</v>
      </c>
      <c r="J5" s="435"/>
      <c r="K5" s="435"/>
      <c r="L5" s="435"/>
      <c r="M5" s="435"/>
      <c r="N5" s="435"/>
      <c r="O5" s="435"/>
      <c r="P5" s="435"/>
      <c r="Q5" s="435"/>
    </row>
    <row r="6" spans="1:17" ht="17.100000000000001" customHeight="1" x14ac:dyDescent="0.15">
      <c r="A6" s="463" t="s">
        <v>274</v>
      </c>
      <c r="B6" s="464"/>
      <c r="C6" s="364">
        <v>44</v>
      </c>
      <c r="D6" s="359">
        <v>13</v>
      </c>
      <c r="E6" s="359">
        <v>11</v>
      </c>
      <c r="F6" s="359">
        <v>6</v>
      </c>
      <c r="G6" s="359">
        <v>6</v>
      </c>
      <c r="H6" s="364">
        <v>3</v>
      </c>
      <c r="I6" s="360">
        <v>5</v>
      </c>
      <c r="J6" s="435"/>
      <c r="K6" s="435"/>
      <c r="L6" s="435"/>
      <c r="M6" s="435"/>
      <c r="N6" s="435"/>
      <c r="O6" s="435"/>
      <c r="P6" s="435"/>
      <c r="Q6" s="435"/>
    </row>
    <row r="7" spans="1:17" ht="17.100000000000001" customHeight="1" x14ac:dyDescent="0.15">
      <c r="A7" s="461">
        <v>29</v>
      </c>
      <c r="B7" s="462"/>
      <c r="C7" s="364">
        <v>46</v>
      </c>
      <c r="D7" s="359">
        <v>13</v>
      </c>
      <c r="E7" s="359">
        <v>11</v>
      </c>
      <c r="F7" s="359">
        <v>6</v>
      </c>
      <c r="G7" s="359">
        <v>6</v>
      </c>
      <c r="H7" s="364">
        <v>4</v>
      </c>
      <c r="I7" s="360">
        <v>6</v>
      </c>
      <c r="J7" s="435"/>
      <c r="K7" s="435"/>
      <c r="L7" s="435"/>
      <c r="M7" s="435"/>
      <c r="N7" s="435"/>
      <c r="O7" s="435"/>
      <c r="P7" s="435"/>
      <c r="Q7" s="435"/>
    </row>
    <row r="8" spans="1:17" ht="17.100000000000001" customHeight="1" x14ac:dyDescent="0.15">
      <c r="A8" s="461">
        <v>30</v>
      </c>
      <c r="B8" s="462"/>
      <c r="C8" s="364">
        <v>45</v>
      </c>
      <c r="D8" s="359">
        <v>12</v>
      </c>
      <c r="E8" s="359">
        <v>11</v>
      </c>
      <c r="F8" s="359">
        <v>6</v>
      </c>
      <c r="G8" s="359">
        <v>6</v>
      </c>
      <c r="H8" s="364">
        <v>4</v>
      </c>
      <c r="I8" s="360">
        <v>6</v>
      </c>
      <c r="J8" s="435"/>
      <c r="K8" s="435"/>
      <c r="L8" s="435"/>
      <c r="M8" s="435"/>
      <c r="N8" s="435"/>
      <c r="O8" s="435"/>
      <c r="P8" s="435"/>
      <c r="Q8" s="435"/>
    </row>
    <row r="9" spans="1:17" ht="17.100000000000001" customHeight="1" x14ac:dyDescent="0.15">
      <c r="A9" s="461" t="s">
        <v>256</v>
      </c>
      <c r="B9" s="462"/>
      <c r="C9" s="364">
        <v>43</v>
      </c>
      <c r="D9" s="359">
        <v>10</v>
      </c>
      <c r="E9" s="359">
        <v>11</v>
      </c>
      <c r="F9" s="359">
        <v>6</v>
      </c>
      <c r="G9" s="359">
        <v>6</v>
      </c>
      <c r="H9" s="364">
        <v>4</v>
      </c>
      <c r="I9" s="360">
        <v>6</v>
      </c>
      <c r="J9" s="435"/>
      <c r="K9" s="435"/>
      <c r="L9" s="435"/>
      <c r="M9" s="435"/>
      <c r="N9" s="435"/>
      <c r="O9" s="435"/>
      <c r="P9" s="435"/>
      <c r="Q9" s="435"/>
    </row>
    <row r="10" spans="1:17" ht="17.100000000000001" customHeight="1" x14ac:dyDescent="0.15">
      <c r="A10" s="461">
        <v>2</v>
      </c>
      <c r="B10" s="462"/>
      <c r="C10" s="364">
        <v>39</v>
      </c>
      <c r="D10" s="359">
        <v>6</v>
      </c>
      <c r="E10" s="359">
        <v>11</v>
      </c>
      <c r="F10" s="359">
        <v>6</v>
      </c>
      <c r="G10" s="359">
        <v>6</v>
      </c>
      <c r="H10" s="369">
        <v>4</v>
      </c>
      <c r="I10" s="360">
        <v>6</v>
      </c>
      <c r="J10" s="435"/>
      <c r="K10" s="435"/>
      <c r="L10" s="435"/>
      <c r="M10" s="435"/>
      <c r="N10" s="435"/>
      <c r="O10" s="435"/>
      <c r="P10" s="435"/>
      <c r="Q10" s="435"/>
    </row>
    <row r="11" spans="1:17" ht="17.100000000000001" customHeight="1" x14ac:dyDescent="0.15">
      <c r="A11" s="461">
        <v>3</v>
      </c>
      <c r="B11" s="462"/>
      <c r="C11" s="359">
        <v>38</v>
      </c>
      <c r="D11" s="359">
        <v>5</v>
      </c>
      <c r="E11" s="359">
        <v>11</v>
      </c>
      <c r="F11" s="359">
        <v>6</v>
      </c>
      <c r="G11" s="359">
        <v>6</v>
      </c>
      <c r="H11" s="369">
        <v>4</v>
      </c>
      <c r="I11" s="360">
        <v>6</v>
      </c>
      <c r="J11" s="435"/>
      <c r="K11" s="435"/>
      <c r="L11" s="435"/>
      <c r="M11" s="435"/>
      <c r="N11" s="435"/>
      <c r="O11" s="435"/>
      <c r="P11" s="435"/>
      <c r="Q11" s="435"/>
    </row>
    <row r="12" spans="1:17" ht="17.100000000000001" customHeight="1" thickBot="1" x14ac:dyDescent="0.2">
      <c r="A12" s="493">
        <v>4</v>
      </c>
      <c r="B12" s="494"/>
      <c r="C12" s="307">
        <v>35</v>
      </c>
      <c r="D12" s="307">
        <v>2</v>
      </c>
      <c r="E12" s="307">
        <v>11</v>
      </c>
      <c r="F12" s="307">
        <v>6</v>
      </c>
      <c r="G12" s="307">
        <v>6</v>
      </c>
      <c r="H12" s="308">
        <v>4</v>
      </c>
      <c r="I12" s="309">
        <v>6</v>
      </c>
      <c r="J12" s="435"/>
      <c r="K12" s="435"/>
      <c r="L12" s="435"/>
      <c r="M12" s="435"/>
      <c r="N12" s="435"/>
      <c r="O12" s="435"/>
      <c r="P12" s="435"/>
      <c r="Q12" s="435"/>
    </row>
    <row r="13" spans="1:17" ht="17.100000000000001" customHeight="1" x14ac:dyDescent="0.15">
      <c r="A13" s="373" t="s">
        <v>375</v>
      </c>
      <c r="B13" s="373"/>
      <c r="C13" s="373"/>
      <c r="D13" s="373"/>
      <c r="E13" s="373"/>
      <c r="F13" s="373"/>
      <c r="G13" s="373"/>
      <c r="H13" s="373"/>
      <c r="I13" s="367" t="s">
        <v>229</v>
      </c>
      <c r="J13" s="435"/>
      <c r="K13" s="435"/>
      <c r="L13" s="435"/>
      <c r="M13" s="435"/>
      <c r="N13" s="435"/>
      <c r="O13" s="435"/>
      <c r="P13" s="435"/>
      <c r="Q13" s="435"/>
    </row>
    <row r="14" spans="1:17" ht="17.100000000000001" customHeight="1" x14ac:dyDescent="0.15">
      <c r="A14" s="373"/>
      <c r="B14" s="373"/>
      <c r="C14" s="373"/>
      <c r="D14" s="373"/>
      <c r="E14" s="373"/>
      <c r="F14" s="373"/>
      <c r="G14" s="373"/>
      <c r="H14" s="373"/>
      <c r="I14" s="373"/>
      <c r="J14" s="435"/>
      <c r="K14" s="435"/>
      <c r="L14" s="435"/>
      <c r="M14" s="435"/>
      <c r="N14" s="435"/>
      <c r="O14" s="435"/>
      <c r="P14" s="435"/>
      <c r="Q14" s="435"/>
    </row>
    <row r="15" spans="1:17" ht="17.100000000000001" customHeight="1" thickBot="1" x14ac:dyDescent="0.2">
      <c r="A15" s="373" t="s">
        <v>281</v>
      </c>
      <c r="B15" s="373"/>
      <c r="C15" s="373"/>
      <c r="D15" s="373"/>
      <c r="E15" s="373"/>
      <c r="F15" s="373"/>
      <c r="G15" s="373"/>
      <c r="H15" s="373"/>
      <c r="I15" s="367" t="s">
        <v>8</v>
      </c>
      <c r="J15" s="435"/>
      <c r="K15" s="435"/>
      <c r="L15" s="435"/>
      <c r="M15" s="435"/>
      <c r="N15" s="435"/>
      <c r="O15" s="435"/>
      <c r="P15" s="435"/>
      <c r="Q15" s="435"/>
    </row>
    <row r="16" spans="1:17" ht="17.100000000000001" customHeight="1" x14ac:dyDescent="0.15">
      <c r="A16" s="465" t="s">
        <v>9</v>
      </c>
      <c r="B16" s="466"/>
      <c r="C16" s="13"/>
      <c r="D16" s="478" t="s">
        <v>10</v>
      </c>
      <c r="E16" s="478" t="s">
        <v>11</v>
      </c>
      <c r="F16" s="481" t="s">
        <v>12</v>
      </c>
      <c r="G16" s="482"/>
      <c r="H16" s="483" t="s">
        <v>13</v>
      </c>
      <c r="I16" s="484"/>
      <c r="J16" s="435"/>
      <c r="K16" s="435"/>
      <c r="L16" s="435"/>
      <c r="M16" s="435"/>
      <c r="N16" s="435"/>
      <c r="O16" s="435"/>
      <c r="P16" s="435"/>
      <c r="Q16" s="435"/>
    </row>
    <row r="17" spans="1:17" ht="17.100000000000001" customHeight="1" x14ac:dyDescent="0.15">
      <c r="A17" s="461"/>
      <c r="B17" s="467"/>
      <c r="C17" s="355" t="s">
        <v>244</v>
      </c>
      <c r="D17" s="479"/>
      <c r="E17" s="479"/>
      <c r="F17" s="485" t="s">
        <v>14</v>
      </c>
      <c r="G17" s="469"/>
      <c r="H17" s="485"/>
      <c r="I17" s="486"/>
      <c r="J17" s="435"/>
      <c r="K17" s="435"/>
      <c r="L17" s="435"/>
      <c r="M17" s="435"/>
      <c r="N17" s="435"/>
      <c r="O17" s="435"/>
      <c r="P17" s="435"/>
      <c r="Q17" s="435"/>
    </row>
    <row r="18" spans="1:17" ht="17.100000000000001" customHeight="1" x14ac:dyDescent="0.15">
      <c r="A18" s="461"/>
      <c r="B18" s="467"/>
      <c r="C18" s="355" t="s">
        <v>245</v>
      </c>
      <c r="D18" s="479"/>
      <c r="E18" s="479"/>
      <c r="F18" s="127" t="s">
        <v>15</v>
      </c>
      <c r="G18" s="127" t="s">
        <v>16</v>
      </c>
      <c r="H18" s="487" t="s">
        <v>17</v>
      </c>
      <c r="I18" s="488" t="s">
        <v>18</v>
      </c>
      <c r="J18" s="435"/>
      <c r="K18" s="435"/>
      <c r="L18" s="435"/>
      <c r="M18" s="435"/>
      <c r="N18" s="435"/>
      <c r="O18" s="435"/>
      <c r="P18" s="435"/>
      <c r="Q18" s="435"/>
    </row>
    <row r="19" spans="1:17" ht="17.100000000000001" customHeight="1" x14ac:dyDescent="0.15">
      <c r="A19" s="468"/>
      <c r="B19" s="469"/>
      <c r="C19" s="63"/>
      <c r="D19" s="480"/>
      <c r="E19" s="480"/>
      <c r="F19" s="350" t="s">
        <v>19</v>
      </c>
      <c r="G19" s="350" t="s">
        <v>20</v>
      </c>
      <c r="H19" s="480"/>
      <c r="I19" s="489"/>
      <c r="J19" s="435"/>
      <c r="K19" s="435"/>
      <c r="L19" s="435"/>
      <c r="M19" s="435"/>
      <c r="N19" s="435"/>
      <c r="O19" s="435"/>
      <c r="P19" s="435"/>
      <c r="Q19" s="435"/>
    </row>
    <row r="20" spans="1:17" ht="17.100000000000001" customHeight="1" x14ac:dyDescent="0.15">
      <c r="A20" s="474" t="s">
        <v>21</v>
      </c>
      <c r="B20" s="475"/>
      <c r="C20" s="130">
        <v>7622</v>
      </c>
      <c r="D20" s="201">
        <v>240594</v>
      </c>
      <c r="E20" s="201">
        <v>72897</v>
      </c>
      <c r="F20" s="202">
        <v>31.565730779323012</v>
      </c>
      <c r="G20" s="202">
        <v>9.5640251902387821</v>
      </c>
      <c r="H20" s="201">
        <v>68592</v>
      </c>
      <c r="I20" s="131">
        <v>12701</v>
      </c>
      <c r="J20" s="435"/>
      <c r="K20" s="435"/>
      <c r="L20" s="435"/>
      <c r="M20" s="435"/>
      <c r="N20" s="435"/>
      <c r="O20" s="435"/>
      <c r="P20" s="435"/>
      <c r="Q20" s="435"/>
    </row>
    <row r="21" spans="1:17" ht="17.100000000000001" customHeight="1" x14ac:dyDescent="0.15">
      <c r="A21" s="213"/>
      <c r="B21" s="210" t="s">
        <v>22</v>
      </c>
      <c r="C21" s="53">
        <v>613</v>
      </c>
      <c r="D21" s="370">
        <v>25081</v>
      </c>
      <c r="E21" s="370">
        <v>6536</v>
      </c>
      <c r="F21" s="52">
        <v>40.915171288743885</v>
      </c>
      <c r="G21" s="52">
        <v>10.66231647634584</v>
      </c>
      <c r="H21" s="370">
        <v>6367</v>
      </c>
      <c r="I21" s="64">
        <v>1215</v>
      </c>
      <c r="J21" s="436"/>
      <c r="K21" s="436"/>
      <c r="L21" s="436"/>
      <c r="M21" s="435"/>
      <c r="N21" s="435"/>
      <c r="O21" s="435"/>
      <c r="P21" s="435"/>
      <c r="Q21" s="435"/>
    </row>
    <row r="22" spans="1:17" ht="17.100000000000001" customHeight="1" x14ac:dyDescent="0.15">
      <c r="A22" s="213"/>
      <c r="B22" s="210" t="s">
        <v>23</v>
      </c>
      <c r="C22" s="53">
        <v>580</v>
      </c>
      <c r="D22" s="370">
        <v>17977</v>
      </c>
      <c r="E22" s="370">
        <v>6603</v>
      </c>
      <c r="F22" s="52">
        <v>30.994827586206895</v>
      </c>
      <c r="G22" s="52">
        <v>11.38448275862069</v>
      </c>
      <c r="H22" s="370">
        <v>5180</v>
      </c>
      <c r="I22" s="64">
        <v>1215</v>
      </c>
      <c r="J22" s="436"/>
      <c r="K22" s="436"/>
      <c r="L22" s="436"/>
      <c r="M22" s="435"/>
      <c r="N22" s="435"/>
      <c r="O22" s="435"/>
      <c r="P22" s="435"/>
      <c r="Q22" s="435"/>
    </row>
    <row r="23" spans="1:17" ht="17.100000000000001" customHeight="1" x14ac:dyDescent="0.15">
      <c r="A23" s="213"/>
      <c r="B23" s="210" t="s">
        <v>24</v>
      </c>
      <c r="C23" s="53">
        <v>592</v>
      </c>
      <c r="D23" s="370">
        <v>22280</v>
      </c>
      <c r="E23" s="370">
        <v>5706</v>
      </c>
      <c r="F23" s="52">
        <v>37.635135135135137</v>
      </c>
      <c r="G23" s="52">
        <v>9.638513513513514</v>
      </c>
      <c r="H23" s="370">
        <v>7807</v>
      </c>
      <c r="I23" s="64">
        <v>1215</v>
      </c>
      <c r="J23" s="436"/>
      <c r="K23" s="436"/>
      <c r="L23" s="436"/>
      <c r="M23" s="435"/>
      <c r="N23" s="435"/>
      <c r="O23" s="435"/>
      <c r="P23" s="435"/>
      <c r="Q23" s="435"/>
    </row>
    <row r="24" spans="1:17" ht="17.100000000000001" customHeight="1" x14ac:dyDescent="0.15">
      <c r="A24" s="213"/>
      <c r="B24" s="210" t="s">
        <v>25</v>
      </c>
      <c r="C24" s="53">
        <v>890</v>
      </c>
      <c r="D24" s="370">
        <v>27110</v>
      </c>
      <c r="E24" s="370">
        <v>7197</v>
      </c>
      <c r="F24" s="52">
        <v>30.460674157303369</v>
      </c>
      <c r="G24" s="52">
        <v>8.0865168539325847</v>
      </c>
      <c r="H24" s="403">
        <v>3833</v>
      </c>
      <c r="I24" s="64">
        <v>1258</v>
      </c>
      <c r="J24" s="436"/>
      <c r="K24" s="436"/>
      <c r="L24" s="436"/>
      <c r="M24" s="435"/>
      <c r="N24" s="435"/>
      <c r="O24" s="435"/>
      <c r="P24" s="435"/>
      <c r="Q24" s="435"/>
    </row>
    <row r="25" spans="1:17" ht="17.100000000000001" customHeight="1" x14ac:dyDescent="0.15">
      <c r="A25" s="213"/>
      <c r="B25" s="210" t="s">
        <v>26</v>
      </c>
      <c r="C25" s="53">
        <v>480</v>
      </c>
      <c r="D25" s="370">
        <v>23535</v>
      </c>
      <c r="E25" s="370">
        <v>6258</v>
      </c>
      <c r="F25" s="52">
        <v>49.03125</v>
      </c>
      <c r="G25" s="52">
        <v>13.0375</v>
      </c>
      <c r="H25" s="370">
        <v>7597</v>
      </c>
      <c r="I25" s="64">
        <v>1215</v>
      </c>
      <c r="J25" s="436"/>
      <c r="K25" s="436"/>
      <c r="L25" s="436"/>
      <c r="M25" s="435"/>
      <c r="N25" s="435"/>
      <c r="O25" s="435"/>
      <c r="P25" s="435"/>
      <c r="Q25" s="435"/>
    </row>
    <row r="26" spans="1:17" ht="17.100000000000001" customHeight="1" x14ac:dyDescent="0.15">
      <c r="A26" s="213"/>
      <c r="B26" s="210" t="s">
        <v>27</v>
      </c>
      <c r="C26" s="53">
        <v>992</v>
      </c>
      <c r="D26" s="370">
        <v>21070</v>
      </c>
      <c r="E26" s="370">
        <v>8264</v>
      </c>
      <c r="F26" s="52">
        <v>21.239919354838708</v>
      </c>
      <c r="G26" s="52">
        <v>8.3306451612903221</v>
      </c>
      <c r="H26" s="370">
        <v>7114</v>
      </c>
      <c r="I26" s="64">
        <v>1215</v>
      </c>
      <c r="J26" s="435"/>
      <c r="K26" s="435"/>
      <c r="L26" s="435"/>
      <c r="M26" s="435"/>
      <c r="N26" s="435"/>
      <c r="O26" s="435"/>
      <c r="P26" s="435"/>
      <c r="Q26" s="435"/>
    </row>
    <row r="27" spans="1:17" ht="17.100000000000001" customHeight="1" x14ac:dyDescent="0.15">
      <c r="A27" s="213"/>
      <c r="B27" s="210" t="s">
        <v>28</v>
      </c>
      <c r="C27" s="53">
        <v>527</v>
      </c>
      <c r="D27" s="370">
        <v>16416</v>
      </c>
      <c r="E27" s="370">
        <v>6302</v>
      </c>
      <c r="F27" s="52">
        <v>31.149905123339657</v>
      </c>
      <c r="G27" s="52">
        <v>11.958254269449716</v>
      </c>
      <c r="H27" s="370">
        <v>5241</v>
      </c>
      <c r="I27" s="64">
        <v>1215</v>
      </c>
      <c r="J27" s="435"/>
      <c r="K27" s="435"/>
      <c r="L27" s="435"/>
      <c r="M27" s="435"/>
      <c r="N27" s="435"/>
      <c r="O27" s="435"/>
      <c r="P27" s="435"/>
      <c r="Q27" s="435"/>
    </row>
    <row r="28" spans="1:17" ht="17.100000000000001" customHeight="1" x14ac:dyDescent="0.15">
      <c r="A28" s="213"/>
      <c r="B28" s="210" t="s">
        <v>29</v>
      </c>
      <c r="C28" s="53">
        <v>952</v>
      </c>
      <c r="D28" s="370">
        <v>16068</v>
      </c>
      <c r="E28" s="370">
        <v>7987</v>
      </c>
      <c r="F28" s="52">
        <v>16.8781512605042</v>
      </c>
      <c r="G28" s="52">
        <v>8.389705882352942</v>
      </c>
      <c r="H28" s="370">
        <v>5965</v>
      </c>
      <c r="I28" s="64">
        <v>1215</v>
      </c>
      <c r="J28" s="435"/>
      <c r="K28" s="435"/>
      <c r="L28" s="435"/>
      <c r="M28" s="435"/>
      <c r="N28" s="435"/>
      <c r="O28" s="435"/>
      <c r="P28" s="435"/>
      <c r="Q28" s="435"/>
    </row>
    <row r="29" spans="1:17" ht="17.100000000000001" customHeight="1" x14ac:dyDescent="0.15">
      <c r="A29" s="213"/>
      <c r="B29" s="210" t="s">
        <v>30</v>
      </c>
      <c r="C29" s="53">
        <v>701</v>
      </c>
      <c r="D29" s="370">
        <v>21177</v>
      </c>
      <c r="E29" s="370">
        <v>6265</v>
      </c>
      <c r="F29" s="52">
        <v>30.209700427960058</v>
      </c>
      <c r="G29" s="52">
        <v>8.9372325249643367</v>
      </c>
      <c r="H29" s="370">
        <v>6933</v>
      </c>
      <c r="I29" s="64">
        <v>949</v>
      </c>
      <c r="J29" s="435"/>
      <c r="K29" s="435"/>
      <c r="L29" s="435"/>
      <c r="M29" s="435"/>
      <c r="N29" s="435"/>
      <c r="O29" s="435"/>
      <c r="P29" s="435"/>
      <c r="Q29" s="435"/>
    </row>
    <row r="30" spans="1:17" ht="17.100000000000001" customHeight="1" x14ac:dyDescent="0.15">
      <c r="A30" s="213"/>
      <c r="B30" s="210" t="s">
        <v>31</v>
      </c>
      <c r="C30" s="53">
        <v>695</v>
      </c>
      <c r="D30" s="370">
        <v>20486</v>
      </c>
      <c r="E30" s="370">
        <v>5963</v>
      </c>
      <c r="F30" s="52">
        <v>29.476258992805754</v>
      </c>
      <c r="G30" s="52">
        <v>8.5798561151079138</v>
      </c>
      <c r="H30" s="370">
        <v>6015</v>
      </c>
      <c r="I30" s="64">
        <v>949</v>
      </c>
      <c r="J30" s="435"/>
      <c r="K30" s="435"/>
      <c r="L30" s="435"/>
      <c r="M30" s="435"/>
      <c r="N30" s="435"/>
      <c r="O30" s="435"/>
      <c r="P30" s="435"/>
      <c r="Q30" s="435"/>
    </row>
    <row r="31" spans="1:17" ht="17.100000000000001" customHeight="1" x14ac:dyDescent="0.15">
      <c r="A31" s="213"/>
      <c r="B31" s="210" t="s">
        <v>32</v>
      </c>
      <c r="C31" s="53">
        <v>600</v>
      </c>
      <c r="D31" s="370">
        <v>29394</v>
      </c>
      <c r="E31" s="370">
        <v>5816</v>
      </c>
      <c r="F31" s="52">
        <v>48.99</v>
      </c>
      <c r="G31" s="52">
        <v>9.6933333333333334</v>
      </c>
      <c r="H31" s="370">
        <v>6540</v>
      </c>
      <c r="I31" s="64">
        <v>1040</v>
      </c>
      <c r="J31" s="435"/>
      <c r="K31" s="435"/>
      <c r="L31" s="435"/>
      <c r="M31" s="435"/>
      <c r="N31" s="435"/>
      <c r="O31" s="435"/>
      <c r="P31" s="435"/>
      <c r="Q31" s="435"/>
    </row>
    <row r="32" spans="1:17" ht="17.100000000000001" customHeight="1" x14ac:dyDescent="0.15">
      <c r="A32" s="470" t="s">
        <v>33</v>
      </c>
      <c r="B32" s="471"/>
      <c r="C32" s="206">
        <v>4396</v>
      </c>
      <c r="D32" s="207">
        <v>150145</v>
      </c>
      <c r="E32" s="207">
        <v>45049</v>
      </c>
      <c r="F32" s="208">
        <v>34.1549135577798</v>
      </c>
      <c r="G32" s="208">
        <v>10.247725204731575</v>
      </c>
      <c r="H32" s="207">
        <v>51124</v>
      </c>
      <c r="I32" s="209">
        <v>10116</v>
      </c>
      <c r="J32" s="435"/>
      <c r="K32" s="435"/>
      <c r="L32" s="435"/>
      <c r="M32" s="435"/>
      <c r="N32" s="435"/>
      <c r="O32" s="435"/>
      <c r="P32" s="435"/>
      <c r="Q32" s="435"/>
    </row>
    <row r="33" spans="1:17" ht="17.100000000000001" customHeight="1" x14ac:dyDescent="0.15">
      <c r="A33" s="213"/>
      <c r="B33" s="210" t="s">
        <v>22</v>
      </c>
      <c r="C33" s="53">
        <v>699</v>
      </c>
      <c r="D33" s="370">
        <v>22708</v>
      </c>
      <c r="E33" s="370">
        <v>7818</v>
      </c>
      <c r="F33" s="52">
        <v>32.486409155937054</v>
      </c>
      <c r="G33" s="52">
        <v>11.184549356223176</v>
      </c>
      <c r="H33" s="370">
        <v>9783</v>
      </c>
      <c r="I33" s="64">
        <v>1400</v>
      </c>
      <c r="J33" s="435"/>
      <c r="K33" s="435"/>
      <c r="L33" s="435"/>
      <c r="M33" s="435"/>
      <c r="N33" s="435"/>
      <c r="O33" s="435"/>
      <c r="P33" s="435"/>
      <c r="Q33" s="435"/>
    </row>
    <row r="34" spans="1:17" ht="17.100000000000001" customHeight="1" x14ac:dyDescent="0.15">
      <c r="A34" s="213"/>
      <c r="B34" s="210" t="s">
        <v>23</v>
      </c>
      <c r="C34" s="53">
        <v>926</v>
      </c>
      <c r="D34" s="370">
        <v>25928</v>
      </c>
      <c r="E34" s="370">
        <v>9062</v>
      </c>
      <c r="F34" s="52">
        <v>28</v>
      </c>
      <c r="G34" s="52">
        <v>9.7861771058315341</v>
      </c>
      <c r="H34" s="370">
        <v>10480</v>
      </c>
      <c r="I34" s="64">
        <v>1400</v>
      </c>
      <c r="J34" s="435"/>
      <c r="K34" s="435"/>
      <c r="L34" s="435"/>
      <c r="M34" s="435"/>
      <c r="N34" s="435"/>
      <c r="O34" s="435"/>
      <c r="P34" s="435"/>
      <c r="Q34" s="435"/>
    </row>
    <row r="35" spans="1:17" ht="17.100000000000001" customHeight="1" x14ac:dyDescent="0.15">
      <c r="A35" s="213"/>
      <c r="B35" s="210" t="s">
        <v>24</v>
      </c>
      <c r="C35" s="53">
        <v>874</v>
      </c>
      <c r="D35" s="370">
        <v>26023</v>
      </c>
      <c r="E35" s="370">
        <v>8353</v>
      </c>
      <c r="F35" s="52">
        <v>29.774599542334094</v>
      </c>
      <c r="G35" s="52">
        <v>9.5572082379862699</v>
      </c>
      <c r="H35" s="370">
        <v>10274</v>
      </c>
      <c r="I35" s="64">
        <v>1400</v>
      </c>
      <c r="J35" s="435"/>
      <c r="K35" s="435"/>
      <c r="L35" s="435"/>
      <c r="M35" s="435"/>
      <c r="N35" s="435"/>
      <c r="O35" s="435"/>
      <c r="P35" s="435"/>
      <c r="Q35" s="435"/>
    </row>
    <row r="36" spans="1:17" ht="17.100000000000001" customHeight="1" x14ac:dyDescent="0.15">
      <c r="A36" s="213"/>
      <c r="B36" s="210" t="s">
        <v>29</v>
      </c>
      <c r="C36" s="53">
        <v>781</v>
      </c>
      <c r="D36" s="370">
        <v>22777</v>
      </c>
      <c r="E36" s="370">
        <v>7725</v>
      </c>
      <c r="F36" s="52">
        <v>29.163892445582587</v>
      </c>
      <c r="G36" s="52">
        <v>9.8911651728553132</v>
      </c>
      <c r="H36" s="370">
        <v>7169</v>
      </c>
      <c r="I36" s="64">
        <v>1201</v>
      </c>
      <c r="J36" s="435"/>
      <c r="K36" s="435"/>
      <c r="L36" s="435"/>
      <c r="M36" s="435"/>
      <c r="N36" s="435"/>
      <c r="O36" s="435"/>
      <c r="P36" s="435"/>
      <c r="Q36" s="435"/>
    </row>
    <row r="37" spans="1:17" ht="17.100000000000001" customHeight="1" x14ac:dyDescent="0.15">
      <c r="A37" s="213"/>
      <c r="B37" s="210" t="s">
        <v>34</v>
      </c>
      <c r="C37" s="53">
        <v>472</v>
      </c>
      <c r="D37" s="370">
        <v>32291</v>
      </c>
      <c r="E37" s="370">
        <v>5066</v>
      </c>
      <c r="F37" s="52">
        <v>68.413135593220332</v>
      </c>
      <c r="G37" s="52">
        <v>10.733050847457626</v>
      </c>
      <c r="H37" s="370">
        <v>9663</v>
      </c>
      <c r="I37" s="64">
        <v>1163</v>
      </c>
      <c r="J37" s="435"/>
      <c r="K37" s="435"/>
      <c r="L37" s="435"/>
      <c r="M37" s="435"/>
      <c r="N37" s="435"/>
      <c r="O37" s="435"/>
      <c r="P37" s="435"/>
      <c r="Q37" s="435"/>
    </row>
    <row r="38" spans="1:17" ht="17.100000000000001" customHeight="1" x14ac:dyDescent="0.15">
      <c r="A38" s="214"/>
      <c r="B38" s="212" t="s">
        <v>35</v>
      </c>
      <c r="C38" s="53">
        <v>644</v>
      </c>
      <c r="D38" s="370">
        <v>20418</v>
      </c>
      <c r="E38" s="370">
        <v>7025</v>
      </c>
      <c r="F38" s="52">
        <v>31.704968944099377</v>
      </c>
      <c r="G38" s="52">
        <v>10.908385093167702</v>
      </c>
      <c r="H38" s="370">
        <v>3755</v>
      </c>
      <c r="I38" s="64">
        <v>3552</v>
      </c>
      <c r="J38" s="435"/>
      <c r="K38" s="435"/>
      <c r="L38" s="435"/>
      <c r="M38" s="435"/>
      <c r="N38" s="435"/>
      <c r="O38" s="435"/>
      <c r="P38" s="435"/>
      <c r="Q38" s="435"/>
    </row>
    <row r="39" spans="1:17" ht="17.100000000000001" customHeight="1" x14ac:dyDescent="0.15">
      <c r="A39" s="472" t="s">
        <v>36</v>
      </c>
      <c r="B39" s="473"/>
      <c r="C39" s="206">
        <v>4330</v>
      </c>
      <c r="D39" s="207">
        <v>263812</v>
      </c>
      <c r="E39" s="207">
        <v>82438</v>
      </c>
      <c r="F39" s="208">
        <v>60.926558891454967</v>
      </c>
      <c r="G39" s="208">
        <v>19.03879907621247</v>
      </c>
      <c r="H39" s="207">
        <v>74556</v>
      </c>
      <c r="I39" s="209">
        <v>16815.3</v>
      </c>
      <c r="J39" s="435"/>
      <c r="K39" s="435"/>
      <c r="L39" s="435"/>
      <c r="M39" s="435"/>
      <c r="N39" s="435"/>
      <c r="O39" s="435"/>
      <c r="P39" s="435"/>
      <c r="Q39" s="435"/>
    </row>
    <row r="40" spans="1:17" ht="17.100000000000001" customHeight="1" x14ac:dyDescent="0.15">
      <c r="A40" s="343"/>
      <c r="B40" s="210" t="s">
        <v>37</v>
      </c>
      <c r="C40" s="53">
        <v>1068</v>
      </c>
      <c r="D40" s="370">
        <v>37663</v>
      </c>
      <c r="E40" s="370">
        <v>11081</v>
      </c>
      <c r="F40" s="52">
        <v>35.264981273408239</v>
      </c>
      <c r="G40" s="52">
        <v>10.375468164794007</v>
      </c>
      <c r="H40" s="370">
        <v>16422</v>
      </c>
      <c r="I40" s="64">
        <v>2420</v>
      </c>
      <c r="J40" s="435"/>
      <c r="K40" s="435"/>
      <c r="L40" s="435"/>
      <c r="M40" s="435"/>
      <c r="N40" s="435"/>
      <c r="O40" s="435"/>
      <c r="P40" s="435"/>
      <c r="Q40" s="435"/>
    </row>
    <row r="41" spans="1:17" ht="17.100000000000001" customHeight="1" x14ac:dyDescent="0.15">
      <c r="A41" s="343"/>
      <c r="B41" s="210" t="s">
        <v>38</v>
      </c>
      <c r="C41" s="53">
        <v>687</v>
      </c>
      <c r="D41" s="370">
        <v>35544</v>
      </c>
      <c r="E41" s="370">
        <v>14967</v>
      </c>
      <c r="F41" s="52">
        <v>51.737991266375545</v>
      </c>
      <c r="G41" s="52">
        <v>21.786026200873362</v>
      </c>
      <c r="H41" s="370">
        <v>15750</v>
      </c>
      <c r="I41" s="65">
        <v>4505</v>
      </c>
      <c r="J41" s="435"/>
      <c r="K41" s="435"/>
      <c r="L41" s="435"/>
      <c r="M41" s="435"/>
      <c r="N41" s="435"/>
      <c r="O41" s="435"/>
      <c r="P41" s="435"/>
      <c r="Q41" s="435"/>
    </row>
    <row r="42" spans="1:17" ht="17.100000000000001" customHeight="1" x14ac:dyDescent="0.15">
      <c r="A42" s="343"/>
      <c r="B42" s="210" t="s">
        <v>39</v>
      </c>
      <c r="C42" s="53">
        <v>578</v>
      </c>
      <c r="D42" s="370">
        <v>37843</v>
      </c>
      <c r="E42" s="370">
        <v>23487</v>
      </c>
      <c r="F42" s="52">
        <v>65.47231833910034</v>
      </c>
      <c r="G42" s="52">
        <v>40.634948096885815</v>
      </c>
      <c r="H42" s="370">
        <v>12497</v>
      </c>
      <c r="I42" s="66">
        <v>1876.3</v>
      </c>
      <c r="J42" s="435"/>
      <c r="K42" s="435"/>
      <c r="L42" s="435"/>
      <c r="M42" s="435"/>
      <c r="N42" s="435"/>
      <c r="O42" s="435"/>
      <c r="P42" s="435"/>
      <c r="Q42" s="435"/>
    </row>
    <row r="43" spans="1:17" ht="17.100000000000001" customHeight="1" x14ac:dyDescent="0.15">
      <c r="A43" s="343"/>
      <c r="B43" s="210" t="s">
        <v>40</v>
      </c>
      <c r="C43" s="53">
        <v>679</v>
      </c>
      <c r="D43" s="370">
        <v>38083</v>
      </c>
      <c r="E43" s="370">
        <v>11682</v>
      </c>
      <c r="F43" s="52">
        <v>56.086892488954348</v>
      </c>
      <c r="G43" s="52">
        <v>17.204712812960235</v>
      </c>
      <c r="H43" s="370">
        <v>9900</v>
      </c>
      <c r="I43" s="64">
        <v>2179</v>
      </c>
      <c r="J43" s="435"/>
      <c r="K43" s="435"/>
      <c r="L43" s="435"/>
      <c r="M43" s="435"/>
      <c r="N43" s="435"/>
      <c r="O43" s="435"/>
      <c r="P43" s="435"/>
      <c r="Q43" s="435"/>
    </row>
    <row r="44" spans="1:17" ht="17.100000000000001" customHeight="1" x14ac:dyDescent="0.15">
      <c r="A44" s="343"/>
      <c r="B44" s="210" t="s">
        <v>41</v>
      </c>
      <c r="C44" s="53">
        <v>719</v>
      </c>
      <c r="D44" s="370">
        <v>73147</v>
      </c>
      <c r="E44" s="370">
        <v>13721</v>
      </c>
      <c r="F44" s="52">
        <v>101.73435326842838</v>
      </c>
      <c r="G44" s="52">
        <v>19.083449235048679</v>
      </c>
      <c r="H44" s="370">
        <v>12808</v>
      </c>
      <c r="I44" s="64">
        <v>3320</v>
      </c>
      <c r="J44" s="435"/>
      <c r="K44" s="435"/>
      <c r="L44" s="435"/>
      <c r="M44" s="435"/>
      <c r="N44" s="435"/>
      <c r="O44" s="435"/>
      <c r="P44" s="435"/>
      <c r="Q44" s="435"/>
    </row>
    <row r="45" spans="1:17" ht="17.100000000000001" customHeight="1" x14ac:dyDescent="0.15">
      <c r="A45" s="205"/>
      <c r="B45" s="216" t="s">
        <v>35</v>
      </c>
      <c r="C45" s="53">
        <v>599</v>
      </c>
      <c r="D45" s="370">
        <v>41532</v>
      </c>
      <c r="E45" s="370">
        <v>7500</v>
      </c>
      <c r="F45" s="52">
        <v>69.335559265442399</v>
      </c>
      <c r="G45" s="52">
        <v>12.520868113522537</v>
      </c>
      <c r="H45" s="370">
        <v>7179</v>
      </c>
      <c r="I45" s="64">
        <v>2515</v>
      </c>
      <c r="J45" s="435"/>
      <c r="K45" s="435"/>
      <c r="L45" s="435"/>
      <c r="M45" s="435"/>
      <c r="N45" s="435"/>
      <c r="O45" s="435"/>
      <c r="P45" s="435"/>
      <c r="Q45" s="435"/>
    </row>
    <row r="46" spans="1:17" ht="17.100000000000001" customHeight="1" x14ac:dyDescent="0.15">
      <c r="A46" s="470" t="s">
        <v>42</v>
      </c>
      <c r="B46" s="471"/>
      <c r="C46" s="206">
        <v>437</v>
      </c>
      <c r="D46" s="207">
        <v>108704</v>
      </c>
      <c r="E46" s="207">
        <v>32347</v>
      </c>
      <c r="F46" s="208">
        <v>248.75057208237988</v>
      </c>
      <c r="G46" s="208">
        <v>74.020594965675059</v>
      </c>
      <c r="H46" s="207">
        <v>16068</v>
      </c>
      <c r="I46" s="209">
        <v>6320</v>
      </c>
    </row>
    <row r="47" spans="1:17" ht="17.100000000000001" customHeight="1" x14ac:dyDescent="0.15">
      <c r="A47" s="213"/>
      <c r="B47" s="210" t="s">
        <v>43</v>
      </c>
      <c r="C47" s="53">
        <v>266</v>
      </c>
      <c r="D47" s="370">
        <v>26441</v>
      </c>
      <c r="E47" s="370">
        <v>10955</v>
      </c>
      <c r="F47" s="52">
        <v>99.402255639097746</v>
      </c>
      <c r="G47" s="52">
        <v>41.184210526315788</v>
      </c>
      <c r="H47" s="370">
        <v>2490</v>
      </c>
      <c r="I47" s="64">
        <v>701</v>
      </c>
    </row>
    <row r="48" spans="1:17" ht="17.100000000000001" customHeight="1" x14ac:dyDescent="0.15">
      <c r="A48" s="213"/>
      <c r="B48" s="210" t="s">
        <v>44</v>
      </c>
      <c r="C48" s="53">
        <v>104</v>
      </c>
      <c r="D48" s="370">
        <v>39849</v>
      </c>
      <c r="E48" s="370">
        <v>7710</v>
      </c>
      <c r="F48" s="52">
        <v>383.16346153846155</v>
      </c>
      <c r="G48" s="52">
        <v>74.134615384615387</v>
      </c>
      <c r="H48" s="370">
        <v>3678</v>
      </c>
      <c r="I48" s="64">
        <v>965</v>
      </c>
    </row>
    <row r="49" spans="1:9" ht="17.100000000000001" customHeight="1" x14ac:dyDescent="0.15">
      <c r="A49" s="213"/>
      <c r="B49" s="210" t="s">
        <v>45</v>
      </c>
      <c r="C49" s="53">
        <v>9</v>
      </c>
      <c r="D49" s="370">
        <v>4331</v>
      </c>
      <c r="E49" s="370">
        <v>2000</v>
      </c>
      <c r="F49" s="52">
        <v>481.22222222222223</v>
      </c>
      <c r="G49" s="52">
        <v>222.22222222222223</v>
      </c>
      <c r="H49" s="404">
        <v>0</v>
      </c>
      <c r="I49" s="64">
        <v>2475</v>
      </c>
    </row>
    <row r="50" spans="1:9" ht="17.100000000000001" customHeight="1" thickBot="1" x14ac:dyDescent="0.2">
      <c r="A50" s="215"/>
      <c r="B50" s="211" t="s">
        <v>240</v>
      </c>
      <c r="C50" s="270">
        <v>58</v>
      </c>
      <c r="D50" s="154">
        <v>38083</v>
      </c>
      <c r="E50" s="154">
        <v>11682</v>
      </c>
      <c r="F50" s="203">
        <v>656.60344827586209</v>
      </c>
      <c r="G50" s="203">
        <v>201.41379310344828</v>
      </c>
      <c r="H50" s="154">
        <v>9900</v>
      </c>
      <c r="I50" s="204">
        <v>2179</v>
      </c>
    </row>
    <row r="51" spans="1:9" ht="17.100000000000001" customHeight="1" x14ac:dyDescent="0.15">
      <c r="A51" s="373" t="s">
        <v>270</v>
      </c>
      <c r="B51" s="373"/>
      <c r="C51" s="373"/>
      <c r="D51" s="373"/>
      <c r="E51" s="373"/>
      <c r="F51" s="373"/>
      <c r="G51" s="373"/>
      <c r="H51" s="373"/>
      <c r="I51" s="367" t="s">
        <v>46</v>
      </c>
    </row>
    <row r="52" spans="1:9" ht="27.75" customHeight="1" x14ac:dyDescent="0.15">
      <c r="A52" s="476" t="s">
        <v>376</v>
      </c>
      <c r="B52" s="476"/>
      <c r="C52" s="476"/>
      <c r="D52" s="476"/>
      <c r="E52" s="476"/>
      <c r="F52" s="476"/>
      <c r="G52" s="476"/>
      <c r="H52" s="490" t="s">
        <v>404</v>
      </c>
      <c r="I52" s="490"/>
    </row>
  </sheetData>
  <sheetProtection sheet="1"/>
  <mergeCells count="24">
    <mergeCell ref="A52:G52"/>
    <mergeCell ref="A1:I1"/>
    <mergeCell ref="D16:D19"/>
    <mergeCell ref="E16:E19"/>
    <mergeCell ref="F16:G16"/>
    <mergeCell ref="H16:I17"/>
    <mergeCell ref="F17:G17"/>
    <mergeCell ref="H18:H19"/>
    <mergeCell ref="I18:I19"/>
    <mergeCell ref="H52:I52"/>
    <mergeCell ref="C4:C5"/>
    <mergeCell ref="A4:B5"/>
    <mergeCell ref="A12:B12"/>
    <mergeCell ref="A11:B11"/>
    <mergeCell ref="A10:B10"/>
    <mergeCell ref="A9:B9"/>
    <mergeCell ref="A8:B8"/>
    <mergeCell ref="A7:B7"/>
    <mergeCell ref="A6:B6"/>
    <mergeCell ref="A16:B19"/>
    <mergeCell ref="A46:B46"/>
    <mergeCell ref="A39:B39"/>
    <mergeCell ref="A32:B32"/>
    <mergeCell ref="A20:B20"/>
  </mergeCells>
  <phoneticPr fontId="2"/>
  <conditionalFormatting sqref="A6:I12 B20:I50">
    <cfRule type="expression" dxfId="1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863-217B-4BF9-AA43-FA6989CACB4B}">
  <sheetPr>
    <tabColor rgb="FF00B0F0"/>
    <pageSetUpPr fitToPage="1"/>
  </sheetPr>
  <dimension ref="A1:AB55"/>
  <sheetViews>
    <sheetView view="pageBreakPreview" topLeftCell="A19" zoomScale="106" zoomScaleNormal="80" zoomScaleSheetLayoutView="106" zoomScalePageLayoutView="80" workbookViewId="0">
      <pane xSplit="1" topLeftCell="B1" activePane="topRight" state="frozen"/>
      <selection activeCell="C50" sqref="C50"/>
      <selection pane="topRight" activeCell="V38" sqref="V38"/>
    </sheetView>
  </sheetViews>
  <sheetFormatPr defaultColWidth="8.85546875" defaultRowHeight="17.45" customHeight="1" x14ac:dyDescent="0.15"/>
  <cols>
    <col min="1" max="1" width="26.42578125" style="2" customWidth="1"/>
    <col min="2" max="3" width="7.42578125" style="2" customWidth="1"/>
    <col min="4" max="5" width="7.7109375" style="2" customWidth="1"/>
    <col min="6" max="7" width="7.42578125" style="2" customWidth="1"/>
    <col min="8" max="11" width="7.28515625" style="2" customWidth="1"/>
    <col min="12" max="17" width="7.42578125" style="2" customWidth="1"/>
    <col min="18" max="19" width="3.7109375" style="2" customWidth="1"/>
    <col min="20" max="24" width="7.42578125" style="2" customWidth="1"/>
    <col min="25" max="26" width="3.7109375" style="2" customWidth="1"/>
    <col min="27" max="27" width="7.42578125" style="2" customWidth="1"/>
    <col min="28" max="28" width="3.85546875" style="2" customWidth="1"/>
    <col min="29" max="16384" width="8.85546875" style="2"/>
  </cols>
  <sheetData>
    <row r="1" spans="1:28" ht="5.0999999999999996" customHeight="1" x14ac:dyDescent="0.15">
      <c r="AA1" s="19"/>
      <c r="AB1" s="19"/>
    </row>
    <row r="2" spans="1:28" ht="15" customHeight="1" thickBot="1" x14ac:dyDescent="0.2">
      <c r="A2" s="373" t="s">
        <v>336</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67" t="s">
        <v>93</v>
      </c>
      <c r="AB2" s="19"/>
    </row>
    <row r="3" spans="1:28" ht="24.95" customHeight="1" x14ac:dyDescent="0.15">
      <c r="A3" s="718" t="s">
        <v>94</v>
      </c>
      <c r="B3" s="752" t="s">
        <v>71</v>
      </c>
      <c r="C3" s="13" t="s">
        <v>118</v>
      </c>
      <c r="D3" s="8"/>
      <c r="E3" s="8"/>
      <c r="F3" s="14"/>
      <c r="G3" s="752" t="s">
        <v>50</v>
      </c>
      <c r="H3" s="687" t="s">
        <v>119</v>
      </c>
      <c r="I3" s="688"/>
      <c r="J3" s="688"/>
      <c r="K3" s="689"/>
      <c r="L3" s="687" t="s">
        <v>110</v>
      </c>
      <c r="M3" s="688"/>
      <c r="N3" s="688"/>
      <c r="O3" s="689"/>
      <c r="P3" s="687" t="s">
        <v>120</v>
      </c>
      <c r="Q3" s="688"/>
      <c r="R3" s="688"/>
      <c r="S3" s="688"/>
      <c r="T3" s="689"/>
      <c r="U3" s="690" t="s">
        <v>299</v>
      </c>
      <c r="V3" s="801"/>
      <c r="W3" s="685"/>
      <c r="X3" s="690" t="s">
        <v>300</v>
      </c>
      <c r="Y3" s="801"/>
      <c r="Z3" s="801"/>
      <c r="AA3" s="569"/>
      <c r="AB3" s="151"/>
    </row>
    <row r="4" spans="1:28" ht="24.95" customHeight="1" x14ac:dyDescent="0.15">
      <c r="A4" s="578"/>
      <c r="B4" s="480"/>
      <c r="C4" s="537" t="s">
        <v>121</v>
      </c>
      <c r="D4" s="543"/>
      <c r="E4" s="386" t="s">
        <v>75</v>
      </c>
      <c r="F4" s="386" t="s">
        <v>76</v>
      </c>
      <c r="G4" s="480"/>
      <c r="H4" s="537" t="s">
        <v>121</v>
      </c>
      <c r="I4" s="543"/>
      <c r="J4" s="389" t="s">
        <v>52</v>
      </c>
      <c r="K4" s="387" t="s">
        <v>53</v>
      </c>
      <c r="L4" s="537" t="s">
        <v>122</v>
      </c>
      <c r="M4" s="543"/>
      <c r="N4" s="387" t="s">
        <v>52</v>
      </c>
      <c r="O4" s="389" t="s">
        <v>53</v>
      </c>
      <c r="P4" s="537" t="s">
        <v>2</v>
      </c>
      <c r="Q4" s="543"/>
      <c r="R4" s="537" t="s">
        <v>52</v>
      </c>
      <c r="S4" s="543"/>
      <c r="T4" s="387" t="s">
        <v>53</v>
      </c>
      <c r="U4" s="485" t="s">
        <v>123</v>
      </c>
      <c r="V4" s="514"/>
      <c r="W4" s="469"/>
      <c r="X4" s="485" t="s">
        <v>123</v>
      </c>
      <c r="Y4" s="514"/>
      <c r="Z4" s="514"/>
      <c r="AA4" s="486"/>
      <c r="AB4" s="151"/>
    </row>
    <row r="5" spans="1:28" ht="18.95" customHeight="1" x14ac:dyDescent="0.15">
      <c r="A5" s="4" t="s">
        <v>248</v>
      </c>
      <c r="B5" s="38">
        <v>4</v>
      </c>
      <c r="C5" s="586">
        <v>167</v>
      </c>
      <c r="D5" s="586"/>
      <c r="E5" s="402">
        <v>102</v>
      </c>
      <c r="F5" s="402">
        <v>65</v>
      </c>
      <c r="G5" s="402">
        <v>132</v>
      </c>
      <c r="H5" s="791">
        <v>517</v>
      </c>
      <c r="I5" s="791"/>
      <c r="J5" s="402">
        <v>335</v>
      </c>
      <c r="K5" s="402">
        <v>182</v>
      </c>
      <c r="L5" s="791">
        <v>293</v>
      </c>
      <c r="M5" s="791"/>
      <c r="N5" s="402">
        <v>122</v>
      </c>
      <c r="O5" s="402">
        <v>171</v>
      </c>
      <c r="P5" s="791">
        <v>216</v>
      </c>
      <c r="Q5" s="791"/>
      <c r="R5" s="791">
        <v>95</v>
      </c>
      <c r="S5" s="791"/>
      <c r="T5" s="402">
        <v>121</v>
      </c>
      <c r="U5" s="802">
        <v>3.9166666666666701</v>
      </c>
      <c r="V5" s="802"/>
      <c r="W5" s="802"/>
      <c r="X5" s="803">
        <v>1.8088737201365199</v>
      </c>
      <c r="Y5" s="803"/>
      <c r="Z5" s="803"/>
      <c r="AA5" s="804"/>
      <c r="AB5" s="221"/>
    </row>
    <row r="6" spans="1:28" ht="18.95" customHeight="1" x14ac:dyDescent="0.15">
      <c r="A6" s="4">
        <v>2</v>
      </c>
      <c r="B6" s="38">
        <v>4</v>
      </c>
      <c r="C6" s="570">
        <v>155</v>
      </c>
      <c r="D6" s="570"/>
      <c r="E6" s="402">
        <v>100</v>
      </c>
      <c r="F6" s="402">
        <v>55</v>
      </c>
      <c r="G6" s="402">
        <v>136</v>
      </c>
      <c r="H6" s="789">
        <v>530</v>
      </c>
      <c r="I6" s="789"/>
      <c r="J6" s="402">
        <v>343</v>
      </c>
      <c r="K6" s="402">
        <v>187</v>
      </c>
      <c r="L6" s="789">
        <v>305</v>
      </c>
      <c r="M6" s="789"/>
      <c r="N6" s="402">
        <v>121</v>
      </c>
      <c r="O6" s="402">
        <v>184</v>
      </c>
      <c r="P6" s="789">
        <v>87</v>
      </c>
      <c r="Q6" s="789"/>
      <c r="R6" s="789">
        <v>35</v>
      </c>
      <c r="S6" s="789"/>
      <c r="T6" s="402">
        <v>52</v>
      </c>
      <c r="U6" s="798">
        <v>3.8970588235294099</v>
      </c>
      <c r="V6" s="798"/>
      <c r="W6" s="798"/>
      <c r="X6" s="796">
        <v>1.7377049180327868</v>
      </c>
      <c r="Y6" s="796"/>
      <c r="Z6" s="796"/>
      <c r="AA6" s="797"/>
      <c r="AB6" s="221"/>
    </row>
    <row r="7" spans="1:28" ht="18.95" customHeight="1" x14ac:dyDescent="0.15">
      <c r="A7" s="4">
        <v>3</v>
      </c>
      <c r="B7" s="38">
        <v>4</v>
      </c>
      <c r="C7" s="570">
        <v>141</v>
      </c>
      <c r="D7" s="570"/>
      <c r="E7" s="402">
        <v>87</v>
      </c>
      <c r="F7" s="402">
        <v>54</v>
      </c>
      <c r="G7" s="402">
        <v>145</v>
      </c>
      <c r="H7" s="789">
        <v>531</v>
      </c>
      <c r="I7" s="789"/>
      <c r="J7" s="402">
        <v>332</v>
      </c>
      <c r="K7" s="402">
        <v>199</v>
      </c>
      <c r="L7" s="789">
        <v>308</v>
      </c>
      <c r="M7" s="789"/>
      <c r="N7" s="402">
        <v>119</v>
      </c>
      <c r="O7" s="402">
        <v>189</v>
      </c>
      <c r="P7" s="789">
        <v>103</v>
      </c>
      <c r="Q7" s="789"/>
      <c r="R7" s="789">
        <v>38</v>
      </c>
      <c r="S7" s="789"/>
      <c r="T7" s="402">
        <v>65</v>
      </c>
      <c r="U7" s="798">
        <v>3.7</v>
      </c>
      <c r="V7" s="798"/>
      <c r="W7" s="798"/>
      <c r="X7" s="796">
        <v>1.7</v>
      </c>
      <c r="Y7" s="796"/>
      <c r="Z7" s="796"/>
      <c r="AA7" s="797"/>
      <c r="AB7" s="221"/>
    </row>
    <row r="8" spans="1:28" ht="18.95" customHeight="1" x14ac:dyDescent="0.15">
      <c r="A8" s="4">
        <v>4</v>
      </c>
      <c r="B8" s="38">
        <v>4</v>
      </c>
      <c r="C8" s="570">
        <v>135</v>
      </c>
      <c r="D8" s="570">
        <v>0</v>
      </c>
      <c r="E8" s="402">
        <v>96</v>
      </c>
      <c r="F8" s="402">
        <v>39</v>
      </c>
      <c r="G8" s="402">
        <v>115</v>
      </c>
      <c r="H8" s="789">
        <v>437</v>
      </c>
      <c r="I8" s="789">
        <v>0</v>
      </c>
      <c r="J8" s="402">
        <v>275</v>
      </c>
      <c r="K8" s="402">
        <v>162</v>
      </c>
      <c r="L8" s="789">
        <v>288</v>
      </c>
      <c r="M8" s="789">
        <v>0</v>
      </c>
      <c r="N8" s="134">
        <v>113</v>
      </c>
      <c r="O8" s="134">
        <v>175</v>
      </c>
      <c r="P8" s="789">
        <v>103</v>
      </c>
      <c r="Q8" s="789">
        <v>0</v>
      </c>
      <c r="R8" s="789">
        <v>38</v>
      </c>
      <c r="S8" s="789">
        <v>0</v>
      </c>
      <c r="T8" s="134">
        <v>65</v>
      </c>
      <c r="U8" s="798">
        <v>3.8</v>
      </c>
      <c r="V8" s="798"/>
      <c r="W8" s="798"/>
      <c r="X8" s="799">
        <v>1.5173611111111112</v>
      </c>
      <c r="Y8" s="799"/>
      <c r="Z8" s="799"/>
      <c r="AA8" s="800"/>
      <c r="AB8" s="221"/>
    </row>
    <row r="9" spans="1:28" ht="11.25" customHeight="1" x14ac:dyDescent="0.15">
      <c r="A9" s="150"/>
      <c r="B9" s="38"/>
      <c r="C9" s="364"/>
      <c r="D9" s="364"/>
      <c r="E9" s="402"/>
      <c r="F9" s="402"/>
      <c r="G9" s="402"/>
      <c r="H9" s="402"/>
      <c r="I9" s="402"/>
      <c r="J9" s="402"/>
      <c r="K9" s="402"/>
      <c r="L9" s="402"/>
      <c r="M9" s="402"/>
      <c r="N9" s="134"/>
      <c r="O9" s="134"/>
      <c r="P9" s="402"/>
      <c r="Q9" s="402"/>
      <c r="R9" s="402"/>
      <c r="S9" s="402"/>
      <c r="T9" s="134"/>
      <c r="U9" s="405"/>
      <c r="V9" s="405"/>
      <c r="W9" s="405"/>
      <c r="X9" s="405"/>
      <c r="Y9" s="405"/>
      <c r="Z9" s="405"/>
      <c r="AA9" s="406"/>
      <c r="AB9" s="221"/>
    </row>
    <row r="10" spans="1:28" ht="18.95" customHeight="1" x14ac:dyDescent="0.15">
      <c r="A10" s="36" t="s">
        <v>124</v>
      </c>
      <c r="B10" s="38">
        <v>1</v>
      </c>
      <c r="C10" s="792">
        <v>72</v>
      </c>
      <c r="D10" s="792"/>
      <c r="E10" s="404">
        <v>50</v>
      </c>
      <c r="F10" s="404">
        <v>22</v>
      </c>
      <c r="G10" s="404">
        <v>62</v>
      </c>
      <c r="H10" s="793">
        <v>266</v>
      </c>
      <c r="I10" s="793"/>
      <c r="J10" s="404">
        <v>183</v>
      </c>
      <c r="K10" s="404">
        <v>83</v>
      </c>
      <c r="L10" s="789">
        <v>156</v>
      </c>
      <c r="M10" s="789"/>
      <c r="N10" s="402">
        <v>68</v>
      </c>
      <c r="O10" s="402">
        <v>88</v>
      </c>
      <c r="P10" s="789">
        <v>31</v>
      </c>
      <c r="Q10" s="789"/>
      <c r="R10" s="789">
        <v>15</v>
      </c>
      <c r="S10" s="789"/>
      <c r="T10" s="402">
        <v>16</v>
      </c>
      <c r="U10" s="798">
        <v>4.290322580645161</v>
      </c>
      <c r="V10" s="798"/>
      <c r="W10" s="798"/>
      <c r="X10" s="799">
        <v>1.7051282051282051</v>
      </c>
      <c r="Y10" s="799"/>
      <c r="Z10" s="799"/>
      <c r="AA10" s="800"/>
      <c r="AB10" s="221"/>
    </row>
    <row r="11" spans="1:28" ht="18.95" customHeight="1" x14ac:dyDescent="0.15">
      <c r="A11" s="36" t="s">
        <v>125</v>
      </c>
      <c r="B11" s="38">
        <v>1</v>
      </c>
      <c r="C11" s="792">
        <v>50</v>
      </c>
      <c r="D11" s="792"/>
      <c r="E11" s="404">
        <v>36</v>
      </c>
      <c r="F11" s="404">
        <v>14</v>
      </c>
      <c r="G11" s="404">
        <v>42</v>
      </c>
      <c r="H11" s="793">
        <v>104</v>
      </c>
      <c r="I11" s="793"/>
      <c r="J11" s="404">
        <v>52</v>
      </c>
      <c r="K11" s="404">
        <v>52</v>
      </c>
      <c r="L11" s="789">
        <v>102</v>
      </c>
      <c r="M11" s="789"/>
      <c r="N11" s="402">
        <v>33</v>
      </c>
      <c r="O11" s="402">
        <v>69</v>
      </c>
      <c r="P11" s="789">
        <v>55</v>
      </c>
      <c r="Q11" s="789"/>
      <c r="R11" s="789">
        <v>19</v>
      </c>
      <c r="S11" s="789"/>
      <c r="T11" s="402">
        <v>36</v>
      </c>
      <c r="U11" s="798">
        <v>2.4761904761904763</v>
      </c>
      <c r="V11" s="798"/>
      <c r="W11" s="798"/>
      <c r="X11" s="799">
        <v>1.0196078431372548</v>
      </c>
      <c r="Y11" s="799"/>
      <c r="Z11" s="799"/>
      <c r="AA11" s="800"/>
      <c r="AB11" s="221"/>
    </row>
    <row r="12" spans="1:28" ht="18.95" customHeight="1" x14ac:dyDescent="0.15">
      <c r="A12" s="60" t="s">
        <v>258</v>
      </c>
      <c r="B12" s="38">
        <v>1</v>
      </c>
      <c r="C12" s="792">
        <v>6</v>
      </c>
      <c r="D12" s="792"/>
      <c r="E12" s="404">
        <v>4</v>
      </c>
      <c r="F12" s="404">
        <v>2</v>
      </c>
      <c r="G12" s="404">
        <v>5</v>
      </c>
      <c r="H12" s="793">
        <v>9</v>
      </c>
      <c r="I12" s="793"/>
      <c r="J12" s="404">
        <v>2</v>
      </c>
      <c r="K12" s="404">
        <v>7</v>
      </c>
      <c r="L12" s="789">
        <v>11</v>
      </c>
      <c r="M12" s="789"/>
      <c r="N12" s="402">
        <v>3</v>
      </c>
      <c r="O12" s="402">
        <v>8</v>
      </c>
      <c r="P12" s="789">
        <v>14</v>
      </c>
      <c r="Q12" s="789"/>
      <c r="R12" s="789">
        <v>4</v>
      </c>
      <c r="S12" s="789"/>
      <c r="T12" s="402">
        <v>10</v>
      </c>
      <c r="U12" s="798">
        <v>1.8</v>
      </c>
      <c r="V12" s="798"/>
      <c r="W12" s="798"/>
      <c r="X12" s="799">
        <v>0.81818181818181823</v>
      </c>
      <c r="Y12" s="799"/>
      <c r="Z12" s="799"/>
      <c r="AA12" s="800"/>
      <c r="AB12" s="221"/>
    </row>
    <row r="13" spans="1:28" ht="18.95" customHeight="1" thickBot="1" x14ac:dyDescent="0.2">
      <c r="A13" s="56" t="s">
        <v>239</v>
      </c>
      <c r="B13" s="121">
        <v>1</v>
      </c>
      <c r="C13" s="830">
        <v>7</v>
      </c>
      <c r="D13" s="830"/>
      <c r="E13" s="401">
        <v>6</v>
      </c>
      <c r="F13" s="401">
        <v>1</v>
      </c>
      <c r="G13" s="401">
        <v>6</v>
      </c>
      <c r="H13" s="831">
        <v>58</v>
      </c>
      <c r="I13" s="831"/>
      <c r="J13" s="401">
        <v>38</v>
      </c>
      <c r="K13" s="401">
        <v>20</v>
      </c>
      <c r="L13" s="832">
        <v>19</v>
      </c>
      <c r="M13" s="832"/>
      <c r="N13" s="400">
        <v>9</v>
      </c>
      <c r="O13" s="400">
        <v>10</v>
      </c>
      <c r="P13" s="832">
        <v>3</v>
      </c>
      <c r="Q13" s="832"/>
      <c r="R13" s="833">
        <v>0</v>
      </c>
      <c r="S13" s="833"/>
      <c r="T13" s="400">
        <v>3</v>
      </c>
      <c r="U13" s="834">
        <v>9.6666666666666661</v>
      </c>
      <c r="V13" s="834"/>
      <c r="W13" s="834"/>
      <c r="X13" s="834">
        <v>3.0526315789473686</v>
      </c>
      <c r="Y13" s="834"/>
      <c r="Z13" s="834"/>
      <c r="AA13" s="835"/>
      <c r="AB13" s="221"/>
    </row>
    <row r="14" spans="1:28" ht="25.5" customHeight="1" x14ac:dyDescent="0.15">
      <c r="A14" s="788" t="s">
        <v>343</v>
      </c>
      <c r="B14" s="788"/>
      <c r="C14" s="788"/>
      <c r="D14" s="788"/>
      <c r="E14" s="788"/>
      <c r="F14" s="788"/>
      <c r="G14" s="788"/>
      <c r="H14" s="788"/>
      <c r="I14" s="788"/>
      <c r="J14" s="788"/>
      <c r="K14" s="788"/>
      <c r="L14" s="373"/>
      <c r="M14" s="373"/>
      <c r="N14" s="373"/>
      <c r="O14" s="373"/>
      <c r="P14" s="373"/>
      <c r="Q14" s="373"/>
      <c r="R14" s="373"/>
      <c r="S14" s="373"/>
      <c r="T14" s="373"/>
      <c r="U14" s="373"/>
      <c r="V14" s="373"/>
      <c r="W14" s="373"/>
      <c r="X14" s="373"/>
      <c r="Y14" s="373"/>
      <c r="Z14" s="373"/>
      <c r="AA14" s="367" t="s">
        <v>127</v>
      </c>
      <c r="AB14" s="19"/>
    </row>
    <row r="15" spans="1:28" ht="9.75" customHeight="1" x14ac:dyDescent="0.15">
      <c r="A15" s="373"/>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8" ht="18.95" customHeight="1" thickBot="1" x14ac:dyDescent="0.2">
      <c r="A16" s="373" t="s">
        <v>337</v>
      </c>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67" t="s">
        <v>69</v>
      </c>
      <c r="AB16" s="19"/>
    </row>
    <row r="17" spans="1:28" ht="24.95" customHeight="1" x14ac:dyDescent="0.15">
      <c r="A17" s="784" t="s">
        <v>94</v>
      </c>
      <c r="B17" s="786" t="s">
        <v>116</v>
      </c>
      <c r="C17" s="688"/>
      <c r="D17" s="688"/>
      <c r="E17" s="689"/>
      <c r="F17" s="687" t="s">
        <v>298</v>
      </c>
      <c r="G17" s="688"/>
      <c r="H17" s="688"/>
      <c r="I17" s="689"/>
      <c r="J17" s="687" t="s">
        <v>399</v>
      </c>
      <c r="K17" s="688"/>
      <c r="L17" s="688"/>
      <c r="M17" s="689"/>
      <c r="N17" s="687" t="s">
        <v>320</v>
      </c>
      <c r="O17" s="688"/>
      <c r="P17" s="688"/>
      <c r="Q17" s="689"/>
      <c r="R17" s="687" t="s">
        <v>326</v>
      </c>
      <c r="S17" s="688"/>
      <c r="T17" s="688"/>
      <c r="U17" s="688"/>
      <c r="V17" s="689"/>
      <c r="W17" s="687" t="s">
        <v>338</v>
      </c>
      <c r="X17" s="688"/>
      <c r="Y17" s="688"/>
      <c r="Z17" s="688"/>
      <c r="AA17" s="719"/>
      <c r="AB17" s="151"/>
    </row>
    <row r="18" spans="1:28" ht="24.95" customHeight="1" x14ac:dyDescent="0.15">
      <c r="A18" s="785"/>
      <c r="B18" s="358" t="s">
        <v>50</v>
      </c>
      <c r="C18" s="386" t="s">
        <v>74</v>
      </c>
      <c r="D18" s="389" t="s">
        <v>52</v>
      </c>
      <c r="E18" s="389" t="s">
        <v>53</v>
      </c>
      <c r="F18" s="389" t="s">
        <v>50</v>
      </c>
      <c r="G18" s="386" t="s">
        <v>74</v>
      </c>
      <c r="H18" s="389" t="s">
        <v>52</v>
      </c>
      <c r="I18" s="389" t="s">
        <v>53</v>
      </c>
      <c r="J18" s="389" t="s">
        <v>50</v>
      </c>
      <c r="K18" s="388" t="s">
        <v>74</v>
      </c>
      <c r="L18" s="389" t="s">
        <v>52</v>
      </c>
      <c r="M18" s="389" t="s">
        <v>53</v>
      </c>
      <c r="N18" s="389" t="s">
        <v>50</v>
      </c>
      <c r="O18" s="386" t="s">
        <v>74</v>
      </c>
      <c r="P18" s="386" t="s">
        <v>52</v>
      </c>
      <c r="Q18" s="387" t="s">
        <v>53</v>
      </c>
      <c r="R18" s="537" t="s">
        <v>50</v>
      </c>
      <c r="S18" s="543"/>
      <c r="T18" s="387" t="s">
        <v>51</v>
      </c>
      <c r="U18" s="387" t="s">
        <v>52</v>
      </c>
      <c r="V18" s="387" t="s">
        <v>53</v>
      </c>
      <c r="W18" s="15" t="s">
        <v>50</v>
      </c>
      <c r="X18" s="387" t="s">
        <v>51</v>
      </c>
      <c r="Y18" s="537" t="s">
        <v>52</v>
      </c>
      <c r="Z18" s="543"/>
      <c r="AA18" s="410" t="s">
        <v>53</v>
      </c>
      <c r="AB18" s="151"/>
    </row>
    <row r="19" spans="1:28" ht="18.95" customHeight="1" x14ac:dyDescent="0.15">
      <c r="A19" s="4" t="s">
        <v>277</v>
      </c>
      <c r="B19" s="403">
        <v>132</v>
      </c>
      <c r="C19" s="403">
        <v>517</v>
      </c>
      <c r="D19" s="403">
        <v>335</v>
      </c>
      <c r="E19" s="403">
        <v>182</v>
      </c>
      <c r="F19" s="364">
        <v>9</v>
      </c>
      <c r="G19" s="364">
        <v>36</v>
      </c>
      <c r="H19" s="364">
        <v>26</v>
      </c>
      <c r="I19" s="364">
        <v>10</v>
      </c>
      <c r="J19" s="364">
        <v>10</v>
      </c>
      <c r="K19" s="364">
        <v>35</v>
      </c>
      <c r="L19" s="364">
        <v>25</v>
      </c>
      <c r="M19" s="364">
        <v>10</v>
      </c>
      <c r="N19" s="364">
        <v>10</v>
      </c>
      <c r="O19" s="364">
        <v>31</v>
      </c>
      <c r="P19" s="364">
        <v>18</v>
      </c>
      <c r="Q19" s="364">
        <v>13</v>
      </c>
      <c r="R19" s="652">
        <v>7</v>
      </c>
      <c r="S19" s="652"/>
      <c r="T19" s="140">
        <v>26</v>
      </c>
      <c r="U19" s="140">
        <v>18</v>
      </c>
      <c r="V19" s="140">
        <v>8</v>
      </c>
      <c r="W19" s="364">
        <v>5</v>
      </c>
      <c r="X19" s="364">
        <v>18</v>
      </c>
      <c r="Y19" s="586">
        <v>11</v>
      </c>
      <c r="Z19" s="586"/>
      <c r="AA19" s="51">
        <v>7</v>
      </c>
      <c r="AB19" s="16"/>
    </row>
    <row r="20" spans="1:28" ht="18.95" customHeight="1" x14ac:dyDescent="0.15">
      <c r="A20" s="4">
        <v>2</v>
      </c>
      <c r="B20" s="403">
        <v>137</v>
      </c>
      <c r="C20" s="403">
        <v>530</v>
      </c>
      <c r="D20" s="403">
        <v>343</v>
      </c>
      <c r="E20" s="403">
        <v>187</v>
      </c>
      <c r="F20" s="364">
        <v>13</v>
      </c>
      <c r="G20" s="364">
        <v>44</v>
      </c>
      <c r="H20" s="364">
        <v>26</v>
      </c>
      <c r="I20" s="364">
        <v>18</v>
      </c>
      <c r="J20" s="364">
        <v>10</v>
      </c>
      <c r="K20" s="364">
        <v>36</v>
      </c>
      <c r="L20" s="364">
        <v>25</v>
      </c>
      <c r="M20" s="364">
        <v>11</v>
      </c>
      <c r="N20" s="364">
        <v>10</v>
      </c>
      <c r="O20" s="364">
        <v>35</v>
      </c>
      <c r="P20" s="364">
        <v>25</v>
      </c>
      <c r="Q20" s="364">
        <v>10</v>
      </c>
      <c r="R20" s="613">
        <v>10</v>
      </c>
      <c r="S20" s="613"/>
      <c r="T20" s="140">
        <v>33</v>
      </c>
      <c r="U20" s="140">
        <v>19</v>
      </c>
      <c r="V20" s="140">
        <v>14</v>
      </c>
      <c r="W20" s="364">
        <v>7</v>
      </c>
      <c r="X20" s="364">
        <v>25</v>
      </c>
      <c r="Y20" s="570">
        <v>18</v>
      </c>
      <c r="Z20" s="570"/>
      <c r="AA20" s="51">
        <v>7</v>
      </c>
      <c r="AB20" s="191"/>
    </row>
    <row r="21" spans="1:28" ht="18.95" customHeight="1" x14ac:dyDescent="0.15">
      <c r="A21" s="4">
        <v>3</v>
      </c>
      <c r="B21" s="403">
        <v>52</v>
      </c>
      <c r="C21" s="403">
        <v>176</v>
      </c>
      <c r="D21" s="403">
        <v>332</v>
      </c>
      <c r="E21" s="403">
        <v>199</v>
      </c>
      <c r="F21" s="364">
        <v>6</v>
      </c>
      <c r="G21" s="364">
        <v>24</v>
      </c>
      <c r="H21" s="364">
        <v>11</v>
      </c>
      <c r="I21" s="364">
        <v>13</v>
      </c>
      <c r="J21" s="364">
        <v>13</v>
      </c>
      <c r="K21" s="364">
        <v>43</v>
      </c>
      <c r="L21" s="364">
        <v>26</v>
      </c>
      <c r="M21" s="364">
        <v>17</v>
      </c>
      <c r="N21" s="364">
        <v>11</v>
      </c>
      <c r="O21" s="364">
        <v>35</v>
      </c>
      <c r="P21" s="364">
        <v>24</v>
      </c>
      <c r="Q21" s="364">
        <v>11</v>
      </c>
      <c r="R21" s="613">
        <v>11</v>
      </c>
      <c r="S21" s="613"/>
      <c r="T21" s="140">
        <v>37</v>
      </c>
      <c r="U21" s="140">
        <v>26</v>
      </c>
      <c r="V21" s="140">
        <v>11</v>
      </c>
      <c r="W21" s="364">
        <v>11</v>
      </c>
      <c r="X21" s="364">
        <v>37</v>
      </c>
      <c r="Y21" s="570">
        <v>20</v>
      </c>
      <c r="Z21" s="570"/>
      <c r="AA21" s="51">
        <v>17</v>
      </c>
      <c r="AB21" s="191"/>
    </row>
    <row r="22" spans="1:28" ht="18.95" customHeight="1" x14ac:dyDescent="0.15">
      <c r="A22" s="4">
        <v>4</v>
      </c>
      <c r="B22" s="403">
        <v>196</v>
      </c>
      <c r="C22" s="403">
        <v>437</v>
      </c>
      <c r="D22" s="403">
        <v>275</v>
      </c>
      <c r="E22" s="403">
        <v>162</v>
      </c>
      <c r="F22" s="364">
        <v>7</v>
      </c>
      <c r="G22" s="364">
        <v>24</v>
      </c>
      <c r="H22" s="364">
        <v>18</v>
      </c>
      <c r="I22" s="364">
        <v>6</v>
      </c>
      <c r="J22" s="364">
        <v>6</v>
      </c>
      <c r="K22" s="364">
        <v>18</v>
      </c>
      <c r="L22" s="364">
        <v>8</v>
      </c>
      <c r="M22" s="364">
        <v>10</v>
      </c>
      <c r="N22" s="364">
        <v>9</v>
      </c>
      <c r="O22" s="364">
        <v>34</v>
      </c>
      <c r="P22" s="364">
        <v>20</v>
      </c>
      <c r="Q22" s="364">
        <v>14</v>
      </c>
      <c r="R22" s="613">
        <v>7</v>
      </c>
      <c r="S22" s="613">
        <v>0</v>
      </c>
      <c r="T22" s="140">
        <v>28</v>
      </c>
      <c r="U22" s="140">
        <v>19</v>
      </c>
      <c r="V22" s="140">
        <v>9</v>
      </c>
      <c r="W22" s="364">
        <v>9</v>
      </c>
      <c r="X22" s="364">
        <v>30</v>
      </c>
      <c r="Y22" s="570">
        <v>21</v>
      </c>
      <c r="Z22" s="570">
        <v>0</v>
      </c>
      <c r="AA22" s="51">
        <v>9</v>
      </c>
      <c r="AB22" s="191"/>
    </row>
    <row r="23" spans="1:28" ht="11.25" customHeight="1" x14ac:dyDescent="0.15">
      <c r="A23" s="150"/>
      <c r="B23" s="38"/>
      <c r="C23" s="364"/>
      <c r="D23" s="364"/>
      <c r="E23" s="402"/>
      <c r="F23" s="402"/>
      <c r="G23" s="402"/>
      <c r="H23" s="402"/>
      <c r="I23" s="402"/>
      <c r="J23" s="402"/>
      <c r="K23" s="402"/>
      <c r="L23" s="402"/>
      <c r="M23" s="402"/>
      <c r="N23" s="134"/>
      <c r="O23" s="134"/>
      <c r="P23" s="402"/>
      <c r="Q23" s="402"/>
      <c r="R23" s="402"/>
      <c r="S23" s="402"/>
      <c r="T23" s="134"/>
      <c r="U23" s="405"/>
      <c r="V23" s="405"/>
      <c r="W23" s="405"/>
      <c r="X23" s="405"/>
      <c r="Y23" s="405"/>
      <c r="Z23" s="405"/>
      <c r="AA23" s="406"/>
      <c r="AB23" s="221"/>
    </row>
    <row r="24" spans="1:28" ht="18.95" customHeight="1" x14ac:dyDescent="0.15">
      <c r="A24" s="17" t="s">
        <v>124</v>
      </c>
      <c r="B24" s="364">
        <v>109</v>
      </c>
      <c r="C24" s="364">
        <v>266</v>
      </c>
      <c r="D24" s="364">
        <v>183</v>
      </c>
      <c r="E24" s="364">
        <v>83</v>
      </c>
      <c r="F24" s="380">
        <v>5</v>
      </c>
      <c r="G24" s="402">
        <v>16</v>
      </c>
      <c r="H24" s="364">
        <v>12</v>
      </c>
      <c r="I24" s="364">
        <v>4</v>
      </c>
      <c r="J24" s="364">
        <v>3</v>
      </c>
      <c r="K24" s="402">
        <v>10</v>
      </c>
      <c r="L24" s="364">
        <v>6</v>
      </c>
      <c r="M24" s="380">
        <v>4</v>
      </c>
      <c r="N24" s="380">
        <v>5</v>
      </c>
      <c r="O24" s="402">
        <v>21</v>
      </c>
      <c r="P24" s="364">
        <v>15</v>
      </c>
      <c r="Q24" s="375">
        <v>6</v>
      </c>
      <c r="R24" s="613">
        <v>5</v>
      </c>
      <c r="S24" s="613"/>
      <c r="T24" s="402">
        <v>21</v>
      </c>
      <c r="U24" s="364">
        <v>15</v>
      </c>
      <c r="V24" s="364">
        <v>6</v>
      </c>
      <c r="W24" s="364">
        <v>5</v>
      </c>
      <c r="X24" s="402">
        <v>24</v>
      </c>
      <c r="Y24" s="570">
        <v>18</v>
      </c>
      <c r="Z24" s="570"/>
      <c r="AA24" s="51">
        <v>6</v>
      </c>
      <c r="AB24" s="153"/>
    </row>
    <row r="25" spans="1:28" ht="18.95" customHeight="1" x14ac:dyDescent="0.15">
      <c r="A25" s="55" t="s">
        <v>125</v>
      </c>
      <c r="B25" s="364">
        <v>44</v>
      </c>
      <c r="C25" s="364">
        <v>104</v>
      </c>
      <c r="D25" s="364">
        <v>52</v>
      </c>
      <c r="E25" s="364">
        <v>52</v>
      </c>
      <c r="F25" s="380">
        <v>2</v>
      </c>
      <c r="G25" s="402">
        <v>8</v>
      </c>
      <c r="H25" s="364">
        <v>6</v>
      </c>
      <c r="I25" s="364">
        <v>2</v>
      </c>
      <c r="J25" s="364">
        <v>3</v>
      </c>
      <c r="K25" s="402">
        <v>8</v>
      </c>
      <c r="L25" s="364">
        <v>2</v>
      </c>
      <c r="M25" s="380">
        <v>6</v>
      </c>
      <c r="N25" s="380">
        <v>4</v>
      </c>
      <c r="O25" s="402">
        <v>13</v>
      </c>
      <c r="P25" s="364">
        <v>5</v>
      </c>
      <c r="Q25" s="375">
        <v>8</v>
      </c>
      <c r="R25" s="613">
        <v>2</v>
      </c>
      <c r="S25" s="613"/>
      <c r="T25" s="402">
        <v>7</v>
      </c>
      <c r="U25" s="364">
        <v>4</v>
      </c>
      <c r="V25" s="364">
        <v>3</v>
      </c>
      <c r="W25" s="364">
        <v>4</v>
      </c>
      <c r="X25" s="402">
        <v>6</v>
      </c>
      <c r="Y25" s="570">
        <v>3</v>
      </c>
      <c r="Z25" s="570"/>
      <c r="AA25" s="159">
        <v>3</v>
      </c>
      <c r="AB25" s="153"/>
    </row>
    <row r="26" spans="1:28" ht="18.95" customHeight="1" x14ac:dyDescent="0.15">
      <c r="A26" s="60" t="s">
        <v>126</v>
      </c>
      <c r="B26" s="291">
        <v>5</v>
      </c>
      <c r="C26" s="364">
        <v>9</v>
      </c>
      <c r="D26" s="364">
        <v>2</v>
      </c>
      <c r="E26" s="364">
        <v>7</v>
      </c>
      <c r="F26" s="292">
        <v>0</v>
      </c>
      <c r="G26" s="292">
        <v>0</v>
      </c>
      <c r="H26" s="292">
        <v>0</v>
      </c>
      <c r="I26" s="292">
        <v>0</v>
      </c>
      <c r="J26" s="292">
        <v>0</v>
      </c>
      <c r="K26" s="407">
        <v>0</v>
      </c>
      <c r="L26" s="380">
        <v>0</v>
      </c>
      <c r="M26" s="407">
        <v>0</v>
      </c>
      <c r="N26" s="380">
        <v>0</v>
      </c>
      <c r="O26" s="402">
        <v>0</v>
      </c>
      <c r="P26" s="292">
        <v>0</v>
      </c>
      <c r="Q26" s="380">
        <v>0</v>
      </c>
      <c r="R26" s="783">
        <v>0</v>
      </c>
      <c r="S26" s="783"/>
      <c r="T26" s="402">
        <v>0</v>
      </c>
      <c r="U26" s="407">
        <v>0</v>
      </c>
      <c r="V26" s="402">
        <v>0</v>
      </c>
      <c r="W26" s="407">
        <v>0</v>
      </c>
      <c r="X26" s="402">
        <v>0</v>
      </c>
      <c r="Y26" s="807">
        <v>0</v>
      </c>
      <c r="Z26" s="807"/>
      <c r="AA26" s="160">
        <v>0</v>
      </c>
      <c r="AB26" s="141"/>
    </row>
    <row r="27" spans="1:28" ht="18.95" customHeight="1" thickBot="1" x14ac:dyDescent="0.2">
      <c r="A27" s="56" t="s">
        <v>239</v>
      </c>
      <c r="B27" s="293">
        <v>38</v>
      </c>
      <c r="C27" s="413">
        <v>58</v>
      </c>
      <c r="D27" s="294">
        <v>38</v>
      </c>
      <c r="E27" s="294">
        <v>20</v>
      </c>
      <c r="F27" s="408">
        <v>0</v>
      </c>
      <c r="G27" s="408" t="s">
        <v>285</v>
      </c>
      <c r="H27" s="408" t="s">
        <v>285</v>
      </c>
      <c r="I27" s="408" t="s">
        <v>285</v>
      </c>
      <c r="J27" s="408" t="s">
        <v>285</v>
      </c>
      <c r="K27" s="408" t="s">
        <v>285</v>
      </c>
      <c r="L27" s="122" t="s">
        <v>285</v>
      </c>
      <c r="M27" s="408" t="s">
        <v>285</v>
      </c>
      <c r="N27" s="122" t="s">
        <v>285</v>
      </c>
      <c r="O27" s="408" t="s">
        <v>285</v>
      </c>
      <c r="P27" s="408" t="s">
        <v>285</v>
      </c>
      <c r="Q27" s="122" t="s">
        <v>285</v>
      </c>
      <c r="R27" s="836">
        <v>0</v>
      </c>
      <c r="S27" s="836"/>
      <c r="T27" s="400">
        <v>0</v>
      </c>
      <c r="U27" s="408">
        <v>0</v>
      </c>
      <c r="V27" s="295">
        <v>0</v>
      </c>
      <c r="W27" s="408">
        <v>0</v>
      </c>
      <c r="X27" s="408">
        <v>0</v>
      </c>
      <c r="Y27" s="837">
        <v>0</v>
      </c>
      <c r="Z27" s="837"/>
      <c r="AA27" s="161">
        <v>0</v>
      </c>
      <c r="AB27" s="141"/>
    </row>
    <row r="28" spans="1:28" ht="18.95" customHeight="1" x14ac:dyDescent="0.15">
      <c r="A28" s="373" t="s">
        <v>231</v>
      </c>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67"/>
      <c r="AB28" s="19"/>
    </row>
    <row r="29" spans="1:28" ht="18.95" customHeight="1" x14ac:dyDescent="0.15">
      <c r="A29" s="373" t="s">
        <v>312</v>
      </c>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8" ht="18.95" customHeight="1" thickBot="1" x14ac:dyDescent="0.2">
      <c r="A30" s="373" t="s">
        <v>321</v>
      </c>
      <c r="B30" s="373"/>
      <c r="C30" s="373"/>
      <c r="D30" s="373"/>
      <c r="E30" s="373"/>
      <c r="F30" s="373"/>
      <c r="G30" s="373"/>
      <c r="H30" s="373"/>
      <c r="I30" s="373"/>
      <c r="J30" s="373"/>
      <c r="K30" s="373"/>
      <c r="L30" s="373"/>
      <c r="M30" s="373"/>
      <c r="N30" s="373"/>
      <c r="O30" s="373"/>
      <c r="P30" s="373"/>
      <c r="Q30" s="373"/>
      <c r="R30" s="373"/>
      <c r="S30" s="373"/>
      <c r="T30" s="373"/>
      <c r="U30" s="373"/>
      <c r="V30" s="367" t="s">
        <v>69</v>
      </c>
      <c r="W30" s="373"/>
      <c r="X30" s="373"/>
      <c r="Y30" s="373"/>
      <c r="Z30" s="373"/>
      <c r="AA30" s="367"/>
      <c r="AB30" s="19"/>
    </row>
    <row r="31" spans="1:28" ht="24.95" customHeight="1" x14ac:dyDescent="0.15">
      <c r="A31" s="784" t="s">
        <v>94</v>
      </c>
      <c r="B31" s="786" t="s">
        <v>342</v>
      </c>
      <c r="C31" s="688"/>
      <c r="D31" s="688"/>
      <c r="E31" s="689"/>
      <c r="F31" s="687" t="s">
        <v>301</v>
      </c>
      <c r="G31" s="688"/>
      <c r="H31" s="688"/>
      <c r="I31" s="689"/>
      <c r="J31" s="687" t="s">
        <v>397</v>
      </c>
      <c r="K31" s="688"/>
      <c r="L31" s="688"/>
      <c r="M31" s="689"/>
      <c r="N31" s="690" t="s">
        <v>322</v>
      </c>
      <c r="O31" s="801"/>
      <c r="P31" s="801"/>
      <c r="Q31" s="685"/>
      <c r="R31" s="846" t="s">
        <v>128</v>
      </c>
      <c r="S31" s="847"/>
      <c r="T31" s="847"/>
      <c r="U31" s="847"/>
      <c r="V31" s="848"/>
      <c r="W31" s="325"/>
      <c r="X31" s="325"/>
      <c r="Y31" s="325"/>
      <c r="Z31" s="325"/>
      <c r="AA31" s="325"/>
      <c r="AB31" s="151"/>
    </row>
    <row r="32" spans="1:28" ht="24.95" customHeight="1" x14ac:dyDescent="0.15">
      <c r="A32" s="785"/>
      <c r="B32" s="358" t="s">
        <v>50</v>
      </c>
      <c r="C32" s="386" t="s">
        <v>74</v>
      </c>
      <c r="D32" s="389" t="s">
        <v>52</v>
      </c>
      <c r="E32" s="389" t="s">
        <v>53</v>
      </c>
      <c r="F32" s="389" t="s">
        <v>50</v>
      </c>
      <c r="G32" s="386" t="s">
        <v>74</v>
      </c>
      <c r="H32" s="389" t="s">
        <v>52</v>
      </c>
      <c r="I32" s="389" t="s">
        <v>53</v>
      </c>
      <c r="J32" s="389" t="s">
        <v>50</v>
      </c>
      <c r="K32" s="388" t="s">
        <v>74</v>
      </c>
      <c r="L32" s="389" t="s">
        <v>52</v>
      </c>
      <c r="M32" s="387" t="s">
        <v>53</v>
      </c>
      <c r="N32" s="389" t="s">
        <v>50</v>
      </c>
      <c r="O32" s="389" t="s">
        <v>398</v>
      </c>
      <c r="P32" s="389" t="s">
        <v>52</v>
      </c>
      <c r="Q32" s="322" t="s">
        <v>53</v>
      </c>
      <c r="R32" s="842" t="s">
        <v>50</v>
      </c>
      <c r="S32" s="843"/>
      <c r="T32" s="418" t="s">
        <v>400</v>
      </c>
      <c r="U32" s="418" t="s">
        <v>401</v>
      </c>
      <c r="V32" s="327" t="s">
        <v>402</v>
      </c>
      <c r="W32" s="325"/>
      <c r="X32" s="509"/>
      <c r="Y32" s="509"/>
      <c r="Z32" s="509"/>
      <c r="AA32" s="509"/>
      <c r="AB32" s="151"/>
    </row>
    <row r="33" spans="1:28" ht="18.95" customHeight="1" x14ac:dyDescent="0.15">
      <c r="A33" s="4" t="s">
        <v>257</v>
      </c>
      <c r="B33" s="364">
        <v>9</v>
      </c>
      <c r="C33" s="364">
        <v>26</v>
      </c>
      <c r="D33" s="364">
        <v>17</v>
      </c>
      <c r="E33" s="364">
        <v>9</v>
      </c>
      <c r="F33" s="364">
        <v>9</v>
      </c>
      <c r="G33" s="364">
        <v>38</v>
      </c>
      <c r="H33" s="364">
        <v>20</v>
      </c>
      <c r="I33" s="364">
        <v>18</v>
      </c>
      <c r="J33" s="364">
        <v>11</v>
      </c>
      <c r="K33" s="364">
        <v>35</v>
      </c>
      <c r="L33" s="364">
        <v>22</v>
      </c>
      <c r="M33" s="364">
        <v>13</v>
      </c>
      <c r="N33" s="364">
        <v>15</v>
      </c>
      <c r="O33" s="430">
        <v>47</v>
      </c>
      <c r="P33" s="430">
        <v>30</v>
      </c>
      <c r="Q33" s="321">
        <v>17</v>
      </c>
      <c r="R33" s="845">
        <v>47</v>
      </c>
      <c r="S33" s="845"/>
      <c r="T33" s="321">
        <v>225</v>
      </c>
      <c r="U33" s="419">
        <v>148</v>
      </c>
      <c r="V33" s="432">
        <v>77</v>
      </c>
      <c r="W33" s="326"/>
      <c r="X33" s="321"/>
      <c r="Y33" s="321"/>
      <c r="Z33" s="321"/>
      <c r="AA33" s="321"/>
      <c r="AB33" s="170"/>
    </row>
    <row r="34" spans="1:28" ht="18.95" customHeight="1" x14ac:dyDescent="0.15">
      <c r="A34" s="4">
        <v>2</v>
      </c>
      <c r="B34" s="364">
        <v>7</v>
      </c>
      <c r="C34" s="364">
        <v>20</v>
      </c>
      <c r="D34" s="364">
        <v>13</v>
      </c>
      <c r="E34" s="364">
        <v>7</v>
      </c>
      <c r="F34" s="364">
        <v>11</v>
      </c>
      <c r="G34" s="364">
        <v>38</v>
      </c>
      <c r="H34" s="364">
        <v>22</v>
      </c>
      <c r="I34" s="364">
        <v>16</v>
      </c>
      <c r="J34" s="364">
        <v>10</v>
      </c>
      <c r="K34" s="364">
        <v>38</v>
      </c>
      <c r="L34" s="364">
        <v>20</v>
      </c>
      <c r="M34" s="364">
        <v>18</v>
      </c>
      <c r="N34" s="364">
        <v>11</v>
      </c>
      <c r="O34" s="431">
        <v>35</v>
      </c>
      <c r="P34" s="431">
        <v>22</v>
      </c>
      <c r="Q34" s="319">
        <v>13</v>
      </c>
      <c r="R34" s="844">
        <v>48</v>
      </c>
      <c r="S34" s="844"/>
      <c r="T34" s="321">
        <v>225</v>
      </c>
      <c r="U34" s="419">
        <v>152</v>
      </c>
      <c r="V34" s="432">
        <v>73</v>
      </c>
      <c r="W34" s="331"/>
      <c r="X34" s="332"/>
      <c r="Y34" s="332"/>
      <c r="Z34" s="332"/>
      <c r="AA34" s="332"/>
    </row>
    <row r="35" spans="1:28" ht="18.95" customHeight="1" x14ac:dyDescent="0.15">
      <c r="A35" s="4">
        <v>3</v>
      </c>
      <c r="B35" s="364">
        <v>8</v>
      </c>
      <c r="C35" s="364">
        <v>25</v>
      </c>
      <c r="D35" s="364">
        <v>18</v>
      </c>
      <c r="E35" s="364">
        <v>7</v>
      </c>
      <c r="F35" s="364">
        <v>8</v>
      </c>
      <c r="G35" s="364">
        <v>34</v>
      </c>
      <c r="H35" s="364">
        <v>22</v>
      </c>
      <c r="I35" s="364">
        <v>12</v>
      </c>
      <c r="J35" s="364">
        <v>11</v>
      </c>
      <c r="K35" s="364">
        <v>37</v>
      </c>
      <c r="L35" s="364">
        <v>21</v>
      </c>
      <c r="M35" s="364">
        <v>16</v>
      </c>
      <c r="N35" s="364">
        <v>12</v>
      </c>
      <c r="O35" s="431">
        <v>38</v>
      </c>
      <c r="P35" s="431">
        <v>20</v>
      </c>
      <c r="Q35" s="319">
        <v>18</v>
      </c>
      <c r="R35" s="844">
        <v>52</v>
      </c>
      <c r="S35" s="844"/>
      <c r="T35" s="321">
        <v>221</v>
      </c>
      <c r="U35" s="419">
        <v>144</v>
      </c>
      <c r="V35" s="432">
        <v>77</v>
      </c>
      <c r="W35" s="331"/>
      <c r="X35" s="332"/>
      <c r="Y35" s="332"/>
      <c r="Z35" s="332"/>
      <c r="AA35" s="332"/>
    </row>
    <row r="36" spans="1:28" ht="18.95" customHeight="1" x14ac:dyDescent="0.15">
      <c r="A36" s="4">
        <v>4</v>
      </c>
      <c r="B36" s="364">
        <v>10</v>
      </c>
      <c r="C36" s="364">
        <v>31</v>
      </c>
      <c r="D36" s="364">
        <v>18</v>
      </c>
      <c r="E36" s="364">
        <v>13</v>
      </c>
      <c r="F36" s="364">
        <v>7</v>
      </c>
      <c r="G36" s="364">
        <v>23</v>
      </c>
      <c r="H36" s="364">
        <v>17</v>
      </c>
      <c r="I36" s="364">
        <v>6</v>
      </c>
      <c r="J36" s="364">
        <v>6</v>
      </c>
      <c r="K36" s="364">
        <v>23</v>
      </c>
      <c r="L36" s="364">
        <v>15</v>
      </c>
      <c r="M36" s="364">
        <v>8</v>
      </c>
      <c r="N36" s="364">
        <v>11</v>
      </c>
      <c r="O36" s="431">
        <v>30</v>
      </c>
      <c r="P36" s="431">
        <v>15</v>
      </c>
      <c r="Q36" s="319">
        <v>15</v>
      </c>
      <c r="R36" s="844">
        <v>43</v>
      </c>
      <c r="S36" s="844"/>
      <c r="T36" s="321">
        <v>196</v>
      </c>
      <c r="U36" s="419">
        <v>124</v>
      </c>
      <c r="V36" s="432">
        <v>72</v>
      </c>
      <c r="W36" s="331"/>
      <c r="X36" s="332"/>
      <c r="Y36" s="332"/>
      <c r="Z36" s="332"/>
      <c r="AA36" s="332"/>
    </row>
    <row r="37" spans="1:28" ht="11.25" customHeight="1" x14ac:dyDescent="0.15">
      <c r="A37" s="150"/>
      <c r="B37" s="38"/>
      <c r="C37" s="364"/>
      <c r="D37" s="364"/>
      <c r="E37" s="402"/>
      <c r="F37" s="402"/>
      <c r="G37" s="402"/>
      <c r="H37" s="402"/>
      <c r="I37" s="402"/>
      <c r="J37" s="402"/>
      <c r="K37" s="402"/>
      <c r="L37" s="402"/>
      <c r="M37" s="402"/>
      <c r="N37" s="134"/>
      <c r="O37" s="134"/>
      <c r="P37" s="402"/>
      <c r="Q37" s="402"/>
      <c r="R37" s="799"/>
      <c r="S37" s="799"/>
      <c r="T37" s="328"/>
      <c r="U37" s="420"/>
      <c r="V37" s="406"/>
      <c r="W37" s="333"/>
      <c r="X37" s="333"/>
      <c r="Y37" s="333"/>
      <c r="Z37" s="333"/>
      <c r="AA37" s="333"/>
      <c r="AB37" s="221"/>
    </row>
    <row r="38" spans="1:28" ht="18.95" customHeight="1" x14ac:dyDescent="0.15">
      <c r="A38" s="17" t="s">
        <v>124</v>
      </c>
      <c r="B38" s="364">
        <v>4</v>
      </c>
      <c r="C38" s="364">
        <v>15</v>
      </c>
      <c r="D38" s="364">
        <v>12</v>
      </c>
      <c r="E38" s="364">
        <v>3</v>
      </c>
      <c r="F38" s="364">
        <v>4</v>
      </c>
      <c r="G38" s="402">
        <v>15</v>
      </c>
      <c r="H38" s="364">
        <v>10</v>
      </c>
      <c r="I38" s="364">
        <v>5</v>
      </c>
      <c r="J38" s="364">
        <v>4</v>
      </c>
      <c r="K38" s="402">
        <v>18</v>
      </c>
      <c r="L38" s="364">
        <v>14</v>
      </c>
      <c r="M38" s="364">
        <v>4</v>
      </c>
      <c r="N38" s="364">
        <v>5</v>
      </c>
      <c r="O38" s="317">
        <v>21</v>
      </c>
      <c r="P38" s="317">
        <v>12</v>
      </c>
      <c r="Q38" s="319">
        <v>9</v>
      </c>
      <c r="R38" s="844">
        <v>22</v>
      </c>
      <c r="S38" s="844"/>
      <c r="T38" s="321">
        <v>105</v>
      </c>
      <c r="U38" s="419">
        <v>69</v>
      </c>
      <c r="V38" s="329">
        <v>36</v>
      </c>
      <c r="W38" s="334"/>
      <c r="X38" s="332"/>
      <c r="Y38" s="332"/>
      <c r="Z38" s="332"/>
      <c r="AA38" s="332"/>
      <c r="AB38" s="170"/>
    </row>
    <row r="39" spans="1:28" ht="18.95" customHeight="1" x14ac:dyDescent="0.15">
      <c r="A39" s="55" t="s">
        <v>125</v>
      </c>
      <c r="B39" s="364">
        <v>6</v>
      </c>
      <c r="C39" s="364">
        <v>16</v>
      </c>
      <c r="D39" s="364">
        <v>6</v>
      </c>
      <c r="E39" s="364">
        <v>10</v>
      </c>
      <c r="F39" s="364">
        <v>3</v>
      </c>
      <c r="G39" s="402">
        <v>8</v>
      </c>
      <c r="H39" s="364">
        <v>7</v>
      </c>
      <c r="I39" s="364">
        <v>1</v>
      </c>
      <c r="J39" s="364">
        <v>1</v>
      </c>
      <c r="K39" s="402">
        <v>3</v>
      </c>
      <c r="L39" s="364">
        <v>1</v>
      </c>
      <c r="M39" s="364">
        <v>2</v>
      </c>
      <c r="N39" s="364">
        <v>4</v>
      </c>
      <c r="O39" s="317">
        <v>6</v>
      </c>
      <c r="P39" s="317">
        <v>3</v>
      </c>
      <c r="Q39" s="319">
        <v>3</v>
      </c>
      <c r="R39" s="844">
        <v>13</v>
      </c>
      <c r="S39" s="844"/>
      <c r="T39" s="321">
        <v>29</v>
      </c>
      <c r="U39" s="419">
        <v>15</v>
      </c>
      <c r="V39" s="329">
        <v>14</v>
      </c>
      <c r="W39" s="334"/>
      <c r="X39" s="332"/>
      <c r="Y39" s="332"/>
      <c r="Z39" s="332"/>
      <c r="AA39" s="332"/>
      <c r="AB39" s="170"/>
    </row>
    <row r="40" spans="1:28" ht="18.95" customHeight="1" x14ac:dyDescent="0.15">
      <c r="A40" s="139" t="s">
        <v>262</v>
      </c>
      <c r="B40" s="407">
        <v>0</v>
      </c>
      <c r="C40" s="407">
        <v>0</v>
      </c>
      <c r="D40" s="407">
        <v>0</v>
      </c>
      <c r="E40" s="407">
        <v>0</v>
      </c>
      <c r="F40" s="407">
        <v>0</v>
      </c>
      <c r="G40" s="402">
        <v>0</v>
      </c>
      <c r="H40" s="380">
        <v>0</v>
      </c>
      <c r="I40" s="380">
        <v>0</v>
      </c>
      <c r="J40" s="380">
        <v>1</v>
      </c>
      <c r="K40" s="402">
        <v>2</v>
      </c>
      <c r="L40" s="380">
        <v>0</v>
      </c>
      <c r="M40" s="380">
        <v>2</v>
      </c>
      <c r="N40" s="402">
        <v>2</v>
      </c>
      <c r="O40" s="317">
        <v>3</v>
      </c>
      <c r="P40" s="317">
        <v>0</v>
      </c>
      <c r="Q40" s="317">
        <v>3</v>
      </c>
      <c r="R40" s="811">
        <v>2</v>
      </c>
      <c r="S40" s="811"/>
      <c r="T40" s="321">
        <v>4</v>
      </c>
      <c r="U40" s="416">
        <v>2</v>
      </c>
      <c r="V40" s="329">
        <v>2</v>
      </c>
      <c r="W40" s="334"/>
      <c r="X40" s="335"/>
      <c r="Y40" s="335"/>
      <c r="Z40" s="332"/>
      <c r="AA40" s="332"/>
      <c r="AB40" s="18"/>
    </row>
    <row r="41" spans="1:28" ht="18.95" customHeight="1" thickBot="1" x14ac:dyDescent="0.2">
      <c r="A41" s="59" t="s">
        <v>239</v>
      </c>
      <c r="B41" s="408">
        <v>0</v>
      </c>
      <c r="C41" s="408">
        <v>0</v>
      </c>
      <c r="D41" s="408">
        <v>0</v>
      </c>
      <c r="E41" s="408">
        <v>0</v>
      </c>
      <c r="F41" s="408">
        <v>0</v>
      </c>
      <c r="G41" s="408">
        <v>0</v>
      </c>
      <c r="H41" s="122">
        <v>0</v>
      </c>
      <c r="I41" s="122">
        <v>0</v>
      </c>
      <c r="J41" s="122">
        <v>0</v>
      </c>
      <c r="K41" s="122">
        <v>0</v>
      </c>
      <c r="L41" s="122">
        <v>0</v>
      </c>
      <c r="M41" s="122">
        <v>0</v>
      </c>
      <c r="N41" s="400">
        <v>0</v>
      </c>
      <c r="O41" s="318">
        <v>0</v>
      </c>
      <c r="P41" s="318">
        <v>0</v>
      </c>
      <c r="Q41" s="320">
        <v>0</v>
      </c>
      <c r="R41" s="841">
        <v>6</v>
      </c>
      <c r="S41" s="841"/>
      <c r="T41" s="323">
        <v>58</v>
      </c>
      <c r="U41" s="417">
        <v>38</v>
      </c>
      <c r="V41" s="330">
        <v>20</v>
      </c>
      <c r="W41" s="334"/>
      <c r="X41" s="335"/>
      <c r="Y41" s="336"/>
      <c r="Z41" s="332"/>
      <c r="AA41" s="332"/>
      <c r="AB41" s="18"/>
    </row>
    <row r="42" spans="1:28" ht="18.95" customHeight="1" x14ac:dyDescent="0.15">
      <c r="A42" s="373" t="s">
        <v>344</v>
      </c>
      <c r="B42" s="373"/>
      <c r="C42" s="373"/>
      <c r="D42" s="373"/>
      <c r="E42" s="373"/>
      <c r="F42" s="373"/>
      <c r="G42" s="373"/>
      <c r="H42" s="373"/>
      <c r="I42" s="373"/>
      <c r="J42" s="373"/>
      <c r="K42" s="373"/>
      <c r="L42" s="373"/>
      <c r="M42" s="373"/>
      <c r="N42" s="373"/>
      <c r="O42" s="373"/>
      <c r="P42" s="373"/>
      <c r="Q42" s="373"/>
      <c r="R42" s="373"/>
      <c r="S42" s="373"/>
      <c r="T42" s="373"/>
      <c r="U42" s="373"/>
      <c r="V42" s="367" t="s">
        <v>127</v>
      </c>
      <c r="W42" s="373"/>
      <c r="X42" s="373"/>
      <c r="Y42" s="373"/>
      <c r="Z42" s="373"/>
      <c r="AA42" s="367"/>
      <c r="AB42" s="19"/>
    </row>
    <row r="43" spans="1:28" ht="9.75" customHeight="1" x14ac:dyDescent="0.15">
      <c r="A43" s="373"/>
      <c r="B43" s="373"/>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row>
    <row r="44" spans="1:28" ht="18.95" customHeight="1" thickBot="1" x14ac:dyDescent="0.2">
      <c r="A44" s="373" t="s">
        <v>339</v>
      </c>
      <c r="B44" s="373"/>
      <c r="C44" s="373"/>
      <c r="D44" s="373"/>
      <c r="E44" s="373"/>
      <c r="F44" s="373"/>
      <c r="G44" s="373"/>
      <c r="H44" s="373"/>
      <c r="I44" s="373"/>
      <c r="J44" s="373"/>
      <c r="K44" s="373"/>
      <c r="L44" s="373"/>
      <c r="M44" s="373"/>
      <c r="N44" s="373"/>
      <c r="O44" s="373"/>
      <c r="P44" s="373"/>
      <c r="Q44" s="373"/>
      <c r="R44" s="373"/>
      <c r="S44" s="373"/>
      <c r="T44" s="373"/>
      <c r="U44" s="373"/>
      <c r="V44" s="367" t="s">
        <v>69</v>
      </c>
      <c r="W44" s="373"/>
      <c r="X44" s="373"/>
      <c r="Y44" s="373"/>
      <c r="Z44" s="367"/>
      <c r="AA44" s="367"/>
      <c r="AB44" s="19"/>
    </row>
    <row r="45" spans="1:28" ht="24.95" customHeight="1" x14ac:dyDescent="0.15">
      <c r="A45" s="784" t="s">
        <v>107</v>
      </c>
      <c r="B45" s="786" t="s">
        <v>362</v>
      </c>
      <c r="C45" s="688"/>
      <c r="D45" s="688"/>
      <c r="E45" s="689"/>
      <c r="F45" s="687" t="s">
        <v>356</v>
      </c>
      <c r="G45" s="688"/>
      <c r="H45" s="688"/>
      <c r="I45" s="689"/>
      <c r="J45" s="687" t="s">
        <v>357</v>
      </c>
      <c r="K45" s="688"/>
      <c r="L45" s="688"/>
      <c r="M45" s="689"/>
      <c r="N45" s="687" t="s">
        <v>358</v>
      </c>
      <c r="O45" s="688"/>
      <c r="P45" s="688"/>
      <c r="Q45" s="689"/>
      <c r="R45" s="690" t="s">
        <v>361</v>
      </c>
      <c r="S45" s="801"/>
      <c r="T45" s="801"/>
      <c r="U45" s="801"/>
      <c r="V45" s="569"/>
      <c r="W45" s="338"/>
      <c r="X45" s="325"/>
      <c r="Y45" s="325"/>
      <c r="Z45" s="325"/>
      <c r="AA45" s="325"/>
      <c r="AB45" s="151"/>
    </row>
    <row r="46" spans="1:28" ht="24.95" customHeight="1" x14ac:dyDescent="0.15">
      <c r="A46" s="785"/>
      <c r="B46" s="819" t="s">
        <v>108</v>
      </c>
      <c r="C46" s="543"/>
      <c r="D46" s="387" t="s">
        <v>52</v>
      </c>
      <c r="E46" s="358" t="s">
        <v>53</v>
      </c>
      <c r="F46" s="537" t="s">
        <v>108</v>
      </c>
      <c r="G46" s="543"/>
      <c r="H46" s="387" t="s">
        <v>52</v>
      </c>
      <c r="I46" s="358" t="s">
        <v>53</v>
      </c>
      <c r="J46" s="537" t="s">
        <v>108</v>
      </c>
      <c r="K46" s="543"/>
      <c r="L46" s="387" t="s">
        <v>52</v>
      </c>
      <c r="M46" s="358" t="s">
        <v>53</v>
      </c>
      <c r="N46" s="537" t="s">
        <v>2</v>
      </c>
      <c r="O46" s="543"/>
      <c r="P46" s="348" t="s">
        <v>52</v>
      </c>
      <c r="Q46" s="348" t="s">
        <v>53</v>
      </c>
      <c r="R46" s="537" t="s">
        <v>2</v>
      </c>
      <c r="S46" s="538"/>
      <c r="T46" s="623"/>
      <c r="U46" s="418" t="s">
        <v>401</v>
      </c>
      <c r="V46" s="421" t="s">
        <v>402</v>
      </c>
      <c r="W46" s="461"/>
      <c r="X46" s="509"/>
      <c r="Y46" s="509"/>
      <c r="Z46" s="509"/>
      <c r="AA46" s="509"/>
      <c r="AB46" s="151"/>
    </row>
    <row r="47" spans="1:28" ht="18.95" customHeight="1" x14ac:dyDescent="0.15">
      <c r="A47" s="17" t="s">
        <v>124</v>
      </c>
      <c r="B47" s="820">
        <v>299</v>
      </c>
      <c r="C47" s="581"/>
      <c r="D47" s="129">
        <v>204</v>
      </c>
      <c r="E47" s="129">
        <v>95</v>
      </c>
      <c r="F47" s="581">
        <v>314</v>
      </c>
      <c r="G47" s="581"/>
      <c r="H47" s="129">
        <v>212</v>
      </c>
      <c r="I47" s="129">
        <v>102</v>
      </c>
      <c r="J47" s="581">
        <v>332</v>
      </c>
      <c r="K47" s="581"/>
      <c r="L47" s="129">
        <v>228</v>
      </c>
      <c r="M47" s="129">
        <v>104</v>
      </c>
      <c r="N47" s="652">
        <v>330</v>
      </c>
      <c r="O47" s="652"/>
      <c r="P47" s="339">
        <v>223</v>
      </c>
      <c r="Q47" s="339">
        <v>107</v>
      </c>
      <c r="R47" s="652">
        <v>266</v>
      </c>
      <c r="S47" s="652"/>
      <c r="T47" s="652"/>
      <c r="U47" s="321">
        <v>183</v>
      </c>
      <c r="V47" s="321">
        <v>83</v>
      </c>
      <c r="W47" s="839"/>
      <c r="X47" s="811"/>
      <c r="Y47" s="838"/>
      <c r="Z47" s="838"/>
      <c r="AA47" s="838"/>
      <c r="AB47" s="221"/>
    </row>
    <row r="48" spans="1:28" ht="18.95" customHeight="1" x14ac:dyDescent="0.15">
      <c r="A48" s="17" t="s">
        <v>125</v>
      </c>
      <c r="B48" s="822">
        <v>133</v>
      </c>
      <c r="C48" s="558"/>
      <c r="D48" s="140">
        <v>73</v>
      </c>
      <c r="E48" s="140">
        <v>60</v>
      </c>
      <c r="F48" s="558">
        <v>136</v>
      </c>
      <c r="G48" s="558"/>
      <c r="H48" s="140">
        <v>74</v>
      </c>
      <c r="I48" s="140">
        <v>62</v>
      </c>
      <c r="J48" s="558">
        <v>131</v>
      </c>
      <c r="K48" s="558"/>
      <c r="L48" s="140">
        <v>68</v>
      </c>
      <c r="M48" s="140">
        <v>63</v>
      </c>
      <c r="N48" s="613">
        <v>135</v>
      </c>
      <c r="O48" s="613"/>
      <c r="P48" s="319">
        <v>69</v>
      </c>
      <c r="Q48" s="319">
        <v>66</v>
      </c>
      <c r="R48" s="811">
        <v>104</v>
      </c>
      <c r="S48" s="811"/>
      <c r="T48" s="811"/>
      <c r="U48" s="319">
        <v>52</v>
      </c>
      <c r="V48" s="319">
        <v>52</v>
      </c>
      <c r="W48" s="839"/>
      <c r="X48" s="811"/>
      <c r="Y48" s="838"/>
      <c r="Z48" s="838"/>
      <c r="AA48" s="838"/>
      <c r="AB48" s="221"/>
    </row>
    <row r="49" spans="1:28" ht="18.95" customHeight="1" x14ac:dyDescent="0.15">
      <c r="A49" s="60" t="s">
        <v>126</v>
      </c>
      <c r="B49" s="822">
        <v>9</v>
      </c>
      <c r="C49" s="558"/>
      <c r="D49" s="140">
        <v>4</v>
      </c>
      <c r="E49" s="140">
        <v>5</v>
      </c>
      <c r="F49" s="558">
        <v>7</v>
      </c>
      <c r="G49" s="558"/>
      <c r="H49" s="140">
        <v>3</v>
      </c>
      <c r="I49" s="140">
        <v>4</v>
      </c>
      <c r="J49" s="558">
        <v>8</v>
      </c>
      <c r="K49" s="558"/>
      <c r="L49" s="140">
        <v>2</v>
      </c>
      <c r="M49" s="140">
        <v>6</v>
      </c>
      <c r="N49" s="613">
        <v>9</v>
      </c>
      <c r="O49" s="613"/>
      <c r="P49" s="319">
        <v>2</v>
      </c>
      <c r="Q49" s="319">
        <v>7</v>
      </c>
      <c r="R49" s="811">
        <v>9</v>
      </c>
      <c r="S49" s="811"/>
      <c r="T49" s="811"/>
      <c r="U49" s="319">
        <v>2</v>
      </c>
      <c r="V49" s="319">
        <v>7</v>
      </c>
      <c r="W49" s="839"/>
      <c r="X49" s="811"/>
      <c r="Y49" s="838"/>
      <c r="Z49" s="838"/>
      <c r="AA49" s="838"/>
      <c r="AB49" s="221"/>
    </row>
    <row r="50" spans="1:28" ht="18.95" customHeight="1" thickBot="1" x14ac:dyDescent="0.2">
      <c r="A50" s="59" t="s">
        <v>239</v>
      </c>
      <c r="B50" s="840">
        <v>40</v>
      </c>
      <c r="C50" s="591"/>
      <c r="D50" s="400">
        <v>32</v>
      </c>
      <c r="E50" s="400">
        <v>8</v>
      </c>
      <c r="F50" s="832">
        <v>60</v>
      </c>
      <c r="G50" s="832"/>
      <c r="H50" s="58">
        <v>46</v>
      </c>
      <c r="I50" s="58">
        <v>14</v>
      </c>
      <c r="J50" s="832">
        <v>59</v>
      </c>
      <c r="K50" s="832"/>
      <c r="L50" s="58">
        <v>45</v>
      </c>
      <c r="M50" s="58">
        <v>14</v>
      </c>
      <c r="N50" s="841">
        <v>57</v>
      </c>
      <c r="O50" s="841"/>
      <c r="P50" s="324">
        <v>38</v>
      </c>
      <c r="Q50" s="324">
        <v>19</v>
      </c>
      <c r="R50" s="841">
        <v>58</v>
      </c>
      <c r="S50" s="841"/>
      <c r="T50" s="841"/>
      <c r="U50" s="323">
        <v>38</v>
      </c>
      <c r="V50" s="337">
        <v>20</v>
      </c>
      <c r="W50" s="839"/>
      <c r="X50" s="811"/>
      <c r="Y50" s="838"/>
      <c r="Z50" s="838"/>
      <c r="AA50" s="838"/>
      <c r="AB50" s="221"/>
    </row>
    <row r="51" spans="1:28" ht="18.95" customHeight="1" x14ac:dyDescent="0.15">
      <c r="A51" s="373" t="s">
        <v>344</v>
      </c>
      <c r="B51" s="373"/>
      <c r="C51" s="373"/>
      <c r="D51" s="373"/>
      <c r="E51" s="373"/>
      <c r="F51" s="373"/>
      <c r="G51" s="373"/>
      <c r="H51" s="373"/>
      <c r="I51" s="373"/>
      <c r="J51" s="373"/>
      <c r="K51" s="373"/>
      <c r="L51" s="373"/>
      <c r="M51" s="373"/>
      <c r="N51" s="373"/>
      <c r="O51" s="373"/>
      <c r="P51" s="373"/>
      <c r="Q51" s="373"/>
      <c r="R51" s="373"/>
      <c r="S51" s="373"/>
      <c r="T51" s="373"/>
      <c r="U51" s="373"/>
      <c r="V51" s="367" t="s">
        <v>127</v>
      </c>
      <c r="W51" s="373"/>
      <c r="X51" s="373"/>
      <c r="Y51" s="373"/>
      <c r="Z51" s="373"/>
      <c r="AA51" s="367"/>
      <c r="AB51" s="19"/>
    </row>
    <row r="55" spans="1:28" ht="17.45" customHeight="1" x14ac:dyDescent="0.15">
      <c r="Q55" s="151"/>
      <c r="R55" s="19"/>
      <c r="U55" s="241"/>
      <c r="V55" s="241"/>
    </row>
  </sheetData>
  <sheetProtection sheet="1"/>
  <mergeCells count="156">
    <mergeCell ref="J31:M31"/>
    <mergeCell ref="J17:M17"/>
    <mergeCell ref="R32:S32"/>
    <mergeCell ref="R36:S36"/>
    <mergeCell ref="R35:S35"/>
    <mergeCell ref="R34:S34"/>
    <mergeCell ref="R33:S33"/>
    <mergeCell ref="R41:S41"/>
    <mergeCell ref="R40:S40"/>
    <mergeCell ref="R39:S39"/>
    <mergeCell ref="R38:S38"/>
    <mergeCell ref="R37:S37"/>
    <mergeCell ref="R31:V31"/>
    <mergeCell ref="R24:S24"/>
    <mergeCell ref="R26:S26"/>
    <mergeCell ref="R19:S19"/>
    <mergeCell ref="B50:C50"/>
    <mergeCell ref="F50:G50"/>
    <mergeCell ref="J50:K50"/>
    <mergeCell ref="N50:O50"/>
    <mergeCell ref="R50:T50"/>
    <mergeCell ref="W50:X50"/>
    <mergeCell ref="Y50:AA50"/>
    <mergeCell ref="B49:C49"/>
    <mergeCell ref="F49:G49"/>
    <mergeCell ref="J49:K49"/>
    <mergeCell ref="N49:O49"/>
    <mergeCell ref="R49:T49"/>
    <mergeCell ref="W49:X49"/>
    <mergeCell ref="Y49:AA49"/>
    <mergeCell ref="B48:C48"/>
    <mergeCell ref="F48:G48"/>
    <mergeCell ref="J48:K48"/>
    <mergeCell ref="N48:O48"/>
    <mergeCell ref="R48:T48"/>
    <mergeCell ref="W48:X48"/>
    <mergeCell ref="Y48:AA48"/>
    <mergeCell ref="B47:C47"/>
    <mergeCell ref="F47:G47"/>
    <mergeCell ref="J47:K47"/>
    <mergeCell ref="N47:O47"/>
    <mergeCell ref="R47:T47"/>
    <mergeCell ref="Y24:Z24"/>
    <mergeCell ref="R25:S25"/>
    <mergeCell ref="Y25:Z25"/>
    <mergeCell ref="R20:S20"/>
    <mergeCell ref="Y20:Z20"/>
    <mergeCell ref="R21:S21"/>
    <mergeCell ref="Y21:Z21"/>
    <mergeCell ref="R22:S22"/>
    <mergeCell ref="Y22:Z22"/>
    <mergeCell ref="Y26:Z26"/>
    <mergeCell ref="R27:S27"/>
    <mergeCell ref="Y27:Z27"/>
    <mergeCell ref="A31:A32"/>
    <mergeCell ref="B31:E31"/>
    <mergeCell ref="F31:I31"/>
    <mergeCell ref="F45:I45"/>
    <mergeCell ref="Y47:AA47"/>
    <mergeCell ref="W46:X46"/>
    <mergeCell ref="Y46:AA46"/>
    <mergeCell ref="W47:X47"/>
    <mergeCell ref="J46:K46"/>
    <mergeCell ref="N46:O46"/>
    <mergeCell ref="R46:T46"/>
    <mergeCell ref="X32:Y32"/>
    <mergeCell ref="Z32:AA32"/>
    <mergeCell ref="A45:A46"/>
    <mergeCell ref="B45:E45"/>
    <mergeCell ref="B46:C46"/>
    <mergeCell ref="F46:G46"/>
    <mergeCell ref="N45:Q45"/>
    <mergeCell ref="R45:V45"/>
    <mergeCell ref="J45:M45"/>
    <mergeCell ref="N31:Q31"/>
    <mergeCell ref="Y19:Z19"/>
    <mergeCell ref="C13:D13"/>
    <mergeCell ref="H13:I13"/>
    <mergeCell ref="L13:M13"/>
    <mergeCell ref="P13:Q13"/>
    <mergeCell ref="R13:S13"/>
    <mergeCell ref="U13:W13"/>
    <mergeCell ref="X13:AA13"/>
    <mergeCell ref="A14:K14"/>
    <mergeCell ref="A17:A18"/>
    <mergeCell ref="B17:E17"/>
    <mergeCell ref="F17:I17"/>
    <mergeCell ref="N17:Q17"/>
    <mergeCell ref="R17:V17"/>
    <mergeCell ref="W17:AA17"/>
    <mergeCell ref="R18:S18"/>
    <mergeCell ref="Y18:Z18"/>
    <mergeCell ref="X11:AA11"/>
    <mergeCell ref="C12:D12"/>
    <mergeCell ref="H12:I12"/>
    <mergeCell ref="L12:M12"/>
    <mergeCell ref="P12:Q12"/>
    <mergeCell ref="R12:S12"/>
    <mergeCell ref="U12:W12"/>
    <mergeCell ref="X12:AA12"/>
    <mergeCell ref="C11:D11"/>
    <mergeCell ref="H11:I11"/>
    <mergeCell ref="L11:M11"/>
    <mergeCell ref="P11:Q11"/>
    <mergeCell ref="R11:S11"/>
    <mergeCell ref="U11:W11"/>
    <mergeCell ref="C10:D10"/>
    <mergeCell ref="H10:I10"/>
    <mergeCell ref="L10:M10"/>
    <mergeCell ref="P10:Q10"/>
    <mergeCell ref="R10:S10"/>
    <mergeCell ref="U10:W10"/>
    <mergeCell ref="X10:AA10"/>
    <mergeCell ref="X7:AA7"/>
    <mergeCell ref="C8:D8"/>
    <mergeCell ref="H8:I8"/>
    <mergeCell ref="L8:M8"/>
    <mergeCell ref="P8:Q8"/>
    <mergeCell ref="R8:S8"/>
    <mergeCell ref="U8:W8"/>
    <mergeCell ref="X8:AA8"/>
    <mergeCell ref="C7:D7"/>
    <mergeCell ref="H7:I7"/>
    <mergeCell ref="L7:M7"/>
    <mergeCell ref="P7:Q7"/>
    <mergeCell ref="R7:S7"/>
    <mergeCell ref="U7:W7"/>
    <mergeCell ref="X5:AA5"/>
    <mergeCell ref="C6:D6"/>
    <mergeCell ref="H6:I6"/>
    <mergeCell ref="L6:M6"/>
    <mergeCell ref="P6:Q6"/>
    <mergeCell ref="R6:S6"/>
    <mergeCell ref="U6:W6"/>
    <mergeCell ref="X6:AA6"/>
    <mergeCell ref="C5:D5"/>
    <mergeCell ref="H5:I5"/>
    <mergeCell ref="L5:M5"/>
    <mergeCell ref="P5:Q5"/>
    <mergeCell ref="R5:S5"/>
    <mergeCell ref="U5:W5"/>
    <mergeCell ref="A3:A4"/>
    <mergeCell ref="B3:B4"/>
    <mergeCell ref="G3:G4"/>
    <mergeCell ref="H3:K3"/>
    <mergeCell ref="L3:O3"/>
    <mergeCell ref="P3:T3"/>
    <mergeCell ref="U3:W3"/>
    <mergeCell ref="X3:AA3"/>
    <mergeCell ref="C4:D4"/>
    <mergeCell ref="H4:I4"/>
    <mergeCell ref="L4:M4"/>
    <mergeCell ref="P4:Q4"/>
    <mergeCell ref="R4:S4"/>
    <mergeCell ref="U4:W4"/>
    <mergeCell ref="X4:AA4"/>
  </mergeCells>
  <phoneticPr fontId="2"/>
  <conditionalFormatting sqref="A5:AA8 A10:AA13 A19:AA22 A24:AA27 A33:Q36 T33:V36 A38:Q41 T38:V41 A47:R50 U47:V50">
    <cfRule type="expression" dxfId="3" priority="2">
      <formula>MOD(ROW(),2)=0</formula>
    </cfRule>
  </conditionalFormatting>
  <conditionalFormatting sqref="R38:R41 R33:R36">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84"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outlinePr summaryBelow="0" summaryRight="0"/>
    <pageSetUpPr fitToPage="1"/>
  </sheetPr>
  <dimension ref="A1:AF42"/>
  <sheetViews>
    <sheetView showOutlineSymbols="0" view="pageBreakPreview" zoomScale="90" zoomScaleNormal="90" zoomScaleSheetLayoutView="90" zoomScalePageLayoutView="90" workbookViewId="0">
      <selection activeCell="P3" sqref="P3:AE23"/>
    </sheetView>
  </sheetViews>
  <sheetFormatPr defaultColWidth="8.85546875" defaultRowHeight="21" customHeight="1" outlineLevelCol="1" x14ac:dyDescent="0.15"/>
  <cols>
    <col min="1" max="1" width="13.42578125" style="2" customWidth="1"/>
    <col min="2" max="2" width="3.7109375" style="2" customWidth="1"/>
    <col min="3" max="3" width="7.140625" style="2" customWidth="1"/>
    <col min="4" max="5" width="7.140625" style="2" customWidth="1" outlineLevel="1"/>
    <col min="6" max="6" width="7.140625" style="2" customWidth="1"/>
    <col min="7" max="8" width="7.140625" style="2" customWidth="1" outlineLevel="1"/>
    <col min="9" max="9" width="7.140625" style="2" customWidth="1"/>
    <col min="10" max="11" width="7.140625" style="2" customWidth="1" outlineLevel="1"/>
    <col min="12" max="12" width="7.140625" style="2" customWidth="1"/>
    <col min="13" max="14" width="7.140625" style="2" customWidth="1" outlineLevel="1"/>
    <col min="15" max="15" width="8.85546875" style="2" customWidth="1"/>
    <col min="16" max="30" width="5.85546875" style="2" customWidth="1"/>
    <col min="31" max="16384" width="8.85546875" style="2"/>
  </cols>
  <sheetData>
    <row r="1" spans="1:32" ht="5.0999999999999996" customHeight="1" x14ac:dyDescent="0.15">
      <c r="N1" s="19"/>
    </row>
    <row r="2" spans="1:32" ht="15" customHeight="1" thickBot="1" x14ac:dyDescent="0.2">
      <c r="A2" s="373" t="s">
        <v>340</v>
      </c>
      <c r="B2" s="373"/>
      <c r="C2" s="373"/>
      <c r="D2" s="373"/>
      <c r="E2" s="373"/>
      <c r="F2" s="373"/>
      <c r="G2" s="373"/>
      <c r="H2" s="373"/>
      <c r="I2" s="373"/>
      <c r="J2" s="373"/>
      <c r="K2" s="373"/>
      <c r="L2" s="373"/>
      <c r="M2" s="373"/>
      <c r="N2" s="367" t="s">
        <v>130</v>
      </c>
      <c r="P2" s="439"/>
      <c r="Q2" s="439"/>
      <c r="R2" s="439"/>
      <c r="S2" s="439"/>
      <c r="T2" s="439"/>
      <c r="U2" s="439"/>
      <c r="V2" s="439"/>
      <c r="W2" s="439"/>
      <c r="X2" s="439"/>
      <c r="Y2" s="439"/>
      <c r="Z2" s="439"/>
      <c r="AA2" s="439"/>
      <c r="AB2" s="439"/>
      <c r="AC2" s="439"/>
      <c r="AD2" s="435"/>
      <c r="AE2" s="435"/>
      <c r="AF2" s="435"/>
    </row>
    <row r="3" spans="1:32" ht="24.95" customHeight="1" x14ac:dyDescent="0.15">
      <c r="A3" s="784" t="s">
        <v>1</v>
      </c>
      <c r="B3" s="872" t="s">
        <v>71</v>
      </c>
      <c r="C3" s="687" t="s">
        <v>131</v>
      </c>
      <c r="D3" s="688"/>
      <c r="E3" s="688"/>
      <c r="F3" s="688"/>
      <c r="G3" s="688"/>
      <c r="H3" s="689"/>
      <c r="I3" s="687" t="s">
        <v>132</v>
      </c>
      <c r="J3" s="688"/>
      <c r="K3" s="689"/>
      <c r="L3" s="687" t="s">
        <v>133</v>
      </c>
      <c r="M3" s="688"/>
      <c r="N3" s="719"/>
      <c r="P3" s="439"/>
      <c r="Q3" s="851"/>
      <c r="R3" s="851"/>
      <c r="S3" s="851"/>
      <c r="T3" s="851"/>
      <c r="U3" s="851"/>
      <c r="V3" s="851"/>
      <c r="W3" s="851"/>
      <c r="X3" s="851"/>
      <c r="Y3" s="851"/>
      <c r="Z3" s="851"/>
      <c r="AA3" s="851"/>
      <c r="AB3" s="851"/>
      <c r="AC3" s="851"/>
      <c r="AD3" s="435"/>
      <c r="AE3" s="435"/>
      <c r="AF3" s="435"/>
    </row>
    <row r="4" spans="1:32" ht="24.95" customHeight="1" x14ac:dyDescent="0.15">
      <c r="A4" s="876"/>
      <c r="B4" s="883"/>
      <c r="C4" s="537" t="s">
        <v>134</v>
      </c>
      <c r="D4" s="538"/>
      <c r="E4" s="543"/>
      <c r="F4" s="537" t="s">
        <v>135</v>
      </c>
      <c r="G4" s="538"/>
      <c r="H4" s="543"/>
      <c r="I4" s="487" t="s">
        <v>136</v>
      </c>
      <c r="J4" s="487" t="s">
        <v>52</v>
      </c>
      <c r="K4" s="487" t="s">
        <v>53</v>
      </c>
      <c r="L4" s="874" t="s">
        <v>136</v>
      </c>
      <c r="M4" s="487" t="s">
        <v>52</v>
      </c>
      <c r="N4" s="488" t="s">
        <v>53</v>
      </c>
      <c r="P4" s="439"/>
      <c r="Q4" s="851"/>
      <c r="R4" s="851"/>
      <c r="S4" s="851"/>
      <c r="T4" s="851"/>
      <c r="U4" s="851"/>
      <c r="V4" s="851"/>
      <c r="W4" s="851"/>
      <c r="X4" s="851"/>
      <c r="Y4" s="851"/>
      <c r="Z4" s="851"/>
      <c r="AA4" s="851"/>
      <c r="AB4" s="851"/>
      <c r="AC4" s="851"/>
      <c r="AD4" s="435"/>
      <c r="AE4" s="435"/>
      <c r="AF4" s="435"/>
    </row>
    <row r="5" spans="1:32" ht="24.95" customHeight="1" x14ac:dyDescent="0.15">
      <c r="A5" s="785"/>
      <c r="B5" s="884"/>
      <c r="C5" s="357" t="s">
        <v>136</v>
      </c>
      <c r="D5" s="357" t="s">
        <v>52</v>
      </c>
      <c r="E5" s="357" t="s">
        <v>53</v>
      </c>
      <c r="F5" s="357" t="s">
        <v>136</v>
      </c>
      <c r="G5" s="357" t="s">
        <v>52</v>
      </c>
      <c r="H5" s="357" t="s">
        <v>53</v>
      </c>
      <c r="I5" s="480"/>
      <c r="J5" s="480"/>
      <c r="K5" s="480"/>
      <c r="L5" s="875"/>
      <c r="M5" s="480"/>
      <c r="N5" s="489"/>
      <c r="P5" s="439"/>
      <c r="Q5" s="851"/>
      <c r="R5" s="440"/>
      <c r="S5" s="440"/>
      <c r="T5" s="440"/>
      <c r="U5" s="440"/>
      <c r="V5" s="440"/>
      <c r="W5" s="440"/>
      <c r="X5" s="440"/>
      <c r="Y5" s="440"/>
      <c r="Z5" s="440"/>
      <c r="AA5" s="440"/>
      <c r="AB5" s="440"/>
      <c r="AC5" s="440"/>
      <c r="AD5" s="435"/>
      <c r="AE5" s="435"/>
      <c r="AF5" s="435"/>
    </row>
    <row r="6" spans="1:32" ht="20.100000000000001" customHeight="1" x14ac:dyDescent="0.15">
      <c r="A6" s="169" t="s">
        <v>265</v>
      </c>
      <c r="B6" s="163">
        <v>7</v>
      </c>
      <c r="C6" s="375">
        <v>83</v>
      </c>
      <c r="D6" s="380">
        <v>35</v>
      </c>
      <c r="E6" s="380">
        <v>48</v>
      </c>
      <c r="F6" s="380">
        <v>358</v>
      </c>
      <c r="G6" s="380">
        <v>224</v>
      </c>
      <c r="H6" s="380">
        <v>134</v>
      </c>
      <c r="I6" s="380">
        <v>37</v>
      </c>
      <c r="J6" s="380">
        <v>10</v>
      </c>
      <c r="K6" s="380">
        <v>27</v>
      </c>
      <c r="L6" s="359">
        <v>1345</v>
      </c>
      <c r="M6" s="380">
        <v>493</v>
      </c>
      <c r="N6" s="411">
        <v>852</v>
      </c>
      <c r="P6" s="439"/>
      <c r="Q6" s="441"/>
      <c r="R6" s="439"/>
      <c r="S6" s="441"/>
      <c r="T6" s="441"/>
      <c r="U6" s="439"/>
      <c r="V6" s="441"/>
      <c r="W6" s="441"/>
      <c r="X6" s="439"/>
      <c r="Y6" s="441"/>
      <c r="Z6" s="441"/>
      <c r="AA6" s="439"/>
      <c r="AB6" s="441"/>
      <c r="AC6" s="441"/>
      <c r="AD6" s="435"/>
      <c r="AE6" s="435"/>
      <c r="AF6" s="435"/>
    </row>
    <row r="7" spans="1:32" ht="20.100000000000001" customHeight="1" x14ac:dyDescent="0.15">
      <c r="A7" s="172" t="s">
        <v>255</v>
      </c>
      <c r="B7" s="163">
        <v>7</v>
      </c>
      <c r="C7" s="375">
        <v>95</v>
      </c>
      <c r="D7" s="380">
        <v>45</v>
      </c>
      <c r="E7" s="380">
        <v>50</v>
      </c>
      <c r="F7" s="380">
        <v>368</v>
      </c>
      <c r="G7" s="380">
        <v>226</v>
      </c>
      <c r="H7" s="380">
        <v>142</v>
      </c>
      <c r="I7" s="380">
        <v>42</v>
      </c>
      <c r="J7" s="380">
        <v>14</v>
      </c>
      <c r="K7" s="380">
        <v>28</v>
      </c>
      <c r="L7" s="359">
        <v>1399</v>
      </c>
      <c r="M7" s="380">
        <v>552</v>
      </c>
      <c r="N7" s="411">
        <v>847</v>
      </c>
      <c r="P7" s="439"/>
      <c r="Q7" s="441"/>
      <c r="R7" s="439"/>
      <c r="S7" s="441"/>
      <c r="T7" s="441"/>
      <c r="U7" s="439"/>
      <c r="V7" s="441"/>
      <c r="W7" s="441"/>
      <c r="X7" s="439"/>
      <c r="Y7" s="441"/>
      <c r="Z7" s="441"/>
      <c r="AA7" s="439"/>
      <c r="AB7" s="441"/>
      <c r="AC7" s="441"/>
      <c r="AD7" s="435"/>
      <c r="AE7" s="435"/>
      <c r="AF7" s="435"/>
    </row>
    <row r="8" spans="1:32" ht="20.100000000000001" customHeight="1" x14ac:dyDescent="0.15">
      <c r="A8" s="172">
        <v>2</v>
      </c>
      <c r="B8" s="375">
        <v>7</v>
      </c>
      <c r="C8" s="375">
        <v>99</v>
      </c>
      <c r="D8" s="380">
        <v>46</v>
      </c>
      <c r="E8" s="380">
        <v>53</v>
      </c>
      <c r="F8" s="380">
        <v>390</v>
      </c>
      <c r="G8" s="380">
        <v>236</v>
      </c>
      <c r="H8" s="380">
        <v>154</v>
      </c>
      <c r="I8" s="380">
        <v>45</v>
      </c>
      <c r="J8" s="380">
        <v>14</v>
      </c>
      <c r="K8" s="380">
        <v>31</v>
      </c>
      <c r="L8" s="359">
        <v>1468</v>
      </c>
      <c r="M8" s="380">
        <v>608</v>
      </c>
      <c r="N8" s="411">
        <v>860</v>
      </c>
      <c r="O8" s="438"/>
      <c r="P8" s="439"/>
      <c r="Q8" s="439"/>
      <c r="R8" s="439"/>
      <c r="S8" s="439"/>
      <c r="T8" s="439"/>
      <c r="U8" s="439"/>
      <c r="V8" s="439"/>
      <c r="W8" s="439"/>
      <c r="X8" s="439"/>
      <c r="Y8" s="439"/>
      <c r="Z8" s="439"/>
      <c r="AA8" s="439"/>
      <c r="AB8" s="439"/>
      <c r="AC8" s="439"/>
      <c r="AD8" s="435"/>
      <c r="AE8" s="435"/>
      <c r="AF8" s="435"/>
    </row>
    <row r="9" spans="1:32" ht="20.100000000000001" customHeight="1" x14ac:dyDescent="0.15">
      <c r="A9" s="172">
        <v>3</v>
      </c>
      <c r="B9" s="375">
        <v>7</v>
      </c>
      <c r="C9" s="375">
        <v>102</v>
      </c>
      <c r="D9" s="380">
        <v>47</v>
      </c>
      <c r="E9" s="380">
        <v>55</v>
      </c>
      <c r="F9" s="380">
        <v>365</v>
      </c>
      <c r="G9" s="380">
        <v>227</v>
      </c>
      <c r="H9" s="380">
        <v>138</v>
      </c>
      <c r="I9" s="380">
        <v>46</v>
      </c>
      <c r="J9" s="380">
        <v>15</v>
      </c>
      <c r="K9" s="380">
        <v>31</v>
      </c>
      <c r="L9" s="359">
        <v>1539</v>
      </c>
      <c r="M9" s="380">
        <v>616</v>
      </c>
      <c r="N9" s="411">
        <v>923</v>
      </c>
      <c r="P9" s="435"/>
      <c r="Q9" s="435"/>
      <c r="R9" s="435"/>
      <c r="S9" s="435"/>
      <c r="T9" s="435"/>
      <c r="U9" s="435"/>
      <c r="V9" s="435"/>
      <c r="W9" s="435"/>
      <c r="X9" s="435"/>
      <c r="Y9" s="435"/>
      <c r="Z9" s="435"/>
      <c r="AA9" s="435"/>
      <c r="AB9" s="435"/>
      <c r="AC9" s="435"/>
      <c r="AD9" s="435"/>
      <c r="AE9" s="435"/>
      <c r="AF9" s="435"/>
    </row>
    <row r="10" spans="1:32" ht="19.5" customHeight="1" collapsed="1" thickBot="1" x14ac:dyDescent="0.2">
      <c r="A10" s="173">
        <v>4</v>
      </c>
      <c r="B10" s="164">
        <v>7</v>
      </c>
      <c r="C10" s="164">
        <v>103</v>
      </c>
      <c r="D10" s="249">
        <v>51</v>
      </c>
      <c r="E10" s="249">
        <v>52</v>
      </c>
      <c r="F10" s="249">
        <v>367</v>
      </c>
      <c r="G10" s="249">
        <v>221</v>
      </c>
      <c r="H10" s="249">
        <v>146</v>
      </c>
      <c r="I10" s="249">
        <v>50</v>
      </c>
      <c r="J10" s="249">
        <v>17</v>
      </c>
      <c r="K10" s="249">
        <v>33</v>
      </c>
      <c r="L10" s="414">
        <v>1549</v>
      </c>
      <c r="M10" s="249">
        <v>636</v>
      </c>
      <c r="N10" s="165">
        <v>913</v>
      </c>
      <c r="P10" s="435"/>
      <c r="Q10" s="435"/>
      <c r="R10" s="435"/>
      <c r="S10" s="435"/>
      <c r="T10" s="435"/>
      <c r="U10" s="435"/>
      <c r="V10" s="435"/>
      <c r="W10" s="435"/>
      <c r="X10" s="435"/>
      <c r="Y10" s="435"/>
      <c r="Z10" s="435"/>
      <c r="AA10" s="435"/>
      <c r="AB10" s="435"/>
      <c r="AC10" s="435"/>
      <c r="AD10" s="435"/>
      <c r="AE10" s="435"/>
      <c r="AF10" s="435"/>
    </row>
    <row r="11" spans="1:32" ht="12" x14ac:dyDescent="0.15">
      <c r="A11" s="144" t="s">
        <v>271</v>
      </c>
      <c r="B11" s="373"/>
      <c r="C11" s="373"/>
      <c r="D11" s="373"/>
      <c r="E11" s="373"/>
      <c r="F11" s="373"/>
      <c r="G11" s="373"/>
      <c r="H11" s="373"/>
      <c r="I11" s="373"/>
      <c r="J11" s="367" t="s">
        <v>216</v>
      </c>
      <c r="K11" s="367"/>
      <c r="L11" s="367"/>
      <c r="M11" s="367"/>
      <c r="N11" s="367" t="s">
        <v>210</v>
      </c>
    </row>
    <row r="12" spans="1:32" ht="15.75" customHeight="1" x14ac:dyDescent="0.15">
      <c r="A12" s="144"/>
      <c r="B12" s="373"/>
      <c r="C12" s="373"/>
      <c r="D12" s="373"/>
      <c r="E12" s="373"/>
      <c r="F12" s="373"/>
      <c r="G12" s="373"/>
      <c r="H12" s="373"/>
      <c r="I12" s="373"/>
      <c r="J12" s="367"/>
      <c r="K12" s="367"/>
      <c r="L12" s="367"/>
      <c r="M12" s="367"/>
      <c r="N12" s="367"/>
    </row>
    <row r="13" spans="1:32" ht="12" x14ac:dyDescent="0.15">
      <c r="A13" s="373"/>
      <c r="B13" s="373"/>
      <c r="C13" s="373"/>
      <c r="D13" s="373"/>
      <c r="E13" s="373"/>
      <c r="F13" s="373"/>
      <c r="G13" s="373"/>
      <c r="H13" s="373"/>
      <c r="I13" s="373"/>
      <c r="J13" s="373"/>
      <c r="K13" s="373"/>
      <c r="L13" s="373"/>
      <c r="M13" s="373"/>
      <c r="N13" s="367"/>
    </row>
    <row r="14" spans="1:32" ht="15" hidden="1" customHeight="1" thickBot="1" x14ac:dyDescent="0.2">
      <c r="A14" s="373"/>
      <c r="B14" s="373"/>
      <c r="C14" s="373"/>
      <c r="D14" s="373"/>
      <c r="E14" s="373"/>
      <c r="F14" s="373"/>
      <c r="G14" s="373"/>
      <c r="H14" s="373"/>
      <c r="I14" s="373"/>
      <c r="J14" s="373"/>
      <c r="K14" s="373"/>
      <c r="L14" s="373"/>
      <c r="M14" s="373"/>
      <c r="N14" s="367" t="s">
        <v>130</v>
      </c>
    </row>
    <row r="15" spans="1:32" ht="24.95" hidden="1" customHeight="1" x14ac:dyDescent="0.15">
      <c r="A15" s="20"/>
      <c r="B15" s="21"/>
      <c r="C15" s="616" t="s">
        <v>131</v>
      </c>
      <c r="D15" s="617"/>
      <c r="E15" s="617"/>
      <c r="F15" s="617"/>
      <c r="G15" s="617"/>
      <c r="H15" s="618"/>
      <c r="I15" s="22"/>
      <c r="J15" s="377" t="s">
        <v>132</v>
      </c>
      <c r="K15" s="23"/>
      <c r="L15" s="22"/>
      <c r="M15" s="377" t="s">
        <v>133</v>
      </c>
      <c r="N15" s="24"/>
    </row>
    <row r="16" spans="1:32" ht="24.95" hidden="1" customHeight="1" x14ac:dyDescent="0.15">
      <c r="A16" s="353" t="s">
        <v>1</v>
      </c>
      <c r="B16" s="355" t="s">
        <v>71</v>
      </c>
      <c r="C16" s="25"/>
      <c r="D16" s="126" t="s">
        <v>134</v>
      </c>
      <c r="E16" s="26"/>
      <c r="F16" s="25"/>
      <c r="G16" s="126" t="s">
        <v>135</v>
      </c>
      <c r="H16" s="27"/>
      <c r="I16" s="487" t="s">
        <v>136</v>
      </c>
      <c r="J16" s="487" t="s">
        <v>52</v>
      </c>
      <c r="K16" s="487" t="s">
        <v>53</v>
      </c>
      <c r="L16" s="487" t="s">
        <v>136</v>
      </c>
      <c r="M16" s="487" t="s">
        <v>52</v>
      </c>
      <c r="N16" s="852" t="s">
        <v>53</v>
      </c>
    </row>
    <row r="17" spans="1:14" ht="24.95" hidden="1" customHeight="1" x14ac:dyDescent="0.15">
      <c r="A17" s="28"/>
      <c r="B17" s="29"/>
      <c r="C17" s="389" t="s">
        <v>136</v>
      </c>
      <c r="D17" s="389" t="s">
        <v>52</v>
      </c>
      <c r="E17" s="389" t="s">
        <v>53</v>
      </c>
      <c r="F17" s="389" t="s">
        <v>136</v>
      </c>
      <c r="G17" s="389" t="s">
        <v>52</v>
      </c>
      <c r="H17" s="389" t="s">
        <v>53</v>
      </c>
      <c r="I17" s="480"/>
      <c r="J17" s="480"/>
      <c r="K17" s="480"/>
      <c r="L17" s="480"/>
      <c r="M17" s="480"/>
      <c r="N17" s="853"/>
    </row>
    <row r="18" spans="1:14" ht="27" hidden="1" customHeight="1" x14ac:dyDescent="0.15">
      <c r="A18" s="353" t="s">
        <v>313</v>
      </c>
      <c r="B18" s="30">
        <v>1</v>
      </c>
      <c r="C18" s="380">
        <v>3</v>
      </c>
      <c r="D18" s="380">
        <v>0</v>
      </c>
      <c r="E18" s="380">
        <v>3</v>
      </c>
      <c r="F18" s="31">
        <v>2</v>
      </c>
      <c r="G18" s="31">
        <v>1</v>
      </c>
      <c r="H18" s="128">
        <v>1</v>
      </c>
      <c r="I18" s="32">
        <v>5</v>
      </c>
      <c r="J18" s="128">
        <v>1</v>
      </c>
      <c r="K18" s="380">
        <v>4</v>
      </c>
      <c r="L18" s="380">
        <v>44</v>
      </c>
      <c r="M18" s="380">
        <v>0</v>
      </c>
      <c r="N18" s="33">
        <v>44</v>
      </c>
    </row>
    <row r="19" spans="1:14" ht="24" hidden="1" customHeight="1" x14ac:dyDescent="0.15">
      <c r="A19" s="353">
        <v>23</v>
      </c>
      <c r="B19" s="30">
        <v>1</v>
      </c>
      <c r="C19" s="380">
        <v>3</v>
      </c>
      <c r="D19" s="380">
        <v>0</v>
      </c>
      <c r="E19" s="380">
        <v>3</v>
      </c>
      <c r="F19" s="128">
        <v>2</v>
      </c>
      <c r="G19" s="128">
        <v>1</v>
      </c>
      <c r="H19" s="128">
        <v>1</v>
      </c>
      <c r="I19" s="380">
        <v>3</v>
      </c>
      <c r="J19" s="380">
        <v>0</v>
      </c>
      <c r="K19" s="380">
        <v>3</v>
      </c>
      <c r="L19" s="380">
        <v>46</v>
      </c>
      <c r="M19" s="380">
        <v>0</v>
      </c>
      <c r="N19" s="33">
        <v>46</v>
      </c>
    </row>
    <row r="20" spans="1:14" ht="26.25" hidden="1" customHeight="1" thickBot="1" x14ac:dyDescent="0.2">
      <c r="A20" s="373"/>
      <c r="B20" s="373"/>
      <c r="C20" s="373"/>
      <c r="D20" s="373"/>
      <c r="E20" s="373"/>
      <c r="F20" s="373"/>
      <c r="G20" s="373"/>
      <c r="H20" s="373"/>
      <c r="I20" s="373"/>
      <c r="J20" s="373"/>
      <c r="K20" s="373"/>
      <c r="L20" s="373"/>
      <c r="M20" s="373"/>
      <c r="N20" s="373"/>
    </row>
    <row r="21" spans="1:14" ht="15" hidden="1" customHeight="1" x14ac:dyDescent="0.15">
      <c r="A21" s="373"/>
      <c r="B21" s="373"/>
      <c r="C21" s="373"/>
      <c r="D21" s="373"/>
      <c r="E21" s="373"/>
      <c r="F21" s="373"/>
      <c r="G21" s="373"/>
      <c r="H21" s="373"/>
      <c r="I21" s="373"/>
      <c r="J21" s="373"/>
      <c r="K21" s="373"/>
      <c r="L21" s="373"/>
      <c r="M21" s="373"/>
      <c r="N21" s="367" t="s">
        <v>7</v>
      </c>
    </row>
    <row r="22" spans="1:14" ht="15" hidden="1" customHeight="1" x14ac:dyDescent="0.15">
      <c r="A22" s="373"/>
      <c r="B22" s="373"/>
      <c r="C22" s="373"/>
      <c r="D22" s="373"/>
      <c r="E22" s="373"/>
      <c r="F22" s="373"/>
      <c r="G22" s="373"/>
      <c r="H22" s="373"/>
      <c r="I22" s="373"/>
      <c r="J22" s="373"/>
      <c r="K22" s="373"/>
      <c r="L22" s="373"/>
      <c r="M22" s="373"/>
      <c r="N22" s="373"/>
    </row>
    <row r="23" spans="1:14" ht="15" customHeight="1" thickBot="1" x14ac:dyDescent="0.2">
      <c r="A23" s="373" t="s">
        <v>341</v>
      </c>
      <c r="B23" s="373"/>
      <c r="C23" s="373"/>
      <c r="D23" s="373"/>
      <c r="E23" s="373"/>
      <c r="F23" s="373"/>
      <c r="G23" s="373"/>
      <c r="H23" s="373"/>
      <c r="I23" s="373"/>
      <c r="J23" s="373"/>
      <c r="K23" s="373"/>
      <c r="L23" s="373"/>
      <c r="M23" s="373"/>
      <c r="N23" s="367" t="s">
        <v>137</v>
      </c>
    </row>
    <row r="24" spans="1:14" ht="24.95" customHeight="1" x14ac:dyDescent="0.15">
      <c r="A24" s="784" t="s">
        <v>138</v>
      </c>
      <c r="B24" s="684" t="s">
        <v>139</v>
      </c>
      <c r="C24" s="801"/>
      <c r="D24" s="877"/>
      <c r="E24" s="684" t="s">
        <v>140</v>
      </c>
      <c r="F24" s="685"/>
      <c r="G24" s="690" t="s">
        <v>141</v>
      </c>
      <c r="H24" s="685"/>
      <c r="I24" s="690" t="s">
        <v>142</v>
      </c>
      <c r="J24" s="685"/>
      <c r="K24" s="690" t="s">
        <v>143</v>
      </c>
      <c r="L24" s="685"/>
      <c r="M24" s="174" t="s">
        <v>144</v>
      </c>
      <c r="N24" s="175" t="s">
        <v>145</v>
      </c>
    </row>
    <row r="25" spans="1:14" ht="24.95" customHeight="1" x14ac:dyDescent="0.15">
      <c r="A25" s="785"/>
      <c r="B25" s="176"/>
      <c r="C25" s="177"/>
      <c r="D25" s="178" t="s">
        <v>146</v>
      </c>
      <c r="E25" s="179"/>
      <c r="F25" s="363" t="s">
        <v>146</v>
      </c>
      <c r="G25" s="365"/>
      <c r="H25" s="363" t="s">
        <v>146</v>
      </c>
      <c r="I25" s="365"/>
      <c r="J25" s="363" t="s">
        <v>146</v>
      </c>
      <c r="K25" s="365"/>
      <c r="L25" s="363" t="s">
        <v>146</v>
      </c>
      <c r="M25" s="365" t="s">
        <v>147</v>
      </c>
      <c r="N25" s="180" t="s">
        <v>147</v>
      </c>
    </row>
    <row r="26" spans="1:14" ht="20.100000000000001" customHeight="1" x14ac:dyDescent="0.15">
      <c r="A26" s="172" t="s">
        <v>265</v>
      </c>
      <c r="B26" s="854">
        <v>1316</v>
      </c>
      <c r="C26" s="855"/>
      <c r="D26" s="359">
        <v>667</v>
      </c>
      <c r="E26" s="422">
        <v>1284</v>
      </c>
      <c r="F26" s="359">
        <v>647</v>
      </c>
      <c r="G26" s="380">
        <v>4</v>
      </c>
      <c r="H26" s="380">
        <v>3</v>
      </c>
      <c r="I26" s="380">
        <v>0</v>
      </c>
      <c r="J26" s="380">
        <v>0</v>
      </c>
      <c r="K26" s="359">
        <v>28</v>
      </c>
      <c r="L26" s="359">
        <v>17</v>
      </c>
      <c r="M26" s="183">
        <v>97.568389057750764</v>
      </c>
      <c r="N26" s="166">
        <v>0.303951367781155</v>
      </c>
    </row>
    <row r="27" spans="1:14" ht="20.100000000000001" customHeight="1" x14ac:dyDescent="0.15">
      <c r="A27" s="172" t="s">
        <v>255</v>
      </c>
      <c r="B27" s="856">
        <v>1241</v>
      </c>
      <c r="C27" s="857"/>
      <c r="D27" s="359">
        <v>642</v>
      </c>
      <c r="E27" s="422">
        <v>1226</v>
      </c>
      <c r="F27" s="359">
        <v>630</v>
      </c>
      <c r="G27" s="380">
        <v>4</v>
      </c>
      <c r="H27" s="380">
        <v>4</v>
      </c>
      <c r="I27" s="380">
        <v>0</v>
      </c>
      <c r="J27" s="380">
        <v>0</v>
      </c>
      <c r="K27" s="359">
        <v>11</v>
      </c>
      <c r="L27" s="359">
        <v>8</v>
      </c>
      <c r="M27" s="182">
        <v>98.791297340854143</v>
      </c>
      <c r="N27" s="166">
        <v>0.32232070910556004</v>
      </c>
    </row>
    <row r="28" spans="1:14" ht="20.100000000000001" customHeight="1" x14ac:dyDescent="0.15">
      <c r="A28" s="172">
        <v>2</v>
      </c>
      <c r="B28" s="856">
        <v>1189</v>
      </c>
      <c r="C28" s="857"/>
      <c r="D28" s="359">
        <v>636</v>
      </c>
      <c r="E28" s="422">
        <v>1170</v>
      </c>
      <c r="F28" s="359">
        <v>623</v>
      </c>
      <c r="G28" s="380">
        <v>2</v>
      </c>
      <c r="H28" s="380">
        <v>2</v>
      </c>
      <c r="I28" s="380">
        <v>0</v>
      </c>
      <c r="J28" s="380">
        <v>0</v>
      </c>
      <c r="K28" s="359">
        <v>17</v>
      </c>
      <c r="L28" s="359">
        <v>11</v>
      </c>
      <c r="M28" s="182">
        <v>98.402018502943662</v>
      </c>
      <c r="N28" s="166">
        <v>0.16820857863751051</v>
      </c>
    </row>
    <row r="29" spans="1:14" ht="20.100000000000001" customHeight="1" x14ac:dyDescent="0.15">
      <c r="A29" s="190">
        <v>3</v>
      </c>
      <c r="B29" s="856">
        <v>1141</v>
      </c>
      <c r="C29" s="857"/>
      <c r="D29" s="359">
        <v>596</v>
      </c>
      <c r="E29" s="422">
        <v>1122</v>
      </c>
      <c r="F29" s="359">
        <v>584</v>
      </c>
      <c r="G29" s="380">
        <v>6</v>
      </c>
      <c r="H29" s="380">
        <v>4</v>
      </c>
      <c r="I29" s="380">
        <v>0</v>
      </c>
      <c r="J29" s="380">
        <v>0</v>
      </c>
      <c r="K29" s="359">
        <v>13</v>
      </c>
      <c r="L29" s="359">
        <v>8</v>
      </c>
      <c r="M29" s="182">
        <v>98.334794040315515</v>
      </c>
      <c r="N29" s="166">
        <v>0.52585451358457491</v>
      </c>
    </row>
    <row r="30" spans="1:14" ht="20.100000000000001" customHeight="1" thickBot="1" x14ac:dyDescent="0.2">
      <c r="A30" s="296">
        <v>4</v>
      </c>
      <c r="B30" s="849">
        <v>1302</v>
      </c>
      <c r="C30" s="850"/>
      <c r="D30" s="414">
        <v>696</v>
      </c>
      <c r="E30" s="193">
        <v>1283</v>
      </c>
      <c r="F30" s="414">
        <v>664</v>
      </c>
      <c r="G30" s="249">
        <v>2</v>
      </c>
      <c r="H30" s="249">
        <v>2</v>
      </c>
      <c r="I30" s="249">
        <v>0</v>
      </c>
      <c r="J30" s="249">
        <v>0</v>
      </c>
      <c r="K30" s="414">
        <v>17</v>
      </c>
      <c r="L30" s="414">
        <v>10</v>
      </c>
      <c r="M30" s="167">
        <v>98.540706605222738</v>
      </c>
      <c r="N30" s="168">
        <v>0.15360983102918588</v>
      </c>
    </row>
    <row r="31" spans="1:14" ht="15" customHeight="1" x14ac:dyDescent="0.15">
      <c r="A31" s="373" t="s">
        <v>148</v>
      </c>
      <c r="B31" s="373"/>
      <c r="C31" s="373"/>
      <c r="D31" s="373"/>
      <c r="E31" s="373"/>
      <c r="F31" s="373"/>
      <c r="G31" s="373"/>
      <c r="H31" s="373"/>
      <c r="I31" s="373"/>
      <c r="J31" s="373"/>
      <c r="K31" s="373"/>
      <c r="L31" s="373"/>
      <c r="M31" s="373"/>
      <c r="N31" s="367" t="s">
        <v>210</v>
      </c>
    </row>
    <row r="32" spans="1:14" ht="15" customHeight="1" x14ac:dyDescent="0.15">
      <c r="A32" s="373" t="s">
        <v>149</v>
      </c>
      <c r="B32" s="373"/>
      <c r="C32" s="373"/>
      <c r="D32" s="373"/>
      <c r="E32" s="373"/>
      <c r="F32" s="373"/>
      <c r="G32" s="373"/>
      <c r="H32" s="373"/>
      <c r="I32" s="373"/>
      <c r="J32" s="373"/>
      <c r="K32" s="373"/>
      <c r="L32" s="373"/>
      <c r="M32" s="373"/>
      <c r="N32" s="373"/>
    </row>
    <row r="33" spans="1:14" ht="15" customHeight="1" x14ac:dyDescent="0.15">
      <c r="A33" s="373" t="s">
        <v>150</v>
      </c>
      <c r="B33" s="373"/>
      <c r="C33" s="373"/>
      <c r="D33" s="373"/>
      <c r="E33" s="373"/>
      <c r="F33" s="373"/>
      <c r="G33" s="373"/>
      <c r="H33" s="373"/>
      <c r="I33" s="373"/>
      <c r="J33" s="373"/>
      <c r="K33" s="373"/>
      <c r="L33" s="373"/>
      <c r="M33" s="373"/>
      <c r="N33" s="373"/>
    </row>
    <row r="34" spans="1:14" ht="15" customHeight="1" x14ac:dyDescent="0.15">
      <c r="A34" s="373"/>
      <c r="B34" s="373"/>
      <c r="C34" s="373"/>
      <c r="D34" s="373"/>
      <c r="E34" s="373"/>
      <c r="F34" s="373"/>
      <c r="G34" s="373"/>
      <c r="H34" s="373"/>
      <c r="I34" s="373"/>
      <c r="J34" s="373"/>
      <c r="K34" s="373"/>
      <c r="L34" s="373"/>
      <c r="M34" s="373"/>
      <c r="N34" s="373"/>
    </row>
    <row r="35" spans="1:14" ht="13.5" customHeight="1" x14ac:dyDescent="0.15">
      <c r="A35" s="373"/>
      <c r="B35" s="373"/>
      <c r="C35" s="373"/>
      <c r="D35" s="373"/>
      <c r="E35" s="373"/>
      <c r="F35" s="373"/>
      <c r="G35" s="373"/>
      <c r="H35" s="373"/>
      <c r="I35" s="373"/>
      <c r="J35" s="373"/>
      <c r="K35" s="373"/>
      <c r="L35" s="373"/>
      <c r="M35" s="373"/>
      <c r="N35" s="373"/>
    </row>
    <row r="36" spans="1:14" ht="18" customHeight="1" thickBot="1" x14ac:dyDescent="0.2">
      <c r="A36" s="373" t="s">
        <v>413</v>
      </c>
      <c r="B36" s="373"/>
      <c r="C36" s="373"/>
      <c r="D36" s="373"/>
      <c r="E36" s="373"/>
      <c r="F36" s="373"/>
      <c r="G36" s="373"/>
      <c r="H36" s="367"/>
      <c r="I36" s="373"/>
      <c r="J36" s="373"/>
      <c r="K36" s="373"/>
      <c r="L36" s="373"/>
      <c r="M36" s="373"/>
      <c r="N36" s="367" t="s">
        <v>137</v>
      </c>
    </row>
    <row r="37" spans="1:14" ht="27" customHeight="1" x14ac:dyDescent="0.15">
      <c r="A37" s="718" t="s">
        <v>414</v>
      </c>
      <c r="B37" s="568" t="s">
        <v>222</v>
      </c>
      <c r="C37" s="885"/>
      <c r="D37" s="881" t="s">
        <v>194</v>
      </c>
      <c r="E37" s="568" t="s">
        <v>366</v>
      </c>
      <c r="F37" s="878"/>
      <c r="G37" s="568" t="s">
        <v>416</v>
      </c>
      <c r="H37" s="878"/>
      <c r="I37" s="858" t="s">
        <v>415</v>
      </c>
      <c r="J37" s="860" t="s">
        <v>367</v>
      </c>
      <c r="K37" s="860" t="s">
        <v>365</v>
      </c>
      <c r="L37" s="872" t="s">
        <v>195</v>
      </c>
      <c r="M37" s="870" t="s">
        <v>196</v>
      </c>
      <c r="N37" s="868" t="s">
        <v>151</v>
      </c>
    </row>
    <row r="38" spans="1:14" ht="27" customHeight="1" x14ac:dyDescent="0.15">
      <c r="A38" s="578"/>
      <c r="B38" s="879"/>
      <c r="C38" s="886"/>
      <c r="D38" s="882"/>
      <c r="E38" s="879"/>
      <c r="F38" s="880"/>
      <c r="G38" s="879"/>
      <c r="H38" s="880"/>
      <c r="I38" s="859"/>
      <c r="J38" s="861"/>
      <c r="K38" s="861"/>
      <c r="L38" s="873"/>
      <c r="M38" s="871"/>
      <c r="N38" s="869"/>
    </row>
    <row r="39" spans="1:14" ht="21" customHeight="1" x14ac:dyDescent="0.15">
      <c r="A39" s="169" t="s">
        <v>211</v>
      </c>
      <c r="B39" s="867">
        <v>1180</v>
      </c>
      <c r="C39" s="866"/>
      <c r="D39" s="425">
        <v>403</v>
      </c>
      <c r="E39" s="866">
        <v>307</v>
      </c>
      <c r="F39" s="866"/>
      <c r="G39" s="866">
        <v>139</v>
      </c>
      <c r="H39" s="866"/>
      <c r="I39" s="425">
        <v>27</v>
      </c>
      <c r="J39" s="425">
        <v>209</v>
      </c>
      <c r="K39" s="425">
        <v>0</v>
      </c>
      <c r="L39" s="425">
        <v>95</v>
      </c>
      <c r="M39" s="297">
        <v>34.152542372881356</v>
      </c>
      <c r="N39" s="298">
        <v>17.711864406779661</v>
      </c>
    </row>
    <row r="40" spans="1:14" ht="21" customHeight="1" x14ac:dyDescent="0.15">
      <c r="A40" s="172" t="s">
        <v>209</v>
      </c>
      <c r="B40" s="862">
        <v>26</v>
      </c>
      <c r="C40" s="863"/>
      <c r="D40" s="423">
        <v>0</v>
      </c>
      <c r="E40" s="865">
        <v>2</v>
      </c>
      <c r="F40" s="865"/>
      <c r="G40" s="865">
        <v>2</v>
      </c>
      <c r="H40" s="865"/>
      <c r="I40" s="423">
        <v>1</v>
      </c>
      <c r="J40" s="423">
        <v>20</v>
      </c>
      <c r="K40" s="312">
        <v>0</v>
      </c>
      <c r="L40" s="423">
        <v>1</v>
      </c>
      <c r="M40" s="312">
        <v>0</v>
      </c>
      <c r="N40" s="299">
        <v>76.923076923076934</v>
      </c>
    </row>
    <row r="41" spans="1:14" ht="21" customHeight="1" thickBot="1" x14ac:dyDescent="0.2">
      <c r="A41" s="173" t="s">
        <v>212</v>
      </c>
      <c r="B41" s="864">
        <v>198</v>
      </c>
      <c r="C41" s="832"/>
      <c r="D41" s="424">
        <v>147</v>
      </c>
      <c r="E41" s="832">
        <v>1</v>
      </c>
      <c r="F41" s="832"/>
      <c r="G41" s="832">
        <v>0</v>
      </c>
      <c r="H41" s="832"/>
      <c r="I41" s="424">
        <v>1</v>
      </c>
      <c r="J41" s="424">
        <v>0</v>
      </c>
      <c r="K41" s="424">
        <v>0</v>
      </c>
      <c r="L41" s="424">
        <v>49</v>
      </c>
      <c r="M41" s="300">
        <v>74.242424242424249</v>
      </c>
      <c r="N41" s="301">
        <v>0</v>
      </c>
    </row>
    <row r="42" spans="1:14" ht="21" customHeight="1" x14ac:dyDescent="0.15">
      <c r="A42" s="373"/>
      <c r="B42" s="373"/>
      <c r="C42" s="373"/>
      <c r="D42" s="373"/>
      <c r="E42" s="373"/>
      <c r="F42" s="373"/>
      <c r="G42" s="373"/>
      <c r="H42" s="373"/>
      <c r="I42" s="373"/>
      <c r="J42" s="373"/>
      <c r="K42" s="373"/>
      <c r="L42" s="373"/>
      <c r="M42" s="373"/>
      <c r="N42" s="367" t="s">
        <v>368</v>
      </c>
    </row>
  </sheetData>
  <sheetProtection sheet="1"/>
  <mergeCells count="57">
    <mergeCell ref="B28:C28"/>
    <mergeCell ref="A37:A38"/>
    <mergeCell ref="A3:A5"/>
    <mergeCell ref="C3:H3"/>
    <mergeCell ref="C4:E4"/>
    <mergeCell ref="F4:H4"/>
    <mergeCell ref="G24:H24"/>
    <mergeCell ref="A24:A25"/>
    <mergeCell ref="B24:D24"/>
    <mergeCell ref="E24:F24"/>
    <mergeCell ref="C15:H15"/>
    <mergeCell ref="E37:F38"/>
    <mergeCell ref="G37:H38"/>
    <mergeCell ref="D37:D38"/>
    <mergeCell ref="B3:B5"/>
    <mergeCell ref="B37:C38"/>
    <mergeCell ref="M37:M38"/>
    <mergeCell ref="K37:K38"/>
    <mergeCell ref="L37:L38"/>
    <mergeCell ref="L16:L17"/>
    <mergeCell ref="N4:N5"/>
    <mergeCell ref="K4:K5"/>
    <mergeCell ref="L4:L5"/>
    <mergeCell ref="M4:M5"/>
    <mergeCell ref="K16:K17"/>
    <mergeCell ref="I37:I38"/>
    <mergeCell ref="J37:J38"/>
    <mergeCell ref="Q3:Q5"/>
    <mergeCell ref="B40:C40"/>
    <mergeCell ref="B41:C41"/>
    <mergeCell ref="G40:H40"/>
    <mergeCell ref="G41:H41"/>
    <mergeCell ref="E39:F39"/>
    <mergeCell ref="E40:F40"/>
    <mergeCell ref="E41:F41"/>
    <mergeCell ref="G39:H39"/>
    <mergeCell ref="B39:C39"/>
    <mergeCell ref="N37:N38"/>
    <mergeCell ref="L3:N3"/>
    <mergeCell ref="J16:J17"/>
    <mergeCell ref="K24:L24"/>
    <mergeCell ref="B30:C30"/>
    <mergeCell ref="X3:Z4"/>
    <mergeCell ref="AA3:AC4"/>
    <mergeCell ref="U4:W4"/>
    <mergeCell ref="R4:T4"/>
    <mergeCell ref="R3:W3"/>
    <mergeCell ref="N16:N17"/>
    <mergeCell ref="M16:M17"/>
    <mergeCell ref="J4:J5"/>
    <mergeCell ref="B26:C26"/>
    <mergeCell ref="B29:C29"/>
    <mergeCell ref="B27:C27"/>
    <mergeCell ref="I3:K3"/>
    <mergeCell ref="I4:I5"/>
    <mergeCell ref="I16:I17"/>
    <mergeCell ref="I24:J24"/>
  </mergeCells>
  <phoneticPr fontId="2"/>
  <conditionalFormatting sqref="A6:N10 A26:N30 A39:N41">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H35"/>
  <sheetViews>
    <sheetView view="pageBreakPreview" zoomScale="90" zoomScaleNormal="90" zoomScaleSheetLayoutView="90" zoomScalePageLayoutView="90" workbookViewId="0">
      <selection sqref="A1:G34"/>
    </sheetView>
  </sheetViews>
  <sheetFormatPr defaultColWidth="8.85546875" defaultRowHeight="17.100000000000001" customHeight="1" x14ac:dyDescent="0.15"/>
  <cols>
    <col min="1" max="1" width="17.140625" style="2" customWidth="1"/>
    <col min="2" max="3" width="11.7109375" style="2" customWidth="1"/>
    <col min="4" max="4" width="20.28515625" style="2" customWidth="1"/>
    <col min="5" max="6" width="9.7109375" style="2" customWidth="1"/>
    <col min="7" max="7" width="19.7109375" style="2" customWidth="1"/>
    <col min="8" max="8" width="8.85546875" style="2"/>
    <col min="9" max="9" width="13" style="2" customWidth="1"/>
    <col min="10" max="16384" width="8.85546875" style="2"/>
  </cols>
  <sheetData>
    <row r="1" spans="1:7" ht="15" customHeight="1" thickBot="1" x14ac:dyDescent="0.2">
      <c r="A1" s="373" t="s">
        <v>302</v>
      </c>
      <c r="B1" s="373"/>
      <c r="C1" s="373"/>
      <c r="D1" s="373"/>
      <c r="E1" s="373"/>
      <c r="F1" s="373"/>
      <c r="G1" s="367" t="s">
        <v>152</v>
      </c>
    </row>
    <row r="2" spans="1:7" ht="24.95" customHeight="1" x14ac:dyDescent="0.15">
      <c r="A2" s="123" t="s">
        <v>1</v>
      </c>
      <c r="B2" s="891" t="s">
        <v>153</v>
      </c>
      <c r="C2" s="892"/>
      <c r="D2" s="376" t="s">
        <v>154</v>
      </c>
      <c r="E2" s="616" t="s">
        <v>155</v>
      </c>
      <c r="F2" s="618"/>
      <c r="G2" s="347" t="s">
        <v>156</v>
      </c>
    </row>
    <row r="3" spans="1:7" ht="21" customHeight="1" x14ac:dyDescent="0.15">
      <c r="A3" s="85" t="s">
        <v>278</v>
      </c>
      <c r="B3" s="893">
        <v>451</v>
      </c>
      <c r="C3" s="581"/>
      <c r="D3" s="359">
        <v>427015</v>
      </c>
      <c r="E3" s="581">
        <v>272580</v>
      </c>
      <c r="F3" s="581"/>
      <c r="G3" s="192">
        <v>154435</v>
      </c>
    </row>
    <row r="4" spans="1:7" ht="21" customHeight="1" x14ac:dyDescent="0.15">
      <c r="A4" s="85">
        <v>26</v>
      </c>
      <c r="B4" s="894">
        <v>459</v>
      </c>
      <c r="C4" s="895"/>
      <c r="D4" s="359">
        <v>432955</v>
      </c>
      <c r="E4" s="558">
        <v>289235</v>
      </c>
      <c r="F4" s="558"/>
      <c r="G4" s="192">
        <v>143720</v>
      </c>
    </row>
    <row r="5" spans="1:7" ht="21" customHeight="1" x14ac:dyDescent="0.15">
      <c r="A5" s="85">
        <v>27</v>
      </c>
      <c r="B5" s="894">
        <v>461</v>
      </c>
      <c r="C5" s="895"/>
      <c r="D5" s="359">
        <v>437155</v>
      </c>
      <c r="E5" s="558">
        <v>304403</v>
      </c>
      <c r="F5" s="558"/>
      <c r="G5" s="192">
        <v>132752</v>
      </c>
    </row>
    <row r="6" spans="1:7" ht="21" customHeight="1" x14ac:dyDescent="0.15">
      <c r="A6" s="88">
        <v>28</v>
      </c>
      <c r="B6" s="894">
        <v>467</v>
      </c>
      <c r="C6" s="895"/>
      <c r="D6" s="359">
        <v>442315</v>
      </c>
      <c r="E6" s="558">
        <v>319194</v>
      </c>
      <c r="F6" s="558"/>
      <c r="G6" s="192">
        <v>123121</v>
      </c>
    </row>
    <row r="7" spans="1:7" ht="21" customHeight="1" x14ac:dyDescent="0.15">
      <c r="A7" s="85">
        <v>29</v>
      </c>
      <c r="B7" s="894">
        <v>473</v>
      </c>
      <c r="C7" s="895"/>
      <c r="D7" s="359">
        <v>447618</v>
      </c>
      <c r="E7" s="558">
        <v>334593</v>
      </c>
      <c r="F7" s="558"/>
      <c r="G7" s="192">
        <v>113025</v>
      </c>
    </row>
    <row r="8" spans="1:7" ht="21" customHeight="1" x14ac:dyDescent="0.15">
      <c r="A8" s="88">
        <v>30</v>
      </c>
      <c r="B8" s="894">
        <v>476</v>
      </c>
      <c r="C8" s="895"/>
      <c r="D8" s="359">
        <v>453408</v>
      </c>
      <c r="E8" s="558">
        <v>348041</v>
      </c>
      <c r="F8" s="558"/>
      <c r="G8" s="192">
        <v>105367</v>
      </c>
    </row>
    <row r="9" spans="1:7" ht="21" customHeight="1" x14ac:dyDescent="0.15">
      <c r="A9" s="85" t="s">
        <v>257</v>
      </c>
      <c r="B9" s="894">
        <v>481</v>
      </c>
      <c r="C9" s="895"/>
      <c r="D9" s="359">
        <v>460248</v>
      </c>
      <c r="E9" s="558">
        <v>362001</v>
      </c>
      <c r="F9" s="558"/>
      <c r="G9" s="152">
        <v>98247</v>
      </c>
    </row>
    <row r="10" spans="1:7" ht="21" customHeight="1" x14ac:dyDescent="0.15">
      <c r="A10" s="196">
        <v>2</v>
      </c>
      <c r="B10" s="894">
        <v>483</v>
      </c>
      <c r="C10" s="895"/>
      <c r="D10" s="359">
        <v>465048</v>
      </c>
      <c r="E10" s="558">
        <v>374655</v>
      </c>
      <c r="F10" s="558"/>
      <c r="G10" s="152">
        <v>90393</v>
      </c>
    </row>
    <row r="11" spans="1:7" ht="21" customHeight="1" thickBot="1" x14ac:dyDescent="0.2">
      <c r="A11" s="302">
        <v>3</v>
      </c>
      <c r="B11" s="896">
        <v>484</v>
      </c>
      <c r="C11" s="897"/>
      <c r="D11" s="427">
        <v>468708</v>
      </c>
      <c r="E11" s="897">
        <v>390988</v>
      </c>
      <c r="F11" s="897"/>
      <c r="G11" s="303">
        <v>77720</v>
      </c>
    </row>
    <row r="12" spans="1:7" ht="15" customHeight="1" x14ac:dyDescent="0.15">
      <c r="A12" s="373" t="s">
        <v>157</v>
      </c>
      <c r="B12" s="373"/>
      <c r="C12" s="373"/>
      <c r="D12" s="373"/>
      <c r="E12" s="373"/>
      <c r="F12" s="904" t="s">
        <v>254</v>
      </c>
      <c r="G12" s="904"/>
    </row>
    <row r="13" spans="1:7" ht="15" customHeight="1" x14ac:dyDescent="0.15">
      <c r="A13" s="373"/>
      <c r="B13" s="373"/>
      <c r="C13" s="373"/>
      <c r="D13" s="373"/>
      <c r="E13" s="373"/>
      <c r="F13" s="373" t="s">
        <v>246</v>
      </c>
      <c r="G13" s="373"/>
    </row>
    <row r="14" spans="1:7" ht="15" customHeight="1" x14ac:dyDescent="0.15">
      <c r="A14" s="373"/>
      <c r="B14" s="373"/>
      <c r="C14" s="373"/>
      <c r="D14" s="373"/>
      <c r="E14" s="373"/>
      <c r="F14" s="373"/>
      <c r="G14" s="373"/>
    </row>
    <row r="15" spans="1:7" ht="15" customHeight="1" thickBot="1" x14ac:dyDescent="0.2">
      <c r="A15" s="373" t="s">
        <v>369</v>
      </c>
      <c r="B15" s="373"/>
      <c r="C15" s="373"/>
      <c r="D15" s="373"/>
      <c r="E15" s="373"/>
      <c r="F15" s="373"/>
      <c r="G15" s="367" t="s">
        <v>152</v>
      </c>
    </row>
    <row r="16" spans="1:7" ht="24.95" customHeight="1" x14ac:dyDescent="0.15">
      <c r="A16" s="614" t="s">
        <v>158</v>
      </c>
      <c r="B16" s="690" t="s">
        <v>160</v>
      </c>
      <c r="C16" s="685"/>
      <c r="D16" s="687" t="s">
        <v>230</v>
      </c>
      <c r="E16" s="688"/>
      <c r="F16" s="688"/>
      <c r="G16" s="719"/>
    </row>
    <row r="17" spans="1:8" ht="24.95" customHeight="1" x14ac:dyDescent="0.15">
      <c r="A17" s="615"/>
      <c r="B17" s="485"/>
      <c r="C17" s="469"/>
      <c r="D17" s="537" t="s">
        <v>161</v>
      </c>
      <c r="E17" s="543"/>
      <c r="F17" s="537" t="s">
        <v>162</v>
      </c>
      <c r="G17" s="809"/>
    </row>
    <row r="18" spans="1:8" ht="21" customHeight="1" x14ac:dyDescent="0.15">
      <c r="A18" s="88" t="s">
        <v>279</v>
      </c>
      <c r="B18" s="901">
        <v>6151218</v>
      </c>
      <c r="C18" s="586"/>
      <c r="D18" s="586">
        <v>1804947</v>
      </c>
      <c r="E18" s="586"/>
      <c r="F18" s="586">
        <v>4346271</v>
      </c>
      <c r="G18" s="598"/>
    </row>
    <row r="19" spans="1:8" ht="21" customHeight="1" x14ac:dyDescent="0.15">
      <c r="A19" s="88">
        <v>29</v>
      </c>
      <c r="B19" s="902">
        <v>4708807</v>
      </c>
      <c r="C19" s="844"/>
      <c r="D19" s="570">
        <v>662986</v>
      </c>
      <c r="E19" s="570"/>
      <c r="F19" s="570">
        <v>4045821</v>
      </c>
      <c r="G19" s="571"/>
    </row>
    <row r="20" spans="1:8" ht="21" customHeight="1" x14ac:dyDescent="0.15">
      <c r="A20" s="88">
        <v>30</v>
      </c>
      <c r="B20" s="902">
        <v>5345096</v>
      </c>
      <c r="C20" s="844"/>
      <c r="D20" s="570">
        <v>994837</v>
      </c>
      <c r="E20" s="570"/>
      <c r="F20" s="844">
        <v>4350259</v>
      </c>
      <c r="G20" s="571"/>
    </row>
    <row r="21" spans="1:8" ht="21" customHeight="1" x14ac:dyDescent="0.15">
      <c r="A21" s="88" t="s">
        <v>266</v>
      </c>
      <c r="B21" s="902">
        <v>4730470</v>
      </c>
      <c r="C21" s="844"/>
      <c r="D21" s="570">
        <v>440197</v>
      </c>
      <c r="E21" s="570"/>
      <c r="F21" s="844">
        <v>4290273</v>
      </c>
      <c r="G21" s="571"/>
      <c r="H21" s="67"/>
    </row>
    <row r="22" spans="1:8" ht="21" customHeight="1" x14ac:dyDescent="0.15">
      <c r="A22" s="88" t="s">
        <v>280</v>
      </c>
      <c r="B22" s="902">
        <v>5675624</v>
      </c>
      <c r="C22" s="844"/>
      <c r="D22" s="570">
        <v>1159533</v>
      </c>
      <c r="E22" s="570"/>
      <c r="F22" s="844">
        <v>4516091</v>
      </c>
      <c r="G22" s="571"/>
      <c r="H22" s="67"/>
    </row>
    <row r="23" spans="1:8" ht="21" customHeight="1" x14ac:dyDescent="0.15">
      <c r="A23" s="88"/>
      <c r="B23" s="902"/>
      <c r="C23" s="844"/>
      <c r="D23" s="570"/>
      <c r="E23" s="570"/>
      <c r="F23" s="844"/>
      <c r="G23" s="571"/>
      <c r="H23" s="67"/>
    </row>
    <row r="24" spans="1:8" ht="21" customHeight="1" x14ac:dyDescent="0.15">
      <c r="A24" s="88"/>
      <c r="B24" s="902"/>
      <c r="C24" s="844"/>
      <c r="D24" s="570"/>
      <c r="E24" s="570"/>
      <c r="F24" s="844"/>
      <c r="G24" s="571"/>
    </row>
    <row r="25" spans="1:8" ht="21" customHeight="1" x14ac:dyDescent="0.15">
      <c r="A25" s="88" t="s">
        <v>163</v>
      </c>
      <c r="B25" s="902">
        <v>4044013</v>
      </c>
      <c r="C25" s="844"/>
      <c r="D25" s="570">
        <v>1023391</v>
      </c>
      <c r="E25" s="570"/>
      <c r="F25" s="844">
        <v>3020622</v>
      </c>
      <c r="G25" s="571"/>
    </row>
    <row r="26" spans="1:8" ht="21" customHeight="1" x14ac:dyDescent="0.15">
      <c r="A26" s="124" t="s">
        <v>164</v>
      </c>
      <c r="B26" s="903">
        <v>294898</v>
      </c>
      <c r="C26" s="887"/>
      <c r="D26" s="900">
        <v>5536</v>
      </c>
      <c r="E26" s="900"/>
      <c r="F26" s="887">
        <v>289362</v>
      </c>
      <c r="G26" s="888"/>
    </row>
    <row r="27" spans="1:8" ht="21" customHeight="1" x14ac:dyDescent="0.15">
      <c r="A27" s="124" t="s">
        <v>165</v>
      </c>
      <c r="B27" s="903">
        <v>2514395</v>
      </c>
      <c r="C27" s="887"/>
      <c r="D27" s="900">
        <v>752790</v>
      </c>
      <c r="E27" s="900"/>
      <c r="F27" s="887">
        <v>1761605</v>
      </c>
      <c r="G27" s="888"/>
    </row>
    <row r="28" spans="1:8" ht="21" customHeight="1" x14ac:dyDescent="0.15">
      <c r="A28" s="124" t="s">
        <v>166</v>
      </c>
      <c r="B28" s="903">
        <v>1234720</v>
      </c>
      <c r="C28" s="887"/>
      <c r="D28" s="900">
        <v>265065</v>
      </c>
      <c r="E28" s="900"/>
      <c r="F28" s="887">
        <v>969655</v>
      </c>
      <c r="G28" s="888"/>
    </row>
    <row r="29" spans="1:8" ht="21" customHeight="1" x14ac:dyDescent="0.15">
      <c r="A29" s="125"/>
      <c r="B29" s="902"/>
      <c r="C29" s="844"/>
      <c r="D29" s="570"/>
      <c r="E29" s="570"/>
      <c r="F29" s="844"/>
      <c r="G29" s="571"/>
    </row>
    <row r="30" spans="1:8" s="184" customFormat="1" ht="21" customHeight="1" x14ac:dyDescent="0.15">
      <c r="A30" s="88" t="s">
        <v>167</v>
      </c>
      <c r="B30" s="902">
        <v>1074256</v>
      </c>
      <c r="C30" s="844"/>
      <c r="D30" s="570">
        <v>120046</v>
      </c>
      <c r="E30" s="570"/>
      <c r="F30" s="844">
        <v>954210</v>
      </c>
      <c r="G30" s="571"/>
    </row>
    <row r="31" spans="1:8" s="184" customFormat="1" ht="21" customHeight="1" thickBot="1" x14ac:dyDescent="0.2">
      <c r="A31" s="135" t="s">
        <v>168</v>
      </c>
      <c r="B31" s="898">
        <v>557355</v>
      </c>
      <c r="C31" s="899"/>
      <c r="D31" s="889">
        <v>16096</v>
      </c>
      <c r="E31" s="889"/>
      <c r="F31" s="889">
        <v>541259</v>
      </c>
      <c r="G31" s="890"/>
    </row>
    <row r="32" spans="1:8" ht="17.100000000000001" customHeight="1" x14ac:dyDescent="0.15">
      <c r="A32" s="373" t="s">
        <v>253</v>
      </c>
      <c r="B32" s="373"/>
      <c r="C32" s="373"/>
      <c r="D32" s="373"/>
      <c r="E32" s="373"/>
      <c r="F32" s="373"/>
      <c r="G32" s="367" t="s">
        <v>221</v>
      </c>
    </row>
    <row r="33" spans="6:6" ht="17.100000000000001" customHeight="1" x14ac:dyDescent="0.15">
      <c r="F33" s="373" t="s">
        <v>246</v>
      </c>
    </row>
    <row r="35" spans="6:6" ht="15" customHeight="1" x14ac:dyDescent="0.15"/>
  </sheetData>
  <sheetProtection sheet="1"/>
  <mergeCells count="68">
    <mergeCell ref="E2:F2"/>
    <mergeCell ref="E3:F3"/>
    <mergeCell ref="E4:F4"/>
    <mergeCell ref="E5:F5"/>
    <mergeCell ref="A16:A17"/>
    <mergeCell ref="E6:F6"/>
    <mergeCell ref="E7:F7"/>
    <mergeCell ref="E11:F11"/>
    <mergeCell ref="E8:F8"/>
    <mergeCell ref="E9:F9"/>
    <mergeCell ref="E10:F10"/>
    <mergeCell ref="F12:G12"/>
    <mergeCell ref="B27:C27"/>
    <mergeCell ref="B28:C28"/>
    <mergeCell ref="B29:C29"/>
    <mergeCell ref="B30:C30"/>
    <mergeCell ref="D27:E27"/>
    <mergeCell ref="D28:E28"/>
    <mergeCell ref="D29:E29"/>
    <mergeCell ref="D30:E30"/>
    <mergeCell ref="D26:E26"/>
    <mergeCell ref="B18:C18"/>
    <mergeCell ref="B19:C19"/>
    <mergeCell ref="B20:C20"/>
    <mergeCell ref="B21:C21"/>
    <mergeCell ref="B22:C22"/>
    <mergeCell ref="B23:C23"/>
    <mergeCell ref="B24:C24"/>
    <mergeCell ref="B25:C25"/>
    <mergeCell ref="B26:C26"/>
    <mergeCell ref="F21:G21"/>
    <mergeCell ref="F25:G25"/>
    <mergeCell ref="B31:C31"/>
    <mergeCell ref="D17:E17"/>
    <mergeCell ref="D18:E18"/>
    <mergeCell ref="D19:E19"/>
    <mergeCell ref="D20:E20"/>
    <mergeCell ref="D21:E21"/>
    <mergeCell ref="D22:E22"/>
    <mergeCell ref="D23:E23"/>
    <mergeCell ref="D24:E24"/>
    <mergeCell ref="D25:E25"/>
    <mergeCell ref="F29:G29"/>
    <mergeCell ref="F30:G30"/>
    <mergeCell ref="D31:E31"/>
    <mergeCell ref="F17:G17"/>
    <mergeCell ref="F31:G31"/>
    <mergeCell ref="B2:C2"/>
    <mergeCell ref="B3:C3"/>
    <mergeCell ref="B4:C4"/>
    <mergeCell ref="B5:C5"/>
    <mergeCell ref="B6:C6"/>
    <mergeCell ref="B7:C7"/>
    <mergeCell ref="B8:C8"/>
    <mergeCell ref="B9:C9"/>
    <mergeCell ref="B10:C10"/>
    <mergeCell ref="B11:C11"/>
    <mergeCell ref="D16:G16"/>
    <mergeCell ref="B16:C17"/>
    <mergeCell ref="F18:G18"/>
    <mergeCell ref="F19:G19"/>
    <mergeCell ref="F20:G20"/>
    <mergeCell ref="F26:G26"/>
    <mergeCell ref="F27:G27"/>
    <mergeCell ref="F28:G28"/>
    <mergeCell ref="F22:G22"/>
    <mergeCell ref="F23:G23"/>
    <mergeCell ref="F24:G24"/>
  </mergeCells>
  <phoneticPr fontId="2"/>
  <conditionalFormatting sqref="A3:G11 A18:G22 A25:G28 A30:G31">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J48"/>
  <sheetViews>
    <sheetView view="pageBreakPreview" zoomScaleNormal="100" zoomScaleSheetLayoutView="100" workbookViewId="0">
      <selection activeCell="C50" sqref="C50"/>
    </sheetView>
  </sheetViews>
  <sheetFormatPr defaultColWidth="8.85546875" defaultRowHeight="18.95" customHeight="1" x14ac:dyDescent="0.15"/>
  <cols>
    <col min="1" max="1" width="3.42578125" customWidth="1"/>
    <col min="2" max="2" width="5.42578125" customWidth="1"/>
    <col min="3" max="3" width="0.42578125" customWidth="1"/>
    <col min="4" max="4" width="12.42578125" customWidth="1"/>
    <col min="5" max="10" width="12.7109375" customWidth="1"/>
  </cols>
  <sheetData>
    <row r="1" spans="1:10" ht="5.0999999999999996" customHeight="1" x14ac:dyDescent="0.15">
      <c r="A1" s="2"/>
      <c r="B1" s="2"/>
      <c r="C1" s="2"/>
      <c r="D1" s="2"/>
      <c r="E1" s="2"/>
      <c r="F1" s="2"/>
      <c r="G1" s="2"/>
      <c r="H1" s="2"/>
      <c r="I1" s="2"/>
      <c r="J1" s="2"/>
    </row>
    <row r="2" spans="1:10" ht="20.100000000000001" customHeight="1" x14ac:dyDescent="0.15">
      <c r="A2" s="2" t="s">
        <v>303</v>
      </c>
      <c r="B2" s="2"/>
      <c r="C2" s="2"/>
      <c r="D2" s="2"/>
      <c r="E2" s="2"/>
      <c r="F2" s="2"/>
      <c r="G2" s="2"/>
      <c r="H2" s="2"/>
      <c r="I2" s="2"/>
      <c r="J2" s="2"/>
    </row>
    <row r="3" spans="1:10" ht="20.100000000000001" customHeight="1" x14ac:dyDescent="0.15">
      <c r="A3" s="2"/>
      <c r="B3" s="2" t="s">
        <v>252</v>
      </c>
      <c r="C3" s="2"/>
      <c r="D3" s="2"/>
      <c r="E3" s="2"/>
      <c r="F3" s="2"/>
      <c r="G3" s="2"/>
      <c r="H3" s="2"/>
      <c r="I3" s="2"/>
      <c r="J3" s="2"/>
    </row>
    <row r="4" spans="1:10" ht="20.100000000000001" customHeight="1" x14ac:dyDescent="0.15">
      <c r="A4" s="2"/>
      <c r="B4" s="2"/>
      <c r="C4" s="2"/>
      <c r="D4" s="2"/>
      <c r="E4" s="2"/>
      <c r="F4" s="2"/>
      <c r="G4" s="2"/>
      <c r="H4" s="2"/>
      <c r="I4" s="2"/>
      <c r="J4" s="2"/>
    </row>
    <row r="5" spans="1:10" ht="20.100000000000001" customHeight="1" x14ac:dyDescent="0.15">
      <c r="A5" s="2"/>
      <c r="B5" s="2"/>
      <c r="C5" s="2"/>
      <c r="D5" s="2"/>
      <c r="E5" s="2"/>
      <c r="F5" s="2"/>
      <c r="G5" s="2"/>
      <c r="H5" s="2"/>
      <c r="I5" s="2"/>
      <c r="J5" s="2"/>
    </row>
    <row r="6" spans="1:10" ht="20.100000000000001" customHeight="1" x14ac:dyDescent="0.15">
      <c r="A6" s="2" t="s">
        <v>304</v>
      </c>
      <c r="B6" s="2"/>
      <c r="C6" s="2"/>
      <c r="D6" s="2"/>
      <c r="E6" s="2"/>
      <c r="F6" s="2"/>
      <c r="G6" s="2"/>
      <c r="H6" s="2"/>
      <c r="I6" s="2"/>
      <c r="J6" s="2"/>
    </row>
    <row r="7" spans="1:10" ht="20.100000000000001" customHeight="1" x14ac:dyDescent="0.15">
      <c r="A7" s="2"/>
      <c r="B7" s="2" t="s">
        <v>252</v>
      </c>
      <c r="C7" s="2"/>
      <c r="D7" s="2"/>
      <c r="E7" s="2"/>
      <c r="F7" s="2"/>
      <c r="G7" s="2"/>
      <c r="H7" s="2"/>
      <c r="I7" s="2"/>
      <c r="J7" s="2"/>
    </row>
    <row r="8" spans="1:10" ht="20.100000000000001" customHeight="1" x14ac:dyDescent="0.15">
      <c r="A8" s="2"/>
      <c r="B8" s="2"/>
      <c r="C8" s="2"/>
      <c r="D8" s="2"/>
      <c r="E8" s="2"/>
      <c r="F8" s="2"/>
      <c r="G8" s="2"/>
      <c r="H8" s="2"/>
      <c r="I8" s="2"/>
      <c r="J8" s="2"/>
    </row>
    <row r="9" spans="1:10" ht="20.100000000000001" customHeight="1" x14ac:dyDescent="0.15">
      <c r="A9" s="2"/>
      <c r="B9" s="2"/>
      <c r="C9" s="2"/>
      <c r="D9" s="2"/>
      <c r="E9" s="2"/>
      <c r="F9" s="2"/>
      <c r="G9" s="2"/>
      <c r="H9" s="2"/>
      <c r="I9" s="2"/>
      <c r="J9" s="2"/>
    </row>
    <row r="10" spans="1:10" ht="20.100000000000001" customHeight="1" x14ac:dyDescent="0.15">
      <c r="A10" s="2"/>
      <c r="B10" s="2"/>
      <c r="C10" s="2"/>
      <c r="D10" s="2"/>
      <c r="E10" s="2"/>
      <c r="F10" s="2"/>
      <c r="G10" s="2"/>
      <c r="H10" s="2"/>
      <c r="I10" s="2"/>
      <c r="J10" s="2"/>
    </row>
    <row r="11" spans="1:10" ht="20.100000000000001" customHeight="1" x14ac:dyDescent="0.15">
      <c r="A11" s="2"/>
      <c r="B11" s="2"/>
      <c r="C11" s="2"/>
      <c r="D11" s="2"/>
      <c r="E11" s="2"/>
      <c r="F11" s="2"/>
      <c r="G11" s="2"/>
      <c r="H11" s="2"/>
      <c r="I11" s="2"/>
      <c r="J11" s="2"/>
    </row>
    <row r="12" spans="1:10" ht="20.100000000000001" customHeight="1" x14ac:dyDescent="0.15">
      <c r="A12" s="2"/>
      <c r="B12" s="2"/>
      <c r="C12" s="2"/>
      <c r="D12" s="2"/>
      <c r="E12" s="2"/>
      <c r="F12" s="2"/>
      <c r="G12" s="2"/>
      <c r="H12" s="2"/>
      <c r="I12" s="2"/>
      <c r="J12" s="2"/>
    </row>
    <row r="13" spans="1:10" ht="20.100000000000001" customHeight="1" x14ac:dyDescent="0.15">
      <c r="A13" s="2"/>
      <c r="B13" s="2"/>
      <c r="C13" s="2"/>
      <c r="D13" s="2"/>
      <c r="E13" s="2"/>
      <c r="F13" s="2"/>
      <c r="G13" s="2"/>
      <c r="H13" s="2"/>
      <c r="I13" s="2"/>
      <c r="J13" s="2"/>
    </row>
    <row r="14" spans="1:10" ht="20.100000000000001" customHeight="1" x14ac:dyDescent="0.15">
      <c r="A14" s="2"/>
      <c r="B14" s="2"/>
      <c r="C14" s="2"/>
      <c r="D14" s="2"/>
      <c r="E14" s="2"/>
      <c r="F14" s="2"/>
      <c r="G14" s="2"/>
      <c r="H14" s="2"/>
      <c r="I14" s="2"/>
      <c r="J14" s="2"/>
    </row>
    <row r="15" spans="1:10" ht="20.100000000000001" customHeight="1" x14ac:dyDescent="0.15">
      <c r="A15" s="2"/>
      <c r="B15" s="2"/>
      <c r="C15" s="2"/>
      <c r="D15" s="2"/>
      <c r="E15" s="2"/>
      <c r="F15" s="2"/>
      <c r="G15" s="2"/>
      <c r="H15" s="2"/>
      <c r="I15" s="2"/>
      <c r="J15" s="2"/>
    </row>
    <row r="16" spans="1:10" ht="20.100000000000001" customHeight="1" x14ac:dyDescent="0.15">
      <c r="A16" s="2"/>
      <c r="B16" s="2"/>
      <c r="C16" s="2"/>
      <c r="D16" s="2"/>
      <c r="E16" s="2"/>
      <c r="F16" s="2"/>
      <c r="G16" s="2"/>
      <c r="H16" s="2"/>
      <c r="I16" s="2"/>
      <c r="J16" s="2"/>
    </row>
    <row r="17" spans="1:10" ht="20.100000000000001" customHeight="1" x14ac:dyDescent="0.15">
      <c r="A17" s="2"/>
      <c r="B17" s="2"/>
      <c r="C17" s="2"/>
      <c r="D17" s="2"/>
      <c r="E17" s="2"/>
      <c r="F17" s="2"/>
      <c r="G17" s="2"/>
      <c r="H17" s="2"/>
      <c r="I17" s="2"/>
      <c r="J17" s="2"/>
    </row>
    <row r="18" spans="1:10" ht="20.100000000000001" customHeight="1" x14ac:dyDescent="0.15">
      <c r="A18" s="2"/>
      <c r="B18" s="2"/>
      <c r="C18" s="2"/>
      <c r="D18" s="2"/>
      <c r="E18" s="2"/>
      <c r="F18" s="2"/>
      <c r="G18" s="2"/>
      <c r="H18" s="2"/>
      <c r="I18" s="2"/>
      <c r="J18" s="2"/>
    </row>
    <row r="19" spans="1:10" ht="20.100000000000001" customHeight="1" x14ac:dyDescent="0.15">
      <c r="A19" s="2"/>
      <c r="B19" s="2"/>
      <c r="C19" s="2"/>
      <c r="D19" s="2"/>
      <c r="E19" s="2"/>
      <c r="F19" s="2"/>
      <c r="G19" s="2"/>
      <c r="H19" s="2"/>
      <c r="I19" s="2"/>
      <c r="J19" s="2"/>
    </row>
    <row r="20" spans="1:10" ht="20.100000000000001" customHeight="1" x14ac:dyDescent="0.15">
      <c r="A20" s="2"/>
      <c r="B20" s="2"/>
      <c r="C20" s="2"/>
      <c r="D20" s="2"/>
      <c r="E20" s="2"/>
      <c r="F20" s="2"/>
      <c r="G20" s="2"/>
      <c r="H20" s="2"/>
      <c r="I20" s="2"/>
      <c r="J20" s="2"/>
    </row>
    <row r="21" spans="1:10" ht="20.100000000000001" customHeight="1" x14ac:dyDescent="0.15">
      <c r="A21" s="2"/>
      <c r="B21" s="2"/>
      <c r="C21" s="2"/>
      <c r="D21" s="2"/>
      <c r="E21" s="2"/>
      <c r="F21" s="2"/>
      <c r="G21" s="2"/>
      <c r="H21" s="2"/>
      <c r="I21" s="2"/>
      <c r="J21" s="2"/>
    </row>
    <row r="22" spans="1:10" ht="20.100000000000001" customHeight="1" x14ac:dyDescent="0.15">
      <c r="A22" s="2"/>
      <c r="B22" s="2"/>
      <c r="C22" s="2"/>
      <c r="D22" s="2"/>
      <c r="E22" s="2"/>
      <c r="F22" s="2"/>
      <c r="G22" s="2"/>
      <c r="H22" s="2"/>
      <c r="I22" s="2"/>
      <c r="J22" s="2"/>
    </row>
    <row r="23" spans="1:10" ht="20.100000000000001" customHeight="1" x14ac:dyDescent="0.15">
      <c r="A23" s="2"/>
      <c r="B23" s="2"/>
      <c r="C23" s="2"/>
      <c r="D23" s="2"/>
      <c r="E23" s="2"/>
      <c r="F23" s="2"/>
      <c r="G23" s="2"/>
      <c r="H23" s="2"/>
      <c r="I23" s="2"/>
      <c r="J23" s="2"/>
    </row>
    <row r="24" spans="1:10" ht="20.100000000000001" customHeight="1" x14ac:dyDescent="0.15">
      <c r="A24" s="2"/>
      <c r="B24" s="2"/>
      <c r="C24" s="2"/>
      <c r="D24" s="2"/>
      <c r="E24" s="2"/>
      <c r="F24" s="2"/>
      <c r="G24" s="2"/>
      <c r="H24" s="2"/>
      <c r="I24" s="2"/>
      <c r="J24" s="2"/>
    </row>
    <row r="25" spans="1:10" ht="16.5" customHeight="1" x14ac:dyDescent="0.15">
      <c r="A25" s="2"/>
      <c r="B25" s="2"/>
      <c r="C25" s="2"/>
      <c r="D25" s="2"/>
      <c r="E25" s="2"/>
      <c r="F25" s="2"/>
      <c r="G25" s="2"/>
      <c r="H25" s="2"/>
      <c r="I25" s="2"/>
      <c r="J25" s="2"/>
    </row>
    <row r="26" spans="1:10" ht="20.100000000000001" customHeight="1" x14ac:dyDescent="0.15">
      <c r="A26" s="2"/>
      <c r="B26" s="2"/>
      <c r="C26" s="2"/>
      <c r="D26" s="2"/>
      <c r="E26" s="2"/>
      <c r="F26" s="2"/>
      <c r="G26" s="2"/>
      <c r="H26" s="2"/>
      <c r="I26" s="2"/>
      <c r="J26" s="2"/>
    </row>
    <row r="27" spans="1:10" ht="20.100000000000001" customHeight="1" x14ac:dyDescent="0.15">
      <c r="A27" s="2"/>
      <c r="B27" s="2"/>
      <c r="C27" s="2"/>
      <c r="D27" s="2"/>
      <c r="E27" s="2"/>
      <c r="F27" s="2"/>
      <c r="G27" s="2"/>
      <c r="H27" s="2"/>
      <c r="I27" s="2"/>
      <c r="J27" s="2"/>
    </row>
    <row r="28" spans="1:10" ht="20.100000000000001" customHeight="1" x14ac:dyDescent="0.15">
      <c r="A28" s="2"/>
      <c r="B28" s="2"/>
      <c r="C28" s="2"/>
      <c r="D28" s="2"/>
      <c r="E28" s="2"/>
      <c r="F28" s="2"/>
      <c r="G28" s="2"/>
      <c r="H28" s="2"/>
      <c r="I28" s="2"/>
      <c r="J28" s="2"/>
    </row>
    <row r="29" spans="1:10" ht="20.100000000000001" customHeight="1" x14ac:dyDescent="0.15">
      <c r="A29" s="2"/>
      <c r="B29" s="2"/>
      <c r="C29" s="2"/>
      <c r="D29" s="2"/>
      <c r="E29" s="2"/>
      <c r="F29" s="2"/>
      <c r="G29" s="2"/>
      <c r="H29" s="2"/>
      <c r="I29" s="2"/>
      <c r="J29" s="2"/>
    </row>
    <row r="30" spans="1:10" ht="20.100000000000001" customHeight="1" x14ac:dyDescent="0.15">
      <c r="A30" s="2"/>
      <c r="B30" s="2"/>
      <c r="C30" s="2"/>
      <c r="D30" s="2"/>
      <c r="E30" s="2"/>
      <c r="F30" s="2"/>
      <c r="G30" s="2"/>
      <c r="H30" s="2"/>
      <c r="I30" s="2"/>
      <c r="J30" s="2"/>
    </row>
    <row r="31" spans="1:10" ht="20.100000000000001" customHeight="1" x14ac:dyDescent="0.15">
      <c r="A31" s="2"/>
      <c r="B31" s="2"/>
      <c r="C31" s="2"/>
      <c r="D31" s="2"/>
      <c r="E31" s="2"/>
      <c r="F31" s="2"/>
      <c r="G31" s="2"/>
      <c r="H31" s="2"/>
      <c r="I31" s="2"/>
      <c r="J31" s="2"/>
    </row>
    <row r="32" spans="1:10" ht="20.100000000000001" customHeight="1" x14ac:dyDescent="0.15">
      <c r="A32" s="2"/>
      <c r="B32" s="2"/>
      <c r="C32" s="2"/>
      <c r="D32" s="2"/>
      <c r="E32" s="2"/>
      <c r="F32" s="2"/>
      <c r="G32" s="2"/>
      <c r="H32" s="2"/>
      <c r="I32" s="2"/>
      <c r="J32" s="2"/>
    </row>
    <row r="33" spans="1:10" ht="20.100000000000001" customHeight="1" x14ac:dyDescent="0.15">
      <c r="A33" s="2"/>
      <c r="B33" s="2"/>
      <c r="C33" s="2"/>
      <c r="D33" s="2"/>
      <c r="E33" s="2"/>
      <c r="F33" s="2"/>
      <c r="G33" s="2"/>
      <c r="H33" s="2"/>
      <c r="I33" s="2"/>
      <c r="J33" s="2"/>
    </row>
    <row r="34" spans="1:10" ht="20.100000000000001" customHeight="1" x14ac:dyDescent="0.15">
      <c r="A34" s="2"/>
      <c r="B34" s="2"/>
      <c r="C34" s="2"/>
      <c r="D34" s="2"/>
      <c r="E34" s="2"/>
      <c r="F34" s="2"/>
      <c r="G34" s="2"/>
      <c r="H34" s="2"/>
      <c r="I34" s="2"/>
      <c r="J34" s="2"/>
    </row>
    <row r="35" spans="1:10" ht="20.100000000000001" customHeight="1" x14ac:dyDescent="0.15">
      <c r="A35" s="2"/>
      <c r="B35" s="2"/>
      <c r="C35" s="2"/>
      <c r="D35" s="2"/>
      <c r="E35" s="2"/>
      <c r="F35" s="2"/>
      <c r="G35" s="2"/>
      <c r="H35" s="2"/>
      <c r="I35" s="2"/>
      <c r="J35" s="2"/>
    </row>
    <row r="36" spans="1:10" ht="20.100000000000001" customHeight="1" x14ac:dyDescent="0.15">
      <c r="A36" s="2"/>
      <c r="B36" s="2"/>
      <c r="C36" s="2"/>
      <c r="D36" s="2"/>
      <c r="E36" s="2"/>
      <c r="F36" s="2"/>
      <c r="G36" s="2"/>
      <c r="H36" s="2"/>
      <c r="I36" s="2"/>
      <c r="J36" s="2"/>
    </row>
    <row r="37" spans="1:10" ht="20.100000000000001" customHeight="1" x14ac:dyDescent="0.15">
      <c r="A37" s="2"/>
      <c r="B37" s="2"/>
      <c r="C37" s="2"/>
      <c r="D37" s="2"/>
      <c r="E37" s="2"/>
      <c r="F37" s="2"/>
      <c r="G37" s="2"/>
      <c r="H37" s="2"/>
      <c r="I37" s="2"/>
      <c r="J37" s="2"/>
    </row>
    <row r="38" spans="1:10" ht="20.100000000000001" customHeight="1" x14ac:dyDescent="0.15">
      <c r="A38" s="2"/>
      <c r="B38" s="2"/>
      <c r="C38" s="2"/>
      <c r="D38" s="2"/>
      <c r="E38" s="2"/>
      <c r="F38" s="2"/>
      <c r="G38" s="2"/>
      <c r="H38" s="2"/>
      <c r="I38" s="2"/>
      <c r="J38" s="2"/>
    </row>
    <row r="39" spans="1:10" ht="20.100000000000001" customHeight="1" x14ac:dyDescent="0.15">
      <c r="A39" s="2"/>
      <c r="B39" s="2"/>
      <c r="C39" s="2"/>
      <c r="D39" s="2"/>
      <c r="E39" s="2"/>
      <c r="F39" s="2"/>
      <c r="G39" s="2"/>
      <c r="H39" s="2"/>
      <c r="I39" s="2"/>
      <c r="J39" s="2"/>
    </row>
    <row r="40" spans="1:10" ht="20.100000000000001" customHeight="1" x14ac:dyDescent="0.15">
      <c r="A40" s="2"/>
      <c r="B40" s="2"/>
      <c r="C40" s="2"/>
      <c r="D40" s="2"/>
      <c r="E40" s="2"/>
      <c r="F40" s="2"/>
      <c r="G40" s="2"/>
      <c r="H40" s="2"/>
      <c r="I40" s="2"/>
      <c r="J40" s="2"/>
    </row>
    <row r="41" spans="1:10" ht="20.100000000000001" customHeight="1" x14ac:dyDescent="0.15">
      <c r="A41" s="2"/>
      <c r="B41" s="2"/>
      <c r="C41" s="2"/>
      <c r="D41" s="2"/>
      <c r="E41" s="2"/>
      <c r="F41" s="2"/>
      <c r="G41" s="2"/>
      <c r="H41" s="2"/>
      <c r="I41" s="2"/>
      <c r="J41" s="2"/>
    </row>
    <row r="42" spans="1:10" ht="20.100000000000001" customHeight="1" x14ac:dyDescent="0.15">
      <c r="A42" s="2"/>
      <c r="B42" s="2"/>
      <c r="C42" s="2"/>
      <c r="D42" s="2"/>
      <c r="E42" s="2"/>
      <c r="F42" s="2"/>
      <c r="G42" s="2"/>
      <c r="H42" s="2"/>
      <c r="I42" s="2"/>
      <c r="J42" s="2"/>
    </row>
    <row r="43" spans="1:10" ht="20.100000000000001" customHeight="1" x14ac:dyDescent="0.15">
      <c r="A43" s="2"/>
      <c r="B43" s="2"/>
      <c r="C43" s="2"/>
      <c r="D43" s="2"/>
      <c r="E43" s="2"/>
      <c r="F43" s="2"/>
      <c r="G43" s="2"/>
      <c r="H43" s="2"/>
      <c r="I43" s="2"/>
      <c r="J43" s="2"/>
    </row>
    <row r="44" spans="1:10" ht="20.100000000000001" customHeight="1" x14ac:dyDescent="0.15"/>
    <row r="45" spans="1:10" ht="20.100000000000001" customHeight="1" x14ac:dyDescent="0.15"/>
    <row r="46" spans="1:10" ht="16.5" customHeight="1" x14ac:dyDescent="0.15"/>
    <row r="47" spans="1:10" ht="16.5" customHeight="1" x14ac:dyDescent="0.15"/>
    <row r="48" spans="1:10" ht="16.5" customHeight="1" x14ac:dyDescent="0.15"/>
  </sheetData>
  <sheetProtection sheet="1"/>
  <phoneticPr fontId="2"/>
  <printOptions horizontalCentered="1"/>
  <pageMargins left="0.59055118110236227" right="0.59055118110236227" top="0.59055118110236227" bottom="0.59055118110236227" header="0.39370078740157483" footer="0.39370078740157483"/>
  <pageSetup paperSize="9" scale="96"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N132"/>
  <sheetViews>
    <sheetView tabSelected="1" topLeftCell="A91" zoomScale="90" zoomScaleNormal="90" zoomScaleSheetLayoutView="90" zoomScalePageLayoutView="90" workbookViewId="0">
      <selection activeCell="H101" sqref="H101:K116"/>
    </sheetView>
  </sheetViews>
  <sheetFormatPr defaultColWidth="8.85546875" defaultRowHeight="12" x14ac:dyDescent="0.15"/>
  <cols>
    <col min="1" max="6" width="16.42578125" customWidth="1"/>
    <col min="8" max="8" width="17.42578125" style="34" customWidth="1"/>
    <col min="9" max="13" width="14.7109375" customWidth="1"/>
  </cols>
  <sheetData>
    <row r="1" spans="1:14" ht="17.25" x14ac:dyDescent="0.15">
      <c r="A1" s="905" t="s">
        <v>169</v>
      </c>
      <c r="B1" s="905"/>
      <c r="C1" s="905"/>
      <c r="D1" s="905"/>
      <c r="E1" s="905"/>
      <c r="F1" s="905"/>
      <c r="G1" s="435"/>
      <c r="H1" s="442"/>
      <c r="I1" s="435"/>
      <c r="J1" s="435"/>
      <c r="K1" s="435"/>
      <c r="L1" s="435"/>
      <c r="M1" s="435"/>
    </row>
    <row r="2" spans="1:14" x14ac:dyDescent="0.15">
      <c r="G2" s="435"/>
      <c r="H2" s="442"/>
      <c r="I2" s="435"/>
      <c r="J2" s="435"/>
      <c r="K2" s="435"/>
      <c r="L2" s="435"/>
      <c r="M2" s="435"/>
    </row>
    <row r="3" spans="1:14" x14ac:dyDescent="0.15">
      <c r="G3" s="435"/>
      <c r="H3" s="442"/>
      <c r="I3" s="435"/>
      <c r="J3" s="435"/>
      <c r="K3" s="435"/>
      <c r="L3" s="435"/>
      <c r="M3" s="435"/>
    </row>
    <row r="4" spans="1:14" x14ac:dyDescent="0.15">
      <c r="G4" s="435"/>
      <c r="H4" s="442"/>
      <c r="I4" s="435"/>
      <c r="J4" s="435"/>
      <c r="K4" s="435"/>
      <c r="L4" s="435"/>
      <c r="M4" s="435"/>
    </row>
    <row r="5" spans="1:14" x14ac:dyDescent="0.15">
      <c r="A5" s="906" t="s">
        <v>305</v>
      </c>
      <c r="B5" s="906"/>
      <c r="C5" s="906"/>
      <c r="D5" s="906" t="s">
        <v>306</v>
      </c>
      <c r="E5" s="906"/>
      <c r="F5" s="906"/>
      <c r="G5" s="435"/>
      <c r="H5" s="442"/>
      <c r="I5" s="435"/>
      <c r="J5" s="435"/>
      <c r="K5" s="435"/>
      <c r="L5" s="435"/>
      <c r="M5" s="435"/>
    </row>
    <row r="6" spans="1:14" x14ac:dyDescent="0.15">
      <c r="B6" s="35" t="s">
        <v>205</v>
      </c>
      <c r="E6" s="35" t="s">
        <v>206</v>
      </c>
      <c r="G6" s="435"/>
      <c r="H6" s="443"/>
      <c r="I6" s="444" t="str">
        <f>'－133－'!E17</f>
        <v>令和元年度</v>
      </c>
      <c r="J6" s="444" t="str">
        <f>'－133－'!I17</f>
        <v>令和2年度</v>
      </c>
      <c r="K6" s="444" t="str">
        <f>'－133－'!E31</f>
        <v>令和3年度</v>
      </c>
      <c r="L6" s="444" t="str">
        <f>'－133－'!I31</f>
        <v>令和4年度</v>
      </c>
      <c r="M6" s="435"/>
    </row>
    <row r="7" spans="1:14" x14ac:dyDescent="0.15">
      <c r="G7" s="435"/>
      <c r="H7" s="443" t="s">
        <v>170</v>
      </c>
      <c r="I7" s="445">
        <f>'－133－'!E19</f>
        <v>631</v>
      </c>
      <c r="J7" s="445">
        <f>'－133－'!I19</f>
        <v>624</v>
      </c>
      <c r="K7" s="445">
        <f>'－133－'!E33</f>
        <v>615</v>
      </c>
      <c r="L7" s="445">
        <f>'－133－'!I33</f>
        <v>613</v>
      </c>
      <c r="M7" s="435"/>
      <c r="N7" s="1"/>
    </row>
    <row r="8" spans="1:14" x14ac:dyDescent="0.15">
      <c r="G8" s="435"/>
      <c r="H8" s="443" t="s">
        <v>171</v>
      </c>
      <c r="I8" s="445">
        <f>'－133－'!E20</f>
        <v>614</v>
      </c>
      <c r="J8" s="445">
        <f>'－133－'!I20</f>
        <v>623</v>
      </c>
      <c r="K8" s="445">
        <f>'－133－'!E34</f>
        <v>599</v>
      </c>
      <c r="L8" s="445">
        <f>'－133－'!I34</f>
        <v>580</v>
      </c>
      <c r="M8" s="435"/>
      <c r="N8" s="1"/>
    </row>
    <row r="9" spans="1:14" x14ac:dyDescent="0.15">
      <c r="G9" s="435"/>
      <c r="H9" s="443" t="s">
        <v>172</v>
      </c>
      <c r="I9" s="445">
        <f>'－133－'!E21</f>
        <v>658</v>
      </c>
      <c r="J9" s="445">
        <f>'－133－'!I21</f>
        <v>655</v>
      </c>
      <c r="K9" s="445">
        <f>'－133－'!E35</f>
        <v>628</v>
      </c>
      <c r="L9" s="445">
        <f>'－133－'!I35</f>
        <v>592</v>
      </c>
      <c r="M9" s="435"/>
      <c r="N9" s="1"/>
    </row>
    <row r="10" spans="1:14" x14ac:dyDescent="0.15">
      <c r="G10" s="435"/>
      <c r="H10" s="443" t="s">
        <v>173</v>
      </c>
      <c r="I10" s="445">
        <f>'－133－'!E22</f>
        <v>984</v>
      </c>
      <c r="J10" s="445">
        <f>'－133－'!I22</f>
        <v>952</v>
      </c>
      <c r="K10" s="445">
        <f>'－133－'!E36</f>
        <v>901</v>
      </c>
      <c r="L10" s="445">
        <f>'－133－'!I36</f>
        <v>890</v>
      </c>
      <c r="M10" s="435"/>
      <c r="N10" s="1"/>
    </row>
    <row r="11" spans="1:14" x14ac:dyDescent="0.15">
      <c r="G11" s="435"/>
      <c r="H11" s="443" t="s">
        <v>174</v>
      </c>
      <c r="I11" s="445">
        <f>'－133－'!E23</f>
        <v>469</v>
      </c>
      <c r="J11" s="445">
        <f>'－133－'!I23</f>
        <v>459</v>
      </c>
      <c r="K11" s="445">
        <f>'－133－'!E37</f>
        <v>468</v>
      </c>
      <c r="L11" s="445">
        <f>'－133－'!I37</f>
        <v>480</v>
      </c>
      <c r="M11" s="435"/>
      <c r="N11" s="1"/>
    </row>
    <row r="12" spans="1:14" x14ac:dyDescent="0.15">
      <c r="G12" s="435"/>
      <c r="H12" s="443" t="s">
        <v>175</v>
      </c>
      <c r="I12" s="445">
        <f>'－133－'!E24</f>
        <v>1037</v>
      </c>
      <c r="J12" s="445">
        <f>'－133－'!I24</f>
        <v>1008</v>
      </c>
      <c r="K12" s="445">
        <f>'－133－'!E38</f>
        <v>999</v>
      </c>
      <c r="L12" s="445">
        <f>'－133－'!I38</f>
        <v>992</v>
      </c>
      <c r="M12" s="435"/>
      <c r="N12" s="1"/>
    </row>
    <row r="13" spans="1:14" x14ac:dyDescent="0.15">
      <c r="G13" s="435"/>
      <c r="H13" s="443" t="s">
        <v>176</v>
      </c>
      <c r="I13" s="445">
        <f>'－133－'!E25</f>
        <v>565</v>
      </c>
      <c r="J13" s="445">
        <f>'－133－'!I25</f>
        <v>565</v>
      </c>
      <c r="K13" s="445">
        <f>'－133－'!E39</f>
        <v>554</v>
      </c>
      <c r="L13" s="445">
        <f>'－133－'!I39</f>
        <v>527</v>
      </c>
      <c r="M13" s="435"/>
      <c r="N13" s="1"/>
    </row>
    <row r="14" spans="1:14" x14ac:dyDescent="0.15">
      <c r="G14" s="435"/>
      <c r="H14" s="443" t="s">
        <v>177</v>
      </c>
      <c r="I14" s="445">
        <f>'－133－'!E26</f>
        <v>965</v>
      </c>
      <c r="J14" s="445">
        <f>'－133－'!I26</f>
        <v>990</v>
      </c>
      <c r="K14" s="445">
        <f>'－133－'!E40</f>
        <v>980</v>
      </c>
      <c r="L14" s="445">
        <f>'－133－'!I40</f>
        <v>952</v>
      </c>
      <c r="M14" s="435"/>
      <c r="N14" s="1"/>
    </row>
    <row r="15" spans="1:14" x14ac:dyDescent="0.15">
      <c r="G15" s="435"/>
      <c r="H15" s="443" t="s">
        <v>178</v>
      </c>
      <c r="I15" s="445">
        <f>'－133－'!E27</f>
        <v>783</v>
      </c>
      <c r="J15" s="445">
        <f>'－133－'!I27</f>
        <v>733</v>
      </c>
      <c r="K15" s="445">
        <f>'－133－'!E41</f>
        <v>720</v>
      </c>
      <c r="L15" s="445">
        <f>'－133－'!I41</f>
        <v>701</v>
      </c>
      <c r="M15" s="435"/>
      <c r="N15" s="1"/>
    </row>
    <row r="16" spans="1:14" x14ac:dyDescent="0.15">
      <c r="G16" s="435"/>
      <c r="H16" s="443" t="s">
        <v>179</v>
      </c>
      <c r="I16" s="445">
        <f>'－133－'!E28</f>
        <v>716</v>
      </c>
      <c r="J16" s="445">
        <f>'－133－'!I28</f>
        <v>696</v>
      </c>
      <c r="K16" s="445">
        <f>'－133－'!E42</f>
        <v>711</v>
      </c>
      <c r="L16" s="445">
        <f>'－133－'!I42</f>
        <v>695</v>
      </c>
      <c r="M16" s="435"/>
      <c r="N16" s="1"/>
    </row>
    <row r="17" spans="7:14" x14ac:dyDescent="0.15">
      <c r="G17" s="435"/>
      <c r="H17" s="443" t="s">
        <v>180</v>
      </c>
      <c r="I17" s="445">
        <f>'－133－'!E29</f>
        <v>547</v>
      </c>
      <c r="J17" s="445">
        <f>'－133－'!I29</f>
        <v>539</v>
      </c>
      <c r="K17" s="445">
        <f>'－133－'!E43</f>
        <v>580</v>
      </c>
      <c r="L17" s="445">
        <f>'－133－'!I43</f>
        <v>600</v>
      </c>
      <c r="M17" s="435"/>
      <c r="N17" s="1"/>
    </row>
    <row r="18" spans="7:14" x14ac:dyDescent="0.15">
      <c r="G18" s="435"/>
      <c r="H18" s="442"/>
      <c r="I18" s="435"/>
      <c r="J18" s="435"/>
      <c r="K18" s="435"/>
      <c r="L18" s="435"/>
      <c r="M18" s="435"/>
    </row>
    <row r="19" spans="7:14" x14ac:dyDescent="0.15">
      <c r="G19" s="435"/>
      <c r="H19" s="442"/>
      <c r="I19" s="435"/>
      <c r="J19" s="435"/>
      <c r="K19" s="435"/>
      <c r="L19" s="435"/>
      <c r="M19" s="435"/>
    </row>
    <row r="20" spans="7:14" x14ac:dyDescent="0.15">
      <c r="G20" s="435"/>
      <c r="H20" s="443"/>
      <c r="I20" s="444" t="str">
        <f>'－136－'!B39</f>
        <v>平成30年度</v>
      </c>
      <c r="J20" s="444" t="str">
        <f>'－136－'!F39</f>
        <v>令和元年度</v>
      </c>
      <c r="K20" s="444" t="str">
        <f>'－137－'!J39</f>
        <v>令和2年度</v>
      </c>
      <c r="L20" s="444" t="str">
        <f>'－137－'!M39</f>
        <v>令和3年度</v>
      </c>
      <c r="M20" s="444" t="str">
        <f>'－137－'!O39</f>
        <v>令和4年度</v>
      </c>
    </row>
    <row r="21" spans="7:14" x14ac:dyDescent="0.15">
      <c r="G21" s="435"/>
      <c r="H21" s="443" t="s">
        <v>181</v>
      </c>
      <c r="I21" s="445">
        <f>'－136－'!B41</f>
        <v>719</v>
      </c>
      <c r="J21" s="445">
        <f>'－136－'!F41</f>
        <v>729</v>
      </c>
      <c r="K21" s="445">
        <f>'－137－'!J41</f>
        <v>738</v>
      </c>
      <c r="L21" s="445">
        <f>'－137－'!M41</f>
        <v>698</v>
      </c>
      <c r="M21" s="445">
        <f>'－137－'!O41</f>
        <v>699</v>
      </c>
      <c r="N21" s="1"/>
    </row>
    <row r="22" spans="7:14" x14ac:dyDescent="0.15">
      <c r="G22" s="435"/>
      <c r="H22" s="443" t="s">
        <v>182</v>
      </c>
      <c r="I22" s="445">
        <f>'－136－'!B42</f>
        <v>833</v>
      </c>
      <c r="J22" s="445">
        <f>'－136－'!F42</f>
        <v>859</v>
      </c>
      <c r="K22" s="445">
        <f>'－137－'!J42</f>
        <v>927</v>
      </c>
      <c r="L22" s="445">
        <f>'－137－'!M42</f>
        <v>959</v>
      </c>
      <c r="M22" s="445">
        <f>'－137－'!O42</f>
        <v>926</v>
      </c>
      <c r="N22" s="1"/>
    </row>
    <row r="23" spans="7:14" x14ac:dyDescent="0.15">
      <c r="G23" s="435"/>
      <c r="H23" s="443" t="s">
        <v>183</v>
      </c>
      <c r="I23" s="445">
        <f>'－136－'!B43</f>
        <v>824</v>
      </c>
      <c r="J23" s="445">
        <f>'－136－'!F43</f>
        <v>832</v>
      </c>
      <c r="K23" s="445">
        <f>'－137－'!J43</f>
        <v>839</v>
      </c>
      <c r="L23" s="445">
        <f>'－137－'!M43</f>
        <v>860</v>
      </c>
      <c r="M23" s="445">
        <f>'－137－'!O43</f>
        <v>874</v>
      </c>
      <c r="N23" s="1"/>
    </row>
    <row r="24" spans="7:14" x14ac:dyDescent="0.15">
      <c r="G24" s="435"/>
      <c r="H24" s="443" t="s">
        <v>184</v>
      </c>
      <c r="I24" s="445">
        <f>'－136－'!B44</f>
        <v>765</v>
      </c>
      <c r="J24" s="445">
        <f>'－136－'!F44</f>
        <v>788</v>
      </c>
      <c r="K24" s="445">
        <f>'－137－'!J44</f>
        <v>783</v>
      </c>
      <c r="L24" s="445">
        <f>'－137－'!M44</f>
        <v>803</v>
      </c>
      <c r="M24" s="445">
        <f>'－137－'!O44</f>
        <v>781</v>
      </c>
      <c r="N24" s="1"/>
    </row>
    <row r="25" spans="7:14" x14ac:dyDescent="0.15">
      <c r="G25" s="435"/>
      <c r="H25" s="443" t="s">
        <v>185</v>
      </c>
      <c r="I25" s="445">
        <f>'－136－'!B45</f>
        <v>427</v>
      </c>
      <c r="J25" s="445">
        <f>'－136－'!F45</f>
        <v>456</v>
      </c>
      <c r="K25" s="445">
        <f>'－137－'!J45</f>
        <v>511</v>
      </c>
      <c r="L25" s="445">
        <f>'－137－'!M45</f>
        <v>494</v>
      </c>
      <c r="M25" s="445">
        <f>'－137－'!O45</f>
        <v>472</v>
      </c>
      <c r="N25" s="1"/>
    </row>
    <row r="26" spans="7:14" x14ac:dyDescent="0.15">
      <c r="G26" s="435"/>
      <c r="H26" s="443" t="s">
        <v>417</v>
      </c>
      <c r="I26" s="445">
        <f>'－136－'!B46</f>
        <v>627</v>
      </c>
      <c r="J26" s="445">
        <f>'－136－'!F46</f>
        <v>625</v>
      </c>
      <c r="K26" s="445">
        <f>'－137－'!J46</f>
        <v>634</v>
      </c>
      <c r="L26" s="445">
        <f>'－137－'!M46</f>
        <v>631</v>
      </c>
      <c r="M26" s="445">
        <f>'－137－'!O46</f>
        <v>644</v>
      </c>
      <c r="N26" s="1"/>
    </row>
    <row r="27" spans="7:14" x14ac:dyDescent="0.15">
      <c r="G27" s="435"/>
      <c r="H27" s="442"/>
      <c r="I27" s="435"/>
      <c r="J27" s="435"/>
      <c r="K27" s="435"/>
      <c r="L27" s="446"/>
      <c r="M27" s="435"/>
    </row>
    <row r="28" spans="7:14" x14ac:dyDescent="0.15">
      <c r="G28" s="435"/>
      <c r="H28" s="442"/>
      <c r="I28" s="435"/>
      <c r="J28" s="435"/>
      <c r="K28" s="435"/>
      <c r="L28" s="435"/>
      <c r="M28" s="435"/>
    </row>
    <row r="29" spans="7:14" x14ac:dyDescent="0.15">
      <c r="G29" s="435"/>
      <c r="H29" s="442"/>
      <c r="I29" s="435"/>
      <c r="J29" s="435"/>
      <c r="K29" s="435"/>
      <c r="L29" s="435"/>
      <c r="M29" s="435"/>
    </row>
    <row r="30" spans="7:14" x14ac:dyDescent="0.15">
      <c r="G30" s="435"/>
      <c r="H30" s="442"/>
      <c r="I30" s="435"/>
      <c r="J30" s="435"/>
      <c r="K30" s="435"/>
      <c r="L30" s="435"/>
      <c r="M30" s="435"/>
    </row>
    <row r="31" spans="7:14" x14ac:dyDescent="0.15">
      <c r="G31" s="435"/>
      <c r="H31" s="442"/>
      <c r="I31" s="435"/>
      <c r="J31" s="435"/>
      <c r="K31" s="435"/>
      <c r="L31" s="435"/>
      <c r="M31" s="435"/>
    </row>
    <row r="32" spans="7:14" x14ac:dyDescent="0.15">
      <c r="G32" s="435"/>
      <c r="H32" s="442"/>
      <c r="I32" s="435"/>
      <c r="J32" s="435"/>
      <c r="K32" s="435"/>
      <c r="L32" s="435"/>
      <c r="M32" s="435"/>
    </row>
    <row r="33" spans="1:14" x14ac:dyDescent="0.15">
      <c r="G33" s="435"/>
      <c r="H33" s="442"/>
      <c r="I33" s="435"/>
      <c r="J33" s="435"/>
      <c r="K33" s="435"/>
      <c r="L33" s="435"/>
      <c r="M33" s="435"/>
    </row>
    <row r="34" spans="1:14" x14ac:dyDescent="0.15">
      <c r="G34" s="435"/>
      <c r="H34" s="442"/>
      <c r="I34" s="435"/>
      <c r="J34" s="435"/>
      <c r="K34" s="435"/>
      <c r="L34" s="435"/>
      <c r="M34" s="435"/>
    </row>
    <row r="35" spans="1:14" x14ac:dyDescent="0.15">
      <c r="G35" s="435"/>
      <c r="H35" s="442"/>
      <c r="I35" s="435"/>
      <c r="J35" s="435"/>
      <c r="K35" s="435"/>
      <c r="L35" s="435"/>
      <c r="M35" s="435"/>
    </row>
    <row r="36" spans="1:14" x14ac:dyDescent="0.15">
      <c r="G36" s="435"/>
      <c r="H36" s="442"/>
      <c r="I36" s="435"/>
      <c r="J36" s="435"/>
      <c r="K36" s="435"/>
      <c r="L36" s="435"/>
      <c r="M36" s="435"/>
    </row>
    <row r="37" spans="1:14" x14ac:dyDescent="0.15">
      <c r="A37" t="s">
        <v>307</v>
      </c>
      <c r="E37" s="35" t="s">
        <v>291</v>
      </c>
      <c r="G37" s="435"/>
      <c r="H37" s="443"/>
      <c r="I37" s="444" t="str">
        <f>'－138－'!B38</f>
        <v>平成30年度</v>
      </c>
      <c r="J37" s="444" t="str">
        <f>'－138－'!J38</f>
        <v>令和元年度</v>
      </c>
      <c r="K37" s="444" t="str">
        <f>'－139－'!R38</f>
        <v>令和2年度</v>
      </c>
      <c r="L37" s="444" t="str">
        <f>'－139－'!Z38</f>
        <v>令和3年度</v>
      </c>
      <c r="M37" s="444" t="str">
        <f>'－139－'!AH38</f>
        <v>令和4年度</v>
      </c>
    </row>
    <row r="38" spans="1:14" x14ac:dyDescent="0.15">
      <c r="A38" t="s">
        <v>220</v>
      </c>
      <c r="B38" s="35" t="s">
        <v>207</v>
      </c>
      <c r="E38" s="34" t="s">
        <v>269</v>
      </c>
      <c r="G38" s="435"/>
      <c r="H38" s="443" t="s">
        <v>186</v>
      </c>
      <c r="I38" s="447">
        <f>'－138－'!B40</f>
        <v>1197</v>
      </c>
      <c r="J38" s="447">
        <f>'－138－'!J40</f>
        <v>1156</v>
      </c>
      <c r="K38" s="447">
        <f>'－139－'!R40</f>
        <v>1113</v>
      </c>
      <c r="L38" s="447">
        <f>'－139－'!Z40</f>
        <v>1077</v>
      </c>
      <c r="M38" s="447">
        <f>'－139－'!AH40</f>
        <v>1068</v>
      </c>
    </row>
    <row r="39" spans="1:14" x14ac:dyDescent="0.15">
      <c r="G39" s="435"/>
      <c r="H39" s="443" t="s">
        <v>187</v>
      </c>
      <c r="I39" s="447">
        <f>'－138－'!B41</f>
        <v>790</v>
      </c>
      <c r="J39" s="447">
        <f>'－138－'!J41</f>
        <v>769</v>
      </c>
      <c r="K39" s="447">
        <f>'－139－'!R41</f>
        <v>725</v>
      </c>
      <c r="L39" s="447">
        <f>'－139－'!Z41</f>
        <v>689</v>
      </c>
      <c r="M39" s="447">
        <f>'－139－'!AH41</f>
        <v>687</v>
      </c>
    </row>
    <row r="40" spans="1:14" x14ac:dyDescent="0.15">
      <c r="G40" s="435"/>
      <c r="H40" s="443" t="s">
        <v>188</v>
      </c>
      <c r="I40" s="447">
        <f>'－138－'!B42</f>
        <v>669</v>
      </c>
      <c r="J40" s="447">
        <f>'－138－'!J42</f>
        <v>617</v>
      </c>
      <c r="K40" s="447">
        <f>'－139－'!R42</f>
        <v>570</v>
      </c>
      <c r="L40" s="447">
        <f>'－139－'!Z42</f>
        <v>568</v>
      </c>
      <c r="M40" s="447">
        <f>'－139－'!AH42</f>
        <v>578</v>
      </c>
    </row>
    <row r="41" spans="1:14" x14ac:dyDescent="0.15">
      <c r="G41" s="435"/>
      <c r="H41" s="443" t="s">
        <v>113</v>
      </c>
      <c r="I41" s="447">
        <f>'－138－'!B43</f>
        <v>709</v>
      </c>
      <c r="J41" s="447">
        <f>'－138－'!J43</f>
        <v>695</v>
      </c>
      <c r="K41" s="447">
        <f>'－139－'!R43</f>
        <v>691</v>
      </c>
      <c r="L41" s="447">
        <f>'－139－'!Z43</f>
        <v>686</v>
      </c>
      <c r="M41" s="447">
        <f>'－139－'!AH43</f>
        <v>679</v>
      </c>
    </row>
    <row r="42" spans="1:14" x14ac:dyDescent="0.15">
      <c r="G42" s="435"/>
      <c r="H42" s="443" t="s">
        <v>189</v>
      </c>
      <c r="I42" s="447">
        <f>'－138－'!B44</f>
        <v>731</v>
      </c>
      <c r="J42" s="447">
        <f>'－138－'!J44</f>
        <v>717</v>
      </c>
      <c r="K42" s="447">
        <f>'－139－'!R44</f>
        <v>702</v>
      </c>
      <c r="L42" s="447">
        <f>'－139－'!Z44</f>
        <v>703</v>
      </c>
      <c r="M42" s="447">
        <f>'－139－'!AH44</f>
        <v>719</v>
      </c>
    </row>
    <row r="43" spans="1:14" x14ac:dyDescent="0.15">
      <c r="G43" s="435"/>
      <c r="H43" s="443" t="s">
        <v>190</v>
      </c>
      <c r="I43" s="447">
        <f>'－138－'!B45</f>
        <v>625</v>
      </c>
      <c r="J43" s="447">
        <f>'－138－'!J45</f>
        <v>612</v>
      </c>
      <c r="K43" s="447">
        <f>'－139－'!R45</f>
        <v>607</v>
      </c>
      <c r="L43" s="447">
        <f>'－139－'!Z45</f>
        <v>611</v>
      </c>
      <c r="M43" s="447">
        <f>'－139－'!AH45</f>
        <v>599</v>
      </c>
    </row>
    <row r="44" spans="1:14" x14ac:dyDescent="0.15">
      <c r="G44" s="435"/>
      <c r="H44" s="442"/>
      <c r="I44" s="435"/>
      <c r="J44" s="435"/>
      <c r="K44" s="435"/>
      <c r="L44" s="435"/>
      <c r="M44" s="435"/>
    </row>
    <row r="45" spans="1:14" x14ac:dyDescent="0.15">
      <c r="G45" s="435"/>
      <c r="H45" s="443"/>
      <c r="I45" s="444" t="str">
        <f>'－140－'!B45</f>
        <v>平成30年度</v>
      </c>
      <c r="J45" s="444" t="str">
        <f>'－140－'!F45</f>
        <v>令和元年度</v>
      </c>
      <c r="K45" s="444" t="str">
        <f>'－140－'!J45</f>
        <v>令和2年度</v>
      </c>
      <c r="L45" s="444" t="str">
        <f>'－141－'!N45</f>
        <v>令和3年度</v>
      </c>
      <c r="M45" s="444" t="str">
        <f>'－141－'!R45</f>
        <v>令和4年度</v>
      </c>
    </row>
    <row r="46" spans="1:14" x14ac:dyDescent="0.15">
      <c r="G46" s="435"/>
      <c r="H46" s="443" t="s">
        <v>191</v>
      </c>
      <c r="I46" s="445">
        <f>'－140－'!B47</f>
        <v>299</v>
      </c>
      <c r="J46" s="445">
        <f>'－140－'!F47</f>
        <v>314</v>
      </c>
      <c r="K46" s="445">
        <f>'－140－'!J47</f>
        <v>332</v>
      </c>
      <c r="L46" s="445">
        <f>'－141－'!N47</f>
        <v>330</v>
      </c>
      <c r="M46" s="445">
        <f>'－141－'!U47</f>
        <v>183</v>
      </c>
      <c r="N46" s="1"/>
    </row>
    <row r="47" spans="1:14" x14ac:dyDescent="0.15">
      <c r="G47" s="435"/>
      <c r="H47" s="443" t="s">
        <v>192</v>
      </c>
      <c r="I47" s="445">
        <f>'－140－'!B48</f>
        <v>133</v>
      </c>
      <c r="J47" s="445">
        <f>'－140－'!F48</f>
        <v>136</v>
      </c>
      <c r="K47" s="445">
        <f>'－140－'!J48</f>
        <v>131</v>
      </c>
      <c r="L47" s="445">
        <f>'－141－'!N48</f>
        <v>135</v>
      </c>
      <c r="M47" s="445">
        <f>'－141－'!U48</f>
        <v>52</v>
      </c>
      <c r="N47" s="1"/>
    </row>
    <row r="48" spans="1:14" x14ac:dyDescent="0.15">
      <c r="G48" s="435"/>
      <c r="H48" s="443" t="s">
        <v>193</v>
      </c>
      <c r="I48" s="445">
        <f>'－140－'!B49</f>
        <v>9</v>
      </c>
      <c r="J48" s="445">
        <f>'－140－'!F49</f>
        <v>7</v>
      </c>
      <c r="K48" s="445">
        <f>'－140－'!J49</f>
        <v>8</v>
      </c>
      <c r="L48" s="445">
        <f>'－141－'!N49</f>
        <v>9</v>
      </c>
      <c r="M48" s="445">
        <f>'－141－'!U49</f>
        <v>2</v>
      </c>
      <c r="N48" s="1"/>
    </row>
    <row r="49" spans="7:13" x14ac:dyDescent="0.15">
      <c r="G49" s="435"/>
      <c r="H49" s="443" t="s">
        <v>241</v>
      </c>
      <c r="I49" s="445">
        <f>'－140－'!B50</f>
        <v>40</v>
      </c>
      <c r="J49" s="445">
        <f>'－140－'!F50</f>
        <v>60</v>
      </c>
      <c r="K49" s="445">
        <f>'－140－'!J50</f>
        <v>59</v>
      </c>
      <c r="L49" s="445">
        <f>'－141－'!N50</f>
        <v>57</v>
      </c>
      <c r="M49" s="445">
        <f>'－141－'!U50</f>
        <v>38</v>
      </c>
    </row>
    <row r="50" spans="7:13" x14ac:dyDescent="0.15">
      <c r="G50" s="435"/>
      <c r="H50" s="442"/>
      <c r="I50" s="435"/>
      <c r="J50" s="435"/>
      <c r="K50" s="435"/>
      <c r="L50" s="435"/>
      <c r="M50" s="435"/>
    </row>
    <row r="51" spans="7:13" x14ac:dyDescent="0.15">
      <c r="G51" s="435"/>
      <c r="H51" s="442"/>
      <c r="I51" s="435"/>
      <c r="J51" s="435"/>
      <c r="K51" s="435"/>
      <c r="L51" s="435"/>
      <c r="M51" s="435"/>
    </row>
    <row r="52" spans="7:13" x14ac:dyDescent="0.15">
      <c r="G52" s="435"/>
      <c r="H52" s="442"/>
      <c r="I52" s="435"/>
      <c r="J52" s="435"/>
      <c r="K52" s="435"/>
      <c r="L52" s="435"/>
      <c r="M52" s="435"/>
    </row>
    <row r="53" spans="7:13" x14ac:dyDescent="0.15">
      <c r="G53" s="435"/>
      <c r="H53" s="442"/>
      <c r="I53" s="435"/>
      <c r="J53" s="435"/>
      <c r="K53" s="435"/>
      <c r="L53" s="435"/>
      <c r="M53" s="435"/>
    </row>
    <row r="54" spans="7:13" x14ac:dyDescent="0.15">
      <c r="G54" s="435"/>
      <c r="H54" s="442"/>
      <c r="I54" s="435"/>
      <c r="J54" s="435"/>
      <c r="K54" s="435"/>
      <c r="L54" s="435"/>
      <c r="M54" s="435"/>
    </row>
    <row r="55" spans="7:13" x14ac:dyDescent="0.15">
      <c r="G55" s="435"/>
      <c r="H55" s="442"/>
      <c r="I55" s="435"/>
      <c r="J55" s="435"/>
      <c r="K55" s="435"/>
      <c r="L55" s="435"/>
      <c r="M55" s="435"/>
    </row>
    <row r="56" spans="7:13" x14ac:dyDescent="0.15">
      <c r="G56" s="435"/>
      <c r="H56" s="442"/>
      <c r="I56" s="435"/>
      <c r="J56" s="435"/>
      <c r="K56" s="435"/>
      <c r="L56" s="435"/>
      <c r="M56" s="435"/>
    </row>
    <row r="57" spans="7:13" x14ac:dyDescent="0.15">
      <c r="G57" s="435"/>
      <c r="H57" s="442"/>
      <c r="I57" s="435"/>
      <c r="J57" s="435"/>
      <c r="K57" s="435"/>
      <c r="L57" s="435"/>
      <c r="M57" s="435"/>
    </row>
    <row r="58" spans="7:13" x14ac:dyDescent="0.15">
      <c r="G58" s="435"/>
      <c r="H58" s="442"/>
      <c r="I58" s="435"/>
      <c r="J58" s="435"/>
      <c r="K58" s="435"/>
      <c r="L58" s="435"/>
      <c r="M58" s="435"/>
    </row>
    <row r="59" spans="7:13" ht="11.25" customHeight="1" x14ac:dyDescent="0.15">
      <c r="G59" s="435"/>
      <c r="H59" s="442"/>
      <c r="I59" s="435"/>
      <c r="J59" s="435"/>
      <c r="K59" s="435"/>
      <c r="L59" s="435"/>
      <c r="M59" s="435"/>
    </row>
    <row r="60" spans="7:13" ht="11.25" customHeight="1" x14ac:dyDescent="0.15">
      <c r="G60" s="435"/>
      <c r="H60" s="442"/>
      <c r="I60" s="435"/>
      <c r="J60" s="435"/>
      <c r="K60" s="435"/>
      <c r="L60" s="435"/>
      <c r="M60" s="435"/>
    </row>
    <row r="61" spans="7:13" x14ac:dyDescent="0.15">
      <c r="G61" s="435"/>
      <c r="H61" s="442"/>
      <c r="I61" s="435"/>
      <c r="J61" s="435"/>
      <c r="K61" s="435"/>
      <c r="L61" s="435"/>
      <c r="M61" s="435"/>
    </row>
    <row r="62" spans="7:13" x14ac:dyDescent="0.15">
      <c r="G62" s="435"/>
      <c r="H62" s="442"/>
      <c r="I62" s="435"/>
      <c r="J62" s="435"/>
      <c r="K62" s="435"/>
      <c r="L62" s="435"/>
      <c r="M62" s="435"/>
    </row>
    <row r="63" spans="7:13" x14ac:dyDescent="0.15">
      <c r="G63" s="435"/>
      <c r="H63" s="442"/>
      <c r="I63" s="435"/>
      <c r="J63" s="435"/>
      <c r="K63" s="435"/>
      <c r="L63" s="435"/>
      <c r="M63" s="435"/>
    </row>
    <row r="64" spans="7:13" x14ac:dyDescent="0.15">
      <c r="G64" s="435"/>
      <c r="H64" s="442"/>
      <c r="I64" s="435"/>
      <c r="J64" s="435"/>
      <c r="K64" s="435"/>
      <c r="L64" s="435"/>
      <c r="M64" s="435"/>
    </row>
    <row r="65" spans="1:13" x14ac:dyDescent="0.15">
      <c r="G65" s="435"/>
      <c r="H65" s="442"/>
      <c r="I65" s="435"/>
      <c r="J65" s="435"/>
      <c r="K65" s="435"/>
      <c r="L65" s="435"/>
      <c r="M65" s="435"/>
    </row>
    <row r="66" spans="1:13" x14ac:dyDescent="0.15">
      <c r="G66" s="435"/>
      <c r="H66" s="442"/>
      <c r="I66" s="435"/>
      <c r="J66" s="435"/>
      <c r="K66" s="435"/>
      <c r="L66" s="435"/>
      <c r="M66" s="435"/>
    </row>
    <row r="67" spans="1:13" x14ac:dyDescent="0.15">
      <c r="G67" s="435"/>
      <c r="H67" s="442"/>
      <c r="I67" s="435"/>
      <c r="J67" s="435"/>
      <c r="K67" s="435"/>
      <c r="L67" s="435"/>
      <c r="M67" s="435"/>
    </row>
    <row r="68" spans="1:13" x14ac:dyDescent="0.15">
      <c r="G68" s="435"/>
      <c r="H68" s="442"/>
      <c r="I68" s="435"/>
      <c r="J68" s="435"/>
      <c r="K68" s="435"/>
      <c r="L68" s="435"/>
      <c r="M68" s="435"/>
    </row>
    <row r="69" spans="1:13" x14ac:dyDescent="0.15">
      <c r="G69" s="435"/>
      <c r="H69" s="442"/>
      <c r="I69" s="435"/>
      <c r="J69" s="435"/>
      <c r="K69" s="435"/>
      <c r="L69" s="435"/>
      <c r="M69" s="435"/>
    </row>
    <row r="70" spans="1:13" x14ac:dyDescent="0.15">
      <c r="G70" s="435"/>
      <c r="H70" s="442"/>
      <c r="I70" s="435"/>
      <c r="J70" s="435"/>
      <c r="K70" s="435"/>
      <c r="L70" s="435"/>
      <c r="M70" s="435"/>
    </row>
    <row r="71" spans="1:13" x14ac:dyDescent="0.15">
      <c r="A71" t="s">
        <v>308</v>
      </c>
      <c r="G71" s="435"/>
      <c r="H71" s="442"/>
      <c r="I71" s="435"/>
      <c r="J71" s="435"/>
      <c r="K71" s="435"/>
      <c r="L71" s="435"/>
      <c r="M71" s="435"/>
    </row>
    <row r="72" spans="1:13" x14ac:dyDescent="0.15">
      <c r="G72" s="435"/>
      <c r="H72" s="442"/>
      <c r="I72" s="435"/>
      <c r="J72" s="435"/>
      <c r="K72" s="435"/>
      <c r="L72" s="435"/>
      <c r="M72" s="435"/>
    </row>
    <row r="73" spans="1:13" x14ac:dyDescent="0.15">
      <c r="G73" s="435"/>
      <c r="H73" s="442"/>
      <c r="I73" s="435"/>
      <c r="J73" s="435"/>
      <c r="K73" s="435"/>
      <c r="L73" s="435"/>
      <c r="M73" s="435"/>
    </row>
    <row r="74" spans="1:13" x14ac:dyDescent="0.15">
      <c r="G74" s="435"/>
      <c r="H74" s="442"/>
      <c r="I74" s="435"/>
      <c r="J74" s="435"/>
      <c r="K74" s="435"/>
      <c r="L74" s="435"/>
      <c r="M74" s="435"/>
    </row>
    <row r="75" spans="1:13" x14ac:dyDescent="0.15">
      <c r="G75" s="442"/>
      <c r="H75" s="442"/>
      <c r="I75" s="435"/>
      <c r="J75" s="435"/>
      <c r="K75" s="435"/>
      <c r="L75" s="435"/>
      <c r="M75" s="435"/>
    </row>
    <row r="76" spans="1:13" x14ac:dyDescent="0.15">
      <c r="G76" s="435"/>
      <c r="H76" s="442"/>
      <c r="I76" s="435"/>
      <c r="J76" s="435"/>
      <c r="K76" s="435"/>
      <c r="L76" s="435"/>
      <c r="M76" s="435"/>
    </row>
    <row r="77" spans="1:13" x14ac:dyDescent="0.15">
      <c r="G77" s="435"/>
      <c r="H77" s="442"/>
      <c r="I77" s="435"/>
      <c r="J77" s="435"/>
      <c r="K77" s="435"/>
      <c r="L77" s="435"/>
      <c r="M77" s="435"/>
    </row>
    <row r="78" spans="1:13" x14ac:dyDescent="0.15">
      <c r="G78" s="435"/>
      <c r="H78" s="442"/>
      <c r="I78" s="435"/>
      <c r="J78" s="435"/>
      <c r="K78" s="435"/>
      <c r="L78" s="435"/>
      <c r="M78" s="435"/>
    </row>
    <row r="79" spans="1:13" x14ac:dyDescent="0.15">
      <c r="G79" s="435"/>
      <c r="H79" s="442"/>
      <c r="I79" s="435"/>
      <c r="J79" s="435" t="s">
        <v>152</v>
      </c>
      <c r="K79" s="435"/>
      <c r="L79" s="435"/>
      <c r="M79" s="435"/>
    </row>
    <row r="80" spans="1:13" s="62" customFormat="1" ht="12" customHeight="1" x14ac:dyDescent="0.15">
      <c r="G80" s="448"/>
      <c r="H80" s="449" t="s">
        <v>373</v>
      </c>
      <c r="I80" s="450" t="s">
        <v>374</v>
      </c>
      <c r="J80" s="450" t="s">
        <v>159</v>
      </c>
      <c r="K80" s="448"/>
      <c r="L80" s="448"/>
      <c r="M80" s="448"/>
    </row>
    <row r="81" spans="7:13" x14ac:dyDescent="0.15">
      <c r="G81" s="435"/>
      <c r="H81" s="445">
        <f>+'－143－'!D22</f>
        <v>1159533</v>
      </c>
      <c r="I81" s="445">
        <f>+'－143－'!F22</f>
        <v>4516091</v>
      </c>
      <c r="J81" s="451">
        <v>0</v>
      </c>
      <c r="K81" s="452">
        <f>SUM(H81:J81)</f>
        <v>5675624</v>
      </c>
      <c r="L81" s="435"/>
      <c r="M81" s="435"/>
    </row>
    <row r="82" spans="7:13" x14ac:dyDescent="0.15">
      <c r="G82" s="435"/>
      <c r="H82" s="453">
        <f>H81/K81</f>
        <v>0.20430053153626809</v>
      </c>
      <c r="I82" s="453">
        <f>I81/K81</f>
        <v>0.79569946846373196</v>
      </c>
      <c r="J82" s="454"/>
      <c r="K82" s="455"/>
      <c r="L82" s="435"/>
      <c r="M82" s="435"/>
    </row>
    <row r="83" spans="7:13" x14ac:dyDescent="0.15">
      <c r="G83" s="435"/>
      <c r="H83" s="442"/>
      <c r="I83" s="435"/>
      <c r="J83" s="454"/>
      <c r="K83" s="455"/>
      <c r="L83" s="435"/>
      <c r="M83" s="435"/>
    </row>
    <row r="84" spans="7:13" x14ac:dyDescent="0.15">
      <c r="G84" s="435"/>
      <c r="H84" s="442"/>
      <c r="I84" s="435" t="s">
        <v>363</v>
      </c>
      <c r="J84" s="442"/>
      <c r="K84" s="455"/>
      <c r="L84" s="435"/>
      <c r="M84" s="435"/>
    </row>
    <row r="85" spans="7:13" ht="12" customHeight="1" x14ac:dyDescent="0.15">
      <c r="G85" s="435"/>
      <c r="H85" s="456" t="s">
        <v>370</v>
      </c>
      <c r="I85" s="457">
        <f>'－143－'!B25</f>
        <v>4044013</v>
      </c>
      <c r="J85" s="458">
        <f>+I85/$I$88</f>
        <v>0.7125230635433214</v>
      </c>
      <c r="K85" s="435"/>
      <c r="L85" s="435"/>
      <c r="M85" s="435"/>
    </row>
    <row r="86" spans="7:13" ht="12" customHeight="1" x14ac:dyDescent="0.15">
      <c r="G86" s="435"/>
      <c r="H86" s="456" t="s">
        <v>371</v>
      </c>
      <c r="I86" s="457">
        <f>'－143－'!B30</f>
        <v>1074256</v>
      </c>
      <c r="J86" s="458">
        <f>+I86/$I$88</f>
        <v>0.18927539949792305</v>
      </c>
      <c r="K86" s="435"/>
      <c r="L86" s="435"/>
      <c r="M86" s="435"/>
    </row>
    <row r="87" spans="7:13" ht="12" customHeight="1" x14ac:dyDescent="0.15">
      <c r="G87" s="435"/>
      <c r="H87" s="456" t="s">
        <v>372</v>
      </c>
      <c r="I87" s="457">
        <f>'－143－'!B31</f>
        <v>557355</v>
      </c>
      <c r="J87" s="458">
        <f>+I87/$I$88</f>
        <v>9.8201536958755553E-2</v>
      </c>
      <c r="K87" s="435"/>
      <c r="L87" s="435"/>
      <c r="M87" s="435"/>
    </row>
    <row r="88" spans="7:13" x14ac:dyDescent="0.15">
      <c r="G88" s="435"/>
      <c r="H88" s="435"/>
      <c r="I88" s="452">
        <f>SUM(I85:I87)</f>
        <v>5675624</v>
      </c>
      <c r="J88" s="435"/>
      <c r="K88" s="435"/>
      <c r="L88" s="435"/>
      <c r="M88" s="435"/>
    </row>
    <row r="89" spans="7:13" x14ac:dyDescent="0.15">
      <c r="G89" s="435"/>
      <c r="H89" s="442"/>
      <c r="I89" s="435"/>
      <c r="J89" s="435"/>
      <c r="K89" s="435"/>
      <c r="L89" s="459"/>
      <c r="M89" s="435"/>
    </row>
    <row r="90" spans="7:13" x14ac:dyDescent="0.15">
      <c r="G90" s="435"/>
      <c r="H90" s="442"/>
      <c r="I90" s="435"/>
      <c r="J90" s="435"/>
      <c r="K90" s="435"/>
      <c r="L90" s="435"/>
      <c r="M90" s="435"/>
    </row>
    <row r="91" spans="7:13" x14ac:dyDescent="0.15">
      <c r="G91" s="435"/>
      <c r="H91" s="442"/>
      <c r="I91" s="435"/>
      <c r="J91" s="435"/>
      <c r="K91" s="435"/>
      <c r="L91" s="435"/>
      <c r="M91" s="435"/>
    </row>
    <row r="92" spans="7:13" x14ac:dyDescent="0.15">
      <c r="G92" s="435"/>
      <c r="H92" s="442"/>
      <c r="I92" s="435"/>
      <c r="J92" s="435"/>
      <c r="K92" s="435"/>
      <c r="L92" s="435"/>
      <c r="M92" s="435"/>
    </row>
    <row r="93" spans="7:13" x14ac:dyDescent="0.15">
      <c r="G93" s="435"/>
      <c r="H93" s="442"/>
      <c r="I93" s="435"/>
      <c r="J93" s="435"/>
      <c r="K93" s="435"/>
      <c r="L93" s="435"/>
      <c r="M93" s="435"/>
    </row>
    <row r="94" spans="7:13" x14ac:dyDescent="0.15">
      <c r="G94" s="435"/>
      <c r="H94" s="442"/>
      <c r="I94" s="435"/>
      <c r="J94" s="435"/>
      <c r="K94" s="435"/>
      <c r="L94" s="435"/>
      <c r="M94" s="435"/>
    </row>
    <row r="95" spans="7:13" x14ac:dyDescent="0.15">
      <c r="G95" s="435"/>
      <c r="H95" s="442"/>
      <c r="I95" s="435"/>
      <c r="J95" s="435"/>
      <c r="K95" s="435"/>
      <c r="L95" s="435"/>
      <c r="M95" s="435"/>
    </row>
    <row r="96" spans="7:13" x14ac:dyDescent="0.15">
      <c r="G96" s="435"/>
      <c r="H96" s="442"/>
      <c r="I96" s="435"/>
      <c r="J96" s="435"/>
      <c r="K96" s="435"/>
      <c r="L96" s="435"/>
      <c r="M96" s="435"/>
    </row>
    <row r="97" spans="1:13" x14ac:dyDescent="0.15">
      <c r="G97" s="435"/>
      <c r="H97" s="442"/>
      <c r="I97" s="435"/>
      <c r="J97" s="435"/>
      <c r="K97" s="435"/>
      <c r="L97" s="435"/>
      <c r="M97" s="435"/>
    </row>
    <row r="98" spans="1:13" x14ac:dyDescent="0.15">
      <c r="G98" s="435"/>
      <c r="H98" s="442"/>
      <c r="I98" s="435"/>
      <c r="J98" s="435"/>
      <c r="K98" s="435"/>
      <c r="L98" s="435"/>
      <c r="M98" s="435"/>
    </row>
    <row r="99" spans="1:13" x14ac:dyDescent="0.15">
      <c r="G99" s="435"/>
      <c r="H99" s="442"/>
      <c r="I99" s="435"/>
      <c r="J99" s="435"/>
      <c r="K99" s="435"/>
      <c r="L99" s="435"/>
      <c r="M99" s="435"/>
    </row>
    <row r="100" spans="1:13" x14ac:dyDescent="0.15">
      <c r="G100" s="435"/>
      <c r="H100" s="443"/>
      <c r="I100" s="460"/>
      <c r="J100" s="460"/>
      <c r="K100" s="435"/>
      <c r="L100" s="435"/>
      <c r="M100" s="435"/>
    </row>
    <row r="101" spans="1:13" x14ac:dyDescent="0.15">
      <c r="A101" s="34" t="s">
        <v>309</v>
      </c>
      <c r="G101" s="435"/>
      <c r="H101" s="907"/>
      <c r="I101" s="908" t="s">
        <v>202</v>
      </c>
      <c r="J101" s="909" t="s">
        <v>203</v>
      </c>
      <c r="K101" s="910"/>
      <c r="L101" s="435"/>
      <c r="M101" s="435"/>
    </row>
    <row r="102" spans="1:13" x14ac:dyDescent="0.15">
      <c r="G102" s="435"/>
      <c r="H102" s="907" t="s">
        <v>170</v>
      </c>
      <c r="I102" s="911">
        <f>'－132－'!F21</f>
        <v>40.915171288743885</v>
      </c>
      <c r="J102" s="911">
        <f>'－132－'!G21</f>
        <v>10.66231647634584</v>
      </c>
      <c r="K102" s="910"/>
      <c r="L102" s="435"/>
      <c r="M102" s="435"/>
    </row>
    <row r="103" spans="1:13" x14ac:dyDescent="0.15">
      <c r="G103" s="435"/>
      <c r="H103" s="907" t="s">
        <v>171</v>
      </c>
      <c r="I103" s="911">
        <f>'－132－'!F22</f>
        <v>30.994827586206895</v>
      </c>
      <c r="J103" s="911">
        <f>'－132－'!G22</f>
        <v>11.38448275862069</v>
      </c>
      <c r="K103" s="910"/>
      <c r="L103" s="435"/>
      <c r="M103" s="435"/>
    </row>
    <row r="104" spans="1:13" x14ac:dyDescent="0.15">
      <c r="G104" s="435"/>
      <c r="H104" s="907" t="s">
        <v>172</v>
      </c>
      <c r="I104" s="911">
        <f>'－132－'!F23</f>
        <v>37.635135135135137</v>
      </c>
      <c r="J104" s="911">
        <f>'－132－'!G23</f>
        <v>9.638513513513514</v>
      </c>
      <c r="K104" s="910"/>
      <c r="L104" s="435"/>
      <c r="M104" s="435"/>
    </row>
    <row r="105" spans="1:13" x14ac:dyDescent="0.15">
      <c r="G105" s="435"/>
      <c r="H105" s="907" t="s">
        <v>173</v>
      </c>
      <c r="I105" s="911">
        <f>'－132－'!F24</f>
        <v>30.460674157303369</v>
      </c>
      <c r="J105" s="911">
        <f>'－132－'!G24</f>
        <v>8.0865168539325847</v>
      </c>
      <c r="K105" s="910"/>
      <c r="L105" s="435"/>
      <c r="M105" s="435"/>
    </row>
    <row r="106" spans="1:13" x14ac:dyDescent="0.15">
      <c r="G106" s="435"/>
      <c r="H106" s="907" t="s">
        <v>174</v>
      </c>
      <c r="I106" s="911">
        <f>'－132－'!F25</f>
        <v>49.03125</v>
      </c>
      <c r="J106" s="911">
        <f>'－132－'!G25</f>
        <v>13.0375</v>
      </c>
      <c r="K106" s="910"/>
      <c r="L106" s="435"/>
      <c r="M106" s="435"/>
    </row>
    <row r="107" spans="1:13" x14ac:dyDescent="0.15">
      <c r="G107" s="435"/>
      <c r="H107" s="907" t="s">
        <v>175</v>
      </c>
      <c r="I107" s="911">
        <f>'－132－'!F26</f>
        <v>21.239919354838708</v>
      </c>
      <c r="J107" s="911">
        <f>'－132－'!G26</f>
        <v>8.3306451612903221</v>
      </c>
      <c r="K107" s="910"/>
      <c r="L107" s="435"/>
      <c r="M107" s="435"/>
    </row>
    <row r="108" spans="1:13" x14ac:dyDescent="0.15">
      <c r="G108" s="435"/>
      <c r="H108" s="907" t="s">
        <v>176</v>
      </c>
      <c r="I108" s="911">
        <f>'－132－'!F27</f>
        <v>31.149905123339657</v>
      </c>
      <c r="J108" s="911">
        <f>'－132－'!G27</f>
        <v>11.958254269449716</v>
      </c>
      <c r="K108" s="910"/>
      <c r="L108" s="435"/>
      <c r="M108" s="435"/>
    </row>
    <row r="109" spans="1:13" x14ac:dyDescent="0.15">
      <c r="G109" s="435"/>
      <c r="H109" s="907" t="s">
        <v>177</v>
      </c>
      <c r="I109" s="911">
        <f>'－132－'!F28</f>
        <v>16.8781512605042</v>
      </c>
      <c r="J109" s="911">
        <f>'－132－'!G28</f>
        <v>8.389705882352942</v>
      </c>
      <c r="K109" s="910"/>
      <c r="L109" s="435"/>
      <c r="M109" s="435"/>
    </row>
    <row r="110" spans="1:13" x14ac:dyDescent="0.15">
      <c r="G110" s="435"/>
      <c r="H110" s="907" t="s">
        <v>178</v>
      </c>
      <c r="I110" s="911">
        <f>'－132－'!F29</f>
        <v>30.209700427960058</v>
      </c>
      <c r="J110" s="911">
        <f>'－132－'!G29</f>
        <v>8.9372325249643367</v>
      </c>
      <c r="K110" s="910"/>
      <c r="L110" s="435"/>
      <c r="M110" s="435"/>
    </row>
    <row r="111" spans="1:13" x14ac:dyDescent="0.15">
      <c r="G111" s="435"/>
      <c r="H111" s="907" t="s">
        <v>179</v>
      </c>
      <c r="I111" s="911">
        <f>'－132－'!F30</f>
        <v>29.476258992805754</v>
      </c>
      <c r="J111" s="911">
        <f>'－132－'!G30</f>
        <v>8.5798561151079138</v>
      </c>
      <c r="K111" s="910"/>
      <c r="L111" s="435"/>
      <c r="M111" s="435"/>
    </row>
    <row r="112" spans="1:13" x14ac:dyDescent="0.15">
      <c r="G112" s="435"/>
      <c r="H112" s="907" t="s">
        <v>180</v>
      </c>
      <c r="I112" s="911">
        <f>'－132－'!F31</f>
        <v>48.99</v>
      </c>
      <c r="J112" s="911">
        <f>'－132－'!G31</f>
        <v>9.6933333333333334</v>
      </c>
      <c r="K112" s="910"/>
      <c r="L112" s="435"/>
      <c r="M112" s="435"/>
    </row>
    <row r="113" spans="7:13" x14ac:dyDescent="0.15">
      <c r="G113" s="435"/>
      <c r="H113" s="912"/>
      <c r="I113" s="910"/>
      <c r="J113" s="910"/>
      <c r="K113" s="910"/>
      <c r="L113" s="435"/>
      <c r="M113" s="435"/>
    </row>
    <row r="114" spans="7:13" x14ac:dyDescent="0.15">
      <c r="G114" s="435"/>
      <c r="H114" s="912"/>
      <c r="I114" s="910"/>
      <c r="J114" s="910"/>
      <c r="K114" s="910"/>
      <c r="L114" s="435"/>
      <c r="M114" s="435"/>
    </row>
    <row r="115" spans="7:13" x14ac:dyDescent="0.15">
      <c r="G115" s="435"/>
      <c r="H115" s="912"/>
      <c r="I115" s="910"/>
      <c r="J115" s="910"/>
      <c r="K115" s="910"/>
      <c r="L115" s="435"/>
      <c r="M115" s="435"/>
    </row>
    <row r="116" spans="7:13" x14ac:dyDescent="0.15">
      <c r="G116" s="435"/>
      <c r="H116" s="912"/>
      <c r="I116" s="910"/>
      <c r="J116" s="910"/>
      <c r="K116" s="910"/>
      <c r="L116" s="435"/>
      <c r="M116" s="435"/>
    </row>
    <row r="117" spans="7:13" x14ac:dyDescent="0.15">
      <c r="G117" s="435"/>
      <c r="H117" s="442"/>
      <c r="I117" s="435"/>
      <c r="J117" s="435"/>
      <c r="K117" s="435"/>
      <c r="L117" s="435"/>
      <c r="M117" s="435"/>
    </row>
    <row r="118" spans="7:13" x14ac:dyDescent="0.15">
      <c r="G118" s="435"/>
      <c r="H118" s="442"/>
      <c r="I118" s="435"/>
      <c r="J118" s="435"/>
      <c r="K118" s="435"/>
      <c r="L118" s="435"/>
      <c r="M118" s="435"/>
    </row>
    <row r="119" spans="7:13" x14ac:dyDescent="0.15">
      <c r="G119" s="435"/>
      <c r="H119" s="442"/>
      <c r="I119" s="435"/>
      <c r="J119" s="435"/>
      <c r="K119" s="435"/>
      <c r="L119" s="435"/>
      <c r="M119" s="435"/>
    </row>
    <row r="120" spans="7:13" x14ac:dyDescent="0.15">
      <c r="G120" s="435"/>
      <c r="H120" s="442"/>
      <c r="I120" s="435"/>
      <c r="J120" s="435"/>
      <c r="K120" s="435"/>
      <c r="L120" s="435"/>
      <c r="M120" s="435"/>
    </row>
    <row r="121" spans="7:13" x14ac:dyDescent="0.15">
      <c r="G121" s="435"/>
      <c r="H121" s="442"/>
      <c r="I121" s="435"/>
      <c r="J121" s="435"/>
      <c r="K121" s="435"/>
      <c r="L121" s="435"/>
      <c r="M121" s="435"/>
    </row>
    <row r="122" spans="7:13" x14ac:dyDescent="0.15">
      <c r="G122" s="435"/>
      <c r="H122" s="442"/>
      <c r="I122" s="435"/>
      <c r="J122" s="435"/>
      <c r="K122" s="435"/>
      <c r="L122" s="435"/>
      <c r="M122" s="435"/>
    </row>
    <row r="123" spans="7:13" x14ac:dyDescent="0.15">
      <c r="G123" s="435"/>
      <c r="H123" s="442"/>
      <c r="I123" s="435"/>
      <c r="J123" s="435"/>
      <c r="K123" s="435"/>
      <c r="L123" s="435"/>
      <c r="M123" s="435"/>
    </row>
    <row r="124" spans="7:13" x14ac:dyDescent="0.15">
      <c r="G124" s="435"/>
      <c r="H124" s="442"/>
      <c r="I124" s="435"/>
      <c r="J124" s="435"/>
      <c r="K124" s="435"/>
      <c r="L124" s="435"/>
      <c r="M124" s="435"/>
    </row>
    <row r="125" spans="7:13" x14ac:dyDescent="0.15">
      <c r="G125" s="435"/>
      <c r="H125" s="442"/>
      <c r="I125" s="435"/>
      <c r="J125" s="435"/>
      <c r="K125" s="435"/>
      <c r="L125" s="435"/>
      <c r="M125" s="435"/>
    </row>
    <row r="126" spans="7:13" x14ac:dyDescent="0.15">
      <c r="G126" s="435"/>
      <c r="H126" s="442"/>
      <c r="I126" s="435"/>
      <c r="J126" s="435"/>
      <c r="K126" s="435"/>
      <c r="L126" s="435"/>
      <c r="M126" s="435"/>
    </row>
    <row r="127" spans="7:13" x14ac:dyDescent="0.15">
      <c r="G127" s="435"/>
      <c r="H127" s="442"/>
      <c r="I127" s="435"/>
      <c r="J127" s="435"/>
      <c r="K127" s="435"/>
      <c r="L127" s="435"/>
      <c r="M127" s="435"/>
    </row>
    <row r="128" spans="7:13" x14ac:dyDescent="0.15">
      <c r="G128" s="435"/>
      <c r="H128" s="442"/>
      <c r="I128" s="435"/>
      <c r="J128" s="435"/>
      <c r="K128" s="435"/>
      <c r="L128" s="435"/>
      <c r="M128" s="435"/>
    </row>
    <row r="129" spans="7:13" x14ac:dyDescent="0.15">
      <c r="G129" s="435"/>
      <c r="H129" s="442"/>
      <c r="I129" s="435"/>
      <c r="J129" s="435"/>
      <c r="K129" s="435"/>
      <c r="L129" s="435"/>
      <c r="M129" s="435"/>
    </row>
    <row r="130" spans="7:13" x14ac:dyDescent="0.15">
      <c r="G130" s="435"/>
      <c r="H130" s="442"/>
      <c r="I130" s="435"/>
      <c r="J130" s="435"/>
      <c r="K130" s="435"/>
      <c r="L130" s="435"/>
      <c r="M130" s="435"/>
    </row>
    <row r="131" spans="7:13" x14ac:dyDescent="0.15">
      <c r="G131" s="435"/>
      <c r="H131" s="442"/>
      <c r="I131" s="435"/>
      <c r="J131" s="435"/>
      <c r="K131" s="435"/>
      <c r="L131" s="435"/>
      <c r="M131" s="435"/>
    </row>
    <row r="132" spans="7:13" x14ac:dyDescent="0.15">
      <c r="G132" s="435"/>
      <c r="H132" s="442"/>
      <c r="I132" s="435"/>
      <c r="J132" s="435"/>
      <c r="K132" s="435"/>
      <c r="L132" s="435"/>
      <c r="M132" s="435"/>
    </row>
  </sheetData>
  <sheetProtection sheet="1"/>
  <mergeCells count="3">
    <mergeCell ref="A1:F1"/>
    <mergeCell ref="A5:C5"/>
    <mergeCell ref="D5:F5"/>
  </mergeCells>
  <phoneticPr fontId="2"/>
  <printOptions horizontalCentered="1"/>
  <pageMargins left="0.59055118110236227" right="0.59055118110236227" top="0.59055118110236227" bottom="0.59055118110236227" header="0.51181102362204722" footer="0.39370078740157483"/>
  <pageSetup paperSize="9" scale="98" firstPageNumber="23" orientation="portrait" useFirstPageNumber="1" r:id="rId1"/>
  <headerFooter scaleWithDoc="0" alignWithMargins="0">
    <oddFooter>&amp;C&amp;11－&amp;P－</oddFooter>
  </headerFooter>
  <rowBreaks count="1" manualBreakCount="1">
    <brk id="65" max="5"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R45"/>
  <sheetViews>
    <sheetView view="pageBreakPreview" topLeftCell="A16" zoomScaleSheetLayoutView="100" workbookViewId="0">
      <selection sqref="A1:L45"/>
    </sheetView>
  </sheetViews>
  <sheetFormatPr defaultColWidth="8.85546875" defaultRowHeight="15.6" customHeight="1" x14ac:dyDescent="0.15"/>
  <cols>
    <col min="1" max="1" width="2.28515625" style="2" customWidth="1"/>
    <col min="2" max="2" width="17.7109375" style="2" customWidth="1"/>
    <col min="3" max="4" width="7.7109375" style="2" customWidth="1"/>
    <col min="5" max="5" width="8.28515625" style="2" customWidth="1"/>
    <col min="6" max="11" width="8.7109375" style="2" customWidth="1"/>
    <col min="12" max="12" width="9.7109375" style="2" customWidth="1"/>
    <col min="13" max="13" width="8.85546875" style="2" customWidth="1"/>
    <col min="14" max="15" width="8.85546875" style="2"/>
    <col min="16" max="18" width="8.85546875" style="2" customWidth="1"/>
    <col min="19" max="16384" width="8.85546875" style="2"/>
  </cols>
  <sheetData>
    <row r="1" spans="1:15" ht="15" customHeight="1" thickBot="1" x14ac:dyDescent="0.2">
      <c r="A1" s="373" t="s">
        <v>282</v>
      </c>
      <c r="B1" s="373"/>
      <c r="C1" s="373"/>
      <c r="D1" s="373"/>
      <c r="E1" s="373"/>
      <c r="F1" s="373"/>
      <c r="G1" s="373"/>
      <c r="H1" s="373"/>
      <c r="I1" s="373"/>
      <c r="J1" s="373"/>
      <c r="K1" s="373"/>
      <c r="L1" s="367" t="s">
        <v>47</v>
      </c>
    </row>
    <row r="2" spans="1:15" ht="21.75" customHeight="1" x14ac:dyDescent="0.15">
      <c r="A2" s="524" t="s">
        <v>208</v>
      </c>
      <c r="B2" s="525"/>
      <c r="C2" s="478" t="s">
        <v>198</v>
      </c>
      <c r="D2" s="478" t="s">
        <v>50</v>
      </c>
      <c r="E2" s="518" t="s">
        <v>48</v>
      </c>
      <c r="F2" s="519"/>
      <c r="G2" s="519"/>
      <c r="H2" s="520"/>
      <c r="I2" s="483" t="s">
        <v>49</v>
      </c>
      <c r="J2" s="466"/>
      <c r="K2" s="532" t="s">
        <v>288</v>
      </c>
      <c r="L2" s="521" t="s">
        <v>200</v>
      </c>
    </row>
    <row r="3" spans="1:15" ht="6.75" customHeight="1" x14ac:dyDescent="0.15">
      <c r="A3" s="526"/>
      <c r="B3" s="527"/>
      <c r="C3" s="479"/>
      <c r="D3" s="479"/>
      <c r="E3" s="530" t="s">
        <v>213</v>
      </c>
      <c r="F3" s="354"/>
      <c r="G3" s="354"/>
      <c r="H3" s="345"/>
      <c r="I3" s="531"/>
      <c r="J3" s="467"/>
      <c r="K3" s="533"/>
      <c r="L3" s="522"/>
    </row>
    <row r="4" spans="1:15" ht="18" customHeight="1" x14ac:dyDescent="0.15">
      <c r="A4" s="528"/>
      <c r="B4" s="529"/>
      <c r="C4" s="480"/>
      <c r="D4" s="480"/>
      <c r="E4" s="485"/>
      <c r="F4" s="217" t="s">
        <v>234</v>
      </c>
      <c r="G4" s="217" t="s">
        <v>283</v>
      </c>
      <c r="H4" s="217" t="s">
        <v>284</v>
      </c>
      <c r="I4" s="485"/>
      <c r="J4" s="469"/>
      <c r="K4" s="534"/>
      <c r="L4" s="523"/>
    </row>
    <row r="5" spans="1:15" ht="15" customHeight="1" x14ac:dyDescent="0.15">
      <c r="A5" s="463" t="s">
        <v>377</v>
      </c>
      <c r="B5" s="464"/>
      <c r="C5" s="359">
        <v>12</v>
      </c>
      <c r="D5" s="359">
        <v>71</v>
      </c>
      <c r="E5" s="359">
        <v>1428</v>
      </c>
      <c r="F5" s="402">
        <v>179</v>
      </c>
      <c r="G5" s="359">
        <v>465</v>
      </c>
      <c r="H5" s="359">
        <v>784</v>
      </c>
      <c r="I5" s="535">
        <v>129</v>
      </c>
      <c r="J5" s="535"/>
      <c r="K5" s="359">
        <v>20</v>
      </c>
      <c r="L5" s="360">
        <v>9989</v>
      </c>
      <c r="N5" s="151"/>
    </row>
    <row r="6" spans="1:15" ht="15" customHeight="1" x14ac:dyDescent="0.15">
      <c r="A6" s="461" t="s">
        <v>249</v>
      </c>
      <c r="B6" s="462"/>
      <c r="C6" s="359">
        <v>10</v>
      </c>
      <c r="D6" s="359">
        <v>62</v>
      </c>
      <c r="E6" s="359">
        <v>1220</v>
      </c>
      <c r="F6" s="402">
        <v>187</v>
      </c>
      <c r="G6" s="359">
        <v>408</v>
      </c>
      <c r="H6" s="359">
        <v>625</v>
      </c>
      <c r="I6" s="536">
        <v>119</v>
      </c>
      <c r="J6" s="536"/>
      <c r="K6" s="359">
        <v>20</v>
      </c>
      <c r="L6" s="360">
        <v>8596</v>
      </c>
      <c r="N6" s="151"/>
    </row>
    <row r="7" spans="1:15" ht="15" customHeight="1" x14ac:dyDescent="0.15">
      <c r="A7" s="461">
        <v>2</v>
      </c>
      <c r="B7" s="462"/>
      <c r="C7" s="359">
        <v>6</v>
      </c>
      <c r="D7" s="359">
        <v>45</v>
      </c>
      <c r="E7" s="359">
        <v>710</v>
      </c>
      <c r="F7" s="402">
        <v>112</v>
      </c>
      <c r="G7" s="359">
        <v>233</v>
      </c>
      <c r="H7" s="359">
        <v>365</v>
      </c>
      <c r="I7" s="536">
        <v>79</v>
      </c>
      <c r="J7" s="536"/>
      <c r="K7" s="359">
        <v>15.777777777777779</v>
      </c>
      <c r="L7" s="360">
        <v>5651</v>
      </c>
      <c r="N7" s="151"/>
    </row>
    <row r="8" spans="1:15" ht="15" customHeight="1" x14ac:dyDescent="0.15">
      <c r="A8" s="461">
        <v>3</v>
      </c>
      <c r="B8" s="462"/>
      <c r="C8" s="359">
        <v>4</v>
      </c>
      <c r="D8" s="359">
        <v>33</v>
      </c>
      <c r="E8" s="359">
        <v>565</v>
      </c>
      <c r="F8" s="402">
        <v>156</v>
      </c>
      <c r="G8" s="359">
        <v>166</v>
      </c>
      <c r="H8" s="359">
        <v>243</v>
      </c>
      <c r="I8" s="536">
        <v>58</v>
      </c>
      <c r="J8" s="536"/>
      <c r="K8" s="359">
        <v>17.121212121212121</v>
      </c>
      <c r="L8" s="360">
        <v>4154</v>
      </c>
      <c r="N8" s="151"/>
    </row>
    <row r="9" spans="1:15" ht="15" customHeight="1" x14ac:dyDescent="0.15">
      <c r="A9" s="461">
        <v>4</v>
      </c>
      <c r="B9" s="462"/>
      <c r="C9" s="250">
        <v>1</v>
      </c>
      <c r="D9" s="359">
        <v>10</v>
      </c>
      <c r="E9" s="359">
        <v>263</v>
      </c>
      <c r="F9" s="359">
        <v>76</v>
      </c>
      <c r="G9" s="359">
        <v>92</v>
      </c>
      <c r="H9" s="359">
        <v>95</v>
      </c>
      <c r="I9" s="536">
        <v>24</v>
      </c>
      <c r="J9" s="536"/>
      <c r="K9" s="359">
        <v>26.3</v>
      </c>
      <c r="L9" s="360">
        <v>1785</v>
      </c>
      <c r="N9" s="151"/>
      <c r="O9" s="151"/>
    </row>
    <row r="10" spans="1:15" ht="15" customHeight="1" x14ac:dyDescent="0.15">
      <c r="A10" s="352"/>
      <c r="B10" s="344"/>
      <c r="C10" s="359"/>
      <c r="D10" s="359"/>
      <c r="E10" s="359"/>
      <c r="F10" s="359"/>
      <c r="G10" s="359"/>
      <c r="H10" s="359"/>
      <c r="I10" s="313"/>
      <c r="J10" s="313"/>
      <c r="K10" s="359"/>
      <c r="L10" s="360"/>
      <c r="N10" s="151"/>
      <c r="O10" s="151"/>
    </row>
    <row r="11" spans="1:15" ht="25.5" customHeight="1" thickBot="1" x14ac:dyDescent="0.2">
      <c r="A11" s="304"/>
      <c r="B11" s="437" t="s">
        <v>287</v>
      </c>
      <c r="C11" s="185">
        <v>1</v>
      </c>
      <c r="D11" s="186">
        <v>10</v>
      </c>
      <c r="E11" s="187">
        <v>263</v>
      </c>
      <c r="F11" s="187">
        <v>76</v>
      </c>
      <c r="G11" s="187">
        <v>92</v>
      </c>
      <c r="H11" s="187">
        <v>95</v>
      </c>
      <c r="I11" s="546">
        <v>24</v>
      </c>
      <c r="J11" s="546"/>
      <c r="K11" s="187">
        <v>26.3</v>
      </c>
      <c r="L11" s="188">
        <v>1785</v>
      </c>
      <c r="N11" s="151"/>
    </row>
    <row r="12" spans="1:15" ht="14.1" customHeight="1" x14ac:dyDescent="0.15">
      <c r="A12" s="373" t="s">
        <v>235</v>
      </c>
      <c r="B12" s="373"/>
      <c r="C12" s="373"/>
      <c r="D12" s="373"/>
      <c r="E12" s="373"/>
      <c r="F12" s="373"/>
      <c r="G12" s="373"/>
      <c r="H12" s="373"/>
      <c r="I12" s="373"/>
      <c r="J12" s="373"/>
      <c r="K12" s="373"/>
      <c r="L12" s="367" t="s">
        <v>286</v>
      </c>
    </row>
    <row r="13" spans="1:15" ht="14.1" customHeight="1" x14ac:dyDescent="0.15">
      <c r="A13" s="373"/>
      <c r="B13" s="373" t="s">
        <v>346</v>
      </c>
      <c r="C13" s="373"/>
      <c r="D13" s="373"/>
      <c r="E13" s="373"/>
      <c r="F13" s="373"/>
      <c r="G13" s="373"/>
      <c r="H13" s="373"/>
      <c r="I13" s="353"/>
      <c r="J13" s="373"/>
      <c r="K13" s="144"/>
      <c r="L13" s="367"/>
    </row>
    <row r="14" spans="1:15" ht="14.1" customHeight="1" x14ac:dyDescent="0.15">
      <c r="A14" s="373"/>
      <c r="B14" s="373" t="s">
        <v>347</v>
      </c>
      <c r="C14" s="373"/>
      <c r="D14" s="373"/>
      <c r="E14" s="373"/>
      <c r="F14" s="373"/>
      <c r="G14" s="373"/>
      <c r="H14" s="373"/>
      <c r="I14" s="353"/>
      <c r="J14" s="373"/>
      <c r="K14" s="144"/>
      <c r="L14" s="367"/>
    </row>
    <row r="15" spans="1:15" ht="14.1" customHeight="1" x14ac:dyDescent="0.15">
      <c r="A15" s="373"/>
      <c r="B15" s="373"/>
      <c r="C15" s="373"/>
      <c r="D15" s="373"/>
      <c r="E15" s="373"/>
      <c r="F15" s="373"/>
      <c r="G15" s="373"/>
      <c r="H15" s="373"/>
      <c r="I15" s="373"/>
      <c r="J15" s="547"/>
      <c r="K15" s="547"/>
      <c r="L15" s="547"/>
    </row>
    <row r="16" spans="1:15" ht="15" customHeight="1" thickBot="1" x14ac:dyDescent="0.2">
      <c r="A16" s="373" t="s">
        <v>289</v>
      </c>
      <c r="B16" s="373"/>
      <c r="C16" s="373"/>
      <c r="D16" s="373"/>
      <c r="E16" s="373"/>
      <c r="F16" s="373"/>
      <c r="G16" s="373"/>
      <c r="H16" s="373"/>
      <c r="I16" s="373"/>
      <c r="J16" s="373"/>
      <c r="K16" s="373"/>
      <c r="L16" s="367" t="s">
        <v>54</v>
      </c>
      <c r="M16" s="19"/>
    </row>
    <row r="17" spans="1:12" ht="21.75" customHeight="1" x14ac:dyDescent="0.15">
      <c r="A17" s="465" t="s">
        <v>55</v>
      </c>
      <c r="B17" s="513"/>
      <c r="C17" s="513"/>
      <c r="D17" s="466"/>
      <c r="E17" s="518" t="s">
        <v>275</v>
      </c>
      <c r="F17" s="519"/>
      <c r="G17" s="519"/>
      <c r="H17" s="520"/>
      <c r="I17" s="518" t="s">
        <v>290</v>
      </c>
      <c r="J17" s="519"/>
      <c r="K17" s="519"/>
      <c r="L17" s="544"/>
    </row>
    <row r="18" spans="1:12" ht="21.75" customHeight="1" x14ac:dyDescent="0.15">
      <c r="A18" s="468"/>
      <c r="B18" s="514"/>
      <c r="C18" s="514"/>
      <c r="D18" s="469"/>
      <c r="E18" s="537" t="s">
        <v>2</v>
      </c>
      <c r="F18" s="538"/>
      <c r="G18" s="538"/>
      <c r="H18" s="543"/>
      <c r="I18" s="537" t="s">
        <v>67</v>
      </c>
      <c r="J18" s="538"/>
      <c r="K18" s="538"/>
      <c r="L18" s="539"/>
    </row>
    <row r="19" spans="1:12" ht="15" customHeight="1" x14ac:dyDescent="0.15">
      <c r="A19" s="510" t="s">
        <v>56</v>
      </c>
      <c r="B19" s="511"/>
      <c r="C19" s="511"/>
      <c r="D19" s="512"/>
      <c r="E19" s="551">
        <v>631</v>
      </c>
      <c r="F19" s="552"/>
      <c r="G19" s="552"/>
      <c r="H19" s="553"/>
      <c r="I19" s="551">
        <v>624</v>
      </c>
      <c r="J19" s="552"/>
      <c r="K19" s="552"/>
      <c r="L19" s="556"/>
    </row>
    <row r="20" spans="1:12" ht="15" customHeight="1" x14ac:dyDescent="0.15">
      <c r="A20" s="461" t="s">
        <v>57</v>
      </c>
      <c r="B20" s="509"/>
      <c r="C20" s="509"/>
      <c r="D20" s="467"/>
      <c r="E20" s="503">
        <v>614</v>
      </c>
      <c r="F20" s="504"/>
      <c r="G20" s="504"/>
      <c r="H20" s="505"/>
      <c r="I20" s="503">
        <v>623</v>
      </c>
      <c r="J20" s="554"/>
      <c r="K20" s="554"/>
      <c r="L20" s="555"/>
    </row>
    <row r="21" spans="1:12" ht="15" customHeight="1" x14ac:dyDescent="0.15">
      <c r="A21" s="461" t="s">
        <v>58</v>
      </c>
      <c r="B21" s="509"/>
      <c r="C21" s="509"/>
      <c r="D21" s="467"/>
      <c r="E21" s="503">
        <v>658</v>
      </c>
      <c r="F21" s="504"/>
      <c r="G21" s="504"/>
      <c r="H21" s="505"/>
      <c r="I21" s="503">
        <v>655</v>
      </c>
      <c r="J21" s="554"/>
      <c r="K21" s="554"/>
      <c r="L21" s="555"/>
    </row>
    <row r="22" spans="1:12" ht="15" customHeight="1" x14ac:dyDescent="0.15">
      <c r="A22" s="461" t="s">
        <v>59</v>
      </c>
      <c r="B22" s="509"/>
      <c r="C22" s="509"/>
      <c r="D22" s="467"/>
      <c r="E22" s="503">
        <v>984</v>
      </c>
      <c r="F22" s="504"/>
      <c r="G22" s="504"/>
      <c r="H22" s="505"/>
      <c r="I22" s="503">
        <v>952</v>
      </c>
      <c r="J22" s="554"/>
      <c r="K22" s="554"/>
      <c r="L22" s="555"/>
    </row>
    <row r="23" spans="1:12" ht="15" customHeight="1" x14ac:dyDescent="0.15">
      <c r="A23" s="461" t="s">
        <v>60</v>
      </c>
      <c r="B23" s="509"/>
      <c r="C23" s="509"/>
      <c r="D23" s="467"/>
      <c r="E23" s="503">
        <v>469</v>
      </c>
      <c r="F23" s="504"/>
      <c r="G23" s="504"/>
      <c r="H23" s="505"/>
      <c r="I23" s="503">
        <v>459</v>
      </c>
      <c r="J23" s="554"/>
      <c r="K23" s="554"/>
      <c r="L23" s="555"/>
    </row>
    <row r="24" spans="1:12" ht="15" customHeight="1" x14ac:dyDescent="0.15">
      <c r="A24" s="461" t="s">
        <v>61</v>
      </c>
      <c r="B24" s="509"/>
      <c r="C24" s="509"/>
      <c r="D24" s="467"/>
      <c r="E24" s="503">
        <v>1037</v>
      </c>
      <c r="F24" s="504"/>
      <c r="G24" s="504"/>
      <c r="H24" s="505"/>
      <c r="I24" s="503">
        <v>1008</v>
      </c>
      <c r="J24" s="554"/>
      <c r="K24" s="554"/>
      <c r="L24" s="555"/>
    </row>
    <row r="25" spans="1:12" ht="15" customHeight="1" x14ac:dyDescent="0.15">
      <c r="A25" s="461" t="s">
        <v>62</v>
      </c>
      <c r="B25" s="509"/>
      <c r="C25" s="509"/>
      <c r="D25" s="467"/>
      <c r="E25" s="503">
        <v>565</v>
      </c>
      <c r="F25" s="504"/>
      <c r="G25" s="504"/>
      <c r="H25" s="505"/>
      <c r="I25" s="503">
        <v>565</v>
      </c>
      <c r="J25" s="554"/>
      <c r="K25" s="554"/>
      <c r="L25" s="555"/>
    </row>
    <row r="26" spans="1:12" ht="15" customHeight="1" x14ac:dyDescent="0.15">
      <c r="A26" s="461" t="s">
        <v>63</v>
      </c>
      <c r="B26" s="509"/>
      <c r="C26" s="509"/>
      <c r="D26" s="467"/>
      <c r="E26" s="503">
        <v>965</v>
      </c>
      <c r="F26" s="504"/>
      <c r="G26" s="504"/>
      <c r="H26" s="505"/>
      <c r="I26" s="503">
        <v>990</v>
      </c>
      <c r="J26" s="554"/>
      <c r="K26" s="554"/>
      <c r="L26" s="555"/>
    </row>
    <row r="27" spans="1:12" ht="15" customHeight="1" x14ac:dyDescent="0.15">
      <c r="A27" s="461" t="s">
        <v>64</v>
      </c>
      <c r="B27" s="509"/>
      <c r="C27" s="509"/>
      <c r="D27" s="467"/>
      <c r="E27" s="503">
        <v>783</v>
      </c>
      <c r="F27" s="504"/>
      <c r="G27" s="504"/>
      <c r="H27" s="505"/>
      <c r="I27" s="503">
        <v>733</v>
      </c>
      <c r="J27" s="554"/>
      <c r="K27" s="554"/>
      <c r="L27" s="555"/>
    </row>
    <row r="28" spans="1:12" ht="15" customHeight="1" x14ac:dyDescent="0.15">
      <c r="A28" s="461" t="s">
        <v>65</v>
      </c>
      <c r="B28" s="509"/>
      <c r="C28" s="509"/>
      <c r="D28" s="467"/>
      <c r="E28" s="503">
        <v>716</v>
      </c>
      <c r="F28" s="504"/>
      <c r="G28" s="504"/>
      <c r="H28" s="505"/>
      <c r="I28" s="503">
        <v>696</v>
      </c>
      <c r="J28" s="554"/>
      <c r="K28" s="554"/>
      <c r="L28" s="555"/>
    </row>
    <row r="29" spans="1:12" ht="15" customHeight="1" thickBot="1" x14ac:dyDescent="0.2">
      <c r="A29" s="515" t="s">
        <v>66</v>
      </c>
      <c r="B29" s="516"/>
      <c r="C29" s="516"/>
      <c r="D29" s="517"/>
      <c r="E29" s="506">
        <v>547</v>
      </c>
      <c r="F29" s="507"/>
      <c r="G29" s="507"/>
      <c r="H29" s="508"/>
      <c r="I29" s="548">
        <v>539</v>
      </c>
      <c r="J29" s="549"/>
      <c r="K29" s="549"/>
      <c r="L29" s="550"/>
    </row>
    <row r="30" spans="1:12" ht="12" customHeight="1" thickBot="1" x14ac:dyDescent="0.2">
      <c r="A30" s="305"/>
      <c r="B30" s="373"/>
      <c r="C30" s="373"/>
      <c r="D30" s="373"/>
      <c r="E30" s="373"/>
      <c r="F30" s="373"/>
      <c r="G30" s="373"/>
      <c r="H30" s="373"/>
      <c r="I30" s="194"/>
      <c r="J30" s="373"/>
      <c r="K30" s="373"/>
      <c r="L30" s="306"/>
    </row>
    <row r="31" spans="1:12" ht="21.75" customHeight="1" x14ac:dyDescent="0.15">
      <c r="A31" s="465" t="s">
        <v>55</v>
      </c>
      <c r="B31" s="513"/>
      <c r="C31" s="513"/>
      <c r="D31" s="466"/>
      <c r="E31" s="518" t="s">
        <v>314</v>
      </c>
      <c r="F31" s="519"/>
      <c r="G31" s="519"/>
      <c r="H31" s="520"/>
      <c r="I31" s="518" t="s">
        <v>323</v>
      </c>
      <c r="J31" s="519"/>
      <c r="K31" s="519"/>
      <c r="L31" s="544"/>
    </row>
    <row r="32" spans="1:12" ht="21.75" customHeight="1" x14ac:dyDescent="0.15">
      <c r="A32" s="468"/>
      <c r="B32" s="514"/>
      <c r="C32" s="514"/>
      <c r="D32" s="469"/>
      <c r="E32" s="537" t="s">
        <v>67</v>
      </c>
      <c r="F32" s="538"/>
      <c r="G32" s="538"/>
      <c r="H32" s="543"/>
      <c r="I32" s="537" t="s">
        <v>250</v>
      </c>
      <c r="J32" s="538"/>
      <c r="K32" s="538"/>
      <c r="L32" s="539"/>
    </row>
    <row r="33" spans="1:18" ht="15" customHeight="1" x14ac:dyDescent="0.15">
      <c r="A33" s="510" t="s">
        <v>56</v>
      </c>
      <c r="B33" s="511"/>
      <c r="C33" s="511"/>
      <c r="D33" s="512"/>
      <c r="E33" s="540">
        <v>615</v>
      </c>
      <c r="F33" s="541"/>
      <c r="G33" s="541"/>
      <c r="H33" s="542"/>
      <c r="I33" s="540">
        <v>613</v>
      </c>
      <c r="J33" s="541"/>
      <c r="K33" s="541"/>
      <c r="L33" s="545"/>
    </row>
    <row r="34" spans="1:18" ht="15" customHeight="1" x14ac:dyDescent="0.15">
      <c r="A34" s="461" t="s">
        <v>57</v>
      </c>
      <c r="B34" s="509"/>
      <c r="C34" s="509"/>
      <c r="D34" s="467"/>
      <c r="E34" s="495">
        <v>599</v>
      </c>
      <c r="F34" s="496"/>
      <c r="G34" s="496"/>
      <c r="H34" s="502"/>
      <c r="I34" s="495">
        <v>580</v>
      </c>
      <c r="J34" s="496"/>
      <c r="K34" s="496"/>
      <c r="L34" s="497"/>
    </row>
    <row r="35" spans="1:18" ht="15" customHeight="1" x14ac:dyDescent="0.15">
      <c r="A35" s="461" t="s">
        <v>58</v>
      </c>
      <c r="B35" s="509"/>
      <c r="C35" s="509"/>
      <c r="D35" s="467"/>
      <c r="E35" s="495">
        <v>628</v>
      </c>
      <c r="F35" s="496"/>
      <c r="G35" s="496"/>
      <c r="H35" s="502"/>
      <c r="I35" s="495">
        <v>592</v>
      </c>
      <c r="J35" s="496"/>
      <c r="K35" s="496"/>
      <c r="L35" s="497"/>
    </row>
    <row r="36" spans="1:18" ht="15" customHeight="1" x14ac:dyDescent="0.15">
      <c r="A36" s="461" t="s">
        <v>59</v>
      </c>
      <c r="B36" s="509"/>
      <c r="C36" s="509"/>
      <c r="D36" s="467"/>
      <c r="E36" s="495">
        <v>901</v>
      </c>
      <c r="F36" s="496"/>
      <c r="G36" s="496"/>
      <c r="H36" s="502"/>
      <c r="I36" s="495">
        <v>890</v>
      </c>
      <c r="J36" s="496"/>
      <c r="K36" s="496"/>
      <c r="L36" s="497"/>
      <c r="R36" s="153"/>
    </row>
    <row r="37" spans="1:18" ht="15" customHeight="1" x14ac:dyDescent="0.15">
      <c r="A37" s="461" t="s">
        <v>60</v>
      </c>
      <c r="B37" s="509"/>
      <c r="C37" s="509"/>
      <c r="D37" s="467"/>
      <c r="E37" s="495">
        <v>468</v>
      </c>
      <c r="F37" s="496"/>
      <c r="G37" s="496"/>
      <c r="H37" s="502"/>
      <c r="I37" s="495">
        <v>480</v>
      </c>
      <c r="J37" s="496"/>
      <c r="K37" s="496"/>
      <c r="L37" s="497"/>
    </row>
    <row r="38" spans="1:18" ht="15" customHeight="1" x14ac:dyDescent="0.15">
      <c r="A38" s="461" t="s">
        <v>61</v>
      </c>
      <c r="B38" s="509"/>
      <c r="C38" s="509"/>
      <c r="D38" s="467"/>
      <c r="E38" s="495">
        <v>999</v>
      </c>
      <c r="F38" s="496"/>
      <c r="G38" s="496"/>
      <c r="H38" s="502"/>
      <c r="I38" s="495">
        <v>992</v>
      </c>
      <c r="J38" s="496"/>
      <c r="K38" s="496"/>
      <c r="L38" s="497"/>
    </row>
    <row r="39" spans="1:18" ht="15" customHeight="1" x14ac:dyDescent="0.15">
      <c r="A39" s="461" t="s">
        <v>62</v>
      </c>
      <c r="B39" s="509"/>
      <c r="C39" s="509"/>
      <c r="D39" s="467"/>
      <c r="E39" s="495">
        <v>554</v>
      </c>
      <c r="F39" s="496"/>
      <c r="G39" s="496"/>
      <c r="H39" s="502"/>
      <c r="I39" s="495">
        <v>527</v>
      </c>
      <c r="J39" s="496"/>
      <c r="K39" s="496"/>
      <c r="L39" s="497"/>
    </row>
    <row r="40" spans="1:18" ht="15" customHeight="1" x14ac:dyDescent="0.15">
      <c r="A40" s="461" t="s">
        <v>63</v>
      </c>
      <c r="B40" s="509"/>
      <c r="C40" s="509"/>
      <c r="D40" s="467"/>
      <c r="E40" s="495">
        <v>980</v>
      </c>
      <c r="F40" s="496"/>
      <c r="G40" s="496"/>
      <c r="H40" s="502"/>
      <c r="I40" s="495">
        <v>952</v>
      </c>
      <c r="J40" s="496"/>
      <c r="K40" s="496"/>
      <c r="L40" s="497"/>
    </row>
    <row r="41" spans="1:18" ht="15" customHeight="1" x14ac:dyDescent="0.15">
      <c r="A41" s="461" t="s">
        <v>64</v>
      </c>
      <c r="B41" s="509"/>
      <c r="C41" s="509"/>
      <c r="D41" s="467"/>
      <c r="E41" s="495">
        <v>720</v>
      </c>
      <c r="F41" s="496"/>
      <c r="G41" s="496"/>
      <c r="H41" s="502"/>
      <c r="I41" s="495">
        <v>701</v>
      </c>
      <c r="J41" s="496"/>
      <c r="K41" s="496"/>
      <c r="L41" s="497"/>
    </row>
    <row r="42" spans="1:18" ht="15" customHeight="1" x14ac:dyDescent="0.15">
      <c r="A42" s="461" t="s">
        <v>65</v>
      </c>
      <c r="B42" s="509"/>
      <c r="C42" s="509"/>
      <c r="D42" s="467"/>
      <c r="E42" s="495">
        <v>711</v>
      </c>
      <c r="F42" s="496"/>
      <c r="G42" s="496"/>
      <c r="H42" s="502"/>
      <c r="I42" s="495">
        <v>695</v>
      </c>
      <c r="J42" s="496"/>
      <c r="K42" s="496"/>
      <c r="L42" s="497"/>
    </row>
    <row r="43" spans="1:18" ht="15" customHeight="1" thickBot="1" x14ac:dyDescent="0.2">
      <c r="A43" s="515" t="s">
        <v>66</v>
      </c>
      <c r="B43" s="557"/>
      <c r="C43" s="557"/>
      <c r="D43" s="517"/>
      <c r="E43" s="498">
        <v>580</v>
      </c>
      <c r="F43" s="499"/>
      <c r="G43" s="499"/>
      <c r="H43" s="501"/>
      <c r="I43" s="498">
        <v>600</v>
      </c>
      <c r="J43" s="499"/>
      <c r="K43" s="499"/>
      <c r="L43" s="500"/>
    </row>
    <row r="44" spans="1:18" ht="14.25" customHeight="1" x14ac:dyDescent="0.15">
      <c r="A44" s="373" t="s">
        <v>68</v>
      </c>
      <c r="B44" s="373"/>
      <c r="C44" s="373"/>
      <c r="D44" s="373"/>
      <c r="E44" s="373"/>
      <c r="F44" s="370"/>
      <c r="G44" s="373"/>
      <c r="H44" s="373"/>
      <c r="I44" s="373"/>
      <c r="J44" s="373"/>
      <c r="K44" s="373"/>
      <c r="L44" s="367" t="s">
        <v>405</v>
      </c>
      <c r="M44" s="19"/>
    </row>
    <row r="45" spans="1:18" ht="15.6" customHeight="1" x14ac:dyDescent="0.15">
      <c r="A45" s="373"/>
      <c r="B45" s="373"/>
      <c r="C45" s="373"/>
      <c r="D45" s="373"/>
      <c r="E45" s="373"/>
      <c r="F45" s="373"/>
      <c r="G45" s="373"/>
      <c r="H45" s="373"/>
      <c r="I45" s="373"/>
      <c r="J45" s="373"/>
      <c r="K45" s="373"/>
      <c r="L45" s="367"/>
      <c r="M45" s="142"/>
      <c r="N45" s="142"/>
      <c r="O45" s="142"/>
    </row>
  </sheetData>
  <sheetProtection sheet="1"/>
  <mergeCells count="96">
    <mergeCell ref="A38:D38"/>
    <mergeCell ref="A37:D37"/>
    <mergeCell ref="A36:D36"/>
    <mergeCell ref="A35:D35"/>
    <mergeCell ref="A43:D43"/>
    <mergeCell ref="A42:D42"/>
    <mergeCell ref="A41:D41"/>
    <mergeCell ref="A40:D40"/>
    <mergeCell ref="A39:D39"/>
    <mergeCell ref="I29:L29"/>
    <mergeCell ref="E19:H19"/>
    <mergeCell ref="E23:H23"/>
    <mergeCell ref="E21:H21"/>
    <mergeCell ref="I26:L26"/>
    <mergeCell ref="I27:L27"/>
    <mergeCell ref="I25:L25"/>
    <mergeCell ref="I21:L21"/>
    <mergeCell ref="I22:L22"/>
    <mergeCell ref="I23:L23"/>
    <mergeCell ref="I24:L24"/>
    <mergeCell ref="I19:L19"/>
    <mergeCell ref="I20:L20"/>
    <mergeCell ref="I28:L28"/>
    <mergeCell ref="E20:H20"/>
    <mergeCell ref="E25:H25"/>
    <mergeCell ref="A19:D19"/>
    <mergeCell ref="A20:D20"/>
    <mergeCell ref="A27:D27"/>
    <mergeCell ref="A26:D26"/>
    <mergeCell ref="A25:D25"/>
    <mergeCell ref="A24:D24"/>
    <mergeCell ref="A21:D21"/>
    <mergeCell ref="A23:D23"/>
    <mergeCell ref="A22:D22"/>
    <mergeCell ref="I8:J8"/>
    <mergeCell ref="I11:J11"/>
    <mergeCell ref="A8:B8"/>
    <mergeCell ref="E18:H18"/>
    <mergeCell ref="J15:L15"/>
    <mergeCell ref="I17:L17"/>
    <mergeCell ref="E17:H17"/>
    <mergeCell ref="I18:L18"/>
    <mergeCell ref="A17:D18"/>
    <mergeCell ref="I32:L32"/>
    <mergeCell ref="E33:H33"/>
    <mergeCell ref="E32:H32"/>
    <mergeCell ref="I31:L31"/>
    <mergeCell ref="E31:H31"/>
    <mergeCell ref="I33:L33"/>
    <mergeCell ref="C2:C4"/>
    <mergeCell ref="A9:B9"/>
    <mergeCell ref="D2:D4"/>
    <mergeCell ref="E2:H2"/>
    <mergeCell ref="L2:L4"/>
    <mergeCell ref="A2:B4"/>
    <mergeCell ref="A5:B5"/>
    <mergeCell ref="A6:B6"/>
    <mergeCell ref="A7:B7"/>
    <mergeCell ref="E3:E4"/>
    <mergeCell ref="I2:J4"/>
    <mergeCell ref="K2:K4"/>
    <mergeCell ref="I5:J5"/>
    <mergeCell ref="I7:J7"/>
    <mergeCell ref="I6:J6"/>
    <mergeCell ref="I9:J9"/>
    <mergeCell ref="A34:D34"/>
    <mergeCell ref="A33:D33"/>
    <mergeCell ref="A31:D32"/>
    <mergeCell ref="A29:D29"/>
    <mergeCell ref="A28:D28"/>
    <mergeCell ref="E43:H43"/>
    <mergeCell ref="E42:H42"/>
    <mergeCell ref="E22:H22"/>
    <mergeCell ref="E28:H28"/>
    <mergeCell ref="E27:H27"/>
    <mergeCell ref="E26:H26"/>
    <mergeCell ref="E24:H24"/>
    <mergeCell ref="E38:H38"/>
    <mergeCell ref="E37:H37"/>
    <mergeCell ref="E41:H41"/>
    <mergeCell ref="E40:H40"/>
    <mergeCell ref="E39:H39"/>
    <mergeCell ref="E36:H36"/>
    <mergeCell ref="E35:H35"/>
    <mergeCell ref="E34:H34"/>
    <mergeCell ref="E29:H29"/>
    <mergeCell ref="I34:L34"/>
    <mergeCell ref="I35:L35"/>
    <mergeCell ref="I36:L36"/>
    <mergeCell ref="I37:L37"/>
    <mergeCell ref="I43:L43"/>
    <mergeCell ref="I38:L38"/>
    <mergeCell ref="I39:L39"/>
    <mergeCell ref="I40:L40"/>
    <mergeCell ref="I41:L41"/>
    <mergeCell ref="I42:L42"/>
  </mergeCells>
  <phoneticPr fontId="2"/>
  <conditionalFormatting sqref="A19:A29 A33:A43 B11:I11 E19:L29 E33:L43 K11:L11">
    <cfRule type="expression" dxfId="14" priority="7">
      <formula>MOD(ROW(),2)=0</formula>
    </cfRule>
  </conditionalFormatting>
  <conditionalFormatting sqref="A5:L9">
    <cfRule type="expression" dxfId="1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5"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V46"/>
  <sheetViews>
    <sheetView view="pageBreakPreview" topLeftCell="A22" zoomScaleNormal="100" zoomScaleSheetLayoutView="100" zoomScalePageLayoutView="90" workbookViewId="0">
      <pane xSplit="1" topLeftCell="B1" activePane="topRight" state="frozen"/>
      <selection activeCell="C50" sqref="C50"/>
      <selection pane="topRight" sqref="A1:R45"/>
    </sheetView>
  </sheetViews>
  <sheetFormatPr defaultColWidth="8.85546875" defaultRowHeight="17.45" customHeight="1" x14ac:dyDescent="0.15"/>
  <cols>
    <col min="1" max="1" width="11.28515625" style="2" customWidth="1"/>
    <col min="2" max="2" width="6.7109375" style="2" customWidth="1"/>
    <col min="3" max="3" width="8.28515625" style="2" customWidth="1"/>
    <col min="4" max="5" width="8.42578125" style="2" customWidth="1"/>
    <col min="6" max="6" width="5.7109375" style="2" customWidth="1"/>
    <col min="7" max="7" width="5.85546875" style="151" customWidth="1"/>
    <col min="8" max="20" width="11.5703125" style="2" customWidth="1"/>
    <col min="21" max="22" width="8.85546875" style="2" customWidth="1"/>
    <col min="23" max="16384" width="8.85546875" style="2"/>
  </cols>
  <sheetData>
    <row r="1" spans="1:20" ht="20.100000000000001" customHeight="1" thickBot="1" x14ac:dyDescent="0.2">
      <c r="A1" s="373" t="s">
        <v>327</v>
      </c>
      <c r="B1" s="373"/>
      <c r="C1" s="373"/>
      <c r="D1" s="373"/>
      <c r="E1" s="373"/>
      <c r="F1" s="373"/>
      <c r="G1" s="353"/>
      <c r="H1" s="373"/>
      <c r="I1" s="373"/>
      <c r="J1" s="373"/>
      <c r="K1" s="373"/>
      <c r="L1" s="373"/>
      <c r="M1" s="373"/>
      <c r="N1" s="373"/>
      <c r="O1" s="373"/>
      <c r="P1" s="373"/>
      <c r="Q1" s="373"/>
      <c r="R1" s="373"/>
      <c r="T1" s="19" t="s">
        <v>69</v>
      </c>
    </row>
    <row r="2" spans="1:20" ht="20.100000000000001" customHeight="1" x14ac:dyDescent="0.15">
      <c r="A2" s="577" t="s">
        <v>70</v>
      </c>
      <c r="B2" s="478" t="s">
        <v>71</v>
      </c>
      <c r="C2" s="518" t="s">
        <v>72</v>
      </c>
      <c r="D2" s="519"/>
      <c r="E2" s="520"/>
      <c r="F2" s="483" t="s">
        <v>73</v>
      </c>
      <c r="G2" s="466"/>
      <c r="H2" s="518" t="s">
        <v>378</v>
      </c>
      <c r="I2" s="519"/>
      <c r="J2" s="519"/>
      <c r="K2" s="520"/>
      <c r="L2" s="518" t="s">
        <v>379</v>
      </c>
      <c r="M2" s="519"/>
      <c r="N2" s="519"/>
      <c r="O2" s="520"/>
      <c r="P2" s="518" t="s">
        <v>351</v>
      </c>
      <c r="Q2" s="520"/>
      <c r="R2" s="572" t="s">
        <v>293</v>
      </c>
      <c r="S2" s="568" t="s">
        <v>294</v>
      </c>
      <c r="T2" s="569"/>
    </row>
    <row r="3" spans="1:20" ht="20.100000000000001" customHeight="1" x14ac:dyDescent="0.15">
      <c r="A3" s="578"/>
      <c r="B3" s="480"/>
      <c r="C3" s="357" t="s">
        <v>74</v>
      </c>
      <c r="D3" s="251" t="s">
        <v>75</v>
      </c>
      <c r="E3" s="363" t="s">
        <v>352</v>
      </c>
      <c r="F3" s="485"/>
      <c r="G3" s="469"/>
      <c r="H3" s="537" t="s">
        <v>77</v>
      </c>
      <c r="I3" s="538"/>
      <c r="J3" s="538"/>
      <c r="K3" s="543"/>
      <c r="L3" s="537" t="s">
        <v>348</v>
      </c>
      <c r="M3" s="538"/>
      <c r="N3" s="538"/>
      <c r="O3" s="543"/>
      <c r="P3" s="566" t="s">
        <v>349</v>
      </c>
      <c r="Q3" s="567"/>
      <c r="R3" s="573"/>
      <c r="S3" s="485"/>
      <c r="T3" s="486"/>
    </row>
    <row r="4" spans="1:20" ht="20.100000000000001" customHeight="1" x14ac:dyDescent="0.15">
      <c r="A4" s="252" t="s">
        <v>265</v>
      </c>
      <c r="B4" s="364">
        <v>11</v>
      </c>
      <c r="C4" s="364">
        <v>387</v>
      </c>
      <c r="D4" s="68">
        <v>281</v>
      </c>
      <c r="E4" s="364">
        <v>106</v>
      </c>
      <c r="F4" s="364">
        <v>320</v>
      </c>
      <c r="G4" s="70">
        <v>59</v>
      </c>
      <c r="H4" s="586">
        <v>8071</v>
      </c>
      <c r="I4" s="586"/>
      <c r="J4" s="585">
        <v>356</v>
      </c>
      <c r="K4" s="585"/>
      <c r="L4" s="576">
        <v>390</v>
      </c>
      <c r="M4" s="576"/>
      <c r="N4" s="574">
        <v>15</v>
      </c>
      <c r="O4" s="574"/>
      <c r="P4" s="581">
        <v>133</v>
      </c>
      <c r="Q4" s="581"/>
      <c r="R4" s="375">
        <v>25.221875000000001</v>
      </c>
      <c r="S4" s="570">
        <f>H4/L4</f>
        <v>20.694871794871794</v>
      </c>
      <c r="T4" s="571"/>
    </row>
    <row r="5" spans="1:20" ht="20.100000000000001" customHeight="1" x14ac:dyDescent="0.15">
      <c r="A5" s="252" t="s">
        <v>257</v>
      </c>
      <c r="B5" s="364">
        <v>11</v>
      </c>
      <c r="C5" s="364">
        <v>390</v>
      </c>
      <c r="D5" s="364">
        <v>284</v>
      </c>
      <c r="E5" s="364">
        <v>106</v>
      </c>
      <c r="F5" s="364">
        <v>325</v>
      </c>
      <c r="G5" s="70">
        <v>72</v>
      </c>
      <c r="H5" s="570">
        <v>7969</v>
      </c>
      <c r="I5" s="570"/>
      <c r="J5" s="583">
        <v>433</v>
      </c>
      <c r="K5" s="583"/>
      <c r="L5" s="565">
        <v>439</v>
      </c>
      <c r="M5" s="565"/>
      <c r="N5" s="575">
        <v>16</v>
      </c>
      <c r="O5" s="575"/>
      <c r="P5" s="558">
        <v>135</v>
      </c>
      <c r="Q5" s="558"/>
      <c r="R5" s="375">
        <v>24.52</v>
      </c>
      <c r="S5" s="570">
        <f>H5/L5</f>
        <v>18.15261958997722</v>
      </c>
      <c r="T5" s="571"/>
    </row>
    <row r="6" spans="1:20" ht="20.100000000000001" customHeight="1" x14ac:dyDescent="0.15">
      <c r="A6" s="252">
        <v>2</v>
      </c>
      <c r="B6" s="429">
        <v>11</v>
      </c>
      <c r="C6" s="364">
        <v>392</v>
      </c>
      <c r="D6" s="364">
        <v>284</v>
      </c>
      <c r="E6" s="364">
        <v>108</v>
      </c>
      <c r="F6" s="364">
        <v>329</v>
      </c>
      <c r="G6" s="70">
        <v>84</v>
      </c>
      <c r="H6" s="565">
        <v>7844</v>
      </c>
      <c r="I6" s="565"/>
      <c r="J6" s="583">
        <v>505</v>
      </c>
      <c r="K6" s="583"/>
      <c r="L6" s="565">
        <v>440</v>
      </c>
      <c r="M6" s="565"/>
      <c r="N6" s="575">
        <v>16</v>
      </c>
      <c r="O6" s="575"/>
      <c r="P6" s="558">
        <v>134</v>
      </c>
      <c r="Q6" s="558"/>
      <c r="R6" s="375">
        <v>23.841945288753799</v>
      </c>
      <c r="S6" s="570">
        <f>H6/L6</f>
        <v>17.827272727272728</v>
      </c>
      <c r="T6" s="571"/>
    </row>
    <row r="7" spans="1:20" ht="20.100000000000001" customHeight="1" x14ac:dyDescent="0.15">
      <c r="A7" s="252">
        <v>3</v>
      </c>
      <c r="B7" s="429">
        <v>11</v>
      </c>
      <c r="C7" s="364">
        <v>396</v>
      </c>
      <c r="D7" s="364">
        <v>287</v>
      </c>
      <c r="E7" s="364">
        <v>109</v>
      </c>
      <c r="F7" s="364">
        <v>337</v>
      </c>
      <c r="G7" s="70">
        <v>92</v>
      </c>
      <c r="H7" s="565">
        <v>7755</v>
      </c>
      <c r="I7" s="565"/>
      <c r="J7" s="583">
        <v>551</v>
      </c>
      <c r="K7" s="583"/>
      <c r="L7" s="565">
        <v>438</v>
      </c>
      <c r="M7" s="565"/>
      <c r="N7" s="575">
        <v>18</v>
      </c>
      <c r="O7" s="575"/>
      <c r="P7" s="558">
        <v>128</v>
      </c>
      <c r="Q7" s="558"/>
      <c r="R7" s="375">
        <v>23.011869436201781</v>
      </c>
      <c r="S7" s="558">
        <f>H7/L7</f>
        <v>17.705479452054796</v>
      </c>
      <c r="T7" s="559"/>
    </row>
    <row r="8" spans="1:20" ht="20.100000000000001" customHeight="1" x14ac:dyDescent="0.15">
      <c r="A8" s="253">
        <v>4</v>
      </c>
      <c r="B8" s="429">
        <v>11</v>
      </c>
      <c r="C8" s="364">
        <v>439</v>
      </c>
      <c r="D8" s="364">
        <v>331</v>
      </c>
      <c r="E8" s="364">
        <v>108</v>
      </c>
      <c r="F8" s="368">
        <v>332</v>
      </c>
      <c r="G8" s="70">
        <v>95</v>
      </c>
      <c r="H8" s="584">
        <v>7622</v>
      </c>
      <c r="I8" s="584"/>
      <c r="J8" s="583">
        <v>600</v>
      </c>
      <c r="K8" s="583"/>
      <c r="L8" s="565">
        <v>462</v>
      </c>
      <c r="M8" s="565"/>
      <c r="N8" s="582">
        <v>17</v>
      </c>
      <c r="O8" s="582"/>
      <c r="P8" s="558">
        <v>134</v>
      </c>
      <c r="Q8" s="558"/>
      <c r="R8" s="375">
        <v>22.957831325301203</v>
      </c>
      <c r="S8" s="558">
        <f>H8/L8</f>
        <v>16.497835497835499</v>
      </c>
      <c r="T8" s="559"/>
    </row>
    <row r="9" spans="1:20" ht="20.100000000000001" customHeight="1" x14ac:dyDescent="0.15">
      <c r="A9" s="254"/>
      <c r="B9" s="429"/>
      <c r="C9" s="364"/>
      <c r="D9" s="364"/>
      <c r="E9" s="364"/>
      <c r="F9" s="223"/>
      <c r="G9" s="70"/>
      <c r="H9" s="223"/>
      <c r="I9" s="223"/>
      <c r="J9" s="373"/>
      <c r="K9" s="223"/>
      <c r="L9" s="372"/>
      <c r="M9" s="367"/>
      <c r="N9" s="71"/>
      <c r="O9" s="372"/>
      <c r="P9" s="359"/>
      <c r="Q9" s="359"/>
      <c r="R9" s="359"/>
      <c r="S9" s="181"/>
      <c r="T9" s="162"/>
    </row>
    <row r="10" spans="1:20" ht="20.100000000000001" customHeight="1" x14ac:dyDescent="0.15">
      <c r="A10" s="252" t="s">
        <v>237</v>
      </c>
      <c r="B10" s="429">
        <v>1</v>
      </c>
      <c r="C10" s="364">
        <v>39</v>
      </c>
      <c r="D10" s="364">
        <v>27</v>
      </c>
      <c r="E10" s="364">
        <v>12</v>
      </c>
      <c r="F10" s="72">
        <v>27</v>
      </c>
      <c r="G10" s="69">
        <v>9</v>
      </c>
      <c r="H10" s="579">
        <v>613</v>
      </c>
      <c r="I10" s="579"/>
      <c r="J10" s="580">
        <v>58</v>
      </c>
      <c r="K10" s="580"/>
      <c r="L10" s="597">
        <v>41</v>
      </c>
      <c r="M10" s="597"/>
      <c r="N10" s="582">
        <v>1</v>
      </c>
      <c r="O10" s="582"/>
      <c r="P10" s="558">
        <v>11</v>
      </c>
      <c r="Q10" s="558"/>
      <c r="R10" s="359">
        <v>22.703703703703702</v>
      </c>
      <c r="S10" s="558">
        <f t="shared" ref="S10:S20" si="0">H10/L10</f>
        <v>14.951219512195122</v>
      </c>
      <c r="T10" s="559"/>
    </row>
    <row r="11" spans="1:20" ht="20.100000000000001" customHeight="1" x14ac:dyDescent="0.15">
      <c r="A11" s="252" t="s">
        <v>238</v>
      </c>
      <c r="B11" s="429">
        <v>1</v>
      </c>
      <c r="C11" s="364">
        <v>40</v>
      </c>
      <c r="D11" s="364">
        <v>28</v>
      </c>
      <c r="E11" s="364">
        <v>12</v>
      </c>
      <c r="F11" s="72">
        <v>27</v>
      </c>
      <c r="G11" s="69">
        <v>10</v>
      </c>
      <c r="H11" s="579">
        <v>580</v>
      </c>
      <c r="I11" s="579"/>
      <c r="J11" s="580">
        <v>62</v>
      </c>
      <c r="K11" s="580"/>
      <c r="L11" s="597">
        <v>39</v>
      </c>
      <c r="M11" s="597"/>
      <c r="N11" s="582">
        <v>1</v>
      </c>
      <c r="O11" s="582"/>
      <c r="P11" s="558">
        <v>12</v>
      </c>
      <c r="Q11" s="558"/>
      <c r="R11" s="359">
        <v>21.481481481481481</v>
      </c>
      <c r="S11" s="558">
        <f t="shared" si="0"/>
        <v>14.871794871794872</v>
      </c>
      <c r="T11" s="559"/>
    </row>
    <row r="12" spans="1:20" ht="20.100000000000001" customHeight="1" x14ac:dyDescent="0.15">
      <c r="A12" s="252" t="s">
        <v>81</v>
      </c>
      <c r="B12" s="429">
        <v>1</v>
      </c>
      <c r="C12" s="364">
        <v>33</v>
      </c>
      <c r="D12" s="364">
        <v>24</v>
      </c>
      <c r="E12" s="364">
        <v>9</v>
      </c>
      <c r="F12" s="72">
        <v>22</v>
      </c>
      <c r="G12" s="69">
        <v>4</v>
      </c>
      <c r="H12" s="579">
        <v>592</v>
      </c>
      <c r="I12" s="579"/>
      <c r="J12" s="580">
        <v>28</v>
      </c>
      <c r="K12" s="580"/>
      <c r="L12" s="597">
        <v>32</v>
      </c>
      <c r="M12" s="597"/>
      <c r="N12" s="582">
        <v>1</v>
      </c>
      <c r="O12" s="582"/>
      <c r="P12" s="558">
        <v>12</v>
      </c>
      <c r="Q12" s="558"/>
      <c r="R12" s="359">
        <v>26.90909090909091</v>
      </c>
      <c r="S12" s="558">
        <f t="shared" si="0"/>
        <v>18.5</v>
      </c>
      <c r="T12" s="559"/>
    </row>
    <row r="13" spans="1:20" ht="20.100000000000001" customHeight="1" x14ac:dyDescent="0.15">
      <c r="A13" s="252" t="s">
        <v>82</v>
      </c>
      <c r="B13" s="429">
        <v>1</v>
      </c>
      <c r="C13" s="364">
        <v>48</v>
      </c>
      <c r="D13" s="364">
        <v>37</v>
      </c>
      <c r="E13" s="364">
        <v>11</v>
      </c>
      <c r="F13" s="72">
        <v>38</v>
      </c>
      <c r="G13" s="69">
        <v>10</v>
      </c>
      <c r="H13" s="579">
        <v>890</v>
      </c>
      <c r="I13" s="579"/>
      <c r="J13" s="580">
        <v>56</v>
      </c>
      <c r="K13" s="580"/>
      <c r="L13" s="597">
        <v>52</v>
      </c>
      <c r="M13" s="597"/>
      <c r="N13" s="582">
        <v>2</v>
      </c>
      <c r="O13" s="582"/>
      <c r="P13" s="558">
        <v>13</v>
      </c>
      <c r="Q13" s="558"/>
      <c r="R13" s="359">
        <v>23.421052631578949</v>
      </c>
      <c r="S13" s="558">
        <f t="shared" si="0"/>
        <v>17.115384615384617</v>
      </c>
      <c r="T13" s="559"/>
    </row>
    <row r="14" spans="1:20" ht="20.100000000000001" customHeight="1" x14ac:dyDescent="0.15">
      <c r="A14" s="252" t="s">
        <v>83</v>
      </c>
      <c r="B14" s="429">
        <v>1</v>
      </c>
      <c r="C14" s="364">
        <v>31</v>
      </c>
      <c r="D14" s="364">
        <v>23</v>
      </c>
      <c r="E14" s="364">
        <v>8</v>
      </c>
      <c r="F14" s="72">
        <v>22</v>
      </c>
      <c r="G14" s="69">
        <v>6</v>
      </c>
      <c r="H14" s="579">
        <v>480</v>
      </c>
      <c r="I14" s="579"/>
      <c r="J14" s="580">
        <v>41</v>
      </c>
      <c r="K14" s="580"/>
      <c r="L14" s="597">
        <v>30</v>
      </c>
      <c r="M14" s="597"/>
      <c r="N14" s="582">
        <v>1</v>
      </c>
      <c r="O14" s="582"/>
      <c r="P14" s="558">
        <v>12</v>
      </c>
      <c r="Q14" s="558"/>
      <c r="R14" s="359">
        <v>21.818181818181817</v>
      </c>
      <c r="S14" s="558">
        <f t="shared" si="0"/>
        <v>16</v>
      </c>
      <c r="T14" s="559"/>
    </row>
    <row r="15" spans="1:20" ht="20.100000000000001" customHeight="1" x14ac:dyDescent="0.15">
      <c r="A15" s="252" t="s">
        <v>84</v>
      </c>
      <c r="B15" s="429">
        <v>1</v>
      </c>
      <c r="C15" s="364">
        <v>51</v>
      </c>
      <c r="D15" s="364">
        <v>42</v>
      </c>
      <c r="E15" s="364">
        <v>9</v>
      </c>
      <c r="F15" s="72">
        <v>42</v>
      </c>
      <c r="G15" s="69">
        <v>12</v>
      </c>
      <c r="H15" s="579">
        <v>992</v>
      </c>
      <c r="I15" s="579"/>
      <c r="J15" s="580">
        <v>75</v>
      </c>
      <c r="K15" s="580"/>
      <c r="L15" s="597">
        <v>60</v>
      </c>
      <c r="M15" s="597"/>
      <c r="N15" s="582">
        <v>4</v>
      </c>
      <c r="O15" s="582"/>
      <c r="P15" s="558">
        <v>16</v>
      </c>
      <c r="Q15" s="558"/>
      <c r="R15" s="359">
        <v>23.61904761904762</v>
      </c>
      <c r="S15" s="558">
        <f t="shared" si="0"/>
        <v>16.533333333333335</v>
      </c>
      <c r="T15" s="559"/>
    </row>
    <row r="16" spans="1:20" ht="20.100000000000001" customHeight="1" x14ac:dyDescent="0.15">
      <c r="A16" s="252" t="s">
        <v>85</v>
      </c>
      <c r="B16" s="429">
        <v>1</v>
      </c>
      <c r="C16" s="364">
        <v>35</v>
      </c>
      <c r="D16" s="364">
        <v>24</v>
      </c>
      <c r="E16" s="364">
        <v>11</v>
      </c>
      <c r="F16" s="72">
        <v>25</v>
      </c>
      <c r="G16" s="69">
        <v>7</v>
      </c>
      <c r="H16" s="579">
        <v>527</v>
      </c>
      <c r="I16" s="579"/>
      <c r="J16" s="580">
        <v>49</v>
      </c>
      <c r="K16" s="580"/>
      <c r="L16" s="597">
        <v>33</v>
      </c>
      <c r="M16" s="597"/>
      <c r="N16" s="582">
        <v>1</v>
      </c>
      <c r="O16" s="582"/>
      <c r="P16" s="558">
        <v>10</v>
      </c>
      <c r="Q16" s="558"/>
      <c r="R16" s="359">
        <v>21.08</v>
      </c>
      <c r="S16" s="558">
        <f t="shared" si="0"/>
        <v>15.969696969696969</v>
      </c>
      <c r="T16" s="559"/>
    </row>
    <row r="17" spans="1:22" ht="20.100000000000001" customHeight="1" x14ac:dyDescent="0.15">
      <c r="A17" s="252" t="s">
        <v>86</v>
      </c>
      <c r="B17" s="429">
        <v>1</v>
      </c>
      <c r="C17" s="364">
        <v>48</v>
      </c>
      <c r="D17" s="364">
        <v>39</v>
      </c>
      <c r="E17" s="364">
        <v>9</v>
      </c>
      <c r="F17" s="72">
        <v>40</v>
      </c>
      <c r="G17" s="69">
        <v>12</v>
      </c>
      <c r="H17" s="579">
        <v>952</v>
      </c>
      <c r="I17" s="579"/>
      <c r="J17" s="580">
        <v>80</v>
      </c>
      <c r="K17" s="580"/>
      <c r="L17" s="597">
        <v>55</v>
      </c>
      <c r="M17" s="597"/>
      <c r="N17" s="582">
        <v>2</v>
      </c>
      <c r="O17" s="582"/>
      <c r="P17" s="558">
        <v>15</v>
      </c>
      <c r="Q17" s="558"/>
      <c r="R17" s="359">
        <v>23.8</v>
      </c>
      <c r="S17" s="558">
        <f t="shared" si="0"/>
        <v>17.309090909090909</v>
      </c>
      <c r="T17" s="559"/>
    </row>
    <row r="18" spans="1:22" ht="20.100000000000001" customHeight="1" x14ac:dyDescent="0.15">
      <c r="A18" s="252" t="s">
        <v>87</v>
      </c>
      <c r="B18" s="429">
        <v>1</v>
      </c>
      <c r="C18" s="364">
        <v>38</v>
      </c>
      <c r="D18" s="364">
        <v>29</v>
      </c>
      <c r="E18" s="364">
        <v>9</v>
      </c>
      <c r="F18" s="72">
        <v>29</v>
      </c>
      <c r="G18" s="69">
        <v>7</v>
      </c>
      <c r="H18" s="579">
        <v>701</v>
      </c>
      <c r="I18" s="579"/>
      <c r="J18" s="580">
        <v>52</v>
      </c>
      <c r="K18" s="580"/>
      <c r="L18" s="597">
        <v>44</v>
      </c>
      <c r="M18" s="597"/>
      <c r="N18" s="582">
        <v>2</v>
      </c>
      <c r="O18" s="582"/>
      <c r="P18" s="558">
        <v>10</v>
      </c>
      <c r="Q18" s="558"/>
      <c r="R18" s="359">
        <v>24.172413793103448</v>
      </c>
      <c r="S18" s="558">
        <f t="shared" si="0"/>
        <v>15.931818181818182</v>
      </c>
      <c r="T18" s="559"/>
    </row>
    <row r="19" spans="1:22" ht="20.100000000000001" customHeight="1" x14ac:dyDescent="0.15">
      <c r="A19" s="252" t="s">
        <v>88</v>
      </c>
      <c r="B19" s="429">
        <v>1</v>
      </c>
      <c r="C19" s="364">
        <v>40</v>
      </c>
      <c r="D19" s="364">
        <v>32</v>
      </c>
      <c r="E19" s="364">
        <v>8</v>
      </c>
      <c r="F19" s="72">
        <v>32</v>
      </c>
      <c r="G19" s="69">
        <v>9</v>
      </c>
      <c r="H19" s="579">
        <v>695</v>
      </c>
      <c r="I19" s="579"/>
      <c r="J19" s="580">
        <v>53</v>
      </c>
      <c r="K19" s="580"/>
      <c r="L19" s="597">
        <v>37</v>
      </c>
      <c r="M19" s="597"/>
      <c r="N19" s="582">
        <v>1</v>
      </c>
      <c r="O19" s="582"/>
      <c r="P19" s="558">
        <v>13</v>
      </c>
      <c r="Q19" s="558"/>
      <c r="R19" s="359">
        <v>21.71875</v>
      </c>
      <c r="S19" s="558">
        <f t="shared" si="0"/>
        <v>18.783783783783782</v>
      </c>
      <c r="T19" s="559"/>
    </row>
    <row r="20" spans="1:22" ht="20.100000000000001" customHeight="1" thickBot="1" x14ac:dyDescent="0.2">
      <c r="A20" s="73" t="s">
        <v>89</v>
      </c>
      <c r="B20" s="74">
        <v>1</v>
      </c>
      <c r="C20" s="428">
        <v>36</v>
      </c>
      <c r="D20" s="428">
        <v>26</v>
      </c>
      <c r="E20" s="428">
        <v>10</v>
      </c>
      <c r="F20" s="75">
        <v>28</v>
      </c>
      <c r="G20" s="76">
        <v>9</v>
      </c>
      <c r="H20" s="594">
        <v>600</v>
      </c>
      <c r="I20" s="594"/>
      <c r="J20" s="592">
        <v>46</v>
      </c>
      <c r="K20" s="592"/>
      <c r="L20" s="596">
        <v>39</v>
      </c>
      <c r="M20" s="596"/>
      <c r="N20" s="593">
        <v>1</v>
      </c>
      <c r="O20" s="593"/>
      <c r="P20" s="591">
        <v>10</v>
      </c>
      <c r="Q20" s="591"/>
      <c r="R20" s="361">
        <v>21.428571428571427</v>
      </c>
      <c r="S20" s="563">
        <f t="shared" si="0"/>
        <v>15.384615384615385</v>
      </c>
      <c r="T20" s="564"/>
    </row>
    <row r="21" spans="1:22" ht="20.100000000000001" customHeight="1" x14ac:dyDescent="0.15">
      <c r="A21" s="373" t="s">
        <v>214</v>
      </c>
      <c r="B21" s="373"/>
      <c r="C21" s="373"/>
      <c r="D21" s="373"/>
      <c r="E21" s="373"/>
      <c r="F21" s="373"/>
      <c r="G21" s="353"/>
      <c r="H21" s="373"/>
      <c r="I21" s="373"/>
      <c r="J21" s="373"/>
      <c r="K21" s="373"/>
      <c r="L21" s="373" t="s">
        <v>215</v>
      </c>
      <c r="M21" s="373"/>
      <c r="N21" s="373"/>
      <c r="O21" s="373"/>
      <c r="P21" s="373"/>
      <c r="Q21" s="367"/>
      <c r="R21" s="373"/>
      <c r="T21" s="19" t="s">
        <v>272</v>
      </c>
    </row>
    <row r="22" spans="1:22" ht="20.100000000000001" customHeight="1" x14ac:dyDescent="0.15">
      <c r="A22" s="144" t="s">
        <v>232</v>
      </c>
      <c r="B22" s="373"/>
      <c r="C22" s="373"/>
      <c r="D22" s="373"/>
      <c r="E22" s="373"/>
      <c r="F22" s="373"/>
      <c r="G22" s="353"/>
      <c r="H22" s="373"/>
      <c r="I22" s="373"/>
      <c r="J22" s="373"/>
      <c r="K22" s="373"/>
      <c r="L22" s="373"/>
      <c r="M22" s="373"/>
      <c r="N22" s="373"/>
      <c r="O22" s="373"/>
      <c r="P22" s="373"/>
      <c r="Q22" s="595"/>
      <c r="R22" s="595"/>
      <c r="S22" s="562"/>
      <c r="T22" s="562"/>
    </row>
    <row r="23" spans="1:22" ht="20.100000000000001" customHeight="1" x14ac:dyDescent="0.15">
      <c r="A23" s="195"/>
      <c r="B23" s="373"/>
      <c r="C23" s="373"/>
      <c r="D23" s="373"/>
      <c r="E23" s="373"/>
      <c r="F23" s="373"/>
      <c r="G23" s="353"/>
      <c r="H23" s="373"/>
      <c r="I23" s="373"/>
      <c r="J23" s="373"/>
      <c r="K23" s="373"/>
      <c r="L23" s="373"/>
      <c r="M23" s="373"/>
      <c r="N23" s="373"/>
      <c r="O23" s="373"/>
      <c r="P23" s="373"/>
      <c r="Q23" s="373"/>
      <c r="R23" s="373"/>
    </row>
    <row r="24" spans="1:22" ht="20.100000000000001" customHeight="1" x14ac:dyDescent="0.15">
      <c r="A24" s="373"/>
      <c r="B24" s="373"/>
      <c r="C24" s="373"/>
      <c r="D24" s="373"/>
      <c r="E24" s="373"/>
      <c r="F24" s="373"/>
      <c r="G24" s="353"/>
      <c r="H24" s="373"/>
      <c r="I24" s="373"/>
      <c r="J24" s="373"/>
      <c r="K24" s="373"/>
      <c r="L24" s="373"/>
      <c r="M24" s="373"/>
      <c r="N24" s="373"/>
      <c r="O24" s="373"/>
      <c r="P24" s="373"/>
      <c r="Q24" s="373"/>
      <c r="R24" s="373"/>
      <c r="U24" s="19"/>
    </row>
    <row r="25" spans="1:22" ht="20.100000000000001" customHeight="1" thickBot="1" x14ac:dyDescent="0.2">
      <c r="A25" s="373" t="s">
        <v>328</v>
      </c>
      <c r="B25" s="373"/>
      <c r="C25" s="373"/>
      <c r="D25" s="373"/>
      <c r="E25" s="373"/>
      <c r="F25" s="373"/>
      <c r="G25" s="353"/>
      <c r="H25" s="373"/>
      <c r="I25" s="373"/>
      <c r="J25" s="373"/>
      <c r="K25" s="373"/>
      <c r="L25" s="373" t="s">
        <v>90</v>
      </c>
      <c r="M25" s="373"/>
      <c r="N25" s="373"/>
      <c r="O25" s="373"/>
      <c r="P25" s="373"/>
      <c r="Q25" s="373"/>
      <c r="R25" s="373"/>
      <c r="T25" s="19" t="s">
        <v>69</v>
      </c>
    </row>
    <row r="26" spans="1:22" ht="20.100000000000001" customHeight="1" x14ac:dyDescent="0.15">
      <c r="A26" s="577" t="s">
        <v>91</v>
      </c>
      <c r="B26" s="518" t="s">
        <v>92</v>
      </c>
      <c r="C26" s="519"/>
      <c r="D26" s="519"/>
      <c r="E26" s="520"/>
      <c r="F26" s="518" t="s">
        <v>295</v>
      </c>
      <c r="G26" s="519"/>
      <c r="H26" s="520"/>
      <c r="I26" s="518" t="s">
        <v>310</v>
      </c>
      <c r="J26" s="520"/>
      <c r="K26" s="518" t="s">
        <v>364</v>
      </c>
      <c r="L26" s="520"/>
      <c r="M26" s="518" t="s">
        <v>324</v>
      </c>
      <c r="N26" s="520"/>
      <c r="O26" s="518" t="s">
        <v>329</v>
      </c>
      <c r="P26" s="520"/>
      <c r="Q26" s="518" t="s">
        <v>350</v>
      </c>
      <c r="R26" s="520"/>
      <c r="S26" s="560" t="s">
        <v>78</v>
      </c>
      <c r="T26" s="561"/>
    </row>
    <row r="27" spans="1:22" ht="20.100000000000001" customHeight="1" x14ac:dyDescent="0.15">
      <c r="A27" s="578"/>
      <c r="B27" s="357" t="s">
        <v>50</v>
      </c>
      <c r="C27" s="537" t="s">
        <v>267</v>
      </c>
      <c r="D27" s="538"/>
      <c r="E27" s="543"/>
      <c r="F27" s="537" t="s">
        <v>50</v>
      </c>
      <c r="G27" s="543"/>
      <c r="H27" s="357" t="s">
        <v>267</v>
      </c>
      <c r="I27" s="357" t="s">
        <v>50</v>
      </c>
      <c r="J27" s="357" t="s">
        <v>267</v>
      </c>
      <c r="K27" s="357" t="s">
        <v>50</v>
      </c>
      <c r="L27" s="357" t="s">
        <v>267</v>
      </c>
      <c r="M27" s="348" t="s">
        <v>50</v>
      </c>
      <c r="N27" s="357" t="s">
        <v>267</v>
      </c>
      <c r="O27" s="348" t="s">
        <v>50</v>
      </c>
      <c r="P27" s="357" t="s">
        <v>267</v>
      </c>
      <c r="Q27" s="357" t="s">
        <v>50</v>
      </c>
      <c r="R27" s="357" t="s">
        <v>267</v>
      </c>
      <c r="S27" s="220" t="s">
        <v>50</v>
      </c>
      <c r="T27" s="218" t="s">
        <v>201</v>
      </c>
    </row>
    <row r="28" spans="1:22" ht="20.100000000000001" customHeight="1" x14ac:dyDescent="0.15">
      <c r="A28" s="252" t="s">
        <v>265</v>
      </c>
      <c r="B28" s="426">
        <v>320</v>
      </c>
      <c r="C28" s="581">
        <v>8071</v>
      </c>
      <c r="D28" s="581"/>
      <c r="E28" s="581"/>
      <c r="F28" s="581">
        <v>46</v>
      </c>
      <c r="G28" s="581"/>
      <c r="H28" s="356">
        <v>1248</v>
      </c>
      <c r="I28" s="359">
        <v>46</v>
      </c>
      <c r="J28" s="370">
        <v>1257</v>
      </c>
      <c r="K28" s="359">
        <v>42</v>
      </c>
      <c r="L28" s="356">
        <v>1273</v>
      </c>
      <c r="M28" s="370">
        <v>42</v>
      </c>
      <c r="N28" s="374">
        <v>1298</v>
      </c>
      <c r="O28" s="370">
        <v>41</v>
      </c>
      <c r="P28" s="374">
        <v>1260</v>
      </c>
      <c r="Q28" s="370">
        <v>44</v>
      </c>
      <c r="R28" s="374">
        <v>1379</v>
      </c>
      <c r="S28" s="77">
        <v>59</v>
      </c>
      <c r="T28" s="228">
        <v>356</v>
      </c>
      <c r="U28" s="67"/>
      <c r="V28" s="67"/>
    </row>
    <row r="29" spans="1:22" ht="20.100000000000001" customHeight="1" x14ac:dyDescent="0.15">
      <c r="A29" s="252" t="s">
        <v>257</v>
      </c>
      <c r="B29" s="426">
        <v>325</v>
      </c>
      <c r="C29" s="558">
        <v>7969</v>
      </c>
      <c r="D29" s="558"/>
      <c r="E29" s="558"/>
      <c r="F29" s="558">
        <v>43</v>
      </c>
      <c r="G29" s="558"/>
      <c r="H29" s="356">
        <v>1212</v>
      </c>
      <c r="I29" s="359">
        <v>45</v>
      </c>
      <c r="J29" s="370">
        <v>1238</v>
      </c>
      <c r="K29" s="359">
        <v>40</v>
      </c>
      <c r="L29" s="356">
        <v>1260</v>
      </c>
      <c r="M29" s="370">
        <v>42</v>
      </c>
      <c r="N29" s="374">
        <v>1266</v>
      </c>
      <c r="O29" s="370">
        <v>42</v>
      </c>
      <c r="P29" s="374">
        <v>1289</v>
      </c>
      <c r="Q29" s="370">
        <v>41</v>
      </c>
      <c r="R29" s="374">
        <v>1271</v>
      </c>
      <c r="S29" s="77">
        <v>72</v>
      </c>
      <c r="T29" s="228">
        <v>433</v>
      </c>
      <c r="U29" s="67"/>
      <c r="V29" s="153"/>
    </row>
    <row r="30" spans="1:22" ht="20.100000000000001" customHeight="1" x14ac:dyDescent="0.15">
      <c r="A30" s="252">
        <v>2</v>
      </c>
      <c r="B30" s="426">
        <v>329</v>
      </c>
      <c r="C30" s="558">
        <v>7844</v>
      </c>
      <c r="D30" s="558"/>
      <c r="E30" s="558"/>
      <c r="F30" s="558">
        <v>41</v>
      </c>
      <c r="G30" s="558"/>
      <c r="H30" s="356">
        <v>1138</v>
      </c>
      <c r="I30" s="359">
        <v>42</v>
      </c>
      <c r="J30" s="370">
        <v>1190</v>
      </c>
      <c r="K30" s="359">
        <v>38</v>
      </c>
      <c r="L30" s="356">
        <v>1223</v>
      </c>
      <c r="M30" s="370">
        <v>40</v>
      </c>
      <c r="N30" s="374">
        <v>1240</v>
      </c>
      <c r="O30" s="370">
        <v>42</v>
      </c>
      <c r="P30" s="374">
        <v>1270</v>
      </c>
      <c r="Q30" s="370">
        <v>42</v>
      </c>
      <c r="R30" s="374">
        <v>1278</v>
      </c>
      <c r="S30" s="77">
        <v>84</v>
      </c>
      <c r="T30" s="228">
        <v>505</v>
      </c>
      <c r="U30" s="67"/>
    </row>
    <row r="31" spans="1:22" ht="20.100000000000001" customHeight="1" x14ac:dyDescent="0.15">
      <c r="A31" s="252">
        <v>3</v>
      </c>
      <c r="B31" s="426">
        <v>337</v>
      </c>
      <c r="C31" s="558">
        <v>7755</v>
      </c>
      <c r="D31" s="558"/>
      <c r="E31" s="558"/>
      <c r="F31" s="558">
        <v>42</v>
      </c>
      <c r="G31" s="558"/>
      <c r="H31" s="356">
        <v>1245</v>
      </c>
      <c r="I31" s="359">
        <v>41</v>
      </c>
      <c r="J31" s="370">
        <v>1228</v>
      </c>
      <c r="K31" s="359">
        <v>40</v>
      </c>
      <c r="L31" s="356">
        <v>1308</v>
      </c>
      <c r="M31" s="370">
        <v>40</v>
      </c>
      <c r="N31" s="374">
        <v>1307</v>
      </c>
      <c r="O31" s="370">
        <v>40</v>
      </c>
      <c r="P31" s="374">
        <v>1306</v>
      </c>
      <c r="Q31" s="370">
        <v>42</v>
      </c>
      <c r="R31" s="374">
        <v>1361</v>
      </c>
      <c r="S31" s="77">
        <v>92</v>
      </c>
      <c r="T31" s="228">
        <v>551</v>
      </c>
      <c r="U31" s="67"/>
    </row>
    <row r="32" spans="1:22" ht="20.100000000000001" customHeight="1" x14ac:dyDescent="0.15">
      <c r="A32" s="258">
        <v>4</v>
      </c>
      <c r="B32" s="426">
        <v>332</v>
      </c>
      <c r="C32" s="558">
        <v>7622</v>
      </c>
      <c r="D32" s="558"/>
      <c r="E32" s="558"/>
      <c r="F32" s="558">
        <v>41</v>
      </c>
      <c r="G32" s="558"/>
      <c r="H32" s="356">
        <v>1246</v>
      </c>
      <c r="I32" s="359">
        <v>41</v>
      </c>
      <c r="J32" s="370">
        <v>1234</v>
      </c>
      <c r="K32" s="359">
        <v>36</v>
      </c>
      <c r="L32" s="356">
        <v>1223</v>
      </c>
      <c r="M32" s="370">
        <v>40</v>
      </c>
      <c r="N32" s="374">
        <v>1314</v>
      </c>
      <c r="O32" s="370">
        <v>39</v>
      </c>
      <c r="P32" s="374">
        <v>1309</v>
      </c>
      <c r="Q32" s="370">
        <v>40</v>
      </c>
      <c r="R32" s="374">
        <v>1296</v>
      </c>
      <c r="S32" s="77">
        <f t="shared" ref="S32:T32" si="1">SUM(S34:S44)</f>
        <v>95</v>
      </c>
      <c r="T32" s="228">
        <f t="shared" si="1"/>
        <v>600</v>
      </c>
    </row>
    <row r="33" spans="1:21" ht="20.100000000000001" customHeight="1" x14ac:dyDescent="0.15">
      <c r="A33" s="254"/>
      <c r="B33" s="53"/>
      <c r="C33" s="369"/>
      <c r="D33" s="359"/>
      <c r="E33" s="359"/>
      <c r="F33" s="589"/>
      <c r="G33" s="589"/>
      <c r="H33" s="356"/>
      <c r="I33" s="370"/>
      <c r="J33" s="370"/>
      <c r="K33" s="370"/>
      <c r="L33" s="356"/>
      <c r="M33" s="370"/>
      <c r="N33" s="370"/>
      <c r="O33" s="370"/>
      <c r="P33" s="370"/>
      <c r="Q33" s="370"/>
      <c r="R33" s="370"/>
      <c r="S33" s="77"/>
      <c r="T33" s="79"/>
    </row>
    <row r="34" spans="1:21" ht="20.100000000000001" customHeight="1" x14ac:dyDescent="0.15">
      <c r="A34" s="252" t="s">
        <v>79</v>
      </c>
      <c r="B34" s="53">
        <v>27</v>
      </c>
      <c r="C34" s="588">
        <v>613</v>
      </c>
      <c r="D34" s="588"/>
      <c r="E34" s="588"/>
      <c r="F34" s="589">
        <v>3</v>
      </c>
      <c r="G34" s="589"/>
      <c r="H34" s="356">
        <v>92</v>
      </c>
      <c r="I34" s="370">
        <v>3</v>
      </c>
      <c r="J34" s="370">
        <v>89</v>
      </c>
      <c r="K34" s="370">
        <v>3</v>
      </c>
      <c r="L34" s="356">
        <v>98</v>
      </c>
      <c r="M34" s="370">
        <v>3</v>
      </c>
      <c r="N34" s="374">
        <v>113</v>
      </c>
      <c r="O34" s="370">
        <v>3</v>
      </c>
      <c r="P34" s="374">
        <v>113</v>
      </c>
      <c r="Q34" s="370">
        <v>3</v>
      </c>
      <c r="R34" s="374">
        <v>108</v>
      </c>
      <c r="S34" s="77">
        <v>9</v>
      </c>
      <c r="T34" s="226">
        <v>58</v>
      </c>
      <c r="U34" s="67"/>
    </row>
    <row r="35" spans="1:21" ht="20.100000000000001" customHeight="1" x14ac:dyDescent="0.15">
      <c r="A35" s="252" t="s">
        <v>80</v>
      </c>
      <c r="B35" s="53">
        <v>27</v>
      </c>
      <c r="C35" s="588">
        <v>580</v>
      </c>
      <c r="D35" s="588"/>
      <c r="E35" s="588"/>
      <c r="F35" s="589">
        <v>3</v>
      </c>
      <c r="G35" s="589"/>
      <c r="H35" s="356">
        <v>101</v>
      </c>
      <c r="I35" s="370">
        <v>2</v>
      </c>
      <c r="J35" s="370">
        <v>76</v>
      </c>
      <c r="K35" s="370">
        <v>3</v>
      </c>
      <c r="L35" s="356">
        <v>107</v>
      </c>
      <c r="M35" s="370">
        <v>3</v>
      </c>
      <c r="N35" s="374">
        <v>96</v>
      </c>
      <c r="O35" s="370">
        <v>3</v>
      </c>
      <c r="P35" s="374">
        <v>96</v>
      </c>
      <c r="Q35" s="370">
        <v>3</v>
      </c>
      <c r="R35" s="374">
        <v>104</v>
      </c>
      <c r="S35" s="77">
        <v>10</v>
      </c>
      <c r="T35" s="226">
        <v>62</v>
      </c>
    </row>
    <row r="36" spans="1:21" ht="20.100000000000001" customHeight="1" x14ac:dyDescent="0.15">
      <c r="A36" s="252" t="s">
        <v>81</v>
      </c>
      <c r="B36" s="53">
        <v>22</v>
      </c>
      <c r="C36" s="588">
        <v>592</v>
      </c>
      <c r="D36" s="588"/>
      <c r="E36" s="588"/>
      <c r="F36" s="589">
        <v>3</v>
      </c>
      <c r="G36" s="589"/>
      <c r="H36" s="356">
        <v>92</v>
      </c>
      <c r="I36" s="370">
        <v>3</v>
      </c>
      <c r="J36" s="370">
        <v>92</v>
      </c>
      <c r="K36" s="370">
        <v>3</v>
      </c>
      <c r="L36" s="356">
        <v>105</v>
      </c>
      <c r="M36" s="370">
        <v>3</v>
      </c>
      <c r="N36" s="374">
        <v>101</v>
      </c>
      <c r="O36" s="370">
        <v>3</v>
      </c>
      <c r="P36" s="374">
        <v>105</v>
      </c>
      <c r="Q36" s="370">
        <v>3</v>
      </c>
      <c r="R36" s="374">
        <v>97</v>
      </c>
      <c r="S36" s="77">
        <v>4</v>
      </c>
      <c r="T36" s="226">
        <v>28</v>
      </c>
    </row>
    <row r="37" spans="1:21" ht="20.100000000000001" customHeight="1" x14ac:dyDescent="0.15">
      <c r="A37" s="252" t="s">
        <v>82</v>
      </c>
      <c r="B37" s="53">
        <v>38</v>
      </c>
      <c r="C37" s="588">
        <v>890</v>
      </c>
      <c r="D37" s="588"/>
      <c r="E37" s="588"/>
      <c r="F37" s="589">
        <v>5</v>
      </c>
      <c r="G37" s="589"/>
      <c r="H37" s="356">
        <v>155</v>
      </c>
      <c r="I37" s="370">
        <v>5</v>
      </c>
      <c r="J37" s="370">
        <v>144</v>
      </c>
      <c r="K37" s="370">
        <v>4</v>
      </c>
      <c r="L37" s="356">
        <v>135</v>
      </c>
      <c r="M37" s="370">
        <v>4</v>
      </c>
      <c r="N37" s="374">
        <v>147</v>
      </c>
      <c r="O37" s="370">
        <v>5</v>
      </c>
      <c r="P37" s="374">
        <v>156</v>
      </c>
      <c r="Q37" s="370">
        <v>5</v>
      </c>
      <c r="R37" s="374">
        <v>153</v>
      </c>
      <c r="S37" s="77">
        <v>10</v>
      </c>
      <c r="T37" s="226">
        <v>56</v>
      </c>
    </row>
    <row r="38" spans="1:21" ht="20.100000000000001" customHeight="1" x14ac:dyDescent="0.15">
      <c r="A38" s="252" t="s">
        <v>83</v>
      </c>
      <c r="B38" s="53">
        <v>22</v>
      </c>
      <c r="C38" s="588">
        <v>480</v>
      </c>
      <c r="D38" s="588"/>
      <c r="E38" s="588"/>
      <c r="F38" s="589">
        <v>3</v>
      </c>
      <c r="G38" s="589"/>
      <c r="H38" s="356">
        <v>87</v>
      </c>
      <c r="I38" s="370">
        <v>3</v>
      </c>
      <c r="J38" s="370">
        <v>82</v>
      </c>
      <c r="K38" s="370">
        <v>2</v>
      </c>
      <c r="L38" s="356">
        <v>74</v>
      </c>
      <c r="M38" s="370">
        <v>3</v>
      </c>
      <c r="N38" s="374">
        <v>82</v>
      </c>
      <c r="O38" s="370">
        <v>3</v>
      </c>
      <c r="P38" s="374">
        <v>78</v>
      </c>
      <c r="Q38" s="370">
        <v>2</v>
      </c>
      <c r="R38" s="374">
        <v>77</v>
      </c>
      <c r="S38" s="77">
        <v>6</v>
      </c>
      <c r="T38" s="226">
        <v>41</v>
      </c>
    </row>
    <row r="39" spans="1:21" ht="20.100000000000001" customHeight="1" x14ac:dyDescent="0.15">
      <c r="A39" s="252" t="s">
        <v>84</v>
      </c>
      <c r="B39" s="53">
        <v>42</v>
      </c>
      <c r="C39" s="588">
        <v>992</v>
      </c>
      <c r="D39" s="588"/>
      <c r="E39" s="588"/>
      <c r="F39" s="589">
        <v>5</v>
      </c>
      <c r="G39" s="589"/>
      <c r="H39" s="356">
        <v>156</v>
      </c>
      <c r="I39" s="370">
        <v>5</v>
      </c>
      <c r="J39" s="370">
        <v>157</v>
      </c>
      <c r="K39" s="370">
        <v>5</v>
      </c>
      <c r="L39" s="356">
        <v>162</v>
      </c>
      <c r="M39" s="370">
        <v>5</v>
      </c>
      <c r="N39" s="374">
        <v>169</v>
      </c>
      <c r="O39" s="370">
        <v>5</v>
      </c>
      <c r="P39" s="374">
        <v>172</v>
      </c>
      <c r="Q39" s="370">
        <v>5</v>
      </c>
      <c r="R39" s="374">
        <v>176</v>
      </c>
      <c r="S39" s="77">
        <v>12</v>
      </c>
      <c r="T39" s="226">
        <v>75</v>
      </c>
    </row>
    <row r="40" spans="1:21" ht="20.100000000000001" customHeight="1" x14ac:dyDescent="0.15">
      <c r="A40" s="252" t="s">
        <v>85</v>
      </c>
      <c r="B40" s="53">
        <v>25</v>
      </c>
      <c r="C40" s="588">
        <v>527</v>
      </c>
      <c r="D40" s="588"/>
      <c r="E40" s="588"/>
      <c r="F40" s="589">
        <v>3</v>
      </c>
      <c r="G40" s="589"/>
      <c r="H40" s="356">
        <v>77</v>
      </c>
      <c r="I40" s="370">
        <v>3</v>
      </c>
      <c r="J40" s="370">
        <v>90</v>
      </c>
      <c r="K40" s="370">
        <v>3</v>
      </c>
      <c r="L40" s="356">
        <v>84</v>
      </c>
      <c r="M40" s="370">
        <v>3</v>
      </c>
      <c r="N40" s="374">
        <v>91</v>
      </c>
      <c r="O40" s="370">
        <v>3</v>
      </c>
      <c r="P40" s="374">
        <v>102</v>
      </c>
      <c r="Q40" s="370">
        <v>3</v>
      </c>
      <c r="R40" s="374">
        <v>83</v>
      </c>
      <c r="S40" s="77">
        <v>7</v>
      </c>
      <c r="T40" s="226">
        <v>49</v>
      </c>
    </row>
    <row r="41" spans="1:21" ht="20.100000000000001" customHeight="1" x14ac:dyDescent="0.15">
      <c r="A41" s="252" t="s">
        <v>86</v>
      </c>
      <c r="B41" s="53">
        <v>40</v>
      </c>
      <c r="C41" s="588">
        <v>952</v>
      </c>
      <c r="D41" s="588"/>
      <c r="E41" s="588"/>
      <c r="F41" s="589">
        <v>5</v>
      </c>
      <c r="G41" s="589"/>
      <c r="H41" s="356">
        <v>147</v>
      </c>
      <c r="I41" s="370">
        <v>5</v>
      </c>
      <c r="J41" s="370">
        <v>160</v>
      </c>
      <c r="K41" s="370">
        <v>4</v>
      </c>
      <c r="L41" s="356">
        <v>153</v>
      </c>
      <c r="M41" s="370">
        <v>5</v>
      </c>
      <c r="N41" s="374">
        <v>177</v>
      </c>
      <c r="O41" s="370">
        <v>4</v>
      </c>
      <c r="P41" s="374">
        <v>148</v>
      </c>
      <c r="Q41" s="370">
        <v>5</v>
      </c>
      <c r="R41" s="374">
        <v>167</v>
      </c>
      <c r="S41" s="77">
        <v>12</v>
      </c>
      <c r="T41" s="226">
        <v>80</v>
      </c>
    </row>
    <row r="42" spans="1:21" ht="20.100000000000001" customHeight="1" x14ac:dyDescent="0.15">
      <c r="A42" s="252" t="s">
        <v>87</v>
      </c>
      <c r="B42" s="53">
        <v>29</v>
      </c>
      <c r="C42" s="588">
        <v>701</v>
      </c>
      <c r="D42" s="588"/>
      <c r="E42" s="588"/>
      <c r="F42" s="589">
        <v>4</v>
      </c>
      <c r="G42" s="589"/>
      <c r="H42" s="356">
        <v>125</v>
      </c>
      <c r="I42" s="370">
        <v>4</v>
      </c>
      <c r="J42" s="370">
        <v>105</v>
      </c>
      <c r="K42" s="370">
        <v>3</v>
      </c>
      <c r="L42" s="356">
        <v>107</v>
      </c>
      <c r="M42" s="370">
        <v>4</v>
      </c>
      <c r="N42" s="374">
        <v>118</v>
      </c>
      <c r="O42" s="370">
        <v>3</v>
      </c>
      <c r="P42" s="374">
        <v>115</v>
      </c>
      <c r="Q42" s="370">
        <v>4</v>
      </c>
      <c r="R42" s="374">
        <v>131</v>
      </c>
      <c r="S42" s="77">
        <v>7</v>
      </c>
      <c r="T42" s="226">
        <v>52</v>
      </c>
    </row>
    <row r="43" spans="1:21" ht="20.100000000000001" customHeight="1" x14ac:dyDescent="0.15">
      <c r="A43" s="252" t="s">
        <v>88</v>
      </c>
      <c r="B43" s="53">
        <v>32</v>
      </c>
      <c r="C43" s="588">
        <v>695</v>
      </c>
      <c r="D43" s="588"/>
      <c r="E43" s="588"/>
      <c r="F43" s="589">
        <v>4</v>
      </c>
      <c r="G43" s="589"/>
      <c r="H43" s="356">
        <v>112</v>
      </c>
      <c r="I43" s="370">
        <v>4</v>
      </c>
      <c r="J43" s="370">
        <v>123</v>
      </c>
      <c r="K43" s="370">
        <v>3</v>
      </c>
      <c r="L43" s="356">
        <v>106</v>
      </c>
      <c r="M43" s="370">
        <v>4</v>
      </c>
      <c r="N43" s="374">
        <v>122</v>
      </c>
      <c r="O43" s="370">
        <v>4</v>
      </c>
      <c r="P43" s="374">
        <v>120</v>
      </c>
      <c r="Q43" s="370">
        <v>4</v>
      </c>
      <c r="R43" s="374">
        <v>112</v>
      </c>
      <c r="S43" s="77">
        <v>9</v>
      </c>
      <c r="T43" s="226">
        <v>53</v>
      </c>
    </row>
    <row r="44" spans="1:21" ht="20.100000000000001" customHeight="1" thickBot="1" x14ac:dyDescent="0.2">
      <c r="A44" s="73" t="s">
        <v>89</v>
      </c>
      <c r="B44" s="255">
        <v>28</v>
      </c>
      <c r="C44" s="587">
        <v>600</v>
      </c>
      <c r="D44" s="587"/>
      <c r="E44" s="587"/>
      <c r="F44" s="590">
        <v>3</v>
      </c>
      <c r="G44" s="590"/>
      <c r="H44" s="314">
        <v>102</v>
      </c>
      <c r="I44" s="371">
        <v>4</v>
      </c>
      <c r="J44" s="371">
        <v>116</v>
      </c>
      <c r="K44" s="371">
        <v>3</v>
      </c>
      <c r="L44" s="314">
        <v>92</v>
      </c>
      <c r="M44" s="371">
        <v>3</v>
      </c>
      <c r="N44" s="256">
        <v>98</v>
      </c>
      <c r="O44" s="371">
        <v>3</v>
      </c>
      <c r="P44" s="256">
        <v>104</v>
      </c>
      <c r="Q44" s="371">
        <v>3</v>
      </c>
      <c r="R44" s="256">
        <v>88</v>
      </c>
      <c r="S44" s="257">
        <v>9</v>
      </c>
      <c r="T44" s="225">
        <v>46</v>
      </c>
    </row>
    <row r="45" spans="1:21" ht="20.100000000000001" customHeight="1" x14ac:dyDescent="0.15">
      <c r="A45" s="373" t="s">
        <v>316</v>
      </c>
      <c r="B45" s="373"/>
      <c r="C45" s="373"/>
      <c r="D45" s="373"/>
      <c r="E45" s="373"/>
      <c r="F45" s="373"/>
      <c r="G45" s="353"/>
      <c r="H45" s="373"/>
      <c r="I45" s="373"/>
      <c r="J45" s="373"/>
      <c r="K45" s="373"/>
      <c r="L45" s="373"/>
      <c r="M45" s="373"/>
      <c r="N45" s="373"/>
      <c r="O45" s="373"/>
      <c r="P45" s="373"/>
      <c r="Q45" s="367"/>
      <c r="R45" s="373"/>
      <c r="T45" s="19" t="s">
        <v>272</v>
      </c>
    </row>
    <row r="46" spans="1:21" ht="15" customHeight="1" x14ac:dyDescent="0.15">
      <c r="A46" s="195"/>
    </row>
  </sheetData>
  <sheetProtection sheet="1"/>
  <mergeCells count="154">
    <mergeCell ref="N14:O14"/>
    <mergeCell ref="N13:O13"/>
    <mergeCell ref="N12:O12"/>
    <mergeCell ref="N11:O11"/>
    <mergeCell ref="N10:O10"/>
    <mergeCell ref="L20:M20"/>
    <mergeCell ref="L19:M19"/>
    <mergeCell ref="P10:Q10"/>
    <mergeCell ref="L18:M18"/>
    <mergeCell ref="L17:M17"/>
    <mergeCell ref="L16:M16"/>
    <mergeCell ref="L15:M15"/>
    <mergeCell ref="L14:M14"/>
    <mergeCell ref="L13:M13"/>
    <mergeCell ref="L12:M12"/>
    <mergeCell ref="L11:M11"/>
    <mergeCell ref="L10:M10"/>
    <mergeCell ref="P11:Q11"/>
    <mergeCell ref="P12:Q12"/>
    <mergeCell ref="P13:Q13"/>
    <mergeCell ref="P14:Q14"/>
    <mergeCell ref="Q22:R22"/>
    <mergeCell ref="K26:L26"/>
    <mergeCell ref="M26:N26"/>
    <mergeCell ref="O26:P26"/>
    <mergeCell ref="F37:G37"/>
    <mergeCell ref="F34:G34"/>
    <mergeCell ref="F35:G35"/>
    <mergeCell ref="F36:G36"/>
    <mergeCell ref="F33:G33"/>
    <mergeCell ref="Q26:R26"/>
    <mergeCell ref="F32:G32"/>
    <mergeCell ref="H19:I19"/>
    <mergeCell ref="H20:I20"/>
    <mergeCell ref="C32:E32"/>
    <mergeCell ref="C37:E37"/>
    <mergeCell ref="C36:E36"/>
    <mergeCell ref="C35:E35"/>
    <mergeCell ref="C34:E34"/>
    <mergeCell ref="C31:E31"/>
    <mergeCell ref="F31:G31"/>
    <mergeCell ref="J15:K15"/>
    <mergeCell ref="J16:K16"/>
    <mergeCell ref="J17:K17"/>
    <mergeCell ref="J18:K18"/>
    <mergeCell ref="P20:Q20"/>
    <mergeCell ref="P15:Q15"/>
    <mergeCell ref="P16:Q16"/>
    <mergeCell ref="P17:Q17"/>
    <mergeCell ref="P18:Q18"/>
    <mergeCell ref="P19:Q19"/>
    <mergeCell ref="J19:K19"/>
    <mergeCell ref="J20:K20"/>
    <mergeCell ref="N20:O20"/>
    <mergeCell ref="N19:O19"/>
    <mergeCell ref="N18:O18"/>
    <mergeCell ref="N17:O17"/>
    <mergeCell ref="N16:O16"/>
    <mergeCell ref="N15:O15"/>
    <mergeCell ref="C44:E44"/>
    <mergeCell ref="C43:E43"/>
    <mergeCell ref="C42:E42"/>
    <mergeCell ref="C41:E41"/>
    <mergeCell ref="C40:E40"/>
    <mergeCell ref="C39:E39"/>
    <mergeCell ref="C38:E38"/>
    <mergeCell ref="F41:G41"/>
    <mergeCell ref="F40:G40"/>
    <mergeCell ref="F42:G42"/>
    <mergeCell ref="F38:G38"/>
    <mergeCell ref="F44:G44"/>
    <mergeCell ref="F39:G39"/>
    <mergeCell ref="F43:G43"/>
    <mergeCell ref="H11:I11"/>
    <mergeCell ref="H12:I12"/>
    <mergeCell ref="A26:A27"/>
    <mergeCell ref="B26:E26"/>
    <mergeCell ref="F26:H26"/>
    <mergeCell ref="F30:G30"/>
    <mergeCell ref="F29:G29"/>
    <mergeCell ref="I26:J26"/>
    <mergeCell ref="F27:G27"/>
    <mergeCell ref="F28:G28"/>
    <mergeCell ref="C27:E27"/>
    <mergeCell ref="C28:E28"/>
    <mergeCell ref="C29:E29"/>
    <mergeCell ref="C30:E30"/>
    <mergeCell ref="J11:K11"/>
    <mergeCell ref="J12:K12"/>
    <mergeCell ref="J13:K13"/>
    <mergeCell ref="J14:K14"/>
    <mergeCell ref="H13:I13"/>
    <mergeCell ref="H14:I14"/>
    <mergeCell ref="H15:I15"/>
    <mergeCell ref="H16:I16"/>
    <mergeCell ref="H17:I17"/>
    <mergeCell ref="H18:I18"/>
    <mergeCell ref="A2:A3"/>
    <mergeCell ref="B2:B3"/>
    <mergeCell ref="C2:E2"/>
    <mergeCell ref="F2:G3"/>
    <mergeCell ref="H2:K2"/>
    <mergeCell ref="H10:I10"/>
    <mergeCell ref="J10:K10"/>
    <mergeCell ref="P4:Q4"/>
    <mergeCell ref="N7:O7"/>
    <mergeCell ref="P7:Q7"/>
    <mergeCell ref="N8:O8"/>
    <mergeCell ref="P8:Q8"/>
    <mergeCell ref="J8:K8"/>
    <mergeCell ref="H8:I8"/>
    <mergeCell ref="P5:Q5"/>
    <mergeCell ref="P6:Q6"/>
    <mergeCell ref="J4:K4"/>
    <mergeCell ref="J5:K5"/>
    <mergeCell ref="J6:K6"/>
    <mergeCell ref="J7:K7"/>
    <mergeCell ref="H3:K3"/>
    <mergeCell ref="H4:I4"/>
    <mergeCell ref="H5:I5"/>
    <mergeCell ref="H6:I6"/>
    <mergeCell ref="H7:I7"/>
    <mergeCell ref="P3:Q3"/>
    <mergeCell ref="L3:O3"/>
    <mergeCell ref="S2:T3"/>
    <mergeCell ref="S4:T4"/>
    <mergeCell ref="S13:T13"/>
    <mergeCell ref="S5:T5"/>
    <mergeCell ref="S7:T7"/>
    <mergeCell ref="S8:T8"/>
    <mergeCell ref="S6:T6"/>
    <mergeCell ref="S12:T12"/>
    <mergeCell ref="S10:T10"/>
    <mergeCell ref="S11:T11"/>
    <mergeCell ref="R2:R3"/>
    <mergeCell ref="P2:Q2"/>
    <mergeCell ref="L2:O2"/>
    <mergeCell ref="N4:O4"/>
    <mergeCell ref="N5:O5"/>
    <mergeCell ref="N6:O6"/>
    <mergeCell ref="L8:M8"/>
    <mergeCell ref="L7:M7"/>
    <mergeCell ref="L6:M6"/>
    <mergeCell ref="L5:M5"/>
    <mergeCell ref="L4:M4"/>
    <mergeCell ref="S19:T19"/>
    <mergeCell ref="S26:T26"/>
    <mergeCell ref="S18:T18"/>
    <mergeCell ref="S14:T14"/>
    <mergeCell ref="S17:T17"/>
    <mergeCell ref="S16:T16"/>
    <mergeCell ref="S22:T22"/>
    <mergeCell ref="S20:T20"/>
    <mergeCell ref="S15:T15"/>
  </mergeCells>
  <phoneticPr fontId="2"/>
  <conditionalFormatting sqref="A4:L8 A10:L20 A28:T32 A34:T44 N4:N8 N10:N20 P4:P8 P10:P20 R4:T8 R10:T20">
    <cfRule type="expression" dxfId="12"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8232F-57E0-4276-BE89-7BD69DB04758}">
  <sheetPr>
    <tabColor rgb="FF00B0F0"/>
    <pageSetUpPr fitToPage="1"/>
  </sheetPr>
  <dimension ref="A1:V46"/>
  <sheetViews>
    <sheetView view="pageBreakPreview" topLeftCell="A7" zoomScaleNormal="100" zoomScaleSheetLayoutView="100" zoomScalePageLayoutView="90" workbookViewId="0">
      <pane xSplit="1" topLeftCell="B1" activePane="topRight" state="frozen"/>
      <selection activeCell="C50" sqref="C50"/>
      <selection pane="topRight" activeCell="L1" sqref="F1:T45"/>
    </sheetView>
  </sheetViews>
  <sheetFormatPr defaultColWidth="8.85546875" defaultRowHeight="17.45" customHeight="1" x14ac:dyDescent="0.15"/>
  <cols>
    <col min="1" max="1" width="11.28515625" style="2" customWidth="1"/>
    <col min="2" max="2" width="6.7109375" style="2" customWidth="1"/>
    <col min="3" max="3" width="8.28515625" style="2" customWidth="1"/>
    <col min="4" max="5" width="8.42578125" style="2" customWidth="1"/>
    <col min="6" max="6" width="5.7109375" style="2" customWidth="1"/>
    <col min="7" max="7" width="5.85546875" style="151" customWidth="1"/>
    <col min="8" max="20" width="11.5703125" style="2" customWidth="1"/>
    <col min="21" max="22" width="8.85546875" style="2" customWidth="1"/>
    <col min="23" max="16384" width="8.85546875" style="2"/>
  </cols>
  <sheetData>
    <row r="1" spans="1:20" ht="20.100000000000001" customHeight="1" thickBot="1" x14ac:dyDescent="0.2">
      <c r="A1" s="2" t="s">
        <v>327</v>
      </c>
      <c r="F1" s="373"/>
      <c r="G1" s="353"/>
      <c r="H1" s="373"/>
      <c r="I1" s="373"/>
      <c r="J1" s="373"/>
      <c r="K1" s="373"/>
      <c r="L1" s="373"/>
      <c r="M1" s="373"/>
      <c r="N1" s="373"/>
      <c r="O1" s="373"/>
      <c r="P1" s="373"/>
      <c r="Q1" s="373"/>
      <c r="R1" s="373"/>
      <c r="S1" s="373"/>
      <c r="T1" s="367" t="s">
        <v>69</v>
      </c>
    </row>
    <row r="2" spans="1:20" ht="20.100000000000001" customHeight="1" thickBot="1" x14ac:dyDescent="0.2">
      <c r="A2" s="599" t="s">
        <v>70</v>
      </c>
      <c r="B2" s="601" t="s">
        <v>71</v>
      </c>
      <c r="C2" s="601" t="s">
        <v>72</v>
      </c>
      <c r="D2" s="601"/>
      <c r="E2" s="601"/>
      <c r="F2" s="483" t="s">
        <v>73</v>
      </c>
      <c r="G2" s="466"/>
      <c r="H2" s="518" t="s">
        <v>378</v>
      </c>
      <c r="I2" s="519"/>
      <c r="J2" s="519"/>
      <c r="K2" s="520"/>
      <c r="L2" s="518" t="s">
        <v>379</v>
      </c>
      <c r="M2" s="519"/>
      <c r="N2" s="519"/>
      <c r="O2" s="520"/>
      <c r="P2" s="518" t="s">
        <v>351</v>
      </c>
      <c r="Q2" s="520"/>
      <c r="R2" s="572" t="s">
        <v>293</v>
      </c>
      <c r="S2" s="603" t="s">
        <v>294</v>
      </c>
      <c r="T2" s="604"/>
    </row>
    <row r="3" spans="1:20" ht="20.100000000000001" customHeight="1" x14ac:dyDescent="0.15">
      <c r="A3" s="600"/>
      <c r="B3" s="602"/>
      <c r="C3" s="220" t="s">
        <v>74</v>
      </c>
      <c r="D3" s="251" t="s">
        <v>75</v>
      </c>
      <c r="E3" s="236" t="s">
        <v>352</v>
      </c>
      <c r="F3" s="485"/>
      <c r="G3" s="469"/>
      <c r="H3" s="537" t="s">
        <v>77</v>
      </c>
      <c r="I3" s="538"/>
      <c r="J3" s="538"/>
      <c r="K3" s="543"/>
      <c r="L3" s="537" t="s">
        <v>348</v>
      </c>
      <c r="M3" s="538"/>
      <c r="N3" s="538"/>
      <c r="O3" s="543"/>
      <c r="P3" s="566" t="s">
        <v>348</v>
      </c>
      <c r="Q3" s="567"/>
      <c r="R3" s="573"/>
      <c r="S3" s="605"/>
      <c r="T3" s="606"/>
    </row>
    <row r="4" spans="1:20" ht="20.100000000000001" customHeight="1" x14ac:dyDescent="0.15">
      <c r="A4" s="252" t="s">
        <v>265</v>
      </c>
      <c r="B4" s="191">
        <v>11</v>
      </c>
      <c r="C4" s="191">
        <v>387</v>
      </c>
      <c r="D4" s="68">
        <v>281</v>
      </c>
      <c r="E4" s="191">
        <v>106</v>
      </c>
      <c r="F4" s="364">
        <v>320</v>
      </c>
      <c r="G4" s="70">
        <v>59</v>
      </c>
      <c r="H4" s="586">
        <v>8071</v>
      </c>
      <c r="I4" s="586"/>
      <c r="J4" s="585">
        <v>356</v>
      </c>
      <c r="K4" s="585"/>
      <c r="L4" s="576">
        <v>390</v>
      </c>
      <c r="M4" s="576"/>
      <c r="N4" s="574">
        <v>15</v>
      </c>
      <c r="O4" s="574"/>
      <c r="P4" s="581">
        <v>133</v>
      </c>
      <c r="Q4" s="581"/>
      <c r="R4" s="375">
        <v>25.221875000000001</v>
      </c>
      <c r="S4" s="586">
        <v>20.694871794871794</v>
      </c>
      <c r="T4" s="598"/>
    </row>
    <row r="5" spans="1:20" ht="20.100000000000001" customHeight="1" x14ac:dyDescent="0.15">
      <c r="A5" s="252" t="s">
        <v>257</v>
      </c>
      <c r="B5" s="191">
        <v>11</v>
      </c>
      <c r="C5" s="191">
        <v>390</v>
      </c>
      <c r="D5" s="191">
        <v>284</v>
      </c>
      <c r="E5" s="191">
        <v>106</v>
      </c>
      <c r="F5" s="364">
        <v>325</v>
      </c>
      <c r="G5" s="70">
        <v>72</v>
      </c>
      <c r="H5" s="570">
        <v>7969</v>
      </c>
      <c r="I5" s="570"/>
      <c r="J5" s="583">
        <v>433</v>
      </c>
      <c r="K5" s="583"/>
      <c r="L5" s="565">
        <v>439</v>
      </c>
      <c r="M5" s="565"/>
      <c r="N5" s="575">
        <v>16</v>
      </c>
      <c r="O5" s="575"/>
      <c r="P5" s="558">
        <v>135</v>
      </c>
      <c r="Q5" s="558"/>
      <c r="R5" s="375">
        <v>24.52</v>
      </c>
      <c r="S5" s="570">
        <v>18.15261958997722</v>
      </c>
      <c r="T5" s="571"/>
    </row>
    <row r="6" spans="1:20" ht="20.100000000000001" customHeight="1" x14ac:dyDescent="0.15">
      <c r="A6" s="252">
        <v>2</v>
      </c>
      <c r="B6" s="238">
        <v>11</v>
      </c>
      <c r="C6" s="191">
        <v>392</v>
      </c>
      <c r="D6" s="191">
        <v>284</v>
      </c>
      <c r="E6" s="191">
        <v>108</v>
      </c>
      <c r="F6" s="364">
        <v>329</v>
      </c>
      <c r="G6" s="70">
        <v>84</v>
      </c>
      <c r="H6" s="565">
        <v>7844</v>
      </c>
      <c r="I6" s="565"/>
      <c r="J6" s="583">
        <v>505</v>
      </c>
      <c r="K6" s="583"/>
      <c r="L6" s="565">
        <v>440</v>
      </c>
      <c r="M6" s="565"/>
      <c r="N6" s="575">
        <v>16</v>
      </c>
      <c r="O6" s="575"/>
      <c r="P6" s="558">
        <v>134</v>
      </c>
      <c r="Q6" s="558"/>
      <c r="R6" s="375">
        <v>23.841945288753799</v>
      </c>
      <c r="S6" s="570">
        <v>17.827272727272728</v>
      </c>
      <c r="T6" s="571"/>
    </row>
    <row r="7" spans="1:20" ht="20.100000000000001" customHeight="1" x14ac:dyDescent="0.15">
      <c r="A7" s="252">
        <v>3</v>
      </c>
      <c r="B7" s="238">
        <v>11</v>
      </c>
      <c r="C7" s="191">
        <v>396</v>
      </c>
      <c r="D7" s="191">
        <v>287</v>
      </c>
      <c r="E7" s="191">
        <v>109</v>
      </c>
      <c r="F7" s="364">
        <v>337</v>
      </c>
      <c r="G7" s="70">
        <v>92</v>
      </c>
      <c r="H7" s="565">
        <v>7755</v>
      </c>
      <c r="I7" s="565"/>
      <c r="J7" s="583">
        <v>551</v>
      </c>
      <c r="K7" s="583"/>
      <c r="L7" s="565">
        <v>438</v>
      </c>
      <c r="M7" s="565"/>
      <c r="N7" s="575">
        <v>18</v>
      </c>
      <c r="O7" s="575"/>
      <c r="P7" s="558">
        <v>128</v>
      </c>
      <c r="Q7" s="558"/>
      <c r="R7" s="375">
        <v>23.011869436201781</v>
      </c>
      <c r="S7" s="558">
        <v>17.705479452054796</v>
      </c>
      <c r="T7" s="559"/>
    </row>
    <row r="8" spans="1:20" ht="20.100000000000001" customHeight="1" x14ac:dyDescent="0.15">
      <c r="A8" s="253">
        <v>4</v>
      </c>
      <c r="B8" s="238">
        <f t="shared" ref="B8:E8" si="0">SUM(B10:B20)</f>
        <v>11</v>
      </c>
      <c r="C8" s="191">
        <f t="shared" si="0"/>
        <v>439</v>
      </c>
      <c r="D8" s="191">
        <f t="shared" si="0"/>
        <v>331</v>
      </c>
      <c r="E8" s="191">
        <f t="shared" si="0"/>
        <v>108</v>
      </c>
      <c r="F8" s="368">
        <v>332</v>
      </c>
      <c r="G8" s="70">
        <v>95</v>
      </c>
      <c r="H8" s="584">
        <v>7622</v>
      </c>
      <c r="I8" s="584"/>
      <c r="J8" s="583">
        <v>600</v>
      </c>
      <c r="K8" s="583"/>
      <c r="L8" s="565">
        <v>462</v>
      </c>
      <c r="M8" s="565"/>
      <c r="N8" s="582">
        <v>17</v>
      </c>
      <c r="O8" s="582"/>
      <c r="P8" s="558">
        <v>134</v>
      </c>
      <c r="Q8" s="558"/>
      <c r="R8" s="375">
        <v>22.957831325301203</v>
      </c>
      <c r="S8" s="558">
        <v>16.497835497835499</v>
      </c>
      <c r="T8" s="559"/>
    </row>
    <row r="9" spans="1:20" ht="20.100000000000001" customHeight="1" x14ac:dyDescent="0.15">
      <c r="A9" s="254"/>
      <c r="B9" s="238"/>
      <c r="C9" s="191"/>
      <c r="D9" s="191"/>
      <c r="E9" s="191"/>
      <c r="F9" s="223"/>
      <c r="G9" s="70"/>
      <c r="H9" s="223"/>
      <c r="I9" s="223"/>
      <c r="J9" s="373"/>
      <c r="K9" s="223"/>
      <c r="L9" s="372"/>
      <c r="M9" s="367"/>
      <c r="N9" s="71"/>
      <c r="O9" s="372"/>
      <c r="P9" s="359"/>
      <c r="Q9" s="359"/>
      <c r="R9" s="359"/>
      <c r="S9" s="359"/>
      <c r="T9" s="411"/>
    </row>
    <row r="10" spans="1:20" ht="20.100000000000001" customHeight="1" x14ac:dyDescent="0.15">
      <c r="A10" s="252" t="s">
        <v>237</v>
      </c>
      <c r="B10" s="238">
        <v>1</v>
      </c>
      <c r="C10" s="191">
        <f t="shared" ref="C10:C20" si="1">D10+E10</f>
        <v>39</v>
      </c>
      <c r="D10" s="191">
        <v>27</v>
      </c>
      <c r="E10" s="191">
        <v>12</v>
      </c>
      <c r="F10" s="72">
        <v>27</v>
      </c>
      <c r="G10" s="69">
        <v>9</v>
      </c>
      <c r="H10" s="607">
        <v>613</v>
      </c>
      <c r="I10" s="607"/>
      <c r="J10" s="580">
        <v>58</v>
      </c>
      <c r="K10" s="580"/>
      <c r="L10" s="597">
        <v>41</v>
      </c>
      <c r="M10" s="597"/>
      <c r="N10" s="582">
        <v>1</v>
      </c>
      <c r="O10" s="582"/>
      <c r="P10" s="558">
        <v>11</v>
      </c>
      <c r="Q10" s="558"/>
      <c r="R10" s="359">
        <v>22.703703703703702</v>
      </c>
      <c r="S10" s="558">
        <v>14.951219512195122</v>
      </c>
      <c r="T10" s="559"/>
    </row>
    <row r="11" spans="1:20" ht="20.100000000000001" customHeight="1" x14ac:dyDescent="0.15">
      <c r="A11" s="252" t="s">
        <v>238</v>
      </c>
      <c r="B11" s="238">
        <v>1</v>
      </c>
      <c r="C11" s="191">
        <f t="shared" si="1"/>
        <v>40</v>
      </c>
      <c r="D11" s="191">
        <v>28</v>
      </c>
      <c r="E11" s="191">
        <v>12</v>
      </c>
      <c r="F11" s="72">
        <v>27</v>
      </c>
      <c r="G11" s="69">
        <v>10</v>
      </c>
      <c r="H11" s="607">
        <v>580</v>
      </c>
      <c r="I11" s="607"/>
      <c r="J11" s="580">
        <v>62</v>
      </c>
      <c r="K11" s="580"/>
      <c r="L11" s="597">
        <v>39</v>
      </c>
      <c r="M11" s="597"/>
      <c r="N11" s="582">
        <v>1</v>
      </c>
      <c r="O11" s="582"/>
      <c r="P11" s="558">
        <v>12</v>
      </c>
      <c r="Q11" s="558"/>
      <c r="R11" s="359">
        <v>21.481481481481481</v>
      </c>
      <c r="S11" s="558">
        <v>14.871794871794872</v>
      </c>
      <c r="T11" s="559"/>
    </row>
    <row r="12" spans="1:20" ht="20.100000000000001" customHeight="1" x14ac:dyDescent="0.15">
      <c r="A12" s="252" t="s">
        <v>81</v>
      </c>
      <c r="B12" s="238">
        <v>1</v>
      </c>
      <c r="C12" s="191">
        <f t="shared" si="1"/>
        <v>33</v>
      </c>
      <c r="D12" s="191">
        <v>24</v>
      </c>
      <c r="E12" s="191">
        <v>9</v>
      </c>
      <c r="F12" s="72">
        <v>22</v>
      </c>
      <c r="G12" s="69">
        <v>4</v>
      </c>
      <c r="H12" s="607">
        <v>592</v>
      </c>
      <c r="I12" s="607"/>
      <c r="J12" s="580">
        <v>28</v>
      </c>
      <c r="K12" s="580"/>
      <c r="L12" s="597">
        <v>32</v>
      </c>
      <c r="M12" s="597"/>
      <c r="N12" s="582">
        <v>1</v>
      </c>
      <c r="O12" s="582"/>
      <c r="P12" s="558">
        <v>12</v>
      </c>
      <c r="Q12" s="558"/>
      <c r="R12" s="359">
        <v>26.90909090909091</v>
      </c>
      <c r="S12" s="558">
        <v>18.5</v>
      </c>
      <c r="T12" s="559"/>
    </row>
    <row r="13" spans="1:20" ht="20.100000000000001" customHeight="1" x14ac:dyDescent="0.15">
      <c r="A13" s="252" t="s">
        <v>82</v>
      </c>
      <c r="B13" s="238">
        <v>1</v>
      </c>
      <c r="C13" s="191">
        <f t="shared" si="1"/>
        <v>48</v>
      </c>
      <c r="D13" s="191">
        <v>37</v>
      </c>
      <c r="E13" s="191">
        <v>11</v>
      </c>
      <c r="F13" s="72">
        <v>38</v>
      </c>
      <c r="G13" s="69">
        <v>10</v>
      </c>
      <c r="H13" s="607">
        <v>890</v>
      </c>
      <c r="I13" s="607"/>
      <c r="J13" s="580">
        <v>56</v>
      </c>
      <c r="K13" s="580"/>
      <c r="L13" s="597">
        <v>52</v>
      </c>
      <c r="M13" s="597"/>
      <c r="N13" s="582">
        <v>2</v>
      </c>
      <c r="O13" s="582"/>
      <c r="P13" s="558">
        <v>13</v>
      </c>
      <c r="Q13" s="558"/>
      <c r="R13" s="359">
        <v>23.421052631578949</v>
      </c>
      <c r="S13" s="558">
        <v>17.115384615384617</v>
      </c>
      <c r="T13" s="559"/>
    </row>
    <row r="14" spans="1:20" ht="20.100000000000001" customHeight="1" x14ac:dyDescent="0.15">
      <c r="A14" s="252" t="s">
        <v>83</v>
      </c>
      <c r="B14" s="238">
        <v>1</v>
      </c>
      <c r="C14" s="191">
        <f t="shared" si="1"/>
        <v>31</v>
      </c>
      <c r="D14" s="191">
        <v>23</v>
      </c>
      <c r="E14" s="191">
        <v>8</v>
      </c>
      <c r="F14" s="72">
        <v>22</v>
      </c>
      <c r="G14" s="69">
        <v>6</v>
      </c>
      <c r="H14" s="607">
        <v>480</v>
      </c>
      <c r="I14" s="607"/>
      <c r="J14" s="580">
        <v>41</v>
      </c>
      <c r="K14" s="580"/>
      <c r="L14" s="597">
        <v>30</v>
      </c>
      <c r="M14" s="597"/>
      <c r="N14" s="582">
        <v>1</v>
      </c>
      <c r="O14" s="582"/>
      <c r="P14" s="558">
        <v>12</v>
      </c>
      <c r="Q14" s="558"/>
      <c r="R14" s="359">
        <v>21.818181818181817</v>
      </c>
      <c r="S14" s="558">
        <v>16</v>
      </c>
      <c r="T14" s="559"/>
    </row>
    <row r="15" spans="1:20" ht="20.100000000000001" customHeight="1" x14ac:dyDescent="0.15">
      <c r="A15" s="252" t="s">
        <v>84</v>
      </c>
      <c r="B15" s="238">
        <v>1</v>
      </c>
      <c r="C15" s="191">
        <f t="shared" si="1"/>
        <v>51</v>
      </c>
      <c r="D15" s="191">
        <v>42</v>
      </c>
      <c r="E15" s="191">
        <v>9</v>
      </c>
      <c r="F15" s="72">
        <v>42</v>
      </c>
      <c r="G15" s="69">
        <v>12</v>
      </c>
      <c r="H15" s="607">
        <v>992</v>
      </c>
      <c r="I15" s="607"/>
      <c r="J15" s="580">
        <v>75</v>
      </c>
      <c r="K15" s="580"/>
      <c r="L15" s="597">
        <v>60</v>
      </c>
      <c r="M15" s="597"/>
      <c r="N15" s="582">
        <v>4</v>
      </c>
      <c r="O15" s="582"/>
      <c r="P15" s="558">
        <v>16</v>
      </c>
      <c r="Q15" s="558"/>
      <c r="R15" s="359">
        <v>23.61904761904762</v>
      </c>
      <c r="S15" s="558">
        <v>16.533333333333335</v>
      </c>
      <c r="T15" s="559"/>
    </row>
    <row r="16" spans="1:20" ht="20.100000000000001" customHeight="1" x14ac:dyDescent="0.15">
      <c r="A16" s="252" t="s">
        <v>85</v>
      </c>
      <c r="B16" s="238">
        <v>1</v>
      </c>
      <c r="C16" s="191">
        <f t="shared" si="1"/>
        <v>35</v>
      </c>
      <c r="D16" s="191">
        <v>24</v>
      </c>
      <c r="E16" s="191">
        <v>11</v>
      </c>
      <c r="F16" s="72">
        <v>25</v>
      </c>
      <c r="G16" s="69">
        <v>7</v>
      </c>
      <c r="H16" s="607">
        <v>527</v>
      </c>
      <c r="I16" s="607"/>
      <c r="J16" s="580">
        <v>49</v>
      </c>
      <c r="K16" s="580"/>
      <c r="L16" s="597">
        <v>33</v>
      </c>
      <c r="M16" s="597"/>
      <c r="N16" s="582">
        <v>1</v>
      </c>
      <c r="O16" s="582"/>
      <c r="P16" s="558">
        <v>10</v>
      </c>
      <c r="Q16" s="558"/>
      <c r="R16" s="359">
        <v>21.08</v>
      </c>
      <c r="S16" s="558">
        <v>15.969696969696969</v>
      </c>
      <c r="T16" s="559"/>
    </row>
    <row r="17" spans="1:22" ht="20.100000000000001" customHeight="1" x14ac:dyDescent="0.15">
      <c r="A17" s="252" t="s">
        <v>86</v>
      </c>
      <c r="B17" s="238">
        <v>1</v>
      </c>
      <c r="C17" s="191">
        <f t="shared" si="1"/>
        <v>48</v>
      </c>
      <c r="D17" s="191">
        <v>39</v>
      </c>
      <c r="E17" s="191">
        <v>9</v>
      </c>
      <c r="F17" s="72">
        <v>40</v>
      </c>
      <c r="G17" s="69">
        <v>12</v>
      </c>
      <c r="H17" s="607">
        <v>952</v>
      </c>
      <c r="I17" s="607"/>
      <c r="J17" s="580">
        <v>80</v>
      </c>
      <c r="K17" s="580"/>
      <c r="L17" s="597">
        <v>55</v>
      </c>
      <c r="M17" s="597"/>
      <c r="N17" s="582">
        <v>2</v>
      </c>
      <c r="O17" s="582"/>
      <c r="P17" s="558">
        <v>15</v>
      </c>
      <c r="Q17" s="558"/>
      <c r="R17" s="359">
        <v>23.8</v>
      </c>
      <c r="S17" s="558">
        <v>17.309090909090909</v>
      </c>
      <c r="T17" s="559"/>
    </row>
    <row r="18" spans="1:22" ht="20.100000000000001" customHeight="1" x14ac:dyDescent="0.15">
      <c r="A18" s="252" t="s">
        <v>87</v>
      </c>
      <c r="B18" s="238">
        <v>1</v>
      </c>
      <c r="C18" s="191">
        <f t="shared" si="1"/>
        <v>38</v>
      </c>
      <c r="D18" s="191">
        <v>29</v>
      </c>
      <c r="E18" s="191">
        <v>9</v>
      </c>
      <c r="F18" s="72">
        <v>29</v>
      </c>
      <c r="G18" s="69">
        <v>7</v>
      </c>
      <c r="H18" s="607">
        <v>701</v>
      </c>
      <c r="I18" s="607"/>
      <c r="J18" s="580">
        <v>52</v>
      </c>
      <c r="K18" s="580"/>
      <c r="L18" s="597">
        <v>44</v>
      </c>
      <c r="M18" s="597"/>
      <c r="N18" s="582">
        <v>2</v>
      </c>
      <c r="O18" s="582"/>
      <c r="P18" s="558">
        <v>10</v>
      </c>
      <c r="Q18" s="558"/>
      <c r="R18" s="359">
        <v>24.172413793103448</v>
      </c>
      <c r="S18" s="558">
        <v>15.931818181818182</v>
      </c>
      <c r="T18" s="559"/>
    </row>
    <row r="19" spans="1:22" ht="20.100000000000001" customHeight="1" x14ac:dyDescent="0.15">
      <c r="A19" s="252" t="s">
        <v>88</v>
      </c>
      <c r="B19" s="238">
        <v>1</v>
      </c>
      <c r="C19" s="191">
        <f t="shared" si="1"/>
        <v>40</v>
      </c>
      <c r="D19" s="191">
        <v>32</v>
      </c>
      <c r="E19" s="191">
        <v>8</v>
      </c>
      <c r="F19" s="72">
        <v>32</v>
      </c>
      <c r="G19" s="69">
        <v>9</v>
      </c>
      <c r="H19" s="607">
        <v>695</v>
      </c>
      <c r="I19" s="607"/>
      <c r="J19" s="580">
        <v>53</v>
      </c>
      <c r="K19" s="580"/>
      <c r="L19" s="597">
        <v>37</v>
      </c>
      <c r="M19" s="597"/>
      <c r="N19" s="582">
        <v>1</v>
      </c>
      <c r="O19" s="582"/>
      <c r="P19" s="558">
        <v>13</v>
      </c>
      <c r="Q19" s="558"/>
      <c r="R19" s="359">
        <v>21.71875</v>
      </c>
      <c r="S19" s="558">
        <v>18.783783783783782</v>
      </c>
      <c r="T19" s="559"/>
    </row>
    <row r="20" spans="1:22" ht="20.100000000000001" customHeight="1" thickBot="1" x14ac:dyDescent="0.2">
      <c r="A20" s="73" t="s">
        <v>89</v>
      </c>
      <c r="B20" s="74">
        <v>1</v>
      </c>
      <c r="C20" s="239">
        <f t="shared" si="1"/>
        <v>36</v>
      </c>
      <c r="D20" s="239">
        <v>26</v>
      </c>
      <c r="E20" s="239">
        <v>10</v>
      </c>
      <c r="F20" s="75">
        <v>28</v>
      </c>
      <c r="G20" s="76">
        <v>9</v>
      </c>
      <c r="H20" s="611">
        <v>600</v>
      </c>
      <c r="I20" s="611"/>
      <c r="J20" s="592">
        <v>46</v>
      </c>
      <c r="K20" s="592"/>
      <c r="L20" s="596">
        <v>39</v>
      </c>
      <c r="M20" s="596"/>
      <c r="N20" s="593">
        <v>1</v>
      </c>
      <c r="O20" s="593"/>
      <c r="P20" s="591">
        <v>10</v>
      </c>
      <c r="Q20" s="591"/>
      <c r="R20" s="361">
        <v>21.428571428571427</v>
      </c>
      <c r="S20" s="591">
        <v>15.384615384615385</v>
      </c>
      <c r="T20" s="612"/>
    </row>
    <row r="21" spans="1:22" ht="20.100000000000001" customHeight="1" x14ac:dyDescent="0.15">
      <c r="A21" s="2" t="s">
        <v>214</v>
      </c>
      <c r="F21" s="373"/>
      <c r="G21" s="353"/>
      <c r="H21" s="373"/>
      <c r="I21" s="373"/>
      <c r="J21" s="373"/>
      <c r="K21" s="373"/>
      <c r="L21" s="373" t="s">
        <v>215</v>
      </c>
      <c r="M21" s="373"/>
      <c r="N21" s="373"/>
      <c r="O21" s="373"/>
      <c r="P21" s="373"/>
      <c r="Q21" s="367"/>
      <c r="R21" s="373"/>
      <c r="S21" s="373"/>
      <c r="T21" s="367" t="s">
        <v>272</v>
      </c>
    </row>
    <row r="22" spans="1:22" ht="20.100000000000001" customHeight="1" x14ac:dyDescent="0.15">
      <c r="A22" s="144" t="s">
        <v>232</v>
      </c>
      <c r="F22" s="373"/>
      <c r="G22" s="353"/>
      <c r="H22" s="373"/>
      <c r="I22" s="373"/>
      <c r="J22" s="373"/>
      <c r="K22" s="373"/>
      <c r="L22" s="373"/>
      <c r="M22" s="373"/>
      <c r="N22" s="373"/>
      <c r="O22" s="373"/>
      <c r="P22" s="373"/>
      <c r="Q22" s="595"/>
      <c r="R22" s="595"/>
      <c r="S22" s="562"/>
      <c r="T22" s="562"/>
    </row>
    <row r="23" spans="1:22" ht="20.100000000000001" customHeight="1" x14ac:dyDescent="0.15">
      <c r="A23" s="195"/>
      <c r="F23" s="373"/>
      <c r="G23" s="353"/>
      <c r="H23" s="373"/>
      <c r="I23" s="373"/>
      <c r="J23" s="373"/>
      <c r="K23" s="373"/>
      <c r="L23" s="373"/>
      <c r="M23" s="373"/>
      <c r="N23" s="373"/>
      <c r="O23" s="373"/>
      <c r="P23" s="373"/>
      <c r="Q23" s="373"/>
      <c r="R23" s="373"/>
      <c r="S23" s="373"/>
      <c r="T23" s="373"/>
    </row>
    <row r="24" spans="1:22" ht="20.100000000000001" customHeight="1" x14ac:dyDescent="0.15">
      <c r="F24" s="373"/>
      <c r="G24" s="353"/>
      <c r="H24" s="373"/>
      <c r="I24" s="373"/>
      <c r="J24" s="373"/>
      <c r="K24" s="373"/>
      <c r="L24" s="373"/>
      <c r="M24" s="373"/>
      <c r="N24" s="373"/>
      <c r="O24" s="373"/>
      <c r="P24" s="373"/>
      <c r="Q24" s="373"/>
      <c r="R24" s="373"/>
      <c r="S24" s="373"/>
      <c r="T24" s="373"/>
      <c r="U24" s="19"/>
    </row>
    <row r="25" spans="1:22" ht="20.100000000000001" customHeight="1" thickBot="1" x14ac:dyDescent="0.2">
      <c r="A25" s="2" t="s">
        <v>328</v>
      </c>
      <c r="F25" s="373"/>
      <c r="G25" s="353"/>
      <c r="H25" s="373"/>
      <c r="I25" s="373"/>
      <c r="J25" s="373"/>
      <c r="K25" s="373"/>
      <c r="L25" s="373" t="s">
        <v>90</v>
      </c>
      <c r="M25" s="373"/>
      <c r="N25" s="373"/>
      <c r="O25" s="373"/>
      <c r="P25" s="373"/>
      <c r="Q25" s="373"/>
      <c r="R25" s="373"/>
      <c r="S25" s="373"/>
      <c r="T25" s="367" t="s">
        <v>69</v>
      </c>
    </row>
    <row r="26" spans="1:22" ht="20.100000000000001" customHeight="1" thickBot="1" x14ac:dyDescent="0.2">
      <c r="A26" s="599" t="s">
        <v>91</v>
      </c>
      <c r="B26" s="601" t="s">
        <v>92</v>
      </c>
      <c r="C26" s="601"/>
      <c r="D26" s="601"/>
      <c r="E26" s="601"/>
      <c r="F26" s="518" t="s">
        <v>295</v>
      </c>
      <c r="G26" s="519"/>
      <c r="H26" s="520"/>
      <c r="I26" s="518" t="s">
        <v>310</v>
      </c>
      <c r="J26" s="520"/>
      <c r="K26" s="518" t="s">
        <v>315</v>
      </c>
      <c r="L26" s="520"/>
      <c r="M26" s="518" t="s">
        <v>324</v>
      </c>
      <c r="N26" s="520"/>
      <c r="O26" s="518" t="s">
        <v>329</v>
      </c>
      <c r="P26" s="520"/>
      <c r="Q26" s="518" t="s">
        <v>350</v>
      </c>
      <c r="R26" s="520"/>
      <c r="S26" s="518" t="s">
        <v>78</v>
      </c>
      <c r="T26" s="544"/>
    </row>
    <row r="27" spans="1:22" ht="20.100000000000001" customHeight="1" x14ac:dyDescent="0.15">
      <c r="A27" s="600"/>
      <c r="B27" s="220" t="s">
        <v>50</v>
      </c>
      <c r="C27" s="537" t="s">
        <v>267</v>
      </c>
      <c r="D27" s="538"/>
      <c r="E27" s="543"/>
      <c r="F27" s="537" t="s">
        <v>50</v>
      </c>
      <c r="G27" s="543"/>
      <c r="H27" s="357" t="s">
        <v>267</v>
      </c>
      <c r="I27" s="357" t="s">
        <v>50</v>
      </c>
      <c r="J27" s="357" t="s">
        <v>267</v>
      </c>
      <c r="K27" s="357" t="s">
        <v>50</v>
      </c>
      <c r="L27" s="357" t="s">
        <v>267</v>
      </c>
      <c r="M27" s="348" t="s">
        <v>50</v>
      </c>
      <c r="N27" s="357" t="s">
        <v>267</v>
      </c>
      <c r="O27" s="348" t="s">
        <v>50</v>
      </c>
      <c r="P27" s="357" t="s">
        <v>267</v>
      </c>
      <c r="Q27" s="357" t="s">
        <v>50</v>
      </c>
      <c r="R27" s="357" t="s">
        <v>267</v>
      </c>
      <c r="S27" s="357" t="s">
        <v>50</v>
      </c>
      <c r="T27" s="349" t="s">
        <v>201</v>
      </c>
    </row>
    <row r="28" spans="1:22" ht="20.100000000000001" customHeight="1" x14ac:dyDescent="0.15">
      <c r="A28" s="252" t="s">
        <v>265</v>
      </c>
      <c r="B28" s="240">
        <v>320</v>
      </c>
      <c r="C28" s="609">
        <v>8071</v>
      </c>
      <c r="D28" s="609"/>
      <c r="E28" s="609"/>
      <c r="F28" s="581">
        <v>46</v>
      </c>
      <c r="G28" s="581"/>
      <c r="H28" s="374">
        <v>1248</v>
      </c>
      <c r="I28" s="359">
        <v>46</v>
      </c>
      <c r="J28" s="370">
        <v>1257</v>
      </c>
      <c r="K28" s="359">
        <v>42</v>
      </c>
      <c r="L28" s="359">
        <v>1273</v>
      </c>
      <c r="M28" s="370">
        <v>42</v>
      </c>
      <c r="N28" s="359">
        <v>1298</v>
      </c>
      <c r="O28" s="370">
        <v>41</v>
      </c>
      <c r="P28" s="359">
        <v>1260</v>
      </c>
      <c r="Q28" s="370">
        <v>44</v>
      </c>
      <c r="R28" s="359">
        <v>1379</v>
      </c>
      <c r="S28" s="375">
        <v>59</v>
      </c>
      <c r="T28" s="228">
        <v>356</v>
      </c>
      <c r="U28" s="67"/>
      <c r="V28" s="67"/>
    </row>
    <row r="29" spans="1:22" ht="20.100000000000001" customHeight="1" x14ac:dyDescent="0.15">
      <c r="A29" s="252" t="s">
        <v>257</v>
      </c>
      <c r="B29" s="240">
        <v>325</v>
      </c>
      <c r="C29" s="609">
        <v>7969</v>
      </c>
      <c r="D29" s="609"/>
      <c r="E29" s="609"/>
      <c r="F29" s="558">
        <v>43</v>
      </c>
      <c r="G29" s="558"/>
      <c r="H29" s="374">
        <v>1212</v>
      </c>
      <c r="I29" s="359">
        <v>45</v>
      </c>
      <c r="J29" s="370">
        <v>1238</v>
      </c>
      <c r="K29" s="359">
        <v>40</v>
      </c>
      <c r="L29" s="359">
        <v>1260</v>
      </c>
      <c r="M29" s="370">
        <v>42</v>
      </c>
      <c r="N29" s="359">
        <v>1266</v>
      </c>
      <c r="O29" s="370">
        <v>42</v>
      </c>
      <c r="P29" s="359">
        <v>1289</v>
      </c>
      <c r="Q29" s="370">
        <v>41</v>
      </c>
      <c r="R29" s="359">
        <v>1271</v>
      </c>
      <c r="S29" s="375">
        <v>72</v>
      </c>
      <c r="T29" s="228">
        <v>433</v>
      </c>
      <c r="U29" s="67"/>
      <c r="V29" s="153"/>
    </row>
    <row r="30" spans="1:22" ht="20.100000000000001" customHeight="1" x14ac:dyDescent="0.15">
      <c r="A30" s="252">
        <v>2</v>
      </c>
      <c r="B30" s="240">
        <v>329</v>
      </c>
      <c r="C30" s="609">
        <v>7844</v>
      </c>
      <c r="D30" s="609"/>
      <c r="E30" s="609"/>
      <c r="F30" s="558">
        <v>41</v>
      </c>
      <c r="G30" s="558"/>
      <c r="H30" s="374">
        <v>1138</v>
      </c>
      <c r="I30" s="359">
        <v>42</v>
      </c>
      <c r="J30" s="370">
        <v>1190</v>
      </c>
      <c r="K30" s="359">
        <v>38</v>
      </c>
      <c r="L30" s="359">
        <v>1223</v>
      </c>
      <c r="M30" s="370">
        <v>40</v>
      </c>
      <c r="N30" s="359">
        <v>1240</v>
      </c>
      <c r="O30" s="370">
        <v>42</v>
      </c>
      <c r="P30" s="359">
        <v>1270</v>
      </c>
      <c r="Q30" s="370">
        <v>42</v>
      </c>
      <c r="R30" s="359">
        <v>1278</v>
      </c>
      <c r="S30" s="375">
        <v>84</v>
      </c>
      <c r="T30" s="228">
        <v>505</v>
      </c>
      <c r="U30" s="67"/>
    </row>
    <row r="31" spans="1:22" ht="20.100000000000001" customHeight="1" x14ac:dyDescent="0.15">
      <c r="A31" s="252">
        <v>3</v>
      </c>
      <c r="B31" s="240">
        <v>337</v>
      </c>
      <c r="C31" s="609">
        <v>7755</v>
      </c>
      <c r="D31" s="609"/>
      <c r="E31" s="609"/>
      <c r="F31" s="558">
        <v>42</v>
      </c>
      <c r="G31" s="558"/>
      <c r="H31" s="374">
        <v>1245</v>
      </c>
      <c r="I31" s="359">
        <v>41</v>
      </c>
      <c r="J31" s="370">
        <v>1228</v>
      </c>
      <c r="K31" s="359">
        <v>40</v>
      </c>
      <c r="L31" s="359">
        <v>1308</v>
      </c>
      <c r="M31" s="370">
        <v>40</v>
      </c>
      <c r="N31" s="359">
        <v>1307</v>
      </c>
      <c r="O31" s="370">
        <v>40</v>
      </c>
      <c r="P31" s="359">
        <v>1306</v>
      </c>
      <c r="Q31" s="370">
        <v>42</v>
      </c>
      <c r="R31" s="359">
        <v>1361</v>
      </c>
      <c r="S31" s="375">
        <v>92</v>
      </c>
      <c r="T31" s="228">
        <v>551</v>
      </c>
      <c r="U31" s="67"/>
    </row>
    <row r="32" spans="1:22" ht="20.100000000000001" customHeight="1" x14ac:dyDescent="0.15">
      <c r="A32" s="258">
        <v>4</v>
      </c>
      <c r="B32" s="240">
        <f>SUM(B34:B44)</f>
        <v>332</v>
      </c>
      <c r="C32" s="609">
        <f>SUM(C34:C44)</f>
        <v>7622</v>
      </c>
      <c r="D32" s="609"/>
      <c r="E32" s="609"/>
      <c r="F32" s="558">
        <v>41</v>
      </c>
      <c r="G32" s="558"/>
      <c r="H32" s="374">
        <v>1246</v>
      </c>
      <c r="I32" s="359">
        <v>41</v>
      </c>
      <c r="J32" s="370">
        <v>1234</v>
      </c>
      <c r="K32" s="359">
        <v>36</v>
      </c>
      <c r="L32" s="359">
        <v>1223</v>
      </c>
      <c r="M32" s="370">
        <v>40</v>
      </c>
      <c r="N32" s="359">
        <v>1314</v>
      </c>
      <c r="O32" s="370">
        <v>39</v>
      </c>
      <c r="P32" s="359">
        <v>1309</v>
      </c>
      <c r="Q32" s="370">
        <v>40</v>
      </c>
      <c r="R32" s="359">
        <v>1296</v>
      </c>
      <c r="S32" s="375">
        <v>95</v>
      </c>
      <c r="T32" s="228">
        <v>600</v>
      </c>
    </row>
    <row r="33" spans="1:21" ht="20.100000000000001" customHeight="1" x14ac:dyDescent="0.15">
      <c r="A33" s="254"/>
      <c r="B33" s="53"/>
      <c r="C33" s="78"/>
      <c r="D33" s="67"/>
      <c r="E33" s="67"/>
      <c r="F33" s="589"/>
      <c r="G33" s="589"/>
      <c r="H33" s="370"/>
      <c r="I33" s="370"/>
      <c r="J33" s="370"/>
      <c r="K33" s="370"/>
      <c r="L33" s="359"/>
      <c r="M33" s="370"/>
      <c r="N33" s="359"/>
      <c r="O33" s="370"/>
      <c r="P33" s="359"/>
      <c r="Q33" s="370"/>
      <c r="R33" s="359"/>
      <c r="S33" s="375"/>
      <c r="T33" s="79"/>
    </row>
    <row r="34" spans="1:21" ht="20.100000000000001" customHeight="1" x14ac:dyDescent="0.15">
      <c r="A34" s="252" t="s">
        <v>79</v>
      </c>
      <c r="B34" s="53">
        <f t="shared" ref="B34:B44" si="2">F34+I34+K34+M34+O34+Q34+S34</f>
        <v>27</v>
      </c>
      <c r="C34" s="608">
        <f t="shared" ref="C34:C44" si="3">H34+J34+L34+N34+P34+R34</f>
        <v>613</v>
      </c>
      <c r="D34" s="608"/>
      <c r="E34" s="608"/>
      <c r="F34" s="589">
        <v>3</v>
      </c>
      <c r="G34" s="589"/>
      <c r="H34" s="374">
        <v>92</v>
      </c>
      <c r="I34" s="370">
        <v>3</v>
      </c>
      <c r="J34" s="370">
        <v>89</v>
      </c>
      <c r="K34" s="370">
        <v>3</v>
      </c>
      <c r="L34" s="359">
        <v>98</v>
      </c>
      <c r="M34" s="370">
        <v>3</v>
      </c>
      <c r="N34" s="359">
        <v>113</v>
      </c>
      <c r="O34" s="370">
        <v>3</v>
      </c>
      <c r="P34" s="359">
        <v>113</v>
      </c>
      <c r="Q34" s="370">
        <v>3</v>
      </c>
      <c r="R34" s="359">
        <v>108</v>
      </c>
      <c r="S34" s="375">
        <v>9</v>
      </c>
      <c r="T34" s="226">
        <v>58</v>
      </c>
      <c r="U34" s="67"/>
    </row>
    <row r="35" spans="1:21" ht="20.100000000000001" customHeight="1" x14ac:dyDescent="0.15">
      <c r="A35" s="252" t="s">
        <v>80</v>
      </c>
      <c r="B35" s="53">
        <f t="shared" si="2"/>
        <v>27</v>
      </c>
      <c r="C35" s="608">
        <f t="shared" si="3"/>
        <v>580</v>
      </c>
      <c r="D35" s="608"/>
      <c r="E35" s="608"/>
      <c r="F35" s="589">
        <v>3</v>
      </c>
      <c r="G35" s="589"/>
      <c r="H35" s="374">
        <v>101</v>
      </c>
      <c r="I35" s="370">
        <v>2</v>
      </c>
      <c r="J35" s="370">
        <v>76</v>
      </c>
      <c r="K35" s="370">
        <v>3</v>
      </c>
      <c r="L35" s="359">
        <v>107</v>
      </c>
      <c r="M35" s="370">
        <v>3</v>
      </c>
      <c r="N35" s="359">
        <v>96</v>
      </c>
      <c r="O35" s="370">
        <v>3</v>
      </c>
      <c r="P35" s="359">
        <v>96</v>
      </c>
      <c r="Q35" s="370">
        <v>3</v>
      </c>
      <c r="R35" s="359">
        <v>104</v>
      </c>
      <c r="S35" s="375">
        <v>10</v>
      </c>
      <c r="T35" s="226">
        <v>62</v>
      </c>
    </row>
    <row r="36" spans="1:21" ht="20.100000000000001" customHeight="1" x14ac:dyDescent="0.15">
      <c r="A36" s="252" t="s">
        <v>81</v>
      </c>
      <c r="B36" s="53">
        <f t="shared" si="2"/>
        <v>22</v>
      </c>
      <c r="C36" s="608">
        <f t="shared" si="3"/>
        <v>592</v>
      </c>
      <c r="D36" s="608"/>
      <c r="E36" s="608"/>
      <c r="F36" s="589">
        <v>3</v>
      </c>
      <c r="G36" s="589"/>
      <c r="H36" s="374">
        <v>92</v>
      </c>
      <c r="I36" s="370">
        <v>3</v>
      </c>
      <c r="J36" s="370">
        <v>92</v>
      </c>
      <c r="K36" s="370">
        <v>3</v>
      </c>
      <c r="L36" s="359">
        <v>105</v>
      </c>
      <c r="M36" s="370">
        <v>3</v>
      </c>
      <c r="N36" s="359">
        <v>101</v>
      </c>
      <c r="O36" s="370">
        <v>3</v>
      </c>
      <c r="P36" s="359">
        <v>105</v>
      </c>
      <c r="Q36" s="370">
        <v>3</v>
      </c>
      <c r="R36" s="359">
        <v>97</v>
      </c>
      <c r="S36" s="375">
        <v>4</v>
      </c>
      <c r="T36" s="226">
        <v>28</v>
      </c>
    </row>
    <row r="37" spans="1:21" ht="20.100000000000001" customHeight="1" x14ac:dyDescent="0.15">
      <c r="A37" s="252" t="s">
        <v>82</v>
      </c>
      <c r="B37" s="53">
        <f t="shared" si="2"/>
        <v>38</v>
      </c>
      <c r="C37" s="608">
        <f t="shared" si="3"/>
        <v>890</v>
      </c>
      <c r="D37" s="608"/>
      <c r="E37" s="608"/>
      <c r="F37" s="589">
        <v>5</v>
      </c>
      <c r="G37" s="589"/>
      <c r="H37" s="374">
        <v>155</v>
      </c>
      <c r="I37" s="370">
        <v>5</v>
      </c>
      <c r="J37" s="370">
        <v>144</v>
      </c>
      <c r="K37" s="370">
        <v>4</v>
      </c>
      <c r="L37" s="359">
        <v>135</v>
      </c>
      <c r="M37" s="370">
        <v>4</v>
      </c>
      <c r="N37" s="359">
        <v>147</v>
      </c>
      <c r="O37" s="370">
        <v>5</v>
      </c>
      <c r="P37" s="359">
        <v>156</v>
      </c>
      <c r="Q37" s="370">
        <v>5</v>
      </c>
      <c r="R37" s="359">
        <v>153</v>
      </c>
      <c r="S37" s="375">
        <v>10</v>
      </c>
      <c r="T37" s="226">
        <v>56</v>
      </c>
    </row>
    <row r="38" spans="1:21" ht="20.100000000000001" customHeight="1" x14ac:dyDescent="0.15">
      <c r="A38" s="252" t="s">
        <v>83</v>
      </c>
      <c r="B38" s="53">
        <f t="shared" si="2"/>
        <v>22</v>
      </c>
      <c r="C38" s="608">
        <f t="shared" si="3"/>
        <v>480</v>
      </c>
      <c r="D38" s="608"/>
      <c r="E38" s="608"/>
      <c r="F38" s="589">
        <v>3</v>
      </c>
      <c r="G38" s="589"/>
      <c r="H38" s="374">
        <v>87</v>
      </c>
      <c r="I38" s="370">
        <v>3</v>
      </c>
      <c r="J38" s="370">
        <v>82</v>
      </c>
      <c r="K38" s="370">
        <v>2</v>
      </c>
      <c r="L38" s="359">
        <v>74</v>
      </c>
      <c r="M38" s="370">
        <v>3</v>
      </c>
      <c r="N38" s="359">
        <v>82</v>
      </c>
      <c r="O38" s="370">
        <v>3</v>
      </c>
      <c r="P38" s="359">
        <v>78</v>
      </c>
      <c r="Q38" s="370">
        <v>2</v>
      </c>
      <c r="R38" s="359">
        <v>77</v>
      </c>
      <c r="S38" s="375">
        <v>6</v>
      </c>
      <c r="T38" s="226">
        <v>41</v>
      </c>
    </row>
    <row r="39" spans="1:21" ht="20.100000000000001" customHeight="1" x14ac:dyDescent="0.15">
      <c r="A39" s="252" t="s">
        <v>84</v>
      </c>
      <c r="B39" s="53">
        <f t="shared" si="2"/>
        <v>42</v>
      </c>
      <c r="C39" s="608">
        <f t="shared" si="3"/>
        <v>992</v>
      </c>
      <c r="D39" s="608"/>
      <c r="E39" s="608"/>
      <c r="F39" s="589">
        <v>5</v>
      </c>
      <c r="G39" s="589"/>
      <c r="H39" s="374">
        <v>156</v>
      </c>
      <c r="I39" s="370">
        <v>5</v>
      </c>
      <c r="J39" s="370">
        <v>157</v>
      </c>
      <c r="K39" s="370">
        <v>5</v>
      </c>
      <c r="L39" s="359">
        <v>162</v>
      </c>
      <c r="M39" s="370">
        <v>5</v>
      </c>
      <c r="N39" s="359">
        <v>169</v>
      </c>
      <c r="O39" s="370">
        <v>5</v>
      </c>
      <c r="P39" s="359">
        <v>172</v>
      </c>
      <c r="Q39" s="370">
        <v>5</v>
      </c>
      <c r="R39" s="359">
        <v>176</v>
      </c>
      <c r="S39" s="375">
        <v>12</v>
      </c>
      <c r="T39" s="226">
        <v>75</v>
      </c>
    </row>
    <row r="40" spans="1:21" ht="20.100000000000001" customHeight="1" x14ac:dyDescent="0.15">
      <c r="A40" s="252" t="s">
        <v>85</v>
      </c>
      <c r="B40" s="53">
        <f t="shared" si="2"/>
        <v>25</v>
      </c>
      <c r="C40" s="608">
        <f t="shared" si="3"/>
        <v>527</v>
      </c>
      <c r="D40" s="608"/>
      <c r="E40" s="608"/>
      <c r="F40" s="589">
        <v>3</v>
      </c>
      <c r="G40" s="589"/>
      <c r="H40" s="374">
        <v>77</v>
      </c>
      <c r="I40" s="370">
        <v>3</v>
      </c>
      <c r="J40" s="370">
        <v>90</v>
      </c>
      <c r="K40" s="370">
        <v>3</v>
      </c>
      <c r="L40" s="359">
        <v>84</v>
      </c>
      <c r="M40" s="370">
        <v>3</v>
      </c>
      <c r="N40" s="359">
        <v>91</v>
      </c>
      <c r="O40" s="370">
        <v>3</v>
      </c>
      <c r="P40" s="359">
        <v>102</v>
      </c>
      <c r="Q40" s="370">
        <v>3</v>
      </c>
      <c r="R40" s="359">
        <v>83</v>
      </c>
      <c r="S40" s="375">
        <v>7</v>
      </c>
      <c r="T40" s="226">
        <v>49</v>
      </c>
    </row>
    <row r="41" spans="1:21" ht="20.100000000000001" customHeight="1" x14ac:dyDescent="0.15">
      <c r="A41" s="252" t="s">
        <v>86</v>
      </c>
      <c r="B41" s="53">
        <f t="shared" si="2"/>
        <v>40</v>
      </c>
      <c r="C41" s="608">
        <f t="shared" si="3"/>
        <v>952</v>
      </c>
      <c r="D41" s="608"/>
      <c r="E41" s="608"/>
      <c r="F41" s="589">
        <v>5</v>
      </c>
      <c r="G41" s="589"/>
      <c r="H41" s="374">
        <v>147</v>
      </c>
      <c r="I41" s="370">
        <v>5</v>
      </c>
      <c r="J41" s="370">
        <v>160</v>
      </c>
      <c r="K41" s="370">
        <v>4</v>
      </c>
      <c r="L41" s="359">
        <v>153</v>
      </c>
      <c r="M41" s="370">
        <v>5</v>
      </c>
      <c r="N41" s="359">
        <v>177</v>
      </c>
      <c r="O41" s="370">
        <v>4</v>
      </c>
      <c r="P41" s="359">
        <v>148</v>
      </c>
      <c r="Q41" s="370">
        <v>5</v>
      </c>
      <c r="R41" s="359">
        <v>167</v>
      </c>
      <c r="S41" s="375">
        <v>12</v>
      </c>
      <c r="T41" s="226">
        <v>80</v>
      </c>
    </row>
    <row r="42" spans="1:21" ht="20.100000000000001" customHeight="1" x14ac:dyDescent="0.15">
      <c r="A42" s="252" t="s">
        <v>87</v>
      </c>
      <c r="B42" s="53">
        <f t="shared" si="2"/>
        <v>29</v>
      </c>
      <c r="C42" s="608">
        <f t="shared" si="3"/>
        <v>701</v>
      </c>
      <c r="D42" s="608"/>
      <c r="E42" s="608"/>
      <c r="F42" s="589">
        <v>4</v>
      </c>
      <c r="G42" s="589"/>
      <c r="H42" s="374">
        <v>125</v>
      </c>
      <c r="I42" s="370">
        <v>4</v>
      </c>
      <c r="J42" s="370">
        <v>105</v>
      </c>
      <c r="K42" s="370">
        <v>3</v>
      </c>
      <c r="L42" s="359">
        <v>107</v>
      </c>
      <c r="M42" s="370">
        <v>4</v>
      </c>
      <c r="N42" s="359">
        <v>118</v>
      </c>
      <c r="O42" s="370">
        <v>3</v>
      </c>
      <c r="P42" s="359">
        <v>115</v>
      </c>
      <c r="Q42" s="370">
        <v>4</v>
      </c>
      <c r="R42" s="359">
        <v>131</v>
      </c>
      <c r="S42" s="375">
        <v>7</v>
      </c>
      <c r="T42" s="226">
        <v>52</v>
      </c>
    </row>
    <row r="43" spans="1:21" ht="20.100000000000001" customHeight="1" x14ac:dyDescent="0.15">
      <c r="A43" s="252" t="s">
        <v>88</v>
      </c>
      <c r="B43" s="53">
        <f t="shared" si="2"/>
        <v>32</v>
      </c>
      <c r="C43" s="608">
        <f t="shared" si="3"/>
        <v>695</v>
      </c>
      <c r="D43" s="608"/>
      <c r="E43" s="608"/>
      <c r="F43" s="589">
        <v>4</v>
      </c>
      <c r="G43" s="589"/>
      <c r="H43" s="374">
        <v>112</v>
      </c>
      <c r="I43" s="370">
        <v>4</v>
      </c>
      <c r="J43" s="370">
        <v>123</v>
      </c>
      <c r="K43" s="370">
        <v>3</v>
      </c>
      <c r="L43" s="359">
        <v>106</v>
      </c>
      <c r="M43" s="370">
        <v>4</v>
      </c>
      <c r="N43" s="359">
        <v>122</v>
      </c>
      <c r="O43" s="370">
        <v>4</v>
      </c>
      <c r="P43" s="359">
        <v>120</v>
      </c>
      <c r="Q43" s="370">
        <v>4</v>
      </c>
      <c r="R43" s="359">
        <v>112</v>
      </c>
      <c r="S43" s="375">
        <v>9</v>
      </c>
      <c r="T43" s="226">
        <v>53</v>
      </c>
    </row>
    <row r="44" spans="1:21" ht="20.100000000000001" customHeight="1" thickBot="1" x14ac:dyDescent="0.2">
      <c r="A44" s="73" t="s">
        <v>89</v>
      </c>
      <c r="B44" s="255">
        <f t="shared" si="2"/>
        <v>28</v>
      </c>
      <c r="C44" s="610">
        <f t="shared" si="3"/>
        <v>600</v>
      </c>
      <c r="D44" s="610"/>
      <c r="E44" s="610"/>
      <c r="F44" s="590">
        <v>3</v>
      </c>
      <c r="G44" s="590"/>
      <c r="H44" s="256">
        <v>102</v>
      </c>
      <c r="I44" s="371">
        <v>4</v>
      </c>
      <c r="J44" s="371">
        <v>116</v>
      </c>
      <c r="K44" s="371">
        <v>3</v>
      </c>
      <c r="L44" s="361">
        <v>92</v>
      </c>
      <c r="M44" s="371">
        <v>3</v>
      </c>
      <c r="N44" s="361">
        <v>98</v>
      </c>
      <c r="O44" s="371">
        <v>3</v>
      </c>
      <c r="P44" s="361">
        <v>104</v>
      </c>
      <c r="Q44" s="371">
        <v>3</v>
      </c>
      <c r="R44" s="361">
        <v>88</v>
      </c>
      <c r="S44" s="415">
        <v>9</v>
      </c>
      <c r="T44" s="225">
        <v>46</v>
      </c>
    </row>
    <row r="45" spans="1:21" ht="20.100000000000001" customHeight="1" x14ac:dyDescent="0.15">
      <c r="A45" s="2" t="s">
        <v>316</v>
      </c>
      <c r="F45" s="373"/>
      <c r="G45" s="353"/>
      <c r="H45" s="373"/>
      <c r="I45" s="373"/>
      <c r="J45" s="373"/>
      <c r="K45" s="373"/>
      <c r="L45" s="373"/>
      <c r="M45" s="373"/>
      <c r="N45" s="373"/>
      <c r="O45" s="373"/>
      <c r="P45" s="373"/>
      <c r="Q45" s="367"/>
      <c r="R45" s="373"/>
      <c r="S45" s="373"/>
      <c r="T45" s="367" t="s">
        <v>272</v>
      </c>
    </row>
    <row r="46" spans="1:21" ht="15" customHeight="1" x14ac:dyDescent="0.15">
      <c r="A46" s="195"/>
    </row>
  </sheetData>
  <sheetProtection sheet="1"/>
  <mergeCells count="154">
    <mergeCell ref="Q22:R22"/>
    <mergeCell ref="S22:T22"/>
    <mergeCell ref="A26:A27"/>
    <mergeCell ref="B26:E26"/>
    <mergeCell ref="F26:H26"/>
    <mergeCell ref="I26:J26"/>
    <mergeCell ref="K26:L26"/>
    <mergeCell ref="M26:N26"/>
    <mergeCell ref="O26:P26"/>
    <mergeCell ref="Q26:R26"/>
    <mergeCell ref="S26:T26"/>
    <mergeCell ref="C27:E27"/>
    <mergeCell ref="F27:G27"/>
    <mergeCell ref="P15:Q15"/>
    <mergeCell ref="S15:T15"/>
    <mergeCell ref="H13:I13"/>
    <mergeCell ref="J13:K13"/>
    <mergeCell ref="L13:M13"/>
    <mergeCell ref="N13:O13"/>
    <mergeCell ref="P13:Q13"/>
    <mergeCell ref="P20:Q20"/>
    <mergeCell ref="S20:T20"/>
    <mergeCell ref="N20:O20"/>
    <mergeCell ref="J20:K20"/>
    <mergeCell ref="L20:M20"/>
    <mergeCell ref="H15:I15"/>
    <mergeCell ref="P19:Q19"/>
    <mergeCell ref="S19:T19"/>
    <mergeCell ref="P17:Q17"/>
    <mergeCell ref="S17:T17"/>
    <mergeCell ref="P18:Q18"/>
    <mergeCell ref="S18:T18"/>
    <mergeCell ref="P5:Q5"/>
    <mergeCell ref="S5:T5"/>
    <mergeCell ref="S13:T13"/>
    <mergeCell ref="H14:I14"/>
    <mergeCell ref="J14:K14"/>
    <mergeCell ref="L14:M14"/>
    <mergeCell ref="N14:O14"/>
    <mergeCell ref="P14:Q14"/>
    <mergeCell ref="S14:T14"/>
    <mergeCell ref="H7:I7"/>
    <mergeCell ref="J7:K7"/>
    <mergeCell ref="L7:M7"/>
    <mergeCell ref="N7:O7"/>
    <mergeCell ref="P7:Q7"/>
    <mergeCell ref="S7:T7"/>
    <mergeCell ref="H8:I8"/>
    <mergeCell ref="J8:K8"/>
    <mergeCell ref="L8:M8"/>
    <mergeCell ref="N8:O8"/>
    <mergeCell ref="P8:Q8"/>
    <mergeCell ref="S12:T12"/>
    <mergeCell ref="H5:I5"/>
    <mergeCell ref="C28:E28"/>
    <mergeCell ref="F28:G28"/>
    <mergeCell ref="H19:I19"/>
    <mergeCell ref="H20:I20"/>
    <mergeCell ref="J5:K5"/>
    <mergeCell ref="L5:M5"/>
    <mergeCell ref="N5:O5"/>
    <mergeCell ref="J15:K15"/>
    <mergeCell ref="L15:M15"/>
    <mergeCell ref="N15:O15"/>
    <mergeCell ref="J19:K19"/>
    <mergeCell ref="L19:M19"/>
    <mergeCell ref="N19:O19"/>
    <mergeCell ref="H17:I17"/>
    <mergeCell ref="J17:K17"/>
    <mergeCell ref="L17:M17"/>
    <mergeCell ref="N17:O17"/>
    <mergeCell ref="H18:I18"/>
    <mergeCell ref="J18:K18"/>
    <mergeCell ref="L18:M18"/>
    <mergeCell ref="N18:O18"/>
    <mergeCell ref="C44:E44"/>
    <mergeCell ref="F44:G44"/>
    <mergeCell ref="C43:E43"/>
    <mergeCell ref="F43:G43"/>
    <mergeCell ref="C42:E42"/>
    <mergeCell ref="F42:G42"/>
    <mergeCell ref="C41:E41"/>
    <mergeCell ref="F41:G41"/>
    <mergeCell ref="C40:E40"/>
    <mergeCell ref="F40:G40"/>
    <mergeCell ref="C39:E39"/>
    <mergeCell ref="C36:E36"/>
    <mergeCell ref="F36:G36"/>
    <mergeCell ref="F39:G39"/>
    <mergeCell ref="C35:E35"/>
    <mergeCell ref="F35:G35"/>
    <mergeCell ref="C29:E29"/>
    <mergeCell ref="F29:G29"/>
    <mergeCell ref="C31:E31"/>
    <mergeCell ref="C32:E32"/>
    <mergeCell ref="C38:E38"/>
    <mergeCell ref="F38:G38"/>
    <mergeCell ref="F34:G34"/>
    <mergeCell ref="C37:E37"/>
    <mergeCell ref="F37:G37"/>
    <mergeCell ref="C34:E34"/>
    <mergeCell ref="F33:G33"/>
    <mergeCell ref="F32:G32"/>
    <mergeCell ref="F31:G31"/>
    <mergeCell ref="F30:G30"/>
    <mergeCell ref="C30:E30"/>
    <mergeCell ref="P4:Q4"/>
    <mergeCell ref="H16:I16"/>
    <mergeCell ref="J16:K16"/>
    <mergeCell ref="L16:M16"/>
    <mergeCell ref="N16:O16"/>
    <mergeCell ref="P16:Q16"/>
    <mergeCell ref="S16:T16"/>
    <mergeCell ref="J10:K10"/>
    <mergeCell ref="H10:I10"/>
    <mergeCell ref="L10:M10"/>
    <mergeCell ref="N10:O10"/>
    <mergeCell ref="P10:Q10"/>
    <mergeCell ref="S10:T10"/>
    <mergeCell ref="H11:I11"/>
    <mergeCell ref="J11:K11"/>
    <mergeCell ref="L11:M11"/>
    <mergeCell ref="N11:O11"/>
    <mergeCell ref="P11:Q11"/>
    <mergeCell ref="S11:T11"/>
    <mergeCell ref="H12:I12"/>
    <mergeCell ref="J12:K12"/>
    <mergeCell ref="L12:M12"/>
    <mergeCell ref="N12:O12"/>
    <mergeCell ref="P12:Q12"/>
    <mergeCell ref="S4:T4"/>
    <mergeCell ref="S8:T8"/>
    <mergeCell ref="H6:I6"/>
    <mergeCell ref="J6:K6"/>
    <mergeCell ref="L6:M6"/>
    <mergeCell ref="N6:O6"/>
    <mergeCell ref="P6:Q6"/>
    <mergeCell ref="S6:T6"/>
    <mergeCell ref="A2:A3"/>
    <mergeCell ref="B2:B3"/>
    <mergeCell ref="C2:E2"/>
    <mergeCell ref="F2:G3"/>
    <mergeCell ref="H2:K2"/>
    <mergeCell ref="L2:O2"/>
    <mergeCell ref="P2:Q2"/>
    <mergeCell ref="R2:R3"/>
    <mergeCell ref="S2:T3"/>
    <mergeCell ref="H3:K3"/>
    <mergeCell ref="L3:O3"/>
    <mergeCell ref="P3:Q3"/>
    <mergeCell ref="H4:I4"/>
    <mergeCell ref="J4:K4"/>
    <mergeCell ref="L4:M4"/>
    <mergeCell ref="N4:O4"/>
  </mergeCells>
  <phoneticPr fontId="2"/>
  <conditionalFormatting sqref="A4:L8 A10:L20 A28:T32 A34:T44 N4:N8 N10:N20 P4:P8 P10:P20 R4:T8 R10:T20">
    <cfRule type="expression" dxfId="11"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colBreaks count="1" manualBreakCount="1">
    <brk id="18"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R48"/>
  <sheetViews>
    <sheetView view="pageBreakPreview" topLeftCell="A19" zoomScaleNormal="100" zoomScaleSheetLayoutView="100" zoomScalePageLayoutView="90" workbookViewId="0">
      <selection sqref="A1:N48"/>
    </sheetView>
  </sheetViews>
  <sheetFormatPr defaultColWidth="8.85546875" defaultRowHeight="17.45" customHeight="1" x14ac:dyDescent="0.15"/>
  <cols>
    <col min="1" max="1" width="19.85546875" style="2" customWidth="1"/>
    <col min="2" max="2" width="8" style="2" customWidth="1"/>
    <col min="3" max="5" width="8.42578125" style="2" customWidth="1"/>
    <col min="6" max="7" width="4.85546875" style="2" customWidth="1"/>
    <col min="8" max="8" width="14.28515625" style="2" customWidth="1"/>
    <col min="9" max="9" width="9.28515625" style="2" customWidth="1"/>
    <col min="10" max="10" width="11.5703125" style="2" customWidth="1"/>
    <col min="11" max="11" width="23.85546875" style="151" customWidth="1"/>
    <col min="12" max="12" width="6.140625" style="2" customWidth="1"/>
    <col min="13" max="13" width="11.5703125" style="2" customWidth="1"/>
    <col min="14" max="14" width="29.85546875" style="2" customWidth="1"/>
    <col min="15" max="16" width="20.7109375" style="2" customWidth="1"/>
    <col min="17" max="17" width="8.85546875" style="2" customWidth="1"/>
    <col min="18" max="16384" width="8.85546875" style="2"/>
  </cols>
  <sheetData>
    <row r="1" spans="1:16" ht="21" customHeight="1" thickBot="1" x14ac:dyDescent="0.2">
      <c r="A1" s="373" t="s">
        <v>330</v>
      </c>
      <c r="B1" s="373"/>
      <c r="C1" s="373"/>
      <c r="D1" s="373"/>
      <c r="E1" s="373"/>
      <c r="F1" s="373"/>
      <c r="G1" s="373"/>
      <c r="H1" s="373"/>
      <c r="I1" s="373"/>
      <c r="J1" s="373"/>
      <c r="K1" s="353"/>
      <c r="L1" s="373"/>
      <c r="M1" s="373"/>
      <c r="N1" s="373"/>
      <c r="P1" s="19" t="s">
        <v>93</v>
      </c>
    </row>
    <row r="2" spans="1:16" ht="21" customHeight="1" x14ac:dyDescent="0.15">
      <c r="A2" s="644" t="s">
        <v>94</v>
      </c>
      <c r="B2" s="646" t="s">
        <v>71</v>
      </c>
      <c r="C2" s="616" t="s">
        <v>72</v>
      </c>
      <c r="D2" s="617"/>
      <c r="E2" s="618"/>
      <c r="F2" s="648" t="s">
        <v>73</v>
      </c>
      <c r="G2" s="649"/>
      <c r="H2" s="616" t="s">
        <v>382</v>
      </c>
      <c r="I2" s="651"/>
      <c r="J2" s="638" t="s">
        <v>96</v>
      </c>
      <c r="K2" s="617"/>
      <c r="L2" s="617"/>
      <c r="M2" s="618"/>
      <c r="N2" s="346" t="s">
        <v>97</v>
      </c>
      <c r="O2" s="661" t="s">
        <v>296</v>
      </c>
      <c r="P2" s="659" t="s">
        <v>297</v>
      </c>
    </row>
    <row r="3" spans="1:16" ht="21" customHeight="1" x14ac:dyDescent="0.15">
      <c r="A3" s="645"/>
      <c r="B3" s="647"/>
      <c r="C3" s="357" t="s">
        <v>74</v>
      </c>
      <c r="D3" s="357" t="s">
        <v>75</v>
      </c>
      <c r="E3" s="357" t="s">
        <v>76</v>
      </c>
      <c r="F3" s="485"/>
      <c r="G3" s="469"/>
      <c r="H3" s="566" t="s">
        <v>74</v>
      </c>
      <c r="I3" s="636"/>
      <c r="J3" s="641" t="s">
        <v>2</v>
      </c>
      <c r="K3" s="642"/>
      <c r="L3" s="642"/>
      <c r="M3" s="643"/>
      <c r="N3" s="357" t="s">
        <v>51</v>
      </c>
      <c r="O3" s="662"/>
      <c r="P3" s="660"/>
    </row>
    <row r="4" spans="1:16" ht="21" customHeight="1" x14ac:dyDescent="0.15">
      <c r="A4" s="260" t="s">
        <v>265</v>
      </c>
      <c r="B4" s="359">
        <v>6</v>
      </c>
      <c r="C4" s="359">
        <v>237</v>
      </c>
      <c r="D4" s="364">
        <v>141</v>
      </c>
      <c r="E4" s="364">
        <v>96</v>
      </c>
      <c r="F4" s="372">
        <v>131</v>
      </c>
      <c r="G4" s="70">
        <v>18</v>
      </c>
      <c r="H4" s="359">
        <v>4195</v>
      </c>
      <c r="I4" s="227">
        <v>98</v>
      </c>
      <c r="J4" s="639">
        <v>247</v>
      </c>
      <c r="K4" s="639"/>
      <c r="L4" s="637">
        <v>8</v>
      </c>
      <c r="M4" s="637"/>
      <c r="N4" s="230">
        <v>68</v>
      </c>
      <c r="O4" s="230">
        <v>32</v>
      </c>
      <c r="P4" s="263">
        <v>17.2596899224806</v>
      </c>
    </row>
    <row r="5" spans="1:16" ht="21" customHeight="1" x14ac:dyDescent="0.15">
      <c r="A5" s="260" t="s">
        <v>257</v>
      </c>
      <c r="B5" s="359">
        <v>6</v>
      </c>
      <c r="C5" s="364">
        <v>237</v>
      </c>
      <c r="D5" s="364">
        <v>141</v>
      </c>
      <c r="E5" s="364">
        <v>96</v>
      </c>
      <c r="F5" s="372">
        <v>135</v>
      </c>
      <c r="G5" s="70">
        <v>21</v>
      </c>
      <c r="H5" s="372">
        <v>4289</v>
      </c>
      <c r="I5" s="227">
        <v>121</v>
      </c>
      <c r="J5" s="640">
        <v>258</v>
      </c>
      <c r="K5" s="640"/>
      <c r="L5" s="582">
        <v>8</v>
      </c>
      <c r="M5" s="582"/>
      <c r="N5" s="230">
        <v>66</v>
      </c>
      <c r="O5" s="230">
        <v>31.770370370370401</v>
      </c>
      <c r="P5" s="263">
        <v>16.624031007751899</v>
      </c>
    </row>
    <row r="6" spans="1:16" ht="21" customHeight="1" x14ac:dyDescent="0.15">
      <c r="A6" s="260">
        <v>2</v>
      </c>
      <c r="B6" s="359">
        <v>6</v>
      </c>
      <c r="C6" s="364">
        <v>240</v>
      </c>
      <c r="D6" s="364">
        <v>141</v>
      </c>
      <c r="E6" s="364">
        <v>99</v>
      </c>
      <c r="F6" s="372">
        <v>141</v>
      </c>
      <c r="G6" s="70">
        <v>26</v>
      </c>
      <c r="H6" s="372">
        <v>4432</v>
      </c>
      <c r="I6" s="227">
        <v>144</v>
      </c>
      <c r="J6" s="640">
        <v>269</v>
      </c>
      <c r="K6" s="640"/>
      <c r="L6" s="582">
        <v>9</v>
      </c>
      <c r="M6" s="582"/>
      <c r="N6" s="230">
        <v>63</v>
      </c>
      <c r="O6" s="230">
        <v>31</v>
      </c>
      <c r="P6" s="263">
        <v>16</v>
      </c>
    </row>
    <row r="7" spans="1:16" ht="21" customHeight="1" x14ac:dyDescent="0.15">
      <c r="A7" s="260">
        <v>3</v>
      </c>
      <c r="B7" s="359">
        <v>6</v>
      </c>
      <c r="C7" s="364">
        <v>236</v>
      </c>
      <c r="D7" s="364">
        <v>141</v>
      </c>
      <c r="E7" s="364">
        <v>95</v>
      </c>
      <c r="F7" s="372">
        <v>157</v>
      </c>
      <c r="G7" s="70">
        <v>31</v>
      </c>
      <c r="H7" s="372">
        <v>4445</v>
      </c>
      <c r="I7" s="227">
        <v>175</v>
      </c>
      <c r="J7" s="640">
        <v>280</v>
      </c>
      <c r="K7" s="640"/>
      <c r="L7" s="582">
        <v>8</v>
      </c>
      <c r="M7" s="582"/>
      <c r="N7" s="230">
        <v>57</v>
      </c>
      <c r="O7" s="230">
        <v>28</v>
      </c>
      <c r="P7" s="263">
        <v>16</v>
      </c>
    </row>
    <row r="8" spans="1:16" ht="21" customHeight="1" x14ac:dyDescent="0.15">
      <c r="A8" s="260">
        <v>4</v>
      </c>
      <c r="B8" s="359">
        <v>6</v>
      </c>
      <c r="C8" s="364">
        <v>250</v>
      </c>
      <c r="D8" s="364">
        <v>152</v>
      </c>
      <c r="E8" s="364">
        <v>98</v>
      </c>
      <c r="F8" s="362">
        <v>157</v>
      </c>
      <c r="G8" s="69">
        <v>33</v>
      </c>
      <c r="H8" s="372">
        <v>4396</v>
      </c>
      <c r="I8" s="227">
        <v>202</v>
      </c>
      <c r="J8" s="640">
        <v>290</v>
      </c>
      <c r="K8" s="640"/>
      <c r="L8" s="582">
        <v>9</v>
      </c>
      <c r="M8" s="582"/>
      <c r="N8" s="230">
        <v>60</v>
      </c>
      <c r="O8" s="230">
        <f>H8/F8</f>
        <v>28</v>
      </c>
      <c r="P8" s="263">
        <f>H8/J8</f>
        <v>15.158620689655173</v>
      </c>
    </row>
    <row r="9" spans="1:16" ht="21" customHeight="1" x14ac:dyDescent="0.15">
      <c r="A9" s="260"/>
      <c r="B9" s="359"/>
      <c r="C9" s="364"/>
      <c r="D9" s="364"/>
      <c r="E9" s="364"/>
      <c r="F9" s="372"/>
      <c r="G9" s="70"/>
      <c r="H9" s="640"/>
      <c r="I9" s="640"/>
      <c r="J9" s="81"/>
      <c r="K9" s="149"/>
      <c r="L9" s="80"/>
      <c r="M9" s="80"/>
      <c r="N9" s="80"/>
      <c r="O9" s="230"/>
      <c r="P9" s="263"/>
    </row>
    <row r="10" spans="1:16" ht="21" customHeight="1" x14ac:dyDescent="0.15">
      <c r="A10" s="260" t="s">
        <v>98</v>
      </c>
      <c r="B10" s="359">
        <v>1</v>
      </c>
      <c r="C10" s="364">
        <v>45</v>
      </c>
      <c r="D10" s="364">
        <v>26</v>
      </c>
      <c r="E10" s="364">
        <v>19</v>
      </c>
      <c r="F10" s="372">
        <v>27</v>
      </c>
      <c r="G10" s="70">
        <v>6</v>
      </c>
      <c r="H10" s="372">
        <v>699</v>
      </c>
      <c r="I10" s="227">
        <v>38</v>
      </c>
      <c r="J10" s="640">
        <v>50</v>
      </c>
      <c r="K10" s="640"/>
      <c r="L10" s="582">
        <v>1</v>
      </c>
      <c r="M10" s="582"/>
      <c r="N10" s="382">
        <v>12</v>
      </c>
      <c r="O10" s="230">
        <f t="shared" ref="O10:O15" si="0">H10/F10</f>
        <v>25.888888888888889</v>
      </c>
      <c r="P10" s="263">
        <f t="shared" ref="P10:P15" si="1">H10/J10</f>
        <v>13.98</v>
      </c>
    </row>
    <row r="11" spans="1:16" ht="21" customHeight="1" x14ac:dyDescent="0.15">
      <c r="A11" s="260" t="s">
        <v>99</v>
      </c>
      <c r="B11" s="359">
        <v>1</v>
      </c>
      <c r="C11" s="364">
        <v>51</v>
      </c>
      <c r="D11" s="364">
        <v>34</v>
      </c>
      <c r="E11" s="364">
        <v>17</v>
      </c>
      <c r="F11" s="372">
        <v>33</v>
      </c>
      <c r="G11" s="70">
        <v>6</v>
      </c>
      <c r="H11" s="372">
        <v>926</v>
      </c>
      <c r="I11" s="227">
        <v>43</v>
      </c>
      <c r="J11" s="640">
        <v>58</v>
      </c>
      <c r="K11" s="640"/>
      <c r="L11" s="582">
        <v>1</v>
      </c>
      <c r="M11" s="582"/>
      <c r="N11" s="382">
        <v>11</v>
      </c>
      <c r="O11" s="230">
        <f t="shared" si="0"/>
        <v>28.060606060606062</v>
      </c>
      <c r="P11" s="263">
        <f t="shared" si="1"/>
        <v>15.96551724137931</v>
      </c>
    </row>
    <row r="12" spans="1:16" ht="21" customHeight="1" x14ac:dyDescent="0.15">
      <c r="A12" s="260" t="s">
        <v>100</v>
      </c>
      <c r="B12" s="359">
        <v>1</v>
      </c>
      <c r="C12" s="364">
        <v>46</v>
      </c>
      <c r="D12" s="364">
        <v>27</v>
      </c>
      <c r="E12" s="364">
        <v>19</v>
      </c>
      <c r="F12" s="372">
        <v>33</v>
      </c>
      <c r="G12" s="70">
        <v>9</v>
      </c>
      <c r="H12" s="372">
        <v>874</v>
      </c>
      <c r="I12" s="227">
        <v>59</v>
      </c>
      <c r="J12" s="640">
        <v>63</v>
      </c>
      <c r="K12" s="640"/>
      <c r="L12" s="582">
        <v>2</v>
      </c>
      <c r="M12" s="582"/>
      <c r="N12" s="382">
        <v>13</v>
      </c>
      <c r="O12" s="230">
        <f t="shared" si="0"/>
        <v>26.484848484848484</v>
      </c>
      <c r="P12" s="263">
        <f t="shared" si="1"/>
        <v>13.873015873015873</v>
      </c>
    </row>
    <row r="13" spans="1:16" ht="21" customHeight="1" x14ac:dyDescent="0.15">
      <c r="A13" s="260" t="s">
        <v>101</v>
      </c>
      <c r="B13" s="359">
        <v>1</v>
      </c>
      <c r="C13" s="364">
        <v>48</v>
      </c>
      <c r="D13" s="364">
        <v>31</v>
      </c>
      <c r="E13" s="364">
        <v>17</v>
      </c>
      <c r="F13" s="372">
        <v>28</v>
      </c>
      <c r="G13" s="70">
        <v>6</v>
      </c>
      <c r="H13" s="372">
        <v>781</v>
      </c>
      <c r="I13" s="227">
        <v>36</v>
      </c>
      <c r="J13" s="640">
        <v>52</v>
      </c>
      <c r="K13" s="640"/>
      <c r="L13" s="582">
        <v>3</v>
      </c>
      <c r="M13" s="582"/>
      <c r="N13" s="382">
        <v>10</v>
      </c>
      <c r="O13" s="230">
        <f t="shared" si="0"/>
        <v>27.892857142857142</v>
      </c>
      <c r="P13" s="263">
        <f t="shared" si="1"/>
        <v>15.01923076923077</v>
      </c>
    </row>
    <row r="14" spans="1:16" ht="21" customHeight="1" x14ac:dyDescent="0.15">
      <c r="A14" s="260" t="s">
        <v>102</v>
      </c>
      <c r="B14" s="359">
        <v>1</v>
      </c>
      <c r="C14" s="364">
        <v>32</v>
      </c>
      <c r="D14" s="364">
        <v>19</v>
      </c>
      <c r="E14" s="364">
        <v>13</v>
      </c>
      <c r="F14" s="372">
        <v>21</v>
      </c>
      <c r="G14" s="70">
        <v>6</v>
      </c>
      <c r="H14" s="372">
        <v>472</v>
      </c>
      <c r="I14" s="227">
        <v>26</v>
      </c>
      <c r="J14" s="640">
        <v>37</v>
      </c>
      <c r="K14" s="640"/>
      <c r="L14" s="582">
        <v>1</v>
      </c>
      <c r="M14" s="582"/>
      <c r="N14" s="382">
        <v>9</v>
      </c>
      <c r="O14" s="230">
        <f t="shared" si="0"/>
        <v>22.476190476190474</v>
      </c>
      <c r="P14" s="263">
        <f t="shared" si="1"/>
        <v>12.756756756756756</v>
      </c>
    </row>
    <row r="15" spans="1:16" ht="21" customHeight="1" thickBot="1" x14ac:dyDescent="0.2">
      <c r="A15" s="82" t="s">
        <v>406</v>
      </c>
      <c r="B15" s="264">
        <v>1</v>
      </c>
      <c r="C15" s="379">
        <v>28</v>
      </c>
      <c r="D15" s="379">
        <v>15</v>
      </c>
      <c r="E15" s="379">
        <v>13</v>
      </c>
      <c r="F15" s="384">
        <v>15</v>
      </c>
      <c r="G15" s="267">
        <v>0</v>
      </c>
      <c r="H15" s="384">
        <v>644</v>
      </c>
      <c r="I15" s="268">
        <v>0</v>
      </c>
      <c r="J15" s="634">
        <v>30</v>
      </c>
      <c r="K15" s="634"/>
      <c r="L15" s="635">
        <v>1</v>
      </c>
      <c r="M15" s="635"/>
      <c r="N15" s="381">
        <v>5</v>
      </c>
      <c r="O15" s="231">
        <f t="shared" si="0"/>
        <v>42.93333333333333</v>
      </c>
      <c r="P15" s="232">
        <f t="shared" si="1"/>
        <v>21.466666666666665</v>
      </c>
    </row>
    <row r="16" spans="1:16" ht="21" customHeight="1" x14ac:dyDescent="0.15">
      <c r="A16" s="373" t="s">
        <v>273</v>
      </c>
      <c r="B16" s="373"/>
      <c r="C16" s="373"/>
      <c r="D16" s="373"/>
      <c r="E16" s="373"/>
      <c r="F16" s="373"/>
      <c r="G16" s="373"/>
      <c r="H16" s="373"/>
      <c r="I16" s="373"/>
      <c r="J16" s="373"/>
      <c r="K16" s="353"/>
      <c r="L16" s="373"/>
      <c r="M16" s="373"/>
      <c r="N16" s="373"/>
      <c r="P16" s="83" t="s">
        <v>217</v>
      </c>
    </row>
    <row r="17" spans="1:16" ht="21" customHeight="1" x14ac:dyDescent="0.15">
      <c r="A17" s="144" t="s">
        <v>232</v>
      </c>
      <c r="B17" s="373"/>
      <c r="C17" s="373"/>
      <c r="D17" s="373"/>
      <c r="E17" s="373"/>
      <c r="F17" s="373"/>
      <c r="G17" s="373"/>
      <c r="H17" s="373"/>
      <c r="I17" s="373"/>
      <c r="J17" s="373"/>
      <c r="K17" s="353"/>
      <c r="L17" s="373"/>
      <c r="M17" s="373"/>
      <c r="N17" s="373"/>
      <c r="P17" s="19" t="s">
        <v>236</v>
      </c>
    </row>
    <row r="18" spans="1:16" ht="21" customHeight="1" x14ac:dyDescent="0.15">
      <c r="A18" s="373"/>
      <c r="B18" s="373"/>
      <c r="C18" s="373"/>
      <c r="D18" s="373"/>
      <c r="E18" s="373"/>
      <c r="F18" s="373"/>
      <c r="G18" s="373"/>
      <c r="H18" s="373"/>
      <c r="I18" s="373"/>
      <c r="J18" s="373"/>
      <c r="K18" s="353"/>
      <c r="L18" s="373"/>
      <c r="M18" s="373"/>
      <c r="N18" s="373"/>
    </row>
    <row r="19" spans="1:16" ht="21" customHeight="1" x14ac:dyDescent="0.15">
      <c r="A19" s="373"/>
      <c r="B19" s="373"/>
      <c r="C19" s="373"/>
      <c r="D19" s="373"/>
      <c r="E19" s="373"/>
      <c r="F19" s="373"/>
      <c r="G19" s="373"/>
      <c r="H19" s="373"/>
      <c r="I19" s="373"/>
      <c r="J19" s="373"/>
      <c r="K19" s="353"/>
      <c r="L19" s="373"/>
      <c r="M19" s="373"/>
      <c r="N19" s="373"/>
    </row>
    <row r="20" spans="1:16" ht="21" customHeight="1" thickBot="1" x14ac:dyDescent="0.2">
      <c r="A20" s="373" t="s">
        <v>331</v>
      </c>
      <c r="B20" s="373"/>
      <c r="C20" s="373"/>
      <c r="D20" s="373"/>
      <c r="E20" s="373"/>
      <c r="F20" s="373"/>
      <c r="G20" s="373"/>
      <c r="H20" s="373"/>
      <c r="I20" s="373"/>
      <c r="J20" s="373"/>
      <c r="K20" s="353"/>
      <c r="L20" s="373"/>
      <c r="M20" s="373"/>
      <c r="N20" s="373"/>
      <c r="P20" s="19" t="s">
        <v>69</v>
      </c>
    </row>
    <row r="21" spans="1:16" ht="21" customHeight="1" x14ac:dyDescent="0.15">
      <c r="A21" s="614" t="s">
        <v>94</v>
      </c>
      <c r="B21" s="650" t="s">
        <v>50</v>
      </c>
      <c r="C21" s="648" t="s">
        <v>268</v>
      </c>
      <c r="D21" s="653"/>
      <c r="E21" s="649"/>
      <c r="F21" s="616" t="s">
        <v>380</v>
      </c>
      <c r="G21" s="617"/>
      <c r="H21" s="617"/>
      <c r="I21" s="651"/>
      <c r="J21" s="638" t="s">
        <v>381</v>
      </c>
      <c r="K21" s="617"/>
      <c r="L21" s="618"/>
      <c r="M21" s="616" t="s">
        <v>317</v>
      </c>
      <c r="N21" s="618"/>
      <c r="O21" s="628" t="s">
        <v>106</v>
      </c>
      <c r="P21" s="628"/>
    </row>
    <row r="22" spans="1:16" ht="21" customHeight="1" x14ac:dyDescent="0.15">
      <c r="A22" s="615"/>
      <c r="B22" s="480"/>
      <c r="C22" s="485"/>
      <c r="D22" s="514"/>
      <c r="E22" s="469"/>
      <c r="F22" s="537" t="s">
        <v>50</v>
      </c>
      <c r="G22" s="543"/>
      <c r="H22" s="566" t="s">
        <v>354</v>
      </c>
      <c r="I22" s="654"/>
      <c r="J22" s="84" t="s">
        <v>50</v>
      </c>
      <c r="K22" s="566" t="s">
        <v>354</v>
      </c>
      <c r="L22" s="567"/>
      <c r="M22" s="357" t="s">
        <v>50</v>
      </c>
      <c r="N22" s="357" t="s">
        <v>354</v>
      </c>
      <c r="O22" s="220" t="s">
        <v>50</v>
      </c>
      <c r="P22" s="237" t="s">
        <v>204</v>
      </c>
    </row>
    <row r="23" spans="1:16" ht="21" customHeight="1" x14ac:dyDescent="0.15">
      <c r="A23" s="196" t="s">
        <v>265</v>
      </c>
      <c r="B23" s="375">
        <v>131</v>
      </c>
      <c r="C23" s="586">
        <v>4195</v>
      </c>
      <c r="D23" s="586"/>
      <c r="E23" s="586"/>
      <c r="F23" s="652">
        <v>39</v>
      </c>
      <c r="G23" s="652"/>
      <c r="H23" s="586">
        <v>1315</v>
      </c>
      <c r="I23" s="586"/>
      <c r="J23" s="370">
        <v>36</v>
      </c>
      <c r="K23" s="581">
        <v>1353</v>
      </c>
      <c r="L23" s="581"/>
      <c r="M23" s="370">
        <v>38</v>
      </c>
      <c r="N23" s="374">
        <v>1429</v>
      </c>
      <c r="O23" s="233">
        <v>18</v>
      </c>
      <c r="P23" s="229">
        <v>98</v>
      </c>
    </row>
    <row r="24" spans="1:16" ht="21" customHeight="1" x14ac:dyDescent="0.15">
      <c r="A24" s="196" t="s">
        <v>247</v>
      </c>
      <c r="B24" s="375">
        <v>135</v>
      </c>
      <c r="C24" s="570">
        <v>4289</v>
      </c>
      <c r="D24" s="570"/>
      <c r="E24" s="570"/>
      <c r="F24" s="613">
        <v>43</v>
      </c>
      <c r="G24" s="613"/>
      <c r="H24" s="570">
        <v>1481</v>
      </c>
      <c r="I24" s="570"/>
      <c r="J24" s="370">
        <v>35</v>
      </c>
      <c r="K24" s="558">
        <v>1331</v>
      </c>
      <c r="L24" s="558"/>
      <c r="M24" s="370">
        <v>36</v>
      </c>
      <c r="N24" s="374">
        <v>1356</v>
      </c>
      <c r="O24" s="233">
        <v>21</v>
      </c>
      <c r="P24" s="229">
        <v>121</v>
      </c>
    </row>
    <row r="25" spans="1:16" ht="21" customHeight="1" x14ac:dyDescent="0.15">
      <c r="A25" s="196">
        <v>2</v>
      </c>
      <c r="B25" s="375">
        <v>141</v>
      </c>
      <c r="C25" s="570">
        <v>4432</v>
      </c>
      <c r="D25" s="570"/>
      <c r="E25" s="570"/>
      <c r="F25" s="613">
        <v>41</v>
      </c>
      <c r="G25" s="613"/>
      <c r="H25" s="570">
        <v>1486</v>
      </c>
      <c r="I25" s="570"/>
      <c r="J25" s="370">
        <v>39</v>
      </c>
      <c r="K25" s="558">
        <v>1471</v>
      </c>
      <c r="L25" s="558"/>
      <c r="M25" s="370">
        <v>35</v>
      </c>
      <c r="N25" s="374">
        <v>1331</v>
      </c>
      <c r="O25" s="233">
        <v>26</v>
      </c>
      <c r="P25" s="229">
        <v>144</v>
      </c>
    </row>
    <row r="26" spans="1:16" ht="21" customHeight="1" x14ac:dyDescent="0.15">
      <c r="A26" s="260">
        <v>3</v>
      </c>
      <c r="B26" s="375">
        <v>157</v>
      </c>
      <c r="C26" s="570">
        <v>4445</v>
      </c>
      <c r="D26" s="570"/>
      <c r="E26" s="570"/>
      <c r="F26" s="613">
        <v>42</v>
      </c>
      <c r="G26" s="613"/>
      <c r="H26" s="570">
        <v>1471</v>
      </c>
      <c r="I26" s="570"/>
      <c r="J26" s="370">
        <v>41</v>
      </c>
      <c r="K26" s="558">
        <v>1462</v>
      </c>
      <c r="L26" s="558"/>
      <c r="M26" s="370">
        <v>43</v>
      </c>
      <c r="N26" s="374">
        <v>1512</v>
      </c>
      <c r="O26" s="233">
        <v>31</v>
      </c>
      <c r="P26" s="229">
        <v>175</v>
      </c>
    </row>
    <row r="27" spans="1:16" ht="21" customHeight="1" x14ac:dyDescent="0.15">
      <c r="A27" s="260">
        <v>4</v>
      </c>
      <c r="B27" s="375">
        <v>157</v>
      </c>
      <c r="C27" s="570">
        <v>4396</v>
      </c>
      <c r="D27" s="570"/>
      <c r="E27" s="570"/>
      <c r="F27" s="619">
        <v>41</v>
      </c>
      <c r="G27" s="619"/>
      <c r="H27" s="570">
        <v>1453</v>
      </c>
      <c r="I27" s="570"/>
      <c r="J27" s="370">
        <v>42</v>
      </c>
      <c r="K27" s="570">
        <v>1490</v>
      </c>
      <c r="L27" s="570"/>
      <c r="M27" s="370">
        <v>41</v>
      </c>
      <c r="N27" s="351">
        <v>1453</v>
      </c>
      <c r="O27" s="219">
        <f>SUM(O29:O34)</f>
        <v>33</v>
      </c>
      <c r="P27" s="229">
        <f>SUM(P29:P34)</f>
        <v>202</v>
      </c>
    </row>
    <row r="28" spans="1:16" ht="21" customHeight="1" x14ac:dyDescent="0.15">
      <c r="A28" s="196"/>
      <c r="B28" s="375"/>
      <c r="C28" s="622"/>
      <c r="D28" s="622"/>
      <c r="E28" s="622"/>
      <c r="F28" s="619"/>
      <c r="G28" s="619"/>
      <c r="H28" s="622"/>
      <c r="I28" s="622"/>
      <c r="J28" s="359"/>
      <c r="K28" s="380"/>
      <c r="L28" s="380"/>
      <c r="M28" s="359"/>
      <c r="N28" s="378"/>
      <c r="O28" s="141"/>
      <c r="P28" s="145"/>
    </row>
    <row r="29" spans="1:16" ht="21" customHeight="1" x14ac:dyDescent="0.15">
      <c r="A29" s="196" t="s">
        <v>98</v>
      </c>
      <c r="B29" s="375">
        <v>27</v>
      </c>
      <c r="C29" s="570">
        <v>699</v>
      </c>
      <c r="D29" s="570"/>
      <c r="E29" s="570"/>
      <c r="F29" s="613">
        <v>7</v>
      </c>
      <c r="G29" s="613"/>
      <c r="H29" s="570">
        <v>235</v>
      </c>
      <c r="I29" s="570"/>
      <c r="J29" s="359">
        <v>7</v>
      </c>
      <c r="K29" s="570">
        <v>225</v>
      </c>
      <c r="L29" s="570"/>
      <c r="M29" s="359">
        <v>7</v>
      </c>
      <c r="N29" s="351">
        <v>239</v>
      </c>
      <c r="O29" s="219">
        <v>6</v>
      </c>
      <c r="P29" s="229">
        <v>38</v>
      </c>
    </row>
    <row r="30" spans="1:16" ht="21" customHeight="1" x14ac:dyDescent="0.15">
      <c r="A30" s="196" t="s">
        <v>99</v>
      </c>
      <c r="B30" s="375">
        <v>33</v>
      </c>
      <c r="C30" s="570">
        <v>926</v>
      </c>
      <c r="D30" s="570"/>
      <c r="E30" s="570"/>
      <c r="F30" s="613">
        <v>9</v>
      </c>
      <c r="G30" s="613"/>
      <c r="H30" s="570">
        <v>305</v>
      </c>
      <c r="I30" s="570"/>
      <c r="J30" s="359">
        <v>9</v>
      </c>
      <c r="K30" s="570">
        <v>317</v>
      </c>
      <c r="L30" s="570"/>
      <c r="M30" s="359">
        <v>9</v>
      </c>
      <c r="N30" s="351">
        <v>304</v>
      </c>
      <c r="O30" s="219">
        <v>6</v>
      </c>
      <c r="P30" s="229">
        <v>43</v>
      </c>
    </row>
    <row r="31" spans="1:16" ht="21" customHeight="1" x14ac:dyDescent="0.15">
      <c r="A31" s="196" t="s">
        <v>100</v>
      </c>
      <c r="B31" s="375">
        <v>33</v>
      </c>
      <c r="C31" s="570">
        <v>874</v>
      </c>
      <c r="D31" s="570"/>
      <c r="E31" s="570"/>
      <c r="F31" s="613">
        <v>8</v>
      </c>
      <c r="G31" s="613"/>
      <c r="H31" s="570">
        <v>299</v>
      </c>
      <c r="I31" s="570"/>
      <c r="J31" s="359">
        <v>8</v>
      </c>
      <c r="K31" s="570">
        <v>290</v>
      </c>
      <c r="L31" s="570"/>
      <c r="M31" s="359">
        <v>8</v>
      </c>
      <c r="N31" s="351">
        <v>285</v>
      </c>
      <c r="O31" s="219">
        <v>9</v>
      </c>
      <c r="P31" s="229">
        <v>59</v>
      </c>
    </row>
    <row r="32" spans="1:16" ht="21" customHeight="1" x14ac:dyDescent="0.15">
      <c r="A32" s="196" t="s">
        <v>101</v>
      </c>
      <c r="B32" s="375">
        <v>28</v>
      </c>
      <c r="C32" s="570">
        <v>781</v>
      </c>
      <c r="D32" s="570"/>
      <c r="E32" s="570"/>
      <c r="F32" s="613">
        <v>7</v>
      </c>
      <c r="G32" s="613"/>
      <c r="H32" s="570">
        <v>254</v>
      </c>
      <c r="I32" s="570"/>
      <c r="J32" s="359">
        <v>8</v>
      </c>
      <c r="K32" s="570">
        <v>276</v>
      </c>
      <c r="L32" s="570"/>
      <c r="M32" s="359">
        <v>7</v>
      </c>
      <c r="N32" s="351">
        <v>251</v>
      </c>
      <c r="O32" s="219">
        <v>6</v>
      </c>
      <c r="P32" s="229">
        <v>36</v>
      </c>
    </row>
    <row r="33" spans="1:18" ht="21" customHeight="1" x14ac:dyDescent="0.15">
      <c r="A33" s="196" t="s">
        <v>102</v>
      </c>
      <c r="B33" s="375">
        <v>21</v>
      </c>
      <c r="C33" s="570">
        <v>472</v>
      </c>
      <c r="D33" s="570"/>
      <c r="E33" s="570"/>
      <c r="F33" s="613">
        <v>5</v>
      </c>
      <c r="G33" s="613"/>
      <c r="H33" s="570">
        <v>151</v>
      </c>
      <c r="I33" s="570"/>
      <c r="J33" s="359">
        <v>5</v>
      </c>
      <c r="K33" s="570">
        <v>165</v>
      </c>
      <c r="L33" s="570"/>
      <c r="M33" s="359">
        <v>5</v>
      </c>
      <c r="N33" s="351">
        <v>156</v>
      </c>
      <c r="O33" s="219">
        <v>6</v>
      </c>
      <c r="P33" s="229">
        <v>26</v>
      </c>
    </row>
    <row r="34" spans="1:18" ht="21" customHeight="1" thickBot="1" x14ac:dyDescent="0.2">
      <c r="A34" s="87" t="s">
        <v>406</v>
      </c>
      <c r="B34" s="315">
        <v>15</v>
      </c>
      <c r="C34" s="621">
        <v>644</v>
      </c>
      <c r="D34" s="621"/>
      <c r="E34" s="621"/>
      <c r="F34" s="620">
        <v>5</v>
      </c>
      <c r="G34" s="620"/>
      <c r="H34" s="621">
        <v>209</v>
      </c>
      <c r="I34" s="621"/>
      <c r="J34" s="385">
        <v>5</v>
      </c>
      <c r="K34" s="621">
        <v>217</v>
      </c>
      <c r="L34" s="621"/>
      <c r="M34" s="385">
        <v>5</v>
      </c>
      <c r="N34" s="383">
        <v>218</v>
      </c>
      <c r="O34" s="261">
        <v>0</v>
      </c>
      <c r="P34" s="262">
        <v>0</v>
      </c>
    </row>
    <row r="35" spans="1:18" ht="21" customHeight="1" x14ac:dyDescent="0.15">
      <c r="A35" s="373" t="s">
        <v>318</v>
      </c>
      <c r="B35" s="373"/>
      <c r="C35" s="373"/>
      <c r="D35" s="373"/>
      <c r="E35" s="373"/>
      <c r="F35" s="373"/>
      <c r="G35" s="373"/>
      <c r="H35" s="373"/>
      <c r="I35" s="373"/>
      <c r="J35" s="373"/>
      <c r="K35" s="353"/>
      <c r="L35" s="373"/>
      <c r="M35" s="373"/>
      <c r="N35" s="373"/>
      <c r="P35" s="19" t="s">
        <v>105</v>
      </c>
    </row>
    <row r="36" spans="1:18" ht="21" customHeight="1" x14ac:dyDescent="0.15">
      <c r="A36" s="373"/>
      <c r="B36" s="373"/>
      <c r="C36" s="373"/>
      <c r="D36" s="373"/>
      <c r="E36" s="373"/>
      <c r="F36" s="373"/>
      <c r="G36" s="373"/>
      <c r="H36" s="373"/>
      <c r="I36" s="373"/>
      <c r="J36" s="373"/>
      <c r="K36" s="353"/>
      <c r="L36" s="373"/>
      <c r="M36" s="373"/>
      <c r="N36" s="373"/>
      <c r="P36" s="19" t="s">
        <v>236</v>
      </c>
      <c r="Q36" s="19"/>
      <c r="R36" s="19"/>
    </row>
    <row r="37" spans="1:18" ht="21" customHeight="1" x14ac:dyDescent="0.15">
      <c r="A37" s="373"/>
      <c r="B37" s="373"/>
      <c r="C37" s="373"/>
      <c r="D37" s="373"/>
      <c r="E37" s="373"/>
      <c r="F37" s="373"/>
      <c r="G37" s="373"/>
      <c r="H37" s="373"/>
      <c r="I37" s="373"/>
      <c r="J37" s="373"/>
      <c r="K37" s="353"/>
      <c r="L37" s="373"/>
      <c r="M37" s="373"/>
      <c r="N37" s="373"/>
    </row>
    <row r="38" spans="1:18" ht="21" customHeight="1" thickBot="1" x14ac:dyDescent="0.2">
      <c r="A38" s="373" t="s">
        <v>332</v>
      </c>
      <c r="B38" s="373"/>
      <c r="C38" s="373"/>
      <c r="D38" s="373"/>
      <c r="E38" s="373"/>
      <c r="F38" s="373"/>
      <c r="G38" s="373"/>
      <c r="H38" s="373"/>
      <c r="I38" s="373"/>
      <c r="J38" s="373"/>
      <c r="K38" s="353"/>
      <c r="L38" s="373"/>
      <c r="M38" s="373"/>
      <c r="N38" s="373"/>
      <c r="P38" s="19" t="s">
        <v>54</v>
      </c>
    </row>
    <row r="39" spans="1:18" ht="21" customHeight="1" x14ac:dyDescent="0.15">
      <c r="A39" s="614" t="s">
        <v>107</v>
      </c>
      <c r="B39" s="616" t="s">
        <v>355</v>
      </c>
      <c r="C39" s="617"/>
      <c r="D39" s="617"/>
      <c r="E39" s="618"/>
      <c r="F39" s="616" t="s">
        <v>356</v>
      </c>
      <c r="G39" s="617"/>
      <c r="H39" s="617"/>
      <c r="I39" s="618"/>
      <c r="J39" s="616" t="s">
        <v>357</v>
      </c>
      <c r="K39" s="617"/>
      <c r="L39" s="618"/>
      <c r="M39" s="616" t="s">
        <v>358</v>
      </c>
      <c r="N39" s="618"/>
      <c r="O39" s="628" t="s">
        <v>359</v>
      </c>
      <c r="P39" s="628"/>
    </row>
    <row r="40" spans="1:18" ht="21" customHeight="1" x14ac:dyDescent="0.15">
      <c r="A40" s="615"/>
      <c r="B40" s="537" t="s">
        <v>388</v>
      </c>
      <c r="C40" s="538"/>
      <c r="D40" s="538"/>
      <c r="E40" s="543"/>
      <c r="F40" s="537" t="s">
        <v>390</v>
      </c>
      <c r="G40" s="538"/>
      <c r="H40" s="538"/>
      <c r="I40" s="623"/>
      <c r="J40" s="663" t="s">
        <v>251</v>
      </c>
      <c r="K40" s="664"/>
      <c r="L40" s="665"/>
      <c r="M40" s="633" t="s">
        <v>233</v>
      </c>
      <c r="N40" s="631"/>
      <c r="O40" s="631" t="s">
        <v>233</v>
      </c>
      <c r="P40" s="632"/>
    </row>
    <row r="41" spans="1:18" ht="21" customHeight="1" x14ac:dyDescent="0.15">
      <c r="A41" s="259" t="s">
        <v>98</v>
      </c>
      <c r="B41" s="655">
        <v>719</v>
      </c>
      <c r="C41" s="629"/>
      <c r="D41" s="629"/>
      <c r="E41" s="629"/>
      <c r="F41" s="629">
        <v>729</v>
      </c>
      <c r="G41" s="629"/>
      <c r="H41" s="629"/>
      <c r="I41" s="629"/>
      <c r="J41" s="629">
        <v>738</v>
      </c>
      <c r="K41" s="629"/>
      <c r="L41" s="629"/>
      <c r="M41" s="629">
        <v>698</v>
      </c>
      <c r="N41" s="629"/>
      <c r="O41" s="629">
        <f t="shared" ref="O41:O46" si="2">C29</f>
        <v>699</v>
      </c>
      <c r="P41" s="630"/>
    </row>
    <row r="42" spans="1:18" ht="21" customHeight="1" x14ac:dyDescent="0.15">
      <c r="A42" s="259" t="s">
        <v>99</v>
      </c>
      <c r="B42" s="656">
        <v>833</v>
      </c>
      <c r="C42" s="657"/>
      <c r="D42" s="657"/>
      <c r="E42" s="657"/>
      <c r="F42" s="609">
        <v>859</v>
      </c>
      <c r="G42" s="609"/>
      <c r="H42" s="609"/>
      <c r="I42" s="609"/>
      <c r="J42" s="609">
        <v>927</v>
      </c>
      <c r="K42" s="609"/>
      <c r="L42" s="609"/>
      <c r="M42" s="609">
        <v>959</v>
      </c>
      <c r="N42" s="609"/>
      <c r="O42" s="609">
        <f t="shared" si="2"/>
        <v>926</v>
      </c>
      <c r="P42" s="626"/>
    </row>
    <row r="43" spans="1:18" ht="21" customHeight="1" x14ac:dyDescent="0.15">
      <c r="A43" s="259" t="s">
        <v>100</v>
      </c>
      <c r="B43" s="656">
        <v>824</v>
      </c>
      <c r="C43" s="657"/>
      <c r="D43" s="657"/>
      <c r="E43" s="657"/>
      <c r="F43" s="609">
        <v>832</v>
      </c>
      <c r="G43" s="609"/>
      <c r="H43" s="609"/>
      <c r="I43" s="609"/>
      <c r="J43" s="609">
        <v>839</v>
      </c>
      <c r="K43" s="609"/>
      <c r="L43" s="609"/>
      <c r="M43" s="609">
        <v>860</v>
      </c>
      <c r="N43" s="609"/>
      <c r="O43" s="609">
        <f t="shared" si="2"/>
        <v>874</v>
      </c>
      <c r="P43" s="626"/>
    </row>
    <row r="44" spans="1:18" ht="21" customHeight="1" x14ac:dyDescent="0.15">
      <c r="A44" s="259" t="s">
        <v>101</v>
      </c>
      <c r="B44" s="656">
        <v>765</v>
      </c>
      <c r="C44" s="657"/>
      <c r="D44" s="657"/>
      <c r="E44" s="657"/>
      <c r="F44" s="609">
        <v>788</v>
      </c>
      <c r="G44" s="609"/>
      <c r="H44" s="609"/>
      <c r="I44" s="609"/>
      <c r="J44" s="609">
        <v>783</v>
      </c>
      <c r="K44" s="609"/>
      <c r="L44" s="609"/>
      <c r="M44" s="609">
        <v>803</v>
      </c>
      <c r="N44" s="609"/>
      <c r="O44" s="609">
        <f t="shared" si="2"/>
        <v>781</v>
      </c>
      <c r="P44" s="626"/>
    </row>
    <row r="45" spans="1:18" ht="21" customHeight="1" x14ac:dyDescent="0.15">
      <c r="A45" s="259" t="s">
        <v>102</v>
      </c>
      <c r="B45" s="656">
        <v>427</v>
      </c>
      <c r="C45" s="657"/>
      <c r="D45" s="657"/>
      <c r="E45" s="657"/>
      <c r="F45" s="609">
        <v>456</v>
      </c>
      <c r="G45" s="609"/>
      <c r="H45" s="609"/>
      <c r="I45" s="609"/>
      <c r="J45" s="609">
        <v>511</v>
      </c>
      <c r="K45" s="609"/>
      <c r="L45" s="609"/>
      <c r="M45" s="609">
        <v>494</v>
      </c>
      <c r="N45" s="609"/>
      <c r="O45" s="609">
        <f t="shared" si="2"/>
        <v>472</v>
      </c>
      <c r="P45" s="626"/>
    </row>
    <row r="46" spans="1:18" ht="21" customHeight="1" thickBot="1" x14ac:dyDescent="0.2">
      <c r="A46" s="89" t="s">
        <v>406</v>
      </c>
      <c r="B46" s="658">
        <v>627</v>
      </c>
      <c r="C46" s="627"/>
      <c r="D46" s="627"/>
      <c r="E46" s="627"/>
      <c r="F46" s="627">
        <v>625</v>
      </c>
      <c r="G46" s="627"/>
      <c r="H46" s="627"/>
      <c r="I46" s="627"/>
      <c r="J46" s="627">
        <v>634</v>
      </c>
      <c r="K46" s="627"/>
      <c r="L46" s="627"/>
      <c r="M46" s="627">
        <v>631</v>
      </c>
      <c r="N46" s="627"/>
      <c r="O46" s="624">
        <f t="shared" si="2"/>
        <v>644</v>
      </c>
      <c r="P46" s="625"/>
    </row>
    <row r="47" spans="1:18" ht="21" customHeight="1" x14ac:dyDescent="0.15">
      <c r="A47" s="373"/>
      <c r="B47" s="373"/>
      <c r="C47" s="373"/>
      <c r="D47" s="373"/>
      <c r="E47" s="373"/>
      <c r="F47" s="373"/>
      <c r="G47" s="373"/>
      <c r="H47" s="373"/>
      <c r="I47" s="373"/>
      <c r="J47" s="373"/>
      <c r="K47" s="90"/>
      <c r="L47" s="373"/>
      <c r="M47" s="373"/>
      <c r="N47" s="373"/>
      <c r="P47" s="19" t="s">
        <v>105</v>
      </c>
    </row>
    <row r="48" spans="1:18" ht="21" customHeight="1" x14ac:dyDescent="0.15">
      <c r="A48" s="373"/>
      <c r="B48" s="373"/>
      <c r="C48" s="373"/>
      <c r="D48" s="373"/>
      <c r="E48" s="373"/>
      <c r="F48" s="373"/>
      <c r="G48" s="373"/>
      <c r="H48" s="373"/>
      <c r="I48" s="373"/>
      <c r="J48" s="373"/>
      <c r="K48" s="353"/>
      <c r="L48" s="373"/>
      <c r="M48" s="373"/>
      <c r="N48" s="373"/>
      <c r="P48" s="19" t="s">
        <v>353</v>
      </c>
    </row>
  </sheetData>
  <sheetProtection sheet="1"/>
  <mergeCells count="131">
    <mergeCell ref="J46:L46"/>
    <mergeCell ref="K34:L34"/>
    <mergeCell ref="K33:L33"/>
    <mergeCell ref="K32:L32"/>
    <mergeCell ref="P2:P3"/>
    <mergeCell ref="O2:O3"/>
    <mergeCell ref="J13:K13"/>
    <mergeCell ref="K27:L27"/>
    <mergeCell ref="J40:L40"/>
    <mergeCell ref="J39:L39"/>
    <mergeCell ref="J12:K12"/>
    <mergeCell ref="K31:L31"/>
    <mergeCell ref="K30:L30"/>
    <mergeCell ref="J10:K10"/>
    <mergeCell ref="L14:M14"/>
    <mergeCell ref="K29:L29"/>
    <mergeCell ref="J11:K11"/>
    <mergeCell ref="L12:M12"/>
    <mergeCell ref="L11:M11"/>
    <mergeCell ref="J14:K14"/>
    <mergeCell ref="O21:P21"/>
    <mergeCell ref="K22:L22"/>
    <mergeCell ref="J2:M2"/>
    <mergeCell ref="J7:K7"/>
    <mergeCell ref="F46:I46"/>
    <mergeCell ref="B41:E41"/>
    <mergeCell ref="B42:E42"/>
    <mergeCell ref="B43:E43"/>
    <mergeCell ref="B44:E44"/>
    <mergeCell ref="B45:E45"/>
    <mergeCell ref="B46:E46"/>
    <mergeCell ref="F45:I45"/>
    <mergeCell ref="F41:I41"/>
    <mergeCell ref="F44:I44"/>
    <mergeCell ref="F43:I43"/>
    <mergeCell ref="F42:I42"/>
    <mergeCell ref="F22:G22"/>
    <mergeCell ref="F39:I39"/>
    <mergeCell ref="H27:I27"/>
    <mergeCell ref="H34:I34"/>
    <mergeCell ref="H33:I33"/>
    <mergeCell ref="F21:I21"/>
    <mergeCell ref="F28:G28"/>
    <mergeCell ref="H28:I28"/>
    <mergeCell ref="H22:I22"/>
    <mergeCell ref="F30:G30"/>
    <mergeCell ref="A2:A3"/>
    <mergeCell ref="B2:B3"/>
    <mergeCell ref="C2:E2"/>
    <mergeCell ref="F2:G3"/>
    <mergeCell ref="C26:E26"/>
    <mergeCell ref="C29:E29"/>
    <mergeCell ref="C27:E27"/>
    <mergeCell ref="H9:I9"/>
    <mergeCell ref="A21:A22"/>
    <mergeCell ref="B21:B22"/>
    <mergeCell ref="H2:I2"/>
    <mergeCell ref="H23:I23"/>
    <mergeCell ref="H24:I24"/>
    <mergeCell ref="H25:I25"/>
    <mergeCell ref="H26:I26"/>
    <mergeCell ref="F23:G23"/>
    <mergeCell ref="F24:G24"/>
    <mergeCell ref="F25:G25"/>
    <mergeCell ref="F26:G26"/>
    <mergeCell ref="C21:E22"/>
    <mergeCell ref="C23:E23"/>
    <mergeCell ref="C24:E24"/>
    <mergeCell ref="C25:E25"/>
    <mergeCell ref="H29:I29"/>
    <mergeCell ref="L7:M7"/>
    <mergeCell ref="J15:K15"/>
    <mergeCell ref="L15:M15"/>
    <mergeCell ref="H3:I3"/>
    <mergeCell ref="L4:M4"/>
    <mergeCell ref="L5:M5"/>
    <mergeCell ref="L6:M6"/>
    <mergeCell ref="J21:L21"/>
    <mergeCell ref="J44:L44"/>
    <mergeCell ref="J4:K4"/>
    <mergeCell ref="J5:K5"/>
    <mergeCell ref="J6:K6"/>
    <mergeCell ref="J3:M3"/>
    <mergeCell ref="L10:M10"/>
    <mergeCell ref="L13:M13"/>
    <mergeCell ref="L8:M8"/>
    <mergeCell ref="J8:K8"/>
    <mergeCell ref="M21:N21"/>
    <mergeCell ref="K23:L23"/>
    <mergeCell ref="K24:L24"/>
    <mergeCell ref="K25:L25"/>
    <mergeCell ref="K26:L26"/>
    <mergeCell ref="J41:L41"/>
    <mergeCell ref="J42:L42"/>
    <mergeCell ref="O46:P46"/>
    <mergeCell ref="O45:P45"/>
    <mergeCell ref="O44:P44"/>
    <mergeCell ref="M44:N44"/>
    <mergeCell ref="M45:N45"/>
    <mergeCell ref="M46:N46"/>
    <mergeCell ref="O39:P39"/>
    <mergeCell ref="O43:P43"/>
    <mergeCell ref="O42:P42"/>
    <mergeCell ref="O41:P41"/>
    <mergeCell ref="O40:P40"/>
    <mergeCell ref="M40:N40"/>
    <mergeCell ref="M39:N39"/>
    <mergeCell ref="M41:N41"/>
    <mergeCell ref="M42:N42"/>
    <mergeCell ref="M43:N43"/>
    <mergeCell ref="J43:L43"/>
    <mergeCell ref="F31:G31"/>
    <mergeCell ref="J45:L45"/>
    <mergeCell ref="A39:A40"/>
    <mergeCell ref="B39:E39"/>
    <mergeCell ref="F27:G27"/>
    <mergeCell ref="F33:G33"/>
    <mergeCell ref="F34:G34"/>
    <mergeCell ref="F32:G32"/>
    <mergeCell ref="B40:E40"/>
    <mergeCell ref="C34:E34"/>
    <mergeCell ref="C33:E33"/>
    <mergeCell ref="C32:E32"/>
    <mergeCell ref="C31:E31"/>
    <mergeCell ref="C30:E30"/>
    <mergeCell ref="C28:E28"/>
    <mergeCell ref="F29:G29"/>
    <mergeCell ref="F40:I40"/>
    <mergeCell ref="H32:I32"/>
    <mergeCell ref="H31:I31"/>
    <mergeCell ref="H30:I30"/>
  </mergeCells>
  <phoneticPr fontId="2"/>
  <conditionalFormatting sqref="A41:K46 H23:P26 F23:F26">
    <cfRule type="expression" dxfId="10" priority="1">
      <formula>MOD(ROW(),2)=0</formula>
    </cfRule>
  </conditionalFormatting>
  <conditionalFormatting sqref="A4:P8 A10:P15 A27:F27 M41:P46 A23:E26 H27:P27 A29:F34 H29:P34">
    <cfRule type="expression" dxfId="9" priority="2">
      <formula>MOD(ROW(),2)=0</formula>
    </cfRule>
  </conditionalFormatting>
  <printOptions horizontalCentered="1"/>
  <pageMargins left="0.59055118110236227" right="0.59055118110236227" top="0.59055118110236227" bottom="0.59055118110236227" header="0.39370078740157483" footer="0.39370078740157483"/>
  <pageSetup paperSize="9" scale="81"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4DD44-1EEB-40E2-9ED1-8C31C6E3F4AA}">
  <sheetPr>
    <tabColor rgb="FF00B0F0"/>
    <pageSetUpPr fitToPage="1"/>
  </sheetPr>
  <dimension ref="A1:R48"/>
  <sheetViews>
    <sheetView view="pageBreakPreview" topLeftCell="A28" zoomScaleNormal="90" zoomScaleSheetLayoutView="100" zoomScalePageLayoutView="90" workbookViewId="0">
      <pane xSplit="1" topLeftCell="G1" activePane="topRight" state="frozen"/>
      <selection activeCell="C50" sqref="C50"/>
      <selection pane="topRight" activeCell="J1" sqref="J1:Q48"/>
    </sheetView>
  </sheetViews>
  <sheetFormatPr defaultColWidth="8.85546875" defaultRowHeight="17.45" customHeight="1" x14ac:dyDescent="0.15"/>
  <cols>
    <col min="1" max="1" width="19.42578125" style="2" customWidth="1"/>
    <col min="2" max="2" width="8.140625" style="2" customWidth="1"/>
    <col min="3" max="3" width="11" style="2" customWidth="1"/>
    <col min="4" max="5" width="9.85546875" style="2" customWidth="1"/>
    <col min="6" max="6" width="5.85546875" style="2" customWidth="1"/>
    <col min="7" max="7" width="5.28515625" style="2" customWidth="1"/>
    <col min="8" max="8" width="30.7109375" style="2" customWidth="1"/>
    <col min="9" max="9" width="10.140625" style="2" customWidth="1"/>
    <col min="10" max="10" width="9.7109375" style="2" customWidth="1"/>
    <col min="11" max="11" width="19.28515625" style="151" customWidth="1"/>
    <col min="12" max="12" width="4.28515625" style="2" customWidth="1"/>
    <col min="13" max="13" width="9.7109375" style="2" customWidth="1"/>
    <col min="14" max="14" width="23.5703125" style="2" customWidth="1"/>
    <col min="15" max="16" width="16.5703125" style="2" customWidth="1"/>
    <col min="17" max="17" width="8.85546875" style="2" customWidth="1"/>
    <col min="18" max="16384" width="8.85546875" style="2"/>
  </cols>
  <sheetData>
    <row r="1" spans="1:16" ht="21" customHeight="1" thickBot="1" x14ac:dyDescent="0.2">
      <c r="A1" s="2" t="s">
        <v>330</v>
      </c>
      <c r="J1" s="373"/>
      <c r="K1" s="353"/>
      <c r="L1" s="373"/>
      <c r="M1" s="373"/>
      <c r="N1" s="373"/>
      <c r="O1" s="373"/>
      <c r="P1" s="367" t="s">
        <v>93</v>
      </c>
    </row>
    <row r="2" spans="1:16" ht="21" customHeight="1" thickBot="1" x14ac:dyDescent="0.2">
      <c r="A2" s="674" t="s">
        <v>94</v>
      </c>
      <c r="B2" s="618" t="s">
        <v>71</v>
      </c>
      <c r="C2" s="602" t="s">
        <v>72</v>
      </c>
      <c r="D2" s="602"/>
      <c r="E2" s="602"/>
      <c r="F2" s="602" t="s">
        <v>73</v>
      </c>
      <c r="G2" s="602"/>
      <c r="H2" s="616" t="s">
        <v>95</v>
      </c>
      <c r="I2" s="617"/>
      <c r="J2" s="638" t="s">
        <v>386</v>
      </c>
      <c r="K2" s="617"/>
      <c r="L2" s="617"/>
      <c r="M2" s="618"/>
      <c r="N2" s="346" t="s">
        <v>385</v>
      </c>
      <c r="O2" s="675" t="s">
        <v>296</v>
      </c>
      <c r="P2" s="659" t="s">
        <v>297</v>
      </c>
    </row>
    <row r="3" spans="1:16" ht="21" customHeight="1" x14ac:dyDescent="0.15">
      <c r="A3" s="674"/>
      <c r="B3" s="618"/>
      <c r="C3" s="220" t="s">
        <v>74</v>
      </c>
      <c r="D3" s="220" t="s">
        <v>75</v>
      </c>
      <c r="E3" s="220" t="s">
        <v>76</v>
      </c>
      <c r="F3" s="602"/>
      <c r="G3" s="602"/>
      <c r="H3" s="566" t="s">
        <v>74</v>
      </c>
      <c r="I3" s="673"/>
      <c r="J3" s="641" t="s">
        <v>387</v>
      </c>
      <c r="K3" s="642"/>
      <c r="L3" s="642"/>
      <c r="M3" s="643"/>
      <c r="N3" s="357" t="s">
        <v>51</v>
      </c>
      <c r="O3" s="676"/>
      <c r="P3" s="660"/>
    </row>
    <row r="4" spans="1:16" ht="21" customHeight="1" x14ac:dyDescent="0.15">
      <c r="A4" s="260" t="s">
        <v>265</v>
      </c>
      <c r="B4" s="181">
        <v>6</v>
      </c>
      <c r="C4" s="181">
        <v>237</v>
      </c>
      <c r="D4" s="191">
        <v>141</v>
      </c>
      <c r="E4" s="191">
        <v>96</v>
      </c>
      <c r="F4" s="222">
        <v>131</v>
      </c>
      <c r="G4" s="70">
        <v>18</v>
      </c>
      <c r="H4" s="221">
        <v>4195</v>
      </c>
      <c r="I4" s="227">
        <v>98</v>
      </c>
      <c r="J4" s="677">
        <v>247</v>
      </c>
      <c r="K4" s="677"/>
      <c r="L4" s="637">
        <v>8</v>
      </c>
      <c r="M4" s="637"/>
      <c r="N4" s="140">
        <v>68</v>
      </c>
      <c r="O4" s="140">
        <v>32</v>
      </c>
      <c r="P4" s="341">
        <v>17.2596899224806</v>
      </c>
    </row>
    <row r="5" spans="1:16" ht="21" customHeight="1" x14ac:dyDescent="0.15">
      <c r="A5" s="260" t="s">
        <v>257</v>
      </c>
      <c r="B5" s="181">
        <v>6</v>
      </c>
      <c r="C5" s="191">
        <v>237</v>
      </c>
      <c r="D5" s="191">
        <v>141</v>
      </c>
      <c r="E5" s="191">
        <v>96</v>
      </c>
      <c r="F5" s="222">
        <v>135</v>
      </c>
      <c r="G5" s="70">
        <v>21</v>
      </c>
      <c r="H5" s="234">
        <v>4289</v>
      </c>
      <c r="I5" s="227">
        <v>121</v>
      </c>
      <c r="J5" s="597">
        <v>258</v>
      </c>
      <c r="K5" s="597"/>
      <c r="L5" s="582">
        <v>8</v>
      </c>
      <c r="M5" s="582"/>
      <c r="N5" s="140">
        <v>66</v>
      </c>
      <c r="O5" s="140">
        <v>31.770370370370401</v>
      </c>
      <c r="P5" s="341">
        <v>16.624031007751899</v>
      </c>
    </row>
    <row r="6" spans="1:16" ht="21" customHeight="1" x14ac:dyDescent="0.15">
      <c r="A6" s="260">
        <v>2</v>
      </c>
      <c r="B6" s="181">
        <v>6</v>
      </c>
      <c r="C6" s="191">
        <v>240</v>
      </c>
      <c r="D6" s="191">
        <v>141</v>
      </c>
      <c r="E6" s="191">
        <v>99</v>
      </c>
      <c r="F6" s="222">
        <v>141</v>
      </c>
      <c r="G6" s="70">
        <v>26</v>
      </c>
      <c r="H6" s="234">
        <v>4432</v>
      </c>
      <c r="I6" s="227">
        <v>144</v>
      </c>
      <c r="J6" s="597">
        <v>269</v>
      </c>
      <c r="K6" s="597"/>
      <c r="L6" s="582">
        <v>9</v>
      </c>
      <c r="M6" s="582"/>
      <c r="N6" s="140">
        <v>63</v>
      </c>
      <c r="O6" s="140">
        <v>31</v>
      </c>
      <c r="P6" s="341">
        <v>16</v>
      </c>
    </row>
    <row r="7" spans="1:16" ht="21" customHeight="1" x14ac:dyDescent="0.15">
      <c r="A7" s="260">
        <v>3</v>
      </c>
      <c r="B7" s="181">
        <v>6</v>
      </c>
      <c r="C7" s="191">
        <v>236</v>
      </c>
      <c r="D7" s="191">
        <v>141</v>
      </c>
      <c r="E7" s="191">
        <v>95</v>
      </c>
      <c r="F7" s="222">
        <v>157</v>
      </c>
      <c r="G7" s="70">
        <v>31</v>
      </c>
      <c r="H7" s="234">
        <v>4445</v>
      </c>
      <c r="I7" s="227">
        <v>175</v>
      </c>
      <c r="J7" s="597">
        <v>280</v>
      </c>
      <c r="K7" s="597"/>
      <c r="L7" s="582">
        <v>8</v>
      </c>
      <c r="M7" s="582"/>
      <c r="N7" s="140">
        <v>57</v>
      </c>
      <c r="O7" s="140">
        <v>28</v>
      </c>
      <c r="P7" s="341">
        <v>16</v>
      </c>
    </row>
    <row r="8" spans="1:16" ht="21" customHeight="1" x14ac:dyDescent="0.15">
      <c r="A8" s="260">
        <v>4</v>
      </c>
      <c r="B8" s="181">
        <f t="shared" ref="B8:I8" si="0">SUM(B10:B15)</f>
        <v>6</v>
      </c>
      <c r="C8" s="191">
        <f t="shared" si="0"/>
        <v>250</v>
      </c>
      <c r="D8" s="191">
        <f t="shared" si="0"/>
        <v>152</v>
      </c>
      <c r="E8" s="191">
        <f t="shared" si="0"/>
        <v>98</v>
      </c>
      <c r="F8" s="224">
        <f t="shared" si="0"/>
        <v>157</v>
      </c>
      <c r="G8" s="69">
        <f t="shared" si="0"/>
        <v>33</v>
      </c>
      <c r="H8" s="234">
        <f t="shared" si="0"/>
        <v>4396</v>
      </c>
      <c r="I8" s="227">
        <f t="shared" si="0"/>
        <v>202</v>
      </c>
      <c r="J8" s="597">
        <v>290</v>
      </c>
      <c r="K8" s="597"/>
      <c r="L8" s="582">
        <v>9</v>
      </c>
      <c r="M8" s="582"/>
      <c r="N8" s="140">
        <v>60</v>
      </c>
      <c r="O8" s="140">
        <v>28</v>
      </c>
      <c r="P8" s="341">
        <v>15.158620689655173</v>
      </c>
    </row>
    <row r="9" spans="1:16" ht="21" customHeight="1" x14ac:dyDescent="0.15">
      <c r="A9" s="260"/>
      <c r="B9" s="181"/>
      <c r="C9" s="191"/>
      <c r="D9" s="191"/>
      <c r="E9" s="191"/>
      <c r="F9" s="222"/>
      <c r="G9" s="70"/>
      <c r="H9" s="640"/>
      <c r="I9" s="640"/>
      <c r="J9" s="372"/>
      <c r="K9" s="70"/>
      <c r="L9" s="80"/>
      <c r="M9" s="80"/>
      <c r="N9" s="140"/>
      <c r="O9" s="140"/>
      <c r="P9" s="341"/>
    </row>
    <row r="10" spans="1:16" ht="21" customHeight="1" x14ac:dyDescent="0.15">
      <c r="A10" s="260" t="s">
        <v>98</v>
      </c>
      <c r="B10" s="181">
        <v>1</v>
      </c>
      <c r="C10" s="191">
        <f t="shared" ref="C10:C15" si="1">SUM(D10:E10)</f>
        <v>45</v>
      </c>
      <c r="D10" s="191">
        <v>26</v>
      </c>
      <c r="E10" s="191">
        <v>19</v>
      </c>
      <c r="F10" s="222">
        <f t="shared" ref="F10:F15" si="2">B29</f>
        <v>27</v>
      </c>
      <c r="G10" s="70">
        <f t="shared" ref="G10:G15" si="3">O29</f>
        <v>6</v>
      </c>
      <c r="H10" s="234">
        <f t="shared" ref="H10:H15" si="4">C29</f>
        <v>699</v>
      </c>
      <c r="I10" s="227">
        <f t="shared" ref="I10:I15" si="5">P29</f>
        <v>38</v>
      </c>
      <c r="J10" s="597">
        <v>50</v>
      </c>
      <c r="K10" s="597"/>
      <c r="L10" s="582">
        <v>1</v>
      </c>
      <c r="M10" s="582"/>
      <c r="N10" s="372">
        <v>12</v>
      </c>
      <c r="O10" s="140">
        <v>25.888888888888889</v>
      </c>
      <c r="P10" s="341">
        <v>13.98</v>
      </c>
    </row>
    <row r="11" spans="1:16" ht="21" customHeight="1" x14ac:dyDescent="0.15">
      <c r="A11" s="260" t="s">
        <v>99</v>
      </c>
      <c r="B11" s="181">
        <v>1</v>
      </c>
      <c r="C11" s="191">
        <f t="shared" si="1"/>
        <v>51</v>
      </c>
      <c r="D11" s="191">
        <v>34</v>
      </c>
      <c r="E11" s="191">
        <v>17</v>
      </c>
      <c r="F11" s="222">
        <f t="shared" si="2"/>
        <v>33</v>
      </c>
      <c r="G11" s="70">
        <f t="shared" si="3"/>
        <v>6</v>
      </c>
      <c r="H11" s="234">
        <f t="shared" si="4"/>
        <v>926</v>
      </c>
      <c r="I11" s="227">
        <f t="shared" si="5"/>
        <v>43</v>
      </c>
      <c r="J11" s="597">
        <v>58</v>
      </c>
      <c r="K11" s="597"/>
      <c r="L11" s="582">
        <v>1</v>
      </c>
      <c r="M11" s="582"/>
      <c r="N11" s="372">
        <v>11</v>
      </c>
      <c r="O11" s="140">
        <v>28.060606060606062</v>
      </c>
      <c r="P11" s="341">
        <v>15.96551724137931</v>
      </c>
    </row>
    <row r="12" spans="1:16" ht="21" customHeight="1" x14ac:dyDescent="0.15">
      <c r="A12" s="260" t="s">
        <v>100</v>
      </c>
      <c r="B12" s="181">
        <v>1</v>
      </c>
      <c r="C12" s="191">
        <f t="shared" si="1"/>
        <v>46</v>
      </c>
      <c r="D12" s="191">
        <v>27</v>
      </c>
      <c r="E12" s="191">
        <v>19</v>
      </c>
      <c r="F12" s="222">
        <f t="shared" si="2"/>
        <v>33</v>
      </c>
      <c r="G12" s="70">
        <f t="shared" si="3"/>
        <v>9</v>
      </c>
      <c r="H12" s="234">
        <f t="shared" si="4"/>
        <v>874</v>
      </c>
      <c r="I12" s="227">
        <f t="shared" si="5"/>
        <v>59</v>
      </c>
      <c r="J12" s="597">
        <v>63</v>
      </c>
      <c r="K12" s="597"/>
      <c r="L12" s="582">
        <v>2</v>
      </c>
      <c r="M12" s="582"/>
      <c r="N12" s="372">
        <v>13</v>
      </c>
      <c r="O12" s="140">
        <v>26.484848484848484</v>
      </c>
      <c r="P12" s="341">
        <v>13.873015873015873</v>
      </c>
    </row>
    <row r="13" spans="1:16" ht="21" customHeight="1" x14ac:dyDescent="0.15">
      <c r="A13" s="260" t="s">
        <v>101</v>
      </c>
      <c r="B13" s="181">
        <v>1</v>
      </c>
      <c r="C13" s="191">
        <f t="shared" si="1"/>
        <v>48</v>
      </c>
      <c r="D13" s="191">
        <v>31</v>
      </c>
      <c r="E13" s="191">
        <v>17</v>
      </c>
      <c r="F13" s="222">
        <f t="shared" si="2"/>
        <v>28</v>
      </c>
      <c r="G13" s="70">
        <f t="shared" si="3"/>
        <v>6</v>
      </c>
      <c r="H13" s="234">
        <f t="shared" si="4"/>
        <v>781</v>
      </c>
      <c r="I13" s="227">
        <f t="shared" si="5"/>
        <v>36</v>
      </c>
      <c r="J13" s="597">
        <v>52</v>
      </c>
      <c r="K13" s="597"/>
      <c r="L13" s="582">
        <v>3</v>
      </c>
      <c r="M13" s="582"/>
      <c r="N13" s="372">
        <v>10</v>
      </c>
      <c r="O13" s="140">
        <v>27.892857142857142</v>
      </c>
      <c r="P13" s="341">
        <v>15.01923076923077</v>
      </c>
    </row>
    <row r="14" spans="1:16" ht="21" customHeight="1" x14ac:dyDescent="0.15">
      <c r="A14" s="260" t="s">
        <v>102</v>
      </c>
      <c r="B14" s="181">
        <v>1</v>
      </c>
      <c r="C14" s="191">
        <f t="shared" si="1"/>
        <v>32</v>
      </c>
      <c r="D14" s="191">
        <v>19</v>
      </c>
      <c r="E14" s="191">
        <v>13</v>
      </c>
      <c r="F14" s="222">
        <f t="shared" si="2"/>
        <v>21</v>
      </c>
      <c r="G14" s="70">
        <f t="shared" si="3"/>
        <v>6</v>
      </c>
      <c r="H14" s="234">
        <f t="shared" si="4"/>
        <v>472</v>
      </c>
      <c r="I14" s="227">
        <f t="shared" si="5"/>
        <v>26</v>
      </c>
      <c r="J14" s="597">
        <v>37</v>
      </c>
      <c r="K14" s="597"/>
      <c r="L14" s="582">
        <v>1</v>
      </c>
      <c r="M14" s="582"/>
      <c r="N14" s="372">
        <v>9</v>
      </c>
      <c r="O14" s="140">
        <v>22.476190476190474</v>
      </c>
      <c r="P14" s="341">
        <v>12.756756756756756</v>
      </c>
    </row>
    <row r="15" spans="1:16" ht="21" customHeight="1" thickBot="1" x14ac:dyDescent="0.2">
      <c r="A15" s="82" t="s">
        <v>103</v>
      </c>
      <c r="B15" s="264">
        <v>1</v>
      </c>
      <c r="C15" s="265">
        <f t="shared" si="1"/>
        <v>28</v>
      </c>
      <c r="D15" s="265">
        <v>15</v>
      </c>
      <c r="E15" s="265">
        <v>13</v>
      </c>
      <c r="F15" s="266">
        <f t="shared" si="2"/>
        <v>15</v>
      </c>
      <c r="G15" s="267">
        <f t="shared" si="3"/>
        <v>0</v>
      </c>
      <c r="H15" s="235">
        <f t="shared" si="4"/>
        <v>644</v>
      </c>
      <c r="I15" s="268">
        <f t="shared" si="5"/>
        <v>0</v>
      </c>
      <c r="J15" s="669">
        <v>30</v>
      </c>
      <c r="K15" s="669"/>
      <c r="L15" s="635">
        <v>1</v>
      </c>
      <c r="M15" s="635"/>
      <c r="N15" s="384">
        <v>5</v>
      </c>
      <c r="O15" s="340">
        <v>42.93333333333333</v>
      </c>
      <c r="P15" s="342">
        <v>21.466666666666665</v>
      </c>
    </row>
    <row r="16" spans="1:16" ht="21" customHeight="1" x14ac:dyDescent="0.15">
      <c r="A16" s="2" t="s">
        <v>273</v>
      </c>
      <c r="J16" s="373"/>
      <c r="K16" s="353"/>
      <c r="L16" s="373"/>
      <c r="M16" s="373"/>
      <c r="N16" s="373"/>
      <c r="O16" s="373"/>
      <c r="P16" s="83" t="s">
        <v>407</v>
      </c>
    </row>
    <row r="17" spans="1:16" ht="21" customHeight="1" x14ac:dyDescent="0.15">
      <c r="A17" s="144" t="s">
        <v>232</v>
      </c>
      <c r="J17" s="373"/>
      <c r="K17" s="353"/>
      <c r="L17" s="373"/>
      <c r="M17" s="373"/>
      <c r="N17" s="373"/>
      <c r="O17" s="373"/>
      <c r="P17" s="367" t="s">
        <v>236</v>
      </c>
    </row>
    <row r="18" spans="1:16" ht="21" customHeight="1" x14ac:dyDescent="0.15">
      <c r="J18" s="373"/>
      <c r="K18" s="353"/>
      <c r="L18" s="373"/>
      <c r="M18" s="373"/>
      <c r="N18" s="373"/>
      <c r="O18" s="373"/>
      <c r="P18" s="373"/>
    </row>
    <row r="19" spans="1:16" ht="21" customHeight="1" x14ac:dyDescent="0.15">
      <c r="J19" s="373"/>
      <c r="K19" s="353"/>
      <c r="L19" s="373"/>
      <c r="M19" s="373"/>
      <c r="N19" s="373"/>
      <c r="O19" s="373"/>
      <c r="P19" s="373"/>
    </row>
    <row r="20" spans="1:16" ht="21" customHeight="1" thickBot="1" x14ac:dyDescent="0.2">
      <c r="A20" s="2" t="s">
        <v>331</v>
      </c>
      <c r="J20" s="373"/>
      <c r="K20" s="353"/>
      <c r="L20" s="373"/>
      <c r="M20" s="373"/>
      <c r="N20" s="373"/>
      <c r="O20" s="373"/>
      <c r="P20" s="367" t="s">
        <v>69</v>
      </c>
    </row>
    <row r="21" spans="1:16" ht="21" customHeight="1" thickBot="1" x14ac:dyDescent="0.2">
      <c r="A21" s="670" t="s">
        <v>94</v>
      </c>
      <c r="B21" s="618" t="s">
        <v>50</v>
      </c>
      <c r="C21" s="648" t="s">
        <v>268</v>
      </c>
      <c r="D21" s="653"/>
      <c r="E21" s="649"/>
      <c r="F21" s="616" t="s">
        <v>298</v>
      </c>
      <c r="G21" s="617"/>
      <c r="H21" s="617"/>
      <c r="I21" s="617"/>
      <c r="J21" s="638" t="s">
        <v>383</v>
      </c>
      <c r="K21" s="617"/>
      <c r="L21" s="618"/>
      <c r="M21" s="616" t="s">
        <v>384</v>
      </c>
      <c r="N21" s="618"/>
      <c r="O21" s="616" t="s">
        <v>106</v>
      </c>
      <c r="P21" s="671"/>
    </row>
    <row r="22" spans="1:16" ht="21" customHeight="1" x14ac:dyDescent="0.15">
      <c r="A22" s="670"/>
      <c r="B22" s="618"/>
      <c r="C22" s="485"/>
      <c r="D22" s="514"/>
      <c r="E22" s="469"/>
      <c r="F22" s="672" t="s">
        <v>50</v>
      </c>
      <c r="G22" s="672"/>
      <c r="H22" s="566" t="s">
        <v>204</v>
      </c>
      <c r="I22" s="673"/>
      <c r="J22" s="84" t="s">
        <v>50</v>
      </c>
      <c r="K22" s="566" t="s">
        <v>204</v>
      </c>
      <c r="L22" s="567"/>
      <c r="M22" s="357" t="s">
        <v>50</v>
      </c>
      <c r="N22" s="357" t="s">
        <v>204</v>
      </c>
      <c r="O22" s="357" t="s">
        <v>50</v>
      </c>
      <c r="P22" s="409" t="s">
        <v>204</v>
      </c>
    </row>
    <row r="23" spans="1:16" ht="21" customHeight="1" x14ac:dyDescent="0.15">
      <c r="A23" s="196" t="s">
        <v>265</v>
      </c>
      <c r="B23" s="86">
        <v>131</v>
      </c>
      <c r="C23" s="667">
        <v>4195</v>
      </c>
      <c r="D23" s="667"/>
      <c r="E23" s="667"/>
      <c r="F23" s="171"/>
      <c r="G23" s="171">
        <v>39</v>
      </c>
      <c r="H23" s="667">
        <v>1315</v>
      </c>
      <c r="I23" s="667"/>
      <c r="J23" s="370">
        <v>36</v>
      </c>
      <c r="K23" s="581">
        <v>1353</v>
      </c>
      <c r="L23" s="581"/>
      <c r="M23" s="370">
        <v>38</v>
      </c>
      <c r="N23" s="359">
        <v>1429</v>
      </c>
      <c r="O23" s="375">
        <v>18</v>
      </c>
      <c r="P23" s="229">
        <v>98</v>
      </c>
    </row>
    <row r="24" spans="1:16" ht="21" customHeight="1" x14ac:dyDescent="0.15">
      <c r="A24" s="196" t="s">
        <v>247</v>
      </c>
      <c r="B24" s="86">
        <v>135</v>
      </c>
      <c r="C24" s="667">
        <v>4289</v>
      </c>
      <c r="D24" s="667"/>
      <c r="E24" s="667"/>
      <c r="F24" s="171"/>
      <c r="G24" s="171">
        <v>43</v>
      </c>
      <c r="H24" s="667">
        <v>1481</v>
      </c>
      <c r="I24" s="667"/>
      <c r="J24" s="370">
        <v>35</v>
      </c>
      <c r="K24" s="558">
        <v>1331</v>
      </c>
      <c r="L24" s="558"/>
      <c r="M24" s="370">
        <v>36</v>
      </c>
      <c r="N24" s="359">
        <v>1356</v>
      </c>
      <c r="O24" s="375">
        <v>21</v>
      </c>
      <c r="P24" s="229">
        <v>121</v>
      </c>
    </row>
    <row r="25" spans="1:16" ht="21" customHeight="1" x14ac:dyDescent="0.15">
      <c r="A25" s="196">
        <v>2</v>
      </c>
      <c r="B25" s="86">
        <v>141</v>
      </c>
      <c r="C25" s="667">
        <v>4432</v>
      </c>
      <c r="D25" s="667"/>
      <c r="E25" s="667"/>
      <c r="F25" s="171"/>
      <c r="G25" s="171">
        <v>41</v>
      </c>
      <c r="H25" s="667">
        <v>1486</v>
      </c>
      <c r="I25" s="667"/>
      <c r="J25" s="370">
        <v>39</v>
      </c>
      <c r="K25" s="558">
        <v>1471</v>
      </c>
      <c r="L25" s="558"/>
      <c r="M25" s="370">
        <v>35</v>
      </c>
      <c r="N25" s="359">
        <v>1331</v>
      </c>
      <c r="O25" s="375">
        <v>26</v>
      </c>
      <c r="P25" s="229">
        <v>144</v>
      </c>
    </row>
    <row r="26" spans="1:16" ht="21" customHeight="1" x14ac:dyDescent="0.15">
      <c r="A26" s="260">
        <v>3</v>
      </c>
      <c r="B26" s="86">
        <v>157</v>
      </c>
      <c r="C26" s="667">
        <v>4445</v>
      </c>
      <c r="D26" s="667"/>
      <c r="E26" s="667"/>
      <c r="F26" s="171"/>
      <c r="G26" s="171">
        <v>42</v>
      </c>
      <c r="H26" s="667">
        <v>1471</v>
      </c>
      <c r="I26" s="667"/>
      <c r="J26" s="370">
        <v>41</v>
      </c>
      <c r="K26" s="558">
        <v>1462</v>
      </c>
      <c r="L26" s="558"/>
      <c r="M26" s="370">
        <v>43</v>
      </c>
      <c r="N26" s="359">
        <v>1512</v>
      </c>
      <c r="O26" s="375">
        <v>31</v>
      </c>
      <c r="P26" s="229">
        <v>175</v>
      </c>
    </row>
    <row r="27" spans="1:16" ht="21" customHeight="1" x14ac:dyDescent="0.15">
      <c r="A27" s="260">
        <v>4</v>
      </c>
      <c r="B27" s="86">
        <f>SUM(B29:B34)</f>
        <v>157</v>
      </c>
      <c r="C27" s="667">
        <f>SUM(C29:E34)</f>
        <v>4396</v>
      </c>
      <c r="D27" s="667"/>
      <c r="E27" s="667"/>
      <c r="F27" s="622">
        <f>SUM(F29:G34)</f>
        <v>41</v>
      </c>
      <c r="G27" s="622"/>
      <c r="H27" s="667">
        <f>SUM(H29:H34)</f>
        <v>1453</v>
      </c>
      <c r="I27" s="667"/>
      <c r="J27" s="370">
        <v>42</v>
      </c>
      <c r="K27" s="570">
        <v>1490</v>
      </c>
      <c r="L27" s="570"/>
      <c r="M27" s="370">
        <v>41</v>
      </c>
      <c r="N27" s="364">
        <v>1453</v>
      </c>
      <c r="O27" s="364">
        <v>33</v>
      </c>
      <c r="P27" s="229">
        <v>202</v>
      </c>
    </row>
    <row r="28" spans="1:16" ht="21" customHeight="1" x14ac:dyDescent="0.15">
      <c r="A28" s="196"/>
      <c r="B28" s="86"/>
      <c r="C28" s="86"/>
      <c r="D28" s="86"/>
      <c r="E28" s="86"/>
      <c r="F28" s="86"/>
      <c r="G28" s="86"/>
      <c r="H28" s="141"/>
      <c r="I28" s="141"/>
      <c r="J28" s="359"/>
      <c r="K28" s="619"/>
      <c r="L28" s="619"/>
      <c r="M28" s="359"/>
      <c r="N28" s="380"/>
      <c r="O28" s="380"/>
      <c r="P28" s="145"/>
    </row>
    <row r="29" spans="1:16" ht="21" customHeight="1" x14ac:dyDescent="0.15">
      <c r="A29" s="196" t="s">
        <v>98</v>
      </c>
      <c r="B29" s="86">
        <f t="shared" ref="B29:B34" si="6">F29+J29+M29+O29</f>
        <v>27</v>
      </c>
      <c r="C29" s="667">
        <f>H29+K29+N29</f>
        <v>699</v>
      </c>
      <c r="D29" s="667"/>
      <c r="E29" s="667"/>
      <c r="F29" s="622">
        <v>7</v>
      </c>
      <c r="G29" s="622"/>
      <c r="H29" s="667">
        <v>235</v>
      </c>
      <c r="I29" s="667"/>
      <c r="J29" s="359">
        <v>7</v>
      </c>
      <c r="K29" s="570">
        <v>225</v>
      </c>
      <c r="L29" s="570"/>
      <c r="M29" s="359">
        <v>7</v>
      </c>
      <c r="N29" s="364">
        <v>239</v>
      </c>
      <c r="O29" s="364">
        <v>6</v>
      </c>
      <c r="P29" s="229">
        <v>38</v>
      </c>
    </row>
    <row r="30" spans="1:16" ht="21" customHeight="1" x14ac:dyDescent="0.15">
      <c r="A30" s="196" t="s">
        <v>99</v>
      </c>
      <c r="B30" s="86">
        <f t="shared" si="6"/>
        <v>33</v>
      </c>
      <c r="C30" s="667">
        <f>H30+K30+N30</f>
        <v>926</v>
      </c>
      <c r="D30" s="667"/>
      <c r="E30" s="667"/>
      <c r="F30" s="622">
        <v>9</v>
      </c>
      <c r="G30" s="622"/>
      <c r="H30" s="667">
        <v>305</v>
      </c>
      <c r="I30" s="667"/>
      <c r="J30" s="359">
        <v>9</v>
      </c>
      <c r="K30" s="570">
        <v>317</v>
      </c>
      <c r="L30" s="570"/>
      <c r="M30" s="359">
        <v>9</v>
      </c>
      <c r="N30" s="364">
        <v>304</v>
      </c>
      <c r="O30" s="364">
        <v>6</v>
      </c>
      <c r="P30" s="229">
        <v>43</v>
      </c>
    </row>
    <row r="31" spans="1:16" ht="21" customHeight="1" x14ac:dyDescent="0.15">
      <c r="A31" s="196" t="s">
        <v>100</v>
      </c>
      <c r="B31" s="86">
        <f t="shared" si="6"/>
        <v>33</v>
      </c>
      <c r="C31" s="667">
        <f>H31+K31+N31</f>
        <v>874</v>
      </c>
      <c r="D31" s="667"/>
      <c r="E31" s="667"/>
      <c r="F31" s="622">
        <v>8</v>
      </c>
      <c r="G31" s="622"/>
      <c r="H31" s="667">
        <v>299</v>
      </c>
      <c r="I31" s="667"/>
      <c r="J31" s="359">
        <v>8</v>
      </c>
      <c r="K31" s="570">
        <v>290</v>
      </c>
      <c r="L31" s="570"/>
      <c r="M31" s="359">
        <v>8</v>
      </c>
      <c r="N31" s="364">
        <v>285</v>
      </c>
      <c r="O31" s="364">
        <v>9</v>
      </c>
      <c r="P31" s="229">
        <v>59</v>
      </c>
    </row>
    <row r="32" spans="1:16" ht="21" customHeight="1" x14ac:dyDescent="0.15">
      <c r="A32" s="196" t="s">
        <v>101</v>
      </c>
      <c r="B32" s="86">
        <f t="shared" si="6"/>
        <v>28</v>
      </c>
      <c r="C32" s="667">
        <f>H32+K32+N32</f>
        <v>781</v>
      </c>
      <c r="D32" s="667"/>
      <c r="E32" s="667"/>
      <c r="F32" s="622">
        <v>7</v>
      </c>
      <c r="G32" s="622"/>
      <c r="H32" s="667">
        <v>254</v>
      </c>
      <c r="I32" s="667"/>
      <c r="J32" s="359">
        <v>8</v>
      </c>
      <c r="K32" s="570">
        <v>276</v>
      </c>
      <c r="L32" s="570"/>
      <c r="M32" s="359">
        <v>7</v>
      </c>
      <c r="N32" s="364">
        <v>251</v>
      </c>
      <c r="O32" s="364">
        <v>6</v>
      </c>
      <c r="P32" s="229">
        <v>36</v>
      </c>
    </row>
    <row r="33" spans="1:18" ht="21" customHeight="1" x14ac:dyDescent="0.15">
      <c r="A33" s="196" t="s">
        <v>102</v>
      </c>
      <c r="B33" s="86">
        <f t="shared" si="6"/>
        <v>21</v>
      </c>
      <c r="C33" s="667">
        <f>H33+K33+N33</f>
        <v>472</v>
      </c>
      <c r="D33" s="667"/>
      <c r="E33" s="667"/>
      <c r="F33" s="622">
        <v>5</v>
      </c>
      <c r="G33" s="622"/>
      <c r="H33" s="667">
        <v>151</v>
      </c>
      <c r="I33" s="667"/>
      <c r="J33" s="359">
        <v>5</v>
      </c>
      <c r="K33" s="570">
        <v>165</v>
      </c>
      <c r="L33" s="570"/>
      <c r="M33" s="359">
        <v>5</v>
      </c>
      <c r="N33" s="364">
        <v>156</v>
      </c>
      <c r="O33" s="364">
        <v>6</v>
      </c>
      <c r="P33" s="229">
        <v>26</v>
      </c>
      <c r="Q33" s="373"/>
    </row>
    <row r="34" spans="1:18" ht="21" customHeight="1" thickBot="1" x14ac:dyDescent="0.2">
      <c r="A34" s="87" t="s">
        <v>103</v>
      </c>
      <c r="B34" s="269">
        <f t="shared" si="6"/>
        <v>15</v>
      </c>
      <c r="C34" s="668">
        <f>H34+K34+N34+P34</f>
        <v>644</v>
      </c>
      <c r="D34" s="668"/>
      <c r="E34" s="668"/>
      <c r="F34" s="681">
        <v>5</v>
      </c>
      <c r="G34" s="681"/>
      <c r="H34" s="668">
        <v>209</v>
      </c>
      <c r="I34" s="668"/>
      <c r="J34" s="385">
        <v>5</v>
      </c>
      <c r="K34" s="621">
        <v>217</v>
      </c>
      <c r="L34" s="621"/>
      <c r="M34" s="385">
        <v>5</v>
      </c>
      <c r="N34" s="379">
        <v>218</v>
      </c>
      <c r="O34" s="316">
        <v>0</v>
      </c>
      <c r="P34" s="262">
        <v>0</v>
      </c>
      <c r="Q34" s="373"/>
    </row>
    <row r="35" spans="1:18" ht="21" customHeight="1" x14ac:dyDescent="0.15">
      <c r="A35" s="2" t="s">
        <v>318</v>
      </c>
      <c r="J35" s="373"/>
      <c r="K35" s="353"/>
      <c r="L35" s="373"/>
      <c r="M35" s="373"/>
      <c r="N35" s="373"/>
      <c r="O35" s="373"/>
      <c r="P35" s="367" t="s">
        <v>408</v>
      </c>
      <c r="Q35" s="373"/>
    </row>
    <row r="36" spans="1:18" ht="21" customHeight="1" x14ac:dyDescent="0.15">
      <c r="J36" s="373"/>
      <c r="K36" s="353"/>
      <c r="L36" s="373"/>
      <c r="M36" s="373"/>
      <c r="N36" s="373"/>
      <c r="O36" s="373"/>
      <c r="P36" s="367" t="s">
        <v>236</v>
      </c>
      <c r="Q36" s="367"/>
      <c r="R36" s="19"/>
    </row>
    <row r="37" spans="1:18" ht="21" customHeight="1" x14ac:dyDescent="0.15">
      <c r="J37" s="373"/>
      <c r="K37" s="353"/>
      <c r="L37" s="373"/>
      <c r="M37" s="373"/>
      <c r="N37" s="373"/>
      <c r="O37" s="373"/>
      <c r="P37" s="373"/>
      <c r="Q37" s="373"/>
    </row>
    <row r="38" spans="1:18" ht="21" customHeight="1" thickBot="1" x14ac:dyDescent="0.2">
      <c r="A38" s="2" t="s">
        <v>332</v>
      </c>
      <c r="J38" s="373"/>
      <c r="K38" s="353"/>
      <c r="L38" s="373"/>
      <c r="M38" s="373"/>
      <c r="N38" s="373"/>
      <c r="O38" s="373"/>
      <c r="P38" s="367" t="s">
        <v>54</v>
      </c>
      <c r="Q38" s="373"/>
    </row>
    <row r="39" spans="1:18" ht="21" customHeight="1" thickBot="1" x14ac:dyDescent="0.2">
      <c r="A39" s="670" t="s">
        <v>107</v>
      </c>
      <c r="B39" s="616" t="s">
        <v>355</v>
      </c>
      <c r="C39" s="617"/>
      <c r="D39" s="617"/>
      <c r="E39" s="618"/>
      <c r="F39" s="616" t="s">
        <v>356</v>
      </c>
      <c r="G39" s="617"/>
      <c r="H39" s="617"/>
      <c r="I39" s="617"/>
      <c r="J39" s="616" t="s">
        <v>357</v>
      </c>
      <c r="K39" s="617"/>
      <c r="L39" s="618"/>
      <c r="M39" s="616" t="s">
        <v>358</v>
      </c>
      <c r="N39" s="618"/>
      <c r="O39" s="616" t="s">
        <v>359</v>
      </c>
      <c r="P39" s="671"/>
      <c r="Q39" s="373"/>
    </row>
    <row r="40" spans="1:18" ht="21" customHeight="1" x14ac:dyDescent="0.15">
      <c r="A40" s="670"/>
      <c r="B40" s="537" t="s">
        <v>264</v>
      </c>
      <c r="C40" s="538"/>
      <c r="D40" s="538"/>
      <c r="E40" s="543"/>
      <c r="F40" s="537" t="s">
        <v>108</v>
      </c>
      <c r="G40" s="538"/>
      <c r="H40" s="538"/>
      <c r="I40" s="538"/>
      <c r="J40" s="663" t="s">
        <v>250</v>
      </c>
      <c r="K40" s="664"/>
      <c r="L40" s="665"/>
      <c r="M40" s="678" t="s">
        <v>389</v>
      </c>
      <c r="N40" s="665"/>
      <c r="O40" s="678" t="s">
        <v>388</v>
      </c>
      <c r="P40" s="679"/>
      <c r="Q40" s="373"/>
    </row>
    <row r="41" spans="1:18" ht="21" customHeight="1" x14ac:dyDescent="0.15">
      <c r="A41" s="259" t="s">
        <v>98</v>
      </c>
      <c r="B41" s="655">
        <v>719</v>
      </c>
      <c r="C41" s="629"/>
      <c r="D41" s="629"/>
      <c r="E41" s="629"/>
      <c r="F41" s="629">
        <v>729</v>
      </c>
      <c r="G41" s="629"/>
      <c r="H41" s="629"/>
      <c r="I41" s="629"/>
      <c r="J41" s="629">
        <v>738</v>
      </c>
      <c r="K41" s="629"/>
      <c r="L41" s="629"/>
      <c r="M41" s="629">
        <v>698</v>
      </c>
      <c r="N41" s="629"/>
      <c r="O41" s="629">
        <v>699</v>
      </c>
      <c r="P41" s="630"/>
      <c r="Q41" s="373"/>
    </row>
    <row r="42" spans="1:18" ht="21" customHeight="1" x14ac:dyDescent="0.15">
      <c r="A42" s="259" t="s">
        <v>99</v>
      </c>
      <c r="B42" s="656">
        <v>833</v>
      </c>
      <c r="C42" s="609"/>
      <c r="D42" s="609"/>
      <c r="E42" s="609"/>
      <c r="F42" s="609">
        <v>859</v>
      </c>
      <c r="G42" s="609"/>
      <c r="H42" s="609"/>
      <c r="I42" s="609"/>
      <c r="J42" s="609">
        <v>927</v>
      </c>
      <c r="K42" s="609"/>
      <c r="L42" s="609"/>
      <c r="M42" s="609">
        <v>959</v>
      </c>
      <c r="N42" s="609"/>
      <c r="O42" s="609">
        <v>926</v>
      </c>
      <c r="P42" s="626"/>
      <c r="Q42" s="373"/>
    </row>
    <row r="43" spans="1:18" ht="21" customHeight="1" x14ac:dyDescent="0.15">
      <c r="A43" s="259" t="s">
        <v>100</v>
      </c>
      <c r="B43" s="656">
        <v>824</v>
      </c>
      <c r="C43" s="609"/>
      <c r="D43" s="609"/>
      <c r="E43" s="609"/>
      <c r="F43" s="609">
        <v>832</v>
      </c>
      <c r="G43" s="609"/>
      <c r="H43" s="609"/>
      <c r="I43" s="609"/>
      <c r="J43" s="609">
        <v>839</v>
      </c>
      <c r="K43" s="609"/>
      <c r="L43" s="609"/>
      <c r="M43" s="609">
        <v>860</v>
      </c>
      <c r="N43" s="609"/>
      <c r="O43" s="609">
        <v>874</v>
      </c>
      <c r="P43" s="626"/>
      <c r="Q43" s="373"/>
    </row>
    <row r="44" spans="1:18" ht="21" customHeight="1" x14ac:dyDescent="0.15">
      <c r="A44" s="259" t="s">
        <v>101</v>
      </c>
      <c r="B44" s="656">
        <v>765</v>
      </c>
      <c r="C44" s="609"/>
      <c r="D44" s="609"/>
      <c r="E44" s="609"/>
      <c r="F44" s="609">
        <v>788</v>
      </c>
      <c r="G44" s="609"/>
      <c r="H44" s="609"/>
      <c r="I44" s="609"/>
      <c r="J44" s="609">
        <v>783</v>
      </c>
      <c r="K44" s="609"/>
      <c r="L44" s="609"/>
      <c r="M44" s="609">
        <v>803</v>
      </c>
      <c r="N44" s="609"/>
      <c r="O44" s="609">
        <v>781</v>
      </c>
      <c r="P44" s="626"/>
      <c r="Q44" s="373"/>
    </row>
    <row r="45" spans="1:18" ht="21" customHeight="1" x14ac:dyDescent="0.15">
      <c r="A45" s="259" t="s">
        <v>102</v>
      </c>
      <c r="B45" s="656">
        <v>427</v>
      </c>
      <c r="C45" s="609"/>
      <c r="D45" s="609"/>
      <c r="E45" s="609"/>
      <c r="F45" s="609">
        <v>456</v>
      </c>
      <c r="G45" s="609"/>
      <c r="H45" s="609"/>
      <c r="I45" s="609"/>
      <c r="J45" s="609">
        <v>511</v>
      </c>
      <c r="K45" s="609"/>
      <c r="L45" s="609"/>
      <c r="M45" s="609">
        <v>494</v>
      </c>
      <c r="N45" s="609"/>
      <c r="O45" s="609">
        <v>472</v>
      </c>
      <c r="P45" s="626"/>
      <c r="Q45" s="373"/>
    </row>
    <row r="46" spans="1:18" ht="21" customHeight="1" thickBot="1" x14ac:dyDescent="0.2">
      <c r="A46" s="89" t="s">
        <v>103</v>
      </c>
      <c r="B46" s="680">
        <v>627</v>
      </c>
      <c r="C46" s="624"/>
      <c r="D46" s="624"/>
      <c r="E46" s="624"/>
      <c r="F46" s="624">
        <v>625</v>
      </c>
      <c r="G46" s="624"/>
      <c r="H46" s="624"/>
      <c r="I46" s="624"/>
      <c r="J46" s="627">
        <v>634</v>
      </c>
      <c r="K46" s="627"/>
      <c r="L46" s="627"/>
      <c r="M46" s="627">
        <v>631</v>
      </c>
      <c r="N46" s="627"/>
      <c r="O46" s="627">
        <v>644</v>
      </c>
      <c r="P46" s="666"/>
      <c r="Q46" s="373"/>
    </row>
    <row r="47" spans="1:18" ht="21" customHeight="1" x14ac:dyDescent="0.15">
      <c r="J47" s="373"/>
      <c r="K47" s="90"/>
      <c r="L47" s="373"/>
      <c r="M47" s="373"/>
      <c r="N47" s="373"/>
      <c r="O47" s="373"/>
      <c r="P47" s="367" t="s">
        <v>408</v>
      </c>
      <c r="Q47" s="373"/>
    </row>
    <row r="48" spans="1:18" ht="21" customHeight="1" x14ac:dyDescent="0.15">
      <c r="J48" s="373"/>
      <c r="K48" s="353"/>
      <c r="L48" s="373"/>
      <c r="M48" s="373"/>
      <c r="N48" s="373"/>
      <c r="O48" s="373"/>
      <c r="P48" s="367" t="s">
        <v>345</v>
      </c>
      <c r="Q48" s="373"/>
    </row>
  </sheetData>
  <sheetProtection sheet="1"/>
  <mergeCells count="125">
    <mergeCell ref="C24:E24"/>
    <mergeCell ref="H24:I24"/>
    <mergeCell ref="K24:L24"/>
    <mergeCell ref="H25:I25"/>
    <mergeCell ref="B43:E43"/>
    <mergeCell ref="B46:E46"/>
    <mergeCell ref="B44:E44"/>
    <mergeCell ref="B45:E45"/>
    <mergeCell ref="F44:I44"/>
    <mergeCell ref="J44:L44"/>
    <mergeCell ref="F45:I45"/>
    <mergeCell ref="J45:L45"/>
    <mergeCell ref="F46:I46"/>
    <mergeCell ref="J46:L46"/>
    <mergeCell ref="B40:E40"/>
    <mergeCell ref="B41:E41"/>
    <mergeCell ref="B42:E42"/>
    <mergeCell ref="F41:I41"/>
    <mergeCell ref="F31:G31"/>
    <mergeCell ref="C31:E31"/>
    <mergeCell ref="C26:E26"/>
    <mergeCell ref="C27:E27"/>
    <mergeCell ref="C34:E34"/>
    <mergeCell ref="F34:G34"/>
    <mergeCell ref="A39:A40"/>
    <mergeCell ref="B39:E39"/>
    <mergeCell ref="F39:I39"/>
    <mergeCell ref="J39:L39"/>
    <mergeCell ref="M39:N39"/>
    <mergeCell ref="O39:P39"/>
    <mergeCell ref="F40:I40"/>
    <mergeCell ref="J40:L40"/>
    <mergeCell ref="M40:N40"/>
    <mergeCell ref="O40:P40"/>
    <mergeCell ref="C32:E32"/>
    <mergeCell ref="F32:G32"/>
    <mergeCell ref="C33:E33"/>
    <mergeCell ref="F33:G33"/>
    <mergeCell ref="C30:E30"/>
    <mergeCell ref="F30:G30"/>
    <mergeCell ref="O2:O3"/>
    <mergeCell ref="P2:P3"/>
    <mergeCell ref="H3:I3"/>
    <mergeCell ref="J3:M3"/>
    <mergeCell ref="J4:K4"/>
    <mergeCell ref="L4:M4"/>
    <mergeCell ref="C23:E23"/>
    <mergeCell ref="H23:I23"/>
    <mergeCell ref="K23:L23"/>
    <mergeCell ref="J12:K12"/>
    <mergeCell ref="L12:M12"/>
    <mergeCell ref="J13:K13"/>
    <mergeCell ref="L13:M13"/>
    <mergeCell ref="J14:K14"/>
    <mergeCell ref="L14:M14"/>
    <mergeCell ref="J10:K10"/>
    <mergeCell ref="L10:M10"/>
    <mergeCell ref="J11:K11"/>
    <mergeCell ref="L11:M11"/>
    <mergeCell ref="A2:A3"/>
    <mergeCell ref="B2:B3"/>
    <mergeCell ref="C2:E2"/>
    <mergeCell ref="F2:G3"/>
    <mergeCell ref="H2:I2"/>
    <mergeCell ref="J2:M2"/>
    <mergeCell ref="J5:K5"/>
    <mergeCell ref="L5:M5"/>
    <mergeCell ref="J6:K6"/>
    <mergeCell ref="L6:M6"/>
    <mergeCell ref="J7:K7"/>
    <mergeCell ref="L7:M7"/>
    <mergeCell ref="J8:K8"/>
    <mergeCell ref="L8:M8"/>
    <mergeCell ref="H9:I9"/>
    <mergeCell ref="J15:K15"/>
    <mergeCell ref="L15:M15"/>
    <mergeCell ref="A21:A22"/>
    <mergeCell ref="B21:B22"/>
    <mergeCell ref="C21:E22"/>
    <mergeCell ref="F21:I21"/>
    <mergeCell ref="M21:N21"/>
    <mergeCell ref="O21:P21"/>
    <mergeCell ref="F22:G22"/>
    <mergeCell ref="H22:I22"/>
    <mergeCell ref="K22:L22"/>
    <mergeCell ref="J21:L21"/>
    <mergeCell ref="K25:L25"/>
    <mergeCell ref="H26:I26"/>
    <mergeCell ref="K26:L26"/>
    <mergeCell ref="F27:G27"/>
    <mergeCell ref="H27:I27"/>
    <mergeCell ref="K27:L27"/>
    <mergeCell ref="C29:E29"/>
    <mergeCell ref="F29:G29"/>
    <mergeCell ref="H29:I29"/>
    <mergeCell ref="K29:L29"/>
    <mergeCell ref="C25:E25"/>
    <mergeCell ref="K28:L28"/>
    <mergeCell ref="H30:I30"/>
    <mergeCell ref="K30:L30"/>
    <mergeCell ref="H31:I31"/>
    <mergeCell ref="K31:L31"/>
    <mergeCell ref="H32:I32"/>
    <mergeCell ref="K32:L32"/>
    <mergeCell ref="H33:I33"/>
    <mergeCell ref="K33:L33"/>
    <mergeCell ref="H34:I34"/>
    <mergeCell ref="K34:L34"/>
    <mergeCell ref="O46:P46"/>
    <mergeCell ref="J41:L41"/>
    <mergeCell ref="M41:N41"/>
    <mergeCell ref="O41:P41"/>
    <mergeCell ref="F42:I42"/>
    <mergeCell ref="J42:L42"/>
    <mergeCell ref="M42:N42"/>
    <mergeCell ref="O42:P42"/>
    <mergeCell ref="F43:I43"/>
    <mergeCell ref="J43:L43"/>
    <mergeCell ref="M43:N43"/>
    <mergeCell ref="O43:P43"/>
    <mergeCell ref="M44:N44"/>
    <mergeCell ref="O44:P44"/>
    <mergeCell ref="M45:N45"/>
    <mergeCell ref="O45:P45"/>
    <mergeCell ref="M46:N46"/>
  </mergeCells>
  <phoneticPr fontId="2"/>
  <conditionalFormatting sqref="A41:K46">
    <cfRule type="expression" dxfId="8" priority="1">
      <formula>MOD(ROW(),2)=0</formula>
    </cfRule>
  </conditionalFormatting>
  <conditionalFormatting sqref="A4:P8 A10:P15 A23:P27 A29:P34 M41:P46">
    <cfRule type="expression" dxfId="7" priority="2">
      <formula>MOD(ROW(),2)=0</formula>
    </cfRule>
  </conditionalFormatting>
  <printOptions horizontalCentered="1"/>
  <pageMargins left="0.59055118110236227" right="0.59055118110236227" top="0.59055118110236227" bottom="0.59055118110236227" header="0.39370078740157483" footer="0.39370078740157483"/>
  <pageSetup paperSize="9" scale="81"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colBreaks count="1" manualBreakCount="1">
    <brk id="14" max="4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O46"/>
  <sheetViews>
    <sheetView view="pageBreakPreview" zoomScaleNormal="100" zoomScaleSheetLayoutView="100" workbookViewId="0">
      <pane xSplit="1" topLeftCell="B1" activePane="topRight" state="frozen"/>
      <selection activeCell="C50" sqref="C50"/>
      <selection pane="topRight" sqref="A1:Q46"/>
    </sheetView>
  </sheetViews>
  <sheetFormatPr defaultColWidth="8.85546875" defaultRowHeight="17.100000000000001" customHeight="1" x14ac:dyDescent="0.15"/>
  <cols>
    <col min="1" max="1" width="10.7109375" style="2" customWidth="1"/>
    <col min="2" max="3" width="5" style="2" customWidth="1"/>
    <col min="4" max="9" width="5.7109375" style="2" customWidth="1"/>
    <col min="10" max="11" width="5" style="2" customWidth="1"/>
    <col min="12" max="13" width="5.7109375" style="2" customWidth="1"/>
    <col min="14" max="17" width="5" style="2" customWidth="1"/>
    <col min="18" max="18" width="3.7109375" style="2" customWidth="1"/>
    <col min="19" max="19" width="4.28515625" style="2" customWidth="1"/>
    <col min="20" max="20" width="5.28515625" style="2" customWidth="1"/>
    <col min="21" max="21" width="4.28515625" style="2" customWidth="1"/>
    <col min="22" max="22" width="4.7109375" style="2" customWidth="1"/>
    <col min="23" max="23" width="4.28515625" style="2" customWidth="1"/>
    <col min="24" max="24" width="4.7109375" style="2" customWidth="1"/>
    <col min="25" max="25" width="4.28515625" style="2" customWidth="1"/>
    <col min="26" max="26" width="3.7109375" style="2" customWidth="1"/>
    <col min="27" max="27" width="4.7109375" style="2" customWidth="1"/>
    <col min="28" max="28" width="5.42578125" style="2" customWidth="1"/>
    <col min="29" max="29" width="4.28515625" style="2" customWidth="1"/>
    <col min="30" max="30" width="3.7109375" style="2" customWidth="1"/>
    <col min="31" max="31" width="4.28515625" style="2" customWidth="1"/>
    <col min="32" max="32" width="3.7109375" style="2" customWidth="1"/>
    <col min="33" max="33" width="4.28515625" style="2" customWidth="1"/>
    <col min="34" max="34" width="3.7109375" style="2" customWidth="1"/>
    <col min="35" max="35" width="4.28515625" style="2" customWidth="1"/>
    <col min="36" max="36" width="3.7109375" style="2" customWidth="1"/>
    <col min="37" max="37" width="4.28515625" style="2" customWidth="1"/>
    <col min="38" max="38" width="7" style="2" bestFit="1" customWidth="1"/>
    <col min="39" max="39" width="5.28515625" style="2" customWidth="1"/>
    <col min="40" max="40" width="6.140625" style="2" bestFit="1" customWidth="1"/>
    <col min="41" max="41" width="4.140625" style="2" customWidth="1"/>
    <col min="42" max="16384" width="8.85546875" style="2"/>
  </cols>
  <sheetData>
    <row r="1" spans="1:41" ht="5.0999999999999996" customHeight="1" x14ac:dyDescent="0.15">
      <c r="A1" s="373"/>
      <c r="B1" s="373"/>
      <c r="C1" s="373"/>
      <c r="D1" s="373"/>
      <c r="E1" s="373"/>
      <c r="F1" s="373"/>
      <c r="G1" s="373"/>
      <c r="H1" s="373"/>
      <c r="I1" s="373"/>
      <c r="J1" s="373"/>
      <c r="K1" s="373"/>
      <c r="L1" s="373"/>
      <c r="M1" s="373"/>
      <c r="N1" s="373"/>
      <c r="O1" s="373"/>
      <c r="P1" s="373"/>
      <c r="Q1" s="373"/>
      <c r="AO1" s="19"/>
    </row>
    <row r="2" spans="1:41" ht="15" customHeight="1" thickBot="1" x14ac:dyDescent="0.2">
      <c r="A2" s="373" t="s">
        <v>333</v>
      </c>
      <c r="B2" s="373"/>
      <c r="C2" s="373"/>
      <c r="D2" s="373"/>
      <c r="E2" s="373"/>
      <c r="F2" s="373"/>
      <c r="G2" s="373"/>
      <c r="H2" s="373"/>
      <c r="I2" s="373"/>
      <c r="J2" s="373"/>
      <c r="K2" s="373"/>
      <c r="L2" s="373"/>
      <c r="M2" s="373"/>
      <c r="N2" s="373"/>
      <c r="O2" s="373"/>
      <c r="P2" s="373"/>
      <c r="Q2" s="373"/>
      <c r="AO2" s="19" t="s">
        <v>93</v>
      </c>
    </row>
    <row r="3" spans="1:41" ht="18.75" customHeight="1" x14ac:dyDescent="0.15">
      <c r="A3" s="682" t="s">
        <v>197</v>
      </c>
      <c r="B3" s="684" t="s">
        <v>71</v>
      </c>
      <c r="C3" s="685"/>
      <c r="D3" s="687" t="s">
        <v>109</v>
      </c>
      <c r="E3" s="688"/>
      <c r="F3" s="688"/>
      <c r="G3" s="688"/>
      <c r="H3" s="688"/>
      <c r="I3" s="689"/>
      <c r="J3" s="690" t="s">
        <v>50</v>
      </c>
      <c r="K3" s="685"/>
      <c r="L3" s="687" t="s">
        <v>95</v>
      </c>
      <c r="M3" s="688"/>
      <c r="N3" s="688"/>
      <c r="O3" s="688"/>
      <c r="P3" s="688"/>
      <c r="Q3" s="689"/>
      <c r="R3" s="691" t="s">
        <v>110</v>
      </c>
      <c r="S3" s="692"/>
      <c r="T3" s="692"/>
      <c r="U3" s="692"/>
      <c r="V3" s="692"/>
      <c r="W3" s="692"/>
      <c r="X3" s="692"/>
      <c r="Y3" s="693"/>
      <c r="Z3" s="691" t="s">
        <v>97</v>
      </c>
      <c r="AA3" s="692"/>
      <c r="AB3" s="692"/>
      <c r="AC3" s="692"/>
      <c r="AD3" s="692"/>
      <c r="AE3" s="692"/>
      <c r="AF3" s="692"/>
      <c r="AG3" s="693"/>
      <c r="AH3" s="691" t="s">
        <v>296</v>
      </c>
      <c r="AI3" s="692"/>
      <c r="AJ3" s="692"/>
      <c r="AK3" s="693"/>
      <c r="AL3" s="691" t="s">
        <v>297</v>
      </c>
      <c r="AM3" s="692"/>
      <c r="AN3" s="692"/>
      <c r="AO3" s="696"/>
    </row>
    <row r="4" spans="1:41" ht="18.75" customHeight="1" x14ac:dyDescent="0.15">
      <c r="A4" s="683"/>
      <c r="B4" s="686"/>
      <c r="C4" s="469"/>
      <c r="D4" s="537" t="s">
        <v>74</v>
      </c>
      <c r="E4" s="543"/>
      <c r="F4" s="537" t="s">
        <v>75</v>
      </c>
      <c r="G4" s="543"/>
      <c r="H4" s="537" t="s">
        <v>76</v>
      </c>
      <c r="I4" s="543"/>
      <c r="J4" s="485"/>
      <c r="K4" s="469"/>
      <c r="L4" s="566" t="s">
        <v>74</v>
      </c>
      <c r="M4" s="567"/>
      <c r="N4" s="537" t="s">
        <v>52</v>
      </c>
      <c r="O4" s="543"/>
      <c r="P4" s="537" t="s">
        <v>53</v>
      </c>
      <c r="Q4" s="543"/>
      <c r="R4" s="694" t="s">
        <v>67</v>
      </c>
      <c r="S4" s="673"/>
      <c r="T4" s="673"/>
      <c r="U4" s="695"/>
      <c r="V4" s="694" t="s">
        <v>52</v>
      </c>
      <c r="W4" s="695"/>
      <c r="X4" s="694" t="s">
        <v>53</v>
      </c>
      <c r="Y4" s="695"/>
      <c r="Z4" s="694" t="s">
        <v>67</v>
      </c>
      <c r="AA4" s="673"/>
      <c r="AB4" s="673"/>
      <c r="AC4" s="695"/>
      <c r="AD4" s="694" t="s">
        <v>52</v>
      </c>
      <c r="AE4" s="695"/>
      <c r="AF4" s="694" t="s">
        <v>53</v>
      </c>
      <c r="AG4" s="695"/>
      <c r="AH4" s="694" t="s">
        <v>111</v>
      </c>
      <c r="AI4" s="695"/>
      <c r="AJ4" s="694" t="s">
        <v>112</v>
      </c>
      <c r="AK4" s="695"/>
      <c r="AL4" s="694" t="s">
        <v>111</v>
      </c>
      <c r="AM4" s="695"/>
      <c r="AN4" s="694" t="s">
        <v>112</v>
      </c>
      <c r="AO4" s="697"/>
    </row>
    <row r="5" spans="1:41" ht="18" customHeight="1" x14ac:dyDescent="0.15">
      <c r="A5" s="3" t="s">
        <v>276</v>
      </c>
      <c r="B5" s="39">
        <v>6</v>
      </c>
      <c r="C5" s="42">
        <v>1</v>
      </c>
      <c r="D5" s="40">
        <v>283</v>
      </c>
      <c r="E5" s="61">
        <v>15</v>
      </c>
      <c r="F5" s="391">
        <v>128</v>
      </c>
      <c r="G5" s="61">
        <v>15</v>
      </c>
      <c r="H5" s="391">
        <v>155</v>
      </c>
      <c r="I5" s="45">
        <v>0</v>
      </c>
      <c r="J5" s="43">
        <v>127</v>
      </c>
      <c r="K5" s="42">
        <v>15</v>
      </c>
      <c r="L5" s="391">
        <v>4721</v>
      </c>
      <c r="M5" s="42">
        <v>235</v>
      </c>
      <c r="N5" s="391">
        <v>2230</v>
      </c>
      <c r="O5" s="42">
        <v>232</v>
      </c>
      <c r="P5" s="391">
        <v>2491</v>
      </c>
      <c r="Q5" s="42">
        <v>3</v>
      </c>
      <c r="R5" s="102"/>
      <c r="S5" s="702">
        <v>381</v>
      </c>
      <c r="T5" s="702"/>
      <c r="U5" s="41">
        <v>44</v>
      </c>
      <c r="V5" s="242">
        <v>195</v>
      </c>
      <c r="W5" s="41">
        <v>34</v>
      </c>
      <c r="X5" s="242">
        <v>186</v>
      </c>
      <c r="Y5" s="41">
        <v>10</v>
      </c>
      <c r="Z5" s="703">
        <v>229</v>
      </c>
      <c r="AA5" s="703"/>
      <c r="AB5" s="703"/>
      <c r="AC5" s="41">
        <v>7</v>
      </c>
      <c r="AD5" s="242">
        <v>107</v>
      </c>
      <c r="AE5" s="41">
        <v>5</v>
      </c>
      <c r="AF5" s="242">
        <v>122</v>
      </c>
      <c r="AG5" s="41">
        <v>2</v>
      </c>
      <c r="AH5" s="704">
        <v>37</v>
      </c>
      <c r="AI5" s="704"/>
      <c r="AJ5" s="705">
        <v>16</v>
      </c>
      <c r="AK5" s="705"/>
      <c r="AL5" s="706">
        <v>12</v>
      </c>
      <c r="AM5" s="706"/>
      <c r="AN5" s="706">
        <v>5</v>
      </c>
      <c r="AO5" s="707"/>
    </row>
    <row r="6" spans="1:41" ht="18" customHeight="1" x14ac:dyDescent="0.15">
      <c r="A6" s="4" t="s">
        <v>248</v>
      </c>
      <c r="B6" s="39">
        <v>6</v>
      </c>
      <c r="C6" s="42">
        <v>1</v>
      </c>
      <c r="D6" s="40">
        <v>276</v>
      </c>
      <c r="E6" s="44">
        <v>14</v>
      </c>
      <c r="F6" s="391">
        <v>125</v>
      </c>
      <c r="G6" s="44">
        <v>14</v>
      </c>
      <c r="H6" s="391">
        <v>151</v>
      </c>
      <c r="I6" s="45">
        <v>0</v>
      </c>
      <c r="J6" s="43">
        <v>125</v>
      </c>
      <c r="K6" s="42">
        <v>14</v>
      </c>
      <c r="L6" s="391">
        <v>4566</v>
      </c>
      <c r="M6" s="42">
        <v>225</v>
      </c>
      <c r="N6" s="391">
        <v>2140</v>
      </c>
      <c r="O6" s="42">
        <v>221</v>
      </c>
      <c r="P6" s="391">
        <v>2426</v>
      </c>
      <c r="Q6" s="42">
        <v>4</v>
      </c>
      <c r="R6" s="102"/>
      <c r="S6" s="702">
        <v>376</v>
      </c>
      <c r="T6" s="702"/>
      <c r="U6" s="41">
        <v>31</v>
      </c>
      <c r="V6" s="242">
        <v>196</v>
      </c>
      <c r="W6" s="41">
        <v>24</v>
      </c>
      <c r="X6" s="242">
        <v>180</v>
      </c>
      <c r="Y6" s="41">
        <v>7</v>
      </c>
      <c r="Z6" s="702">
        <v>152</v>
      </c>
      <c r="AA6" s="702"/>
      <c r="AB6" s="702"/>
      <c r="AC6" s="41">
        <v>7</v>
      </c>
      <c r="AD6" s="242">
        <v>77</v>
      </c>
      <c r="AE6" s="41">
        <v>5</v>
      </c>
      <c r="AF6" s="242">
        <v>75</v>
      </c>
      <c r="AG6" s="41">
        <v>2</v>
      </c>
      <c r="AH6" s="698">
        <v>37</v>
      </c>
      <c r="AI6" s="698"/>
      <c r="AJ6" s="699">
        <v>16</v>
      </c>
      <c r="AK6" s="699"/>
      <c r="AL6" s="700">
        <v>12</v>
      </c>
      <c r="AM6" s="700"/>
      <c r="AN6" s="700">
        <v>7</v>
      </c>
      <c r="AO6" s="701"/>
    </row>
    <row r="7" spans="1:41" ht="18" customHeight="1" x14ac:dyDescent="0.15">
      <c r="A7" s="4">
        <v>2</v>
      </c>
      <c r="B7" s="39">
        <v>6</v>
      </c>
      <c r="C7" s="42">
        <v>1</v>
      </c>
      <c r="D7" s="40">
        <v>266</v>
      </c>
      <c r="E7" s="44">
        <v>12</v>
      </c>
      <c r="F7" s="391">
        <v>133</v>
      </c>
      <c r="G7" s="44">
        <v>12</v>
      </c>
      <c r="H7" s="391">
        <v>133</v>
      </c>
      <c r="I7" s="45">
        <v>0</v>
      </c>
      <c r="J7" s="43">
        <v>134</v>
      </c>
      <c r="K7" s="42">
        <v>12</v>
      </c>
      <c r="L7" s="391">
        <v>4408</v>
      </c>
      <c r="M7" s="42">
        <v>172</v>
      </c>
      <c r="N7" s="391">
        <v>2104</v>
      </c>
      <c r="O7" s="42">
        <v>170</v>
      </c>
      <c r="P7" s="391">
        <v>2304</v>
      </c>
      <c r="Q7" s="42">
        <v>2</v>
      </c>
      <c r="R7" s="102"/>
      <c r="S7" s="702">
        <v>341</v>
      </c>
      <c r="T7" s="702"/>
      <c r="U7" s="41">
        <v>30</v>
      </c>
      <c r="V7" s="242">
        <v>176</v>
      </c>
      <c r="W7" s="41">
        <v>25</v>
      </c>
      <c r="X7" s="242">
        <v>165</v>
      </c>
      <c r="Y7" s="41">
        <v>5</v>
      </c>
      <c r="Z7" s="702">
        <v>82</v>
      </c>
      <c r="AA7" s="702"/>
      <c r="AB7" s="702"/>
      <c r="AC7" s="41">
        <v>6</v>
      </c>
      <c r="AD7" s="242">
        <v>39</v>
      </c>
      <c r="AE7" s="41">
        <v>4</v>
      </c>
      <c r="AF7" s="242">
        <v>43</v>
      </c>
      <c r="AG7" s="41">
        <v>2</v>
      </c>
      <c r="AH7" s="698">
        <v>32.895522388059703</v>
      </c>
      <c r="AI7" s="698"/>
      <c r="AJ7" s="699">
        <v>14.3333333333333</v>
      </c>
      <c r="AK7" s="699"/>
      <c r="AL7" s="700">
        <v>12.9266862170088</v>
      </c>
      <c r="AM7" s="700"/>
      <c r="AN7" s="700">
        <v>5.7333333333333298</v>
      </c>
      <c r="AO7" s="701"/>
    </row>
    <row r="8" spans="1:41" ht="18" customHeight="1" x14ac:dyDescent="0.15">
      <c r="A8" s="4">
        <v>3</v>
      </c>
      <c r="B8" s="39">
        <v>6</v>
      </c>
      <c r="C8" s="42">
        <v>1</v>
      </c>
      <c r="D8" s="40">
        <v>259</v>
      </c>
      <c r="E8" s="44">
        <v>12</v>
      </c>
      <c r="F8" s="391">
        <v>128</v>
      </c>
      <c r="G8" s="44">
        <v>12</v>
      </c>
      <c r="H8" s="391">
        <v>131</v>
      </c>
      <c r="I8" s="45">
        <v>0</v>
      </c>
      <c r="J8" s="43">
        <v>123</v>
      </c>
      <c r="K8" s="42">
        <v>10</v>
      </c>
      <c r="L8" s="391">
        <v>4334</v>
      </c>
      <c r="M8" s="42">
        <v>122</v>
      </c>
      <c r="N8" s="391">
        <v>2079</v>
      </c>
      <c r="O8" s="42">
        <v>120</v>
      </c>
      <c r="P8" s="391">
        <v>2255</v>
      </c>
      <c r="Q8" s="42">
        <v>2</v>
      </c>
      <c r="R8" s="102"/>
      <c r="S8" s="702">
        <v>338</v>
      </c>
      <c r="T8" s="702"/>
      <c r="U8" s="41">
        <v>29</v>
      </c>
      <c r="V8" s="242">
        <v>180</v>
      </c>
      <c r="W8" s="41">
        <v>23</v>
      </c>
      <c r="X8" s="242">
        <v>158</v>
      </c>
      <c r="Y8" s="41">
        <v>6</v>
      </c>
      <c r="Z8" s="702">
        <v>212</v>
      </c>
      <c r="AA8" s="702"/>
      <c r="AB8" s="702"/>
      <c r="AC8" s="41">
        <v>5</v>
      </c>
      <c r="AD8" s="242">
        <v>95</v>
      </c>
      <c r="AE8" s="41">
        <v>3</v>
      </c>
      <c r="AF8" s="242">
        <v>117</v>
      </c>
      <c r="AG8" s="41">
        <v>2</v>
      </c>
      <c r="AH8" s="698">
        <v>35</v>
      </c>
      <c r="AI8" s="698"/>
      <c r="AJ8" s="699">
        <v>12</v>
      </c>
      <c r="AK8" s="699"/>
      <c r="AL8" s="700">
        <v>13</v>
      </c>
      <c r="AM8" s="700"/>
      <c r="AN8" s="700">
        <v>4</v>
      </c>
      <c r="AO8" s="701"/>
    </row>
    <row r="9" spans="1:41" ht="18" customHeight="1" x14ac:dyDescent="0.15">
      <c r="A9" s="4">
        <v>4</v>
      </c>
      <c r="B9" s="39">
        <v>6</v>
      </c>
      <c r="C9" s="271">
        <v>1</v>
      </c>
      <c r="D9" s="40">
        <v>259</v>
      </c>
      <c r="E9" s="271">
        <v>12</v>
      </c>
      <c r="F9" s="40">
        <v>128</v>
      </c>
      <c r="G9" s="271">
        <v>12</v>
      </c>
      <c r="H9" s="40">
        <v>131</v>
      </c>
      <c r="I9" s="271">
        <v>0</v>
      </c>
      <c r="J9" s="40">
        <v>123</v>
      </c>
      <c r="K9" s="271">
        <v>10</v>
      </c>
      <c r="L9" s="40">
        <v>4330</v>
      </c>
      <c r="M9" s="271">
        <v>90</v>
      </c>
      <c r="N9" s="40">
        <v>2137</v>
      </c>
      <c r="O9" s="271">
        <v>90</v>
      </c>
      <c r="P9" s="40">
        <v>2193</v>
      </c>
      <c r="Q9" s="271">
        <v>0</v>
      </c>
      <c r="R9" s="102"/>
      <c r="S9" s="702">
        <f>SUM(S11:T16)</f>
        <v>375</v>
      </c>
      <c r="T9" s="702"/>
      <c r="U9" s="271">
        <f>SUM(U11:U16)</f>
        <v>30</v>
      </c>
      <c r="V9" s="40">
        <f>SUM(V11:V16)</f>
        <v>193</v>
      </c>
      <c r="W9" s="271">
        <f>SUM(W11:W16)</f>
        <v>22</v>
      </c>
      <c r="X9" s="40">
        <f>SUM(X11:X16)</f>
        <v>182</v>
      </c>
      <c r="Y9" s="271">
        <f>SUM(Y11:Y16)</f>
        <v>8</v>
      </c>
      <c r="Z9" s="702">
        <f>SUM(AA11:AB16)</f>
        <v>87</v>
      </c>
      <c r="AA9" s="702"/>
      <c r="AB9" s="702"/>
      <c r="AC9" s="41">
        <f>SUM(AC11:AC16)</f>
        <v>5</v>
      </c>
      <c r="AD9" s="40">
        <f>SUM(AD11:AD16)</f>
        <v>40</v>
      </c>
      <c r="AE9" s="271">
        <f>SUM(AE11:AE16)</f>
        <v>3</v>
      </c>
      <c r="AF9" s="40">
        <f>SUM(AF11:AF16)</f>
        <v>47</v>
      </c>
      <c r="AG9" s="271">
        <f>SUM(AG11:AG16)</f>
        <v>2</v>
      </c>
      <c r="AH9" s="698">
        <f>L9/J9</f>
        <v>35.203252032520325</v>
      </c>
      <c r="AI9" s="698"/>
      <c r="AJ9" s="698">
        <f>M9/K9</f>
        <v>9</v>
      </c>
      <c r="AK9" s="698"/>
      <c r="AL9" s="706">
        <f>L9/S9</f>
        <v>11.546666666666667</v>
      </c>
      <c r="AM9" s="706"/>
      <c r="AN9" s="706">
        <f>M9/U9</f>
        <v>3</v>
      </c>
      <c r="AO9" s="710"/>
    </row>
    <row r="10" spans="1:41" ht="9" customHeight="1" x14ac:dyDescent="0.15">
      <c r="A10" s="4"/>
      <c r="B10" s="39"/>
      <c r="C10" s="132"/>
      <c r="D10" s="40"/>
      <c r="E10" s="42"/>
      <c r="F10" s="391"/>
      <c r="G10" s="42"/>
      <c r="H10" s="391"/>
      <c r="I10" s="42"/>
      <c r="J10" s="43"/>
      <c r="K10" s="42"/>
      <c r="L10" s="391"/>
      <c r="M10" s="42"/>
      <c r="N10" s="391"/>
      <c r="O10" s="42"/>
      <c r="P10" s="391"/>
      <c r="Q10" s="42"/>
      <c r="R10" s="94"/>
      <c r="S10" s="243"/>
      <c r="T10" s="243"/>
      <c r="U10" s="42"/>
      <c r="V10" s="243"/>
      <c r="W10" s="42"/>
      <c r="X10" s="243"/>
      <c r="Y10" s="42"/>
      <c r="Z10" s="42"/>
      <c r="AA10" s="243"/>
      <c r="AB10" s="243"/>
      <c r="AC10" s="42"/>
      <c r="AD10" s="243"/>
      <c r="AE10" s="120"/>
      <c r="AF10" s="243"/>
      <c r="AG10" s="42"/>
      <c r="AH10" s="42"/>
      <c r="AI10" s="244"/>
      <c r="AJ10" s="244"/>
      <c r="AK10" s="245"/>
      <c r="AL10" s="244"/>
      <c r="AM10" s="244"/>
      <c r="AN10" s="245"/>
      <c r="AO10" s="272"/>
    </row>
    <row r="11" spans="1:41" ht="21.75" customHeight="1" x14ac:dyDescent="0.15">
      <c r="A11" s="54" t="s">
        <v>409</v>
      </c>
      <c r="B11" s="91">
        <v>1</v>
      </c>
      <c r="C11" s="57">
        <v>0</v>
      </c>
      <c r="D11" s="40">
        <v>71</v>
      </c>
      <c r="E11" s="57">
        <v>0</v>
      </c>
      <c r="F11" s="115">
        <v>27</v>
      </c>
      <c r="G11" s="397">
        <v>0</v>
      </c>
      <c r="H11" s="115">
        <v>44</v>
      </c>
      <c r="I11" s="397">
        <v>0</v>
      </c>
      <c r="J11" s="116">
        <v>27</v>
      </c>
      <c r="K11" s="397">
        <v>0</v>
      </c>
      <c r="L11" s="391">
        <v>1068</v>
      </c>
      <c r="M11" s="397">
        <v>0</v>
      </c>
      <c r="N11" s="115">
        <v>440</v>
      </c>
      <c r="O11" s="397">
        <v>0</v>
      </c>
      <c r="P11" s="115">
        <v>628</v>
      </c>
      <c r="Q11" s="397">
        <v>0</v>
      </c>
      <c r="R11" s="92"/>
      <c r="S11" s="703">
        <v>64</v>
      </c>
      <c r="T11" s="703"/>
      <c r="U11" s="57">
        <f>W11+Y11</f>
        <v>0</v>
      </c>
      <c r="V11" s="243">
        <v>32</v>
      </c>
      <c r="W11" s="273">
        <v>0</v>
      </c>
      <c r="X11" s="243">
        <v>32</v>
      </c>
      <c r="Y11" s="273">
        <v>0</v>
      </c>
      <c r="Z11" s="93"/>
      <c r="AA11" s="703">
        <v>13</v>
      </c>
      <c r="AB11" s="703"/>
      <c r="AC11" s="57">
        <f>AE11+AG11</f>
        <v>0</v>
      </c>
      <c r="AD11" s="243">
        <v>5</v>
      </c>
      <c r="AE11" s="273">
        <v>0</v>
      </c>
      <c r="AF11" s="243">
        <v>8</v>
      </c>
      <c r="AG11" s="273">
        <v>0</v>
      </c>
      <c r="AH11" s="698">
        <f t="shared" ref="AH11:AH16" si="0">L11/J11</f>
        <v>39.555555555555557</v>
      </c>
      <c r="AI11" s="698"/>
      <c r="AJ11" s="699" t="s">
        <v>104</v>
      </c>
      <c r="AK11" s="699"/>
      <c r="AL11" s="706">
        <f t="shared" ref="AL11:AL16" si="1">L11/S11</f>
        <v>16.6875</v>
      </c>
      <c r="AM11" s="706"/>
      <c r="AN11" s="708">
        <v>0</v>
      </c>
      <c r="AO11" s="709"/>
    </row>
    <row r="12" spans="1:41" ht="21.75" customHeight="1" x14ac:dyDescent="0.15">
      <c r="A12" s="54" t="s">
        <v>223</v>
      </c>
      <c r="B12" s="91">
        <v>1</v>
      </c>
      <c r="C12" s="57">
        <v>0</v>
      </c>
      <c r="D12" s="40">
        <v>41</v>
      </c>
      <c r="E12" s="57">
        <v>0</v>
      </c>
      <c r="F12" s="115">
        <v>26</v>
      </c>
      <c r="G12" s="397">
        <v>0</v>
      </c>
      <c r="H12" s="115">
        <v>15</v>
      </c>
      <c r="I12" s="397">
        <v>0</v>
      </c>
      <c r="J12" s="116">
        <v>21</v>
      </c>
      <c r="K12" s="397">
        <v>0</v>
      </c>
      <c r="L12" s="391">
        <v>687</v>
      </c>
      <c r="M12" s="397">
        <v>0</v>
      </c>
      <c r="N12" s="115">
        <v>252</v>
      </c>
      <c r="O12" s="397">
        <v>0</v>
      </c>
      <c r="P12" s="115">
        <v>435</v>
      </c>
      <c r="Q12" s="397">
        <v>0</v>
      </c>
      <c r="R12" s="92"/>
      <c r="S12" s="703">
        <f>SUM(V12,X12)</f>
        <v>75</v>
      </c>
      <c r="T12" s="703"/>
      <c r="U12" s="57">
        <f>W12+Y12</f>
        <v>0</v>
      </c>
      <c r="V12" s="243">
        <v>21</v>
      </c>
      <c r="W12" s="273">
        <v>0</v>
      </c>
      <c r="X12" s="243">
        <v>54</v>
      </c>
      <c r="Y12" s="273">
        <v>0</v>
      </c>
      <c r="Z12" s="93"/>
      <c r="AA12" s="703">
        <f>SUM(AD12,AF12)</f>
        <v>13</v>
      </c>
      <c r="AB12" s="703"/>
      <c r="AC12" s="57">
        <f>AE12+AG12</f>
        <v>0</v>
      </c>
      <c r="AD12" s="243">
        <v>5</v>
      </c>
      <c r="AE12" s="273">
        <v>0</v>
      </c>
      <c r="AF12" s="243">
        <v>8</v>
      </c>
      <c r="AG12" s="273">
        <v>0</v>
      </c>
      <c r="AH12" s="698">
        <f t="shared" si="0"/>
        <v>32.714285714285715</v>
      </c>
      <c r="AI12" s="698"/>
      <c r="AJ12" s="699" t="s">
        <v>104</v>
      </c>
      <c r="AK12" s="699"/>
      <c r="AL12" s="706">
        <f t="shared" si="1"/>
        <v>9.16</v>
      </c>
      <c r="AM12" s="706"/>
      <c r="AN12" s="708">
        <v>0</v>
      </c>
      <c r="AO12" s="711"/>
    </row>
    <row r="13" spans="1:41" ht="21.75" customHeight="1" x14ac:dyDescent="0.15">
      <c r="A13" s="54" t="s">
        <v>261</v>
      </c>
      <c r="B13" s="91">
        <v>1</v>
      </c>
      <c r="C13" s="42">
        <v>1</v>
      </c>
      <c r="D13" s="40">
        <v>27</v>
      </c>
      <c r="E13" s="398">
        <v>12</v>
      </c>
      <c r="F13" s="115">
        <v>21</v>
      </c>
      <c r="G13" s="398">
        <v>12</v>
      </c>
      <c r="H13" s="115">
        <v>6</v>
      </c>
      <c r="I13" s="397">
        <v>0</v>
      </c>
      <c r="J13" s="116">
        <v>21</v>
      </c>
      <c r="K13" s="398">
        <v>10</v>
      </c>
      <c r="L13" s="391">
        <v>578</v>
      </c>
      <c r="M13" s="398">
        <v>90</v>
      </c>
      <c r="N13" s="115">
        <v>453</v>
      </c>
      <c r="O13" s="398">
        <v>90</v>
      </c>
      <c r="P13" s="115">
        <v>125</v>
      </c>
      <c r="Q13" s="397">
        <v>0</v>
      </c>
      <c r="R13" s="94"/>
      <c r="S13" s="703">
        <v>64</v>
      </c>
      <c r="T13" s="703"/>
      <c r="U13" s="42">
        <v>30</v>
      </c>
      <c r="V13" s="243">
        <v>46</v>
      </c>
      <c r="W13" s="274">
        <v>22</v>
      </c>
      <c r="X13" s="243">
        <v>18</v>
      </c>
      <c r="Y13" s="93">
        <v>8</v>
      </c>
      <c r="Z13" s="42"/>
      <c r="AA13" s="703">
        <f>SUM(AD13,AF13)</f>
        <v>19</v>
      </c>
      <c r="AB13" s="703"/>
      <c r="AC13" s="42">
        <f>AE13+AG13</f>
        <v>5</v>
      </c>
      <c r="AD13" s="243">
        <v>11</v>
      </c>
      <c r="AE13" s="93">
        <v>3</v>
      </c>
      <c r="AF13" s="243">
        <v>8</v>
      </c>
      <c r="AG13" s="93">
        <v>2</v>
      </c>
      <c r="AH13" s="698">
        <f t="shared" si="0"/>
        <v>27.523809523809526</v>
      </c>
      <c r="AI13" s="698"/>
      <c r="AJ13" s="698">
        <f>M13/K13</f>
        <v>9</v>
      </c>
      <c r="AK13" s="698"/>
      <c r="AL13" s="706">
        <f t="shared" si="1"/>
        <v>9.03125</v>
      </c>
      <c r="AM13" s="706"/>
      <c r="AN13" s="706">
        <f>M13/U13</f>
        <v>3</v>
      </c>
      <c r="AO13" s="710"/>
    </row>
    <row r="14" spans="1:41" ht="21.75" customHeight="1" x14ac:dyDescent="0.15">
      <c r="A14" s="54" t="s">
        <v>410</v>
      </c>
      <c r="B14" s="91">
        <v>1</v>
      </c>
      <c r="C14" s="57">
        <v>0</v>
      </c>
      <c r="D14" s="40">
        <v>47</v>
      </c>
      <c r="E14" s="57">
        <v>0</v>
      </c>
      <c r="F14" s="115">
        <v>18</v>
      </c>
      <c r="G14" s="397">
        <v>0</v>
      </c>
      <c r="H14" s="115">
        <v>29</v>
      </c>
      <c r="I14" s="397">
        <v>0</v>
      </c>
      <c r="J14" s="116">
        <v>18</v>
      </c>
      <c r="K14" s="45">
        <v>0</v>
      </c>
      <c r="L14" s="391">
        <v>679</v>
      </c>
      <c r="M14" s="397">
        <v>0</v>
      </c>
      <c r="N14" s="115">
        <v>299</v>
      </c>
      <c r="O14" s="45">
        <v>0</v>
      </c>
      <c r="P14" s="115">
        <v>380</v>
      </c>
      <c r="Q14" s="45">
        <v>0</v>
      </c>
      <c r="R14" s="92"/>
      <c r="S14" s="703">
        <f>SUM(V14,X14)</f>
        <v>60</v>
      </c>
      <c r="T14" s="703"/>
      <c r="U14" s="57">
        <f>W14+Y14</f>
        <v>0</v>
      </c>
      <c r="V14" s="243">
        <v>26</v>
      </c>
      <c r="W14" s="45">
        <v>0</v>
      </c>
      <c r="X14" s="243">
        <v>34</v>
      </c>
      <c r="Y14" s="45">
        <v>0</v>
      </c>
      <c r="Z14" s="93"/>
      <c r="AA14" s="703">
        <f>SUM(AD14,AF14)</f>
        <v>20</v>
      </c>
      <c r="AB14" s="703"/>
      <c r="AC14" s="57">
        <f>AE14+AG14</f>
        <v>0</v>
      </c>
      <c r="AD14" s="243">
        <v>5</v>
      </c>
      <c r="AE14" s="273">
        <v>0</v>
      </c>
      <c r="AF14" s="243">
        <v>15</v>
      </c>
      <c r="AG14" s="273">
        <v>0</v>
      </c>
      <c r="AH14" s="698">
        <f t="shared" si="0"/>
        <v>37.722222222222221</v>
      </c>
      <c r="AI14" s="698"/>
      <c r="AJ14" s="699" t="s">
        <v>104</v>
      </c>
      <c r="AK14" s="699"/>
      <c r="AL14" s="706">
        <f t="shared" si="1"/>
        <v>11.316666666666666</v>
      </c>
      <c r="AM14" s="706"/>
      <c r="AN14" s="708">
        <v>0</v>
      </c>
      <c r="AO14" s="711"/>
    </row>
    <row r="15" spans="1:41" ht="21.75" customHeight="1" x14ac:dyDescent="0.15">
      <c r="A15" s="54" t="s">
        <v>259</v>
      </c>
      <c r="B15" s="91">
        <v>1</v>
      </c>
      <c r="C15" s="57">
        <v>0</v>
      </c>
      <c r="D15" s="40">
        <v>42</v>
      </c>
      <c r="E15" s="57">
        <v>0</v>
      </c>
      <c r="F15" s="115">
        <v>21</v>
      </c>
      <c r="G15" s="397">
        <v>0</v>
      </c>
      <c r="H15" s="115">
        <v>21</v>
      </c>
      <c r="I15" s="397">
        <v>0</v>
      </c>
      <c r="J15" s="116">
        <v>21</v>
      </c>
      <c r="K15" s="45">
        <v>0</v>
      </c>
      <c r="L15" s="391">
        <v>719</v>
      </c>
      <c r="M15" s="397">
        <v>0</v>
      </c>
      <c r="N15" s="115">
        <v>393</v>
      </c>
      <c r="O15" s="45">
        <v>0</v>
      </c>
      <c r="P15" s="115">
        <v>326</v>
      </c>
      <c r="Q15" s="45">
        <v>0</v>
      </c>
      <c r="R15" s="95"/>
      <c r="S15" s="703">
        <f>SUM(V15,X15)</f>
        <v>81</v>
      </c>
      <c r="T15" s="703"/>
      <c r="U15" s="57">
        <f>W15+Y15</f>
        <v>0</v>
      </c>
      <c r="V15" s="243">
        <v>44</v>
      </c>
      <c r="W15" s="273">
        <v>0</v>
      </c>
      <c r="X15" s="243">
        <v>37</v>
      </c>
      <c r="Y15" s="273">
        <v>0</v>
      </c>
      <c r="Z15" s="273"/>
      <c r="AA15" s="703">
        <f>SUM(AD15,AF15)</f>
        <v>18</v>
      </c>
      <c r="AB15" s="703"/>
      <c r="AC15" s="57">
        <v>0</v>
      </c>
      <c r="AD15" s="243">
        <v>12</v>
      </c>
      <c r="AE15" s="273">
        <v>0</v>
      </c>
      <c r="AF15" s="243">
        <v>6</v>
      </c>
      <c r="AG15" s="273">
        <v>0</v>
      </c>
      <c r="AH15" s="698">
        <f t="shared" si="0"/>
        <v>34.238095238095241</v>
      </c>
      <c r="AI15" s="698"/>
      <c r="AJ15" s="699" t="s">
        <v>104</v>
      </c>
      <c r="AK15" s="699"/>
      <c r="AL15" s="706">
        <f t="shared" si="1"/>
        <v>8.8765432098765427</v>
      </c>
      <c r="AM15" s="706"/>
      <c r="AN15" s="708">
        <v>0</v>
      </c>
      <c r="AO15" s="711"/>
    </row>
    <row r="16" spans="1:41" ht="21.75" customHeight="1" thickBot="1" x14ac:dyDescent="0.2">
      <c r="A16" s="96" t="s">
        <v>411</v>
      </c>
      <c r="B16" s="97">
        <v>1</v>
      </c>
      <c r="C16" s="98">
        <v>0</v>
      </c>
      <c r="D16" s="99">
        <v>31</v>
      </c>
      <c r="E16" s="98">
        <v>0</v>
      </c>
      <c r="F16" s="155">
        <v>15</v>
      </c>
      <c r="G16" s="156">
        <v>0</v>
      </c>
      <c r="H16" s="155">
        <v>16</v>
      </c>
      <c r="I16" s="156">
        <v>0</v>
      </c>
      <c r="J16" s="118">
        <v>15</v>
      </c>
      <c r="K16" s="108">
        <v>0</v>
      </c>
      <c r="L16" s="101">
        <v>599</v>
      </c>
      <c r="M16" s="108">
        <v>0</v>
      </c>
      <c r="N16" s="117">
        <v>300</v>
      </c>
      <c r="O16" s="399">
        <v>0</v>
      </c>
      <c r="P16" s="117">
        <v>299</v>
      </c>
      <c r="Q16" s="108">
        <v>0</v>
      </c>
      <c r="R16" s="100"/>
      <c r="S16" s="712">
        <f>SUM(V16,X16)</f>
        <v>31</v>
      </c>
      <c r="T16" s="712"/>
      <c r="U16" s="275">
        <f>W16+Y16</f>
        <v>0</v>
      </c>
      <c r="V16" s="276">
        <v>24</v>
      </c>
      <c r="W16" s="277">
        <v>0</v>
      </c>
      <c r="X16" s="276">
        <v>7</v>
      </c>
      <c r="Y16" s="277">
        <v>0</v>
      </c>
      <c r="Z16" s="278"/>
      <c r="AA16" s="712">
        <f>SUM(AD16,AF16)</f>
        <v>4</v>
      </c>
      <c r="AB16" s="712"/>
      <c r="AC16" s="98">
        <f>AE16+AG16</f>
        <v>0</v>
      </c>
      <c r="AD16" s="101">
        <v>2</v>
      </c>
      <c r="AE16" s="279">
        <v>0</v>
      </c>
      <c r="AF16" s="101">
        <v>2</v>
      </c>
      <c r="AG16" s="279">
        <v>0</v>
      </c>
      <c r="AH16" s="713">
        <f t="shared" si="0"/>
        <v>39.93333333333333</v>
      </c>
      <c r="AI16" s="713"/>
      <c r="AJ16" s="714" t="s">
        <v>104</v>
      </c>
      <c r="AK16" s="714"/>
      <c r="AL16" s="715">
        <f t="shared" si="1"/>
        <v>19.322580645161292</v>
      </c>
      <c r="AM16" s="715"/>
      <c r="AN16" s="716">
        <v>0</v>
      </c>
      <c r="AO16" s="717"/>
    </row>
    <row r="17" spans="1:41" ht="18" customHeight="1" x14ac:dyDescent="0.15">
      <c r="A17" s="373" t="s">
        <v>114</v>
      </c>
      <c r="B17" s="373"/>
      <c r="C17" s="373"/>
      <c r="D17" s="373"/>
      <c r="E17" s="373"/>
      <c r="F17" s="373"/>
      <c r="G17" s="373"/>
      <c r="H17" s="373"/>
      <c r="I17" s="373"/>
      <c r="J17" s="373"/>
      <c r="K17" s="373"/>
      <c r="L17" s="373"/>
      <c r="M17" s="373"/>
      <c r="N17" s="373"/>
      <c r="O17" s="373"/>
      <c r="P17" s="373"/>
      <c r="Q17" s="373"/>
      <c r="S17" s="142"/>
      <c r="T17" s="142"/>
      <c r="U17" s="142"/>
      <c r="V17" s="142"/>
      <c r="W17" s="142"/>
      <c r="X17" s="142"/>
      <c r="Y17" s="142"/>
      <c r="Z17" s="142"/>
      <c r="AA17" s="142"/>
      <c r="AB17" s="142"/>
      <c r="AC17" s="142"/>
      <c r="AD17" s="142"/>
      <c r="AE17" s="142"/>
      <c r="AF17" s="142"/>
      <c r="AG17" s="142"/>
      <c r="AH17" s="142"/>
      <c r="AI17" s="142"/>
      <c r="AJ17" s="142"/>
      <c r="AK17" s="142"/>
      <c r="AM17" s="142"/>
      <c r="AN17" s="142"/>
      <c r="AO17" s="19" t="s">
        <v>115</v>
      </c>
    </row>
    <row r="18" spans="1:41" ht="18" customHeight="1" x14ac:dyDescent="0.15">
      <c r="A18" s="373" t="s">
        <v>242</v>
      </c>
      <c r="B18" s="373"/>
      <c r="C18" s="373"/>
      <c r="D18" s="373"/>
      <c r="E18" s="373"/>
      <c r="F18" s="373"/>
      <c r="G18" s="373"/>
      <c r="H18" s="373"/>
      <c r="I18" s="373"/>
      <c r="J18" s="373"/>
      <c r="K18" s="373"/>
      <c r="L18" s="373"/>
      <c r="M18" s="373"/>
      <c r="N18" s="373"/>
      <c r="O18" s="373"/>
      <c r="P18" s="373"/>
      <c r="Q18" s="373"/>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row>
    <row r="19" spans="1:41" ht="18" customHeight="1" x14ac:dyDescent="0.15">
      <c r="A19" s="373"/>
      <c r="B19" s="373"/>
      <c r="C19" s="373"/>
      <c r="D19" s="373"/>
      <c r="E19" s="373"/>
      <c r="F19" s="373"/>
      <c r="G19" s="373"/>
      <c r="H19" s="373"/>
      <c r="I19" s="373"/>
      <c r="J19" s="373"/>
      <c r="K19" s="373"/>
      <c r="L19" s="373"/>
      <c r="M19" s="373"/>
      <c r="N19" s="373"/>
      <c r="O19" s="373"/>
      <c r="P19" s="373"/>
      <c r="Q19" s="373"/>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row>
    <row r="20" spans="1:41" ht="18" customHeight="1" thickBot="1" x14ac:dyDescent="0.2">
      <c r="A20" s="373" t="s">
        <v>334</v>
      </c>
      <c r="B20" s="373"/>
      <c r="C20" s="373"/>
      <c r="D20" s="373"/>
      <c r="E20" s="373"/>
      <c r="F20" s="373"/>
      <c r="G20" s="373"/>
      <c r="H20" s="373"/>
      <c r="I20" s="373"/>
      <c r="J20" s="373"/>
      <c r="K20" s="373"/>
      <c r="L20" s="373"/>
      <c r="M20" s="373"/>
      <c r="N20" s="373"/>
      <c r="O20" s="373"/>
      <c r="P20" s="373"/>
      <c r="Q20" s="373"/>
      <c r="S20" s="142"/>
      <c r="T20" s="142"/>
      <c r="U20" s="142"/>
      <c r="V20" s="142"/>
      <c r="W20" s="142"/>
      <c r="X20" s="142"/>
      <c r="Y20" s="142"/>
      <c r="Z20" s="142"/>
      <c r="AA20" s="142"/>
      <c r="AB20" s="142"/>
      <c r="AC20" s="142"/>
      <c r="AD20" s="142"/>
      <c r="AE20" s="142"/>
      <c r="AF20" s="142"/>
      <c r="AG20" s="142"/>
      <c r="AH20" s="142"/>
      <c r="AI20" s="142"/>
      <c r="AJ20" s="142"/>
      <c r="AL20" s="142"/>
      <c r="AM20" s="142"/>
      <c r="AN20" s="142"/>
      <c r="AO20" s="19" t="s">
        <v>69</v>
      </c>
    </row>
    <row r="21" spans="1:41" ht="18" customHeight="1" x14ac:dyDescent="0.15">
      <c r="A21" s="718" t="s">
        <v>218</v>
      </c>
      <c r="B21" s="687" t="s">
        <v>116</v>
      </c>
      <c r="C21" s="688"/>
      <c r="D21" s="688"/>
      <c r="E21" s="688"/>
      <c r="F21" s="688"/>
      <c r="G21" s="688"/>
      <c r="H21" s="688"/>
      <c r="I21" s="689"/>
      <c r="J21" s="687" t="s">
        <v>391</v>
      </c>
      <c r="K21" s="688"/>
      <c r="L21" s="688"/>
      <c r="M21" s="688"/>
      <c r="N21" s="688"/>
      <c r="O21" s="688"/>
      <c r="P21" s="688"/>
      <c r="Q21" s="689"/>
      <c r="R21" s="691" t="s">
        <v>311</v>
      </c>
      <c r="S21" s="692"/>
      <c r="T21" s="692"/>
      <c r="U21" s="692"/>
      <c r="V21" s="692"/>
      <c r="W21" s="692"/>
      <c r="X21" s="692"/>
      <c r="Y21" s="693"/>
      <c r="Z21" s="691" t="s">
        <v>319</v>
      </c>
      <c r="AA21" s="692"/>
      <c r="AB21" s="692"/>
      <c r="AC21" s="692"/>
      <c r="AD21" s="692"/>
      <c r="AE21" s="692"/>
      <c r="AF21" s="692"/>
      <c r="AG21" s="693"/>
      <c r="AH21" s="691" t="s">
        <v>325</v>
      </c>
      <c r="AI21" s="692"/>
      <c r="AJ21" s="692"/>
      <c r="AK21" s="692"/>
      <c r="AL21" s="692"/>
      <c r="AM21" s="692"/>
      <c r="AN21" s="692"/>
      <c r="AO21" s="696"/>
    </row>
    <row r="22" spans="1:41" ht="18" customHeight="1" x14ac:dyDescent="0.15">
      <c r="A22" s="578"/>
      <c r="B22" s="537" t="s">
        <v>50</v>
      </c>
      <c r="C22" s="543"/>
      <c r="D22" s="566" t="s">
        <v>74</v>
      </c>
      <c r="E22" s="567"/>
      <c r="F22" s="537" t="s">
        <v>52</v>
      </c>
      <c r="G22" s="543"/>
      <c r="H22" s="537" t="s">
        <v>53</v>
      </c>
      <c r="I22" s="543"/>
      <c r="J22" s="537" t="s">
        <v>50</v>
      </c>
      <c r="K22" s="543"/>
      <c r="L22" s="566" t="s">
        <v>74</v>
      </c>
      <c r="M22" s="567"/>
      <c r="N22" s="537" t="s">
        <v>52</v>
      </c>
      <c r="O22" s="543"/>
      <c r="P22" s="537" t="s">
        <v>53</v>
      </c>
      <c r="Q22" s="543"/>
      <c r="R22" s="694" t="s">
        <v>50</v>
      </c>
      <c r="S22" s="695"/>
      <c r="T22" s="694" t="s">
        <v>74</v>
      </c>
      <c r="U22" s="695"/>
      <c r="V22" s="694" t="s">
        <v>52</v>
      </c>
      <c r="W22" s="695"/>
      <c r="X22" s="694" t="s">
        <v>53</v>
      </c>
      <c r="Y22" s="695"/>
      <c r="Z22" s="694" t="s">
        <v>50</v>
      </c>
      <c r="AA22" s="695"/>
      <c r="AB22" s="694" t="s">
        <v>74</v>
      </c>
      <c r="AC22" s="695"/>
      <c r="AD22" s="694" t="s">
        <v>52</v>
      </c>
      <c r="AE22" s="695"/>
      <c r="AF22" s="694" t="s">
        <v>53</v>
      </c>
      <c r="AG22" s="695"/>
      <c r="AH22" s="694" t="s">
        <v>50</v>
      </c>
      <c r="AI22" s="695"/>
      <c r="AJ22" s="694" t="s">
        <v>74</v>
      </c>
      <c r="AK22" s="695"/>
      <c r="AL22" s="694" t="s">
        <v>52</v>
      </c>
      <c r="AM22" s="695"/>
      <c r="AN22" s="694" t="s">
        <v>53</v>
      </c>
      <c r="AO22" s="697"/>
    </row>
    <row r="23" spans="1:41" ht="18" customHeight="1" x14ac:dyDescent="0.15">
      <c r="A23" s="3" t="s">
        <v>265</v>
      </c>
      <c r="B23" s="102">
        <v>127</v>
      </c>
      <c r="C23" s="93">
        <v>15</v>
      </c>
      <c r="D23" s="103">
        <v>4721</v>
      </c>
      <c r="E23" s="42">
        <v>235</v>
      </c>
      <c r="F23" s="103">
        <v>2230</v>
      </c>
      <c r="G23" s="93">
        <v>232</v>
      </c>
      <c r="H23" s="103">
        <v>2491</v>
      </c>
      <c r="I23" s="93">
        <v>3</v>
      </c>
      <c r="J23" s="46">
        <v>42</v>
      </c>
      <c r="K23" s="93">
        <v>3</v>
      </c>
      <c r="L23" s="40">
        <v>1553</v>
      </c>
      <c r="M23" s="93">
        <v>34</v>
      </c>
      <c r="N23" s="104">
        <v>728</v>
      </c>
      <c r="O23" s="105">
        <v>34</v>
      </c>
      <c r="P23" s="104">
        <v>825</v>
      </c>
      <c r="Q23" s="138">
        <v>0</v>
      </c>
      <c r="R23" s="46">
        <v>42</v>
      </c>
      <c r="S23" s="42">
        <v>5</v>
      </c>
      <c r="T23" s="48">
        <v>1608</v>
      </c>
      <c r="U23" s="49">
        <v>72</v>
      </c>
      <c r="V23" s="46">
        <v>761</v>
      </c>
      <c r="W23" s="42">
        <v>72</v>
      </c>
      <c r="X23" s="46">
        <v>847</v>
      </c>
      <c r="Y23" s="137">
        <v>0</v>
      </c>
      <c r="Z23" s="46">
        <v>43</v>
      </c>
      <c r="AA23" s="42">
        <v>3</v>
      </c>
      <c r="AB23" s="48">
        <v>1560</v>
      </c>
      <c r="AC23" s="49">
        <v>55</v>
      </c>
      <c r="AD23" s="46">
        <v>741</v>
      </c>
      <c r="AE23" s="42">
        <v>53</v>
      </c>
      <c r="AF23" s="46">
        <v>819</v>
      </c>
      <c r="AG23" s="148">
        <v>2</v>
      </c>
      <c r="AH23" s="47">
        <v>0</v>
      </c>
      <c r="AI23" s="42">
        <v>4</v>
      </c>
      <c r="AJ23" s="47">
        <v>0</v>
      </c>
      <c r="AK23" s="42">
        <v>74</v>
      </c>
      <c r="AL23" s="47">
        <v>0</v>
      </c>
      <c r="AM23" s="42">
        <v>73</v>
      </c>
      <c r="AN23" s="47">
        <v>0</v>
      </c>
      <c r="AO23" s="50">
        <v>1</v>
      </c>
    </row>
    <row r="24" spans="1:41" ht="18" customHeight="1" x14ac:dyDescent="0.15">
      <c r="A24" s="4" t="s">
        <v>248</v>
      </c>
      <c r="B24" s="102">
        <v>125</v>
      </c>
      <c r="C24" s="106">
        <v>14</v>
      </c>
      <c r="D24" s="48">
        <v>4566</v>
      </c>
      <c r="E24" s="49">
        <v>225</v>
      </c>
      <c r="F24" s="48">
        <v>2140</v>
      </c>
      <c r="G24" s="49">
        <v>221</v>
      </c>
      <c r="H24" s="48">
        <v>2426</v>
      </c>
      <c r="I24" s="49">
        <v>4</v>
      </c>
      <c r="J24" s="46">
        <v>41</v>
      </c>
      <c r="K24" s="42">
        <v>2</v>
      </c>
      <c r="L24" s="48">
        <v>1517</v>
      </c>
      <c r="M24" s="49">
        <v>35</v>
      </c>
      <c r="N24" s="48">
        <v>712</v>
      </c>
      <c r="O24" s="49">
        <v>33</v>
      </c>
      <c r="P24" s="48">
        <v>805</v>
      </c>
      <c r="Q24" s="105">
        <v>2</v>
      </c>
      <c r="R24" s="189">
        <v>42</v>
      </c>
      <c r="S24" s="42">
        <v>3</v>
      </c>
      <c r="T24" s="48">
        <v>1511</v>
      </c>
      <c r="U24" s="49">
        <v>55</v>
      </c>
      <c r="V24" s="46">
        <v>709</v>
      </c>
      <c r="W24" s="42">
        <v>55</v>
      </c>
      <c r="X24" s="46">
        <v>802</v>
      </c>
      <c r="Y24" s="137">
        <v>0</v>
      </c>
      <c r="Z24" s="189">
        <v>42</v>
      </c>
      <c r="AA24" s="42">
        <v>4</v>
      </c>
      <c r="AB24" s="48">
        <v>1538</v>
      </c>
      <c r="AC24" s="49">
        <v>57</v>
      </c>
      <c r="AD24" s="46">
        <v>719</v>
      </c>
      <c r="AE24" s="42">
        <v>56</v>
      </c>
      <c r="AF24" s="46">
        <v>819</v>
      </c>
      <c r="AG24" s="136">
        <v>1</v>
      </c>
      <c r="AH24" s="47">
        <v>0</v>
      </c>
      <c r="AI24" s="42">
        <v>5</v>
      </c>
      <c r="AJ24" s="47">
        <v>0</v>
      </c>
      <c r="AK24" s="42">
        <v>78</v>
      </c>
      <c r="AL24" s="47">
        <v>0</v>
      </c>
      <c r="AM24" s="42">
        <v>77</v>
      </c>
      <c r="AN24" s="47">
        <v>0</v>
      </c>
      <c r="AO24" s="50">
        <v>1</v>
      </c>
    </row>
    <row r="25" spans="1:41" s="5" customFormat="1" ht="18" customHeight="1" x14ac:dyDescent="0.15">
      <c r="A25" s="4">
        <v>2</v>
      </c>
      <c r="B25" s="102">
        <v>124</v>
      </c>
      <c r="C25" s="106">
        <v>12</v>
      </c>
      <c r="D25" s="48">
        <v>4408</v>
      </c>
      <c r="E25" s="49">
        <v>172</v>
      </c>
      <c r="F25" s="48">
        <v>2104</v>
      </c>
      <c r="G25" s="49">
        <v>170</v>
      </c>
      <c r="H25" s="48">
        <v>2304</v>
      </c>
      <c r="I25" s="49">
        <v>2</v>
      </c>
      <c r="J25" s="189">
        <v>41</v>
      </c>
      <c r="K25" s="42">
        <v>2</v>
      </c>
      <c r="L25" s="48">
        <v>1490</v>
      </c>
      <c r="M25" s="49">
        <v>23</v>
      </c>
      <c r="N25" s="48">
        <v>744</v>
      </c>
      <c r="O25" s="49">
        <v>22</v>
      </c>
      <c r="P25" s="48">
        <v>746</v>
      </c>
      <c r="Q25" s="105">
        <v>1</v>
      </c>
      <c r="R25" s="46">
        <v>41</v>
      </c>
      <c r="S25" s="42">
        <v>3</v>
      </c>
      <c r="T25" s="48">
        <v>1471</v>
      </c>
      <c r="U25" s="49">
        <v>50</v>
      </c>
      <c r="V25" s="46">
        <v>686</v>
      </c>
      <c r="W25" s="42">
        <v>50</v>
      </c>
      <c r="X25" s="46">
        <v>785</v>
      </c>
      <c r="Y25" s="10">
        <v>0</v>
      </c>
      <c r="Z25" s="46">
        <v>42</v>
      </c>
      <c r="AA25" s="42">
        <v>2</v>
      </c>
      <c r="AB25" s="48">
        <v>1447</v>
      </c>
      <c r="AC25" s="49">
        <v>34</v>
      </c>
      <c r="AD25" s="46">
        <v>674</v>
      </c>
      <c r="AE25" s="42">
        <v>34</v>
      </c>
      <c r="AF25" s="46">
        <v>773</v>
      </c>
      <c r="AG25" s="137">
        <v>0</v>
      </c>
      <c r="AH25" s="47">
        <v>0</v>
      </c>
      <c r="AI25" s="42">
        <v>5</v>
      </c>
      <c r="AJ25" s="47">
        <v>0</v>
      </c>
      <c r="AK25" s="42">
        <v>65</v>
      </c>
      <c r="AL25" s="47">
        <v>0</v>
      </c>
      <c r="AM25" s="42">
        <v>64</v>
      </c>
      <c r="AN25" s="47">
        <v>0</v>
      </c>
      <c r="AO25" s="50">
        <v>1</v>
      </c>
    </row>
    <row r="26" spans="1:41" s="5" customFormat="1" ht="18" customHeight="1" x14ac:dyDescent="0.15">
      <c r="A26" s="4">
        <v>3</v>
      </c>
      <c r="B26" s="102">
        <v>123</v>
      </c>
      <c r="C26" s="106">
        <v>10</v>
      </c>
      <c r="D26" s="48">
        <v>4334</v>
      </c>
      <c r="E26" s="49">
        <v>122</v>
      </c>
      <c r="F26" s="48">
        <v>2079</v>
      </c>
      <c r="G26" s="49">
        <v>120</v>
      </c>
      <c r="H26" s="48">
        <v>2255</v>
      </c>
      <c r="I26" s="49">
        <v>2</v>
      </c>
      <c r="J26" s="189">
        <v>41</v>
      </c>
      <c r="K26" s="42">
        <v>2</v>
      </c>
      <c r="L26" s="48">
        <v>1447</v>
      </c>
      <c r="M26" s="49">
        <v>24</v>
      </c>
      <c r="N26" s="48">
        <v>696</v>
      </c>
      <c r="O26" s="49">
        <v>23</v>
      </c>
      <c r="P26" s="48">
        <v>751</v>
      </c>
      <c r="Q26" s="105">
        <v>1</v>
      </c>
      <c r="R26" s="46">
        <v>41</v>
      </c>
      <c r="S26" s="42">
        <v>2</v>
      </c>
      <c r="T26" s="48">
        <v>1456</v>
      </c>
      <c r="U26" s="49">
        <v>30</v>
      </c>
      <c r="V26" s="46">
        <v>721</v>
      </c>
      <c r="W26" s="42">
        <v>30</v>
      </c>
      <c r="X26" s="46">
        <v>735</v>
      </c>
      <c r="Y26" s="10">
        <v>0</v>
      </c>
      <c r="Z26" s="46">
        <v>41</v>
      </c>
      <c r="AA26" s="42">
        <v>2</v>
      </c>
      <c r="AB26" s="48">
        <v>1431</v>
      </c>
      <c r="AC26" s="49">
        <v>31</v>
      </c>
      <c r="AD26" s="46">
        <v>662</v>
      </c>
      <c r="AE26" s="42">
        <v>31</v>
      </c>
      <c r="AF26" s="46">
        <v>769</v>
      </c>
      <c r="AG26" s="137">
        <v>0</v>
      </c>
      <c r="AH26" s="47">
        <v>0</v>
      </c>
      <c r="AI26" s="42">
        <v>4</v>
      </c>
      <c r="AJ26" s="47">
        <v>0</v>
      </c>
      <c r="AK26" s="42">
        <v>37</v>
      </c>
      <c r="AL26" s="47">
        <v>0</v>
      </c>
      <c r="AM26" s="42">
        <v>36</v>
      </c>
      <c r="AN26" s="47">
        <v>0</v>
      </c>
      <c r="AO26" s="50">
        <v>1</v>
      </c>
    </row>
    <row r="27" spans="1:41" s="5" customFormat="1" ht="18" customHeight="1" x14ac:dyDescent="0.15">
      <c r="A27" s="4">
        <v>4</v>
      </c>
      <c r="B27" s="39">
        <v>123</v>
      </c>
      <c r="C27" s="271">
        <v>10</v>
      </c>
      <c r="D27" s="103">
        <v>4330</v>
      </c>
      <c r="E27" s="271">
        <v>90</v>
      </c>
      <c r="F27" s="115">
        <v>2137</v>
      </c>
      <c r="G27" s="271">
        <v>90</v>
      </c>
      <c r="H27" s="115">
        <v>2193</v>
      </c>
      <c r="I27" s="271">
        <v>0</v>
      </c>
      <c r="J27" s="102">
        <v>41</v>
      </c>
      <c r="K27" s="271">
        <v>2</v>
      </c>
      <c r="L27" s="115">
        <v>1569</v>
      </c>
      <c r="M27" s="271">
        <v>14</v>
      </c>
      <c r="N27" s="115">
        <v>787</v>
      </c>
      <c r="O27" s="271">
        <v>14</v>
      </c>
      <c r="P27" s="115">
        <v>782</v>
      </c>
      <c r="Q27" s="271">
        <v>0</v>
      </c>
      <c r="R27" s="102">
        <f t="shared" ref="R27:AO27" si="2">SUM(R29:R34)</f>
        <v>41</v>
      </c>
      <c r="S27" s="271">
        <f t="shared" si="2"/>
        <v>3</v>
      </c>
      <c r="T27" s="115">
        <f t="shared" si="2"/>
        <v>1374</v>
      </c>
      <c r="U27" s="271">
        <f t="shared" si="2"/>
        <v>35</v>
      </c>
      <c r="V27" s="102">
        <f t="shared" si="2"/>
        <v>663</v>
      </c>
      <c r="W27" s="271">
        <f t="shared" si="2"/>
        <v>35</v>
      </c>
      <c r="X27" s="102">
        <f t="shared" si="2"/>
        <v>711</v>
      </c>
      <c r="Y27" s="271">
        <f t="shared" si="2"/>
        <v>0</v>
      </c>
      <c r="Z27" s="102">
        <f t="shared" si="2"/>
        <v>41</v>
      </c>
      <c r="AA27" s="271">
        <f t="shared" si="2"/>
        <v>2</v>
      </c>
      <c r="AB27" s="115">
        <f t="shared" si="2"/>
        <v>1387</v>
      </c>
      <c r="AC27" s="271">
        <f t="shared" si="2"/>
        <v>16</v>
      </c>
      <c r="AD27" s="102">
        <f t="shared" si="2"/>
        <v>687</v>
      </c>
      <c r="AE27" s="271">
        <f t="shared" si="2"/>
        <v>16</v>
      </c>
      <c r="AF27" s="102">
        <f t="shared" si="2"/>
        <v>700</v>
      </c>
      <c r="AG27" s="271">
        <f t="shared" si="2"/>
        <v>0</v>
      </c>
      <c r="AH27" s="47">
        <f t="shared" si="2"/>
        <v>0</v>
      </c>
      <c r="AI27" s="42">
        <f t="shared" si="2"/>
        <v>3</v>
      </c>
      <c r="AJ27" s="47">
        <f t="shared" si="2"/>
        <v>0</v>
      </c>
      <c r="AK27" s="42">
        <f t="shared" si="2"/>
        <v>25</v>
      </c>
      <c r="AL27" s="47">
        <f t="shared" si="2"/>
        <v>0</v>
      </c>
      <c r="AM27" s="42">
        <f t="shared" si="2"/>
        <v>25</v>
      </c>
      <c r="AN27" s="47">
        <f t="shared" si="2"/>
        <v>0</v>
      </c>
      <c r="AO27" s="50">
        <f t="shared" si="2"/>
        <v>0</v>
      </c>
    </row>
    <row r="28" spans="1:41" ht="9" customHeight="1" x14ac:dyDescent="0.15">
      <c r="A28" s="143"/>
      <c r="B28" s="102"/>
      <c r="C28" s="133"/>
      <c r="D28" s="391"/>
      <c r="E28" s="120"/>
      <c r="F28" s="391"/>
      <c r="G28" s="120"/>
      <c r="H28" s="115"/>
      <c r="I28" s="120"/>
      <c r="J28" s="116"/>
      <c r="K28" s="120"/>
      <c r="L28" s="391"/>
      <c r="M28" s="120"/>
      <c r="N28" s="391"/>
      <c r="O28" s="120"/>
      <c r="P28" s="391"/>
      <c r="Q28" s="120"/>
      <c r="R28" s="46"/>
      <c r="S28" s="42"/>
      <c r="T28" s="243"/>
      <c r="U28" s="42"/>
      <c r="V28" s="46"/>
      <c r="W28" s="42"/>
      <c r="X28" s="46"/>
      <c r="Y28" s="42"/>
      <c r="Z28" s="46"/>
      <c r="AA28" s="244"/>
      <c r="AB28" s="243"/>
      <c r="AC28" s="42"/>
      <c r="AD28" s="46"/>
      <c r="AE28" s="120"/>
      <c r="AF28" s="46"/>
      <c r="AG28" s="42"/>
      <c r="AH28" s="47"/>
      <c r="AI28" s="42"/>
      <c r="AJ28" s="47"/>
      <c r="AK28" s="42"/>
      <c r="AL28" s="280"/>
      <c r="AM28" s="93"/>
      <c r="AN28" s="280"/>
      <c r="AO28" s="281"/>
    </row>
    <row r="29" spans="1:41" s="6" customFormat="1" ht="21" customHeight="1" x14ac:dyDescent="0.15">
      <c r="A29" s="54" t="s">
        <v>409</v>
      </c>
      <c r="B29" s="46">
        <v>27</v>
      </c>
      <c r="C29" s="146">
        <v>0</v>
      </c>
      <c r="D29" s="48">
        <v>1068</v>
      </c>
      <c r="E29" s="146">
        <v>0</v>
      </c>
      <c r="F29" s="391">
        <v>440</v>
      </c>
      <c r="G29" s="146">
        <v>0</v>
      </c>
      <c r="H29" s="391">
        <v>628</v>
      </c>
      <c r="I29" s="146">
        <v>0</v>
      </c>
      <c r="J29" s="46">
        <v>9</v>
      </c>
      <c r="K29" s="10">
        <v>0</v>
      </c>
      <c r="L29" s="391">
        <v>361</v>
      </c>
      <c r="M29" s="10">
        <v>0</v>
      </c>
      <c r="N29" s="391">
        <v>161</v>
      </c>
      <c r="O29" s="10">
        <v>0</v>
      </c>
      <c r="P29" s="391">
        <v>200</v>
      </c>
      <c r="Q29" s="10">
        <v>0</v>
      </c>
      <c r="R29" s="46" ph="1">
        <v>9</v>
      </c>
      <c r="S29" s="10">
        <v>0</v>
      </c>
      <c r="T29" s="243">
        <v>353</v>
      </c>
      <c r="U29" s="10">
        <f>SUM(W29+Y29)</f>
        <v>0</v>
      </c>
      <c r="V29" s="46">
        <v>139</v>
      </c>
      <c r="W29" s="10">
        <v>0</v>
      </c>
      <c r="X29" s="46">
        <v>214</v>
      </c>
      <c r="Y29" s="10">
        <v>0</v>
      </c>
      <c r="Z29" s="46">
        <v>9</v>
      </c>
      <c r="AA29" s="273">
        <v>0</v>
      </c>
      <c r="AB29" s="243">
        <v>354</v>
      </c>
      <c r="AC29" s="10">
        <f>SUM(AE29+AG29)</f>
        <v>0</v>
      </c>
      <c r="AD29" s="46">
        <v>140</v>
      </c>
      <c r="AE29" s="10">
        <v>0</v>
      </c>
      <c r="AF29" s="46">
        <v>214</v>
      </c>
      <c r="AG29" s="10">
        <v>0</v>
      </c>
      <c r="AH29" s="47">
        <v>0</v>
      </c>
      <c r="AI29" s="10">
        <v>0</v>
      </c>
      <c r="AJ29" s="47">
        <v>0</v>
      </c>
      <c r="AK29" s="10">
        <v>0</v>
      </c>
      <c r="AL29" s="47">
        <v>0</v>
      </c>
      <c r="AM29" s="10">
        <v>0</v>
      </c>
      <c r="AN29" s="47">
        <v>0</v>
      </c>
      <c r="AO29" s="282">
        <v>0</v>
      </c>
    </row>
    <row r="30" spans="1:41" s="6" customFormat="1" ht="21" customHeight="1" x14ac:dyDescent="0.15">
      <c r="A30" s="54" t="s">
        <v>223</v>
      </c>
      <c r="B30" s="46">
        <v>21</v>
      </c>
      <c r="C30" s="146">
        <v>0</v>
      </c>
      <c r="D30" s="48">
        <v>687</v>
      </c>
      <c r="E30" s="146">
        <v>0</v>
      </c>
      <c r="F30" s="391">
        <v>252</v>
      </c>
      <c r="G30" s="146">
        <v>0</v>
      </c>
      <c r="H30" s="391">
        <v>435</v>
      </c>
      <c r="I30" s="146">
        <v>0</v>
      </c>
      <c r="J30" s="46">
        <v>7</v>
      </c>
      <c r="K30" s="10">
        <v>0</v>
      </c>
      <c r="L30" s="391">
        <v>274</v>
      </c>
      <c r="M30" s="10">
        <v>0</v>
      </c>
      <c r="N30" s="391">
        <v>113</v>
      </c>
      <c r="O30" s="10">
        <v>0</v>
      </c>
      <c r="P30" s="391">
        <v>161</v>
      </c>
      <c r="Q30" s="10">
        <v>0</v>
      </c>
      <c r="R30" s="46" ph="1">
        <v>7</v>
      </c>
      <c r="S30" s="10">
        <v>0</v>
      </c>
      <c r="T30" s="243">
        <f>SUM(V30+X30)</f>
        <v>201</v>
      </c>
      <c r="U30" s="10">
        <f>SUM(W30+Y30)</f>
        <v>0</v>
      </c>
      <c r="V30" s="46">
        <v>75</v>
      </c>
      <c r="W30" s="10">
        <v>0</v>
      </c>
      <c r="X30" s="46">
        <v>126</v>
      </c>
      <c r="Y30" s="10">
        <v>0</v>
      </c>
      <c r="Z30" s="46">
        <v>7</v>
      </c>
      <c r="AA30" s="273">
        <v>0</v>
      </c>
      <c r="AB30" s="243">
        <f>SUM(AD30+AF30)</f>
        <v>212</v>
      </c>
      <c r="AC30" s="10">
        <f>SUM(AE30+AG30)</f>
        <v>0</v>
      </c>
      <c r="AD30" s="46">
        <v>64</v>
      </c>
      <c r="AE30" s="10">
        <v>0</v>
      </c>
      <c r="AF30" s="46">
        <v>148</v>
      </c>
      <c r="AG30" s="10">
        <v>0</v>
      </c>
      <c r="AH30" s="47">
        <v>0</v>
      </c>
      <c r="AI30" s="10">
        <v>0</v>
      </c>
      <c r="AJ30" s="47">
        <v>0</v>
      </c>
      <c r="AK30" s="10">
        <v>0</v>
      </c>
      <c r="AL30" s="47">
        <v>0</v>
      </c>
      <c r="AM30" s="10">
        <v>0</v>
      </c>
      <c r="AN30" s="47">
        <v>0</v>
      </c>
      <c r="AO30" s="283">
        <v>0</v>
      </c>
    </row>
    <row r="31" spans="1:41" s="6" customFormat="1" ht="21" customHeight="1" x14ac:dyDescent="0.15">
      <c r="A31" s="54" t="s">
        <v>260</v>
      </c>
      <c r="B31" s="46">
        <v>21</v>
      </c>
      <c r="C31" s="146">
        <v>10</v>
      </c>
      <c r="D31" s="48">
        <v>578</v>
      </c>
      <c r="E31" s="146">
        <v>90</v>
      </c>
      <c r="F31" s="391">
        <v>453</v>
      </c>
      <c r="G31" s="146">
        <v>90</v>
      </c>
      <c r="H31" s="391">
        <v>125</v>
      </c>
      <c r="I31" s="146">
        <v>0</v>
      </c>
      <c r="J31" s="46">
        <v>7</v>
      </c>
      <c r="K31" s="41">
        <v>2</v>
      </c>
      <c r="L31" s="391">
        <v>213</v>
      </c>
      <c r="M31" s="41">
        <v>14</v>
      </c>
      <c r="N31" s="391">
        <v>166</v>
      </c>
      <c r="O31" s="41">
        <v>14</v>
      </c>
      <c r="P31" s="391">
        <v>47</v>
      </c>
      <c r="Q31" s="10">
        <v>0</v>
      </c>
      <c r="R31" s="46">
        <v>7</v>
      </c>
      <c r="S31" s="41">
        <v>3</v>
      </c>
      <c r="T31" s="243">
        <v>186</v>
      </c>
      <c r="U31" s="41">
        <v>35</v>
      </c>
      <c r="V31" s="46">
        <v>149</v>
      </c>
      <c r="W31" s="41">
        <v>35</v>
      </c>
      <c r="X31" s="46">
        <v>37</v>
      </c>
      <c r="Y31" s="284">
        <v>0</v>
      </c>
      <c r="Z31" s="46">
        <v>7</v>
      </c>
      <c r="AA31" s="93">
        <v>2</v>
      </c>
      <c r="AB31" s="243">
        <v>179</v>
      </c>
      <c r="AC31" s="41">
        <v>16</v>
      </c>
      <c r="AD31" s="46">
        <v>138</v>
      </c>
      <c r="AE31" s="41">
        <v>16</v>
      </c>
      <c r="AF31" s="46">
        <v>41</v>
      </c>
      <c r="AG31" s="10">
        <v>0</v>
      </c>
      <c r="AH31" s="47">
        <v>0</v>
      </c>
      <c r="AI31" s="41">
        <v>3</v>
      </c>
      <c r="AJ31" s="47">
        <v>0</v>
      </c>
      <c r="AK31" s="41">
        <v>25</v>
      </c>
      <c r="AL31" s="47">
        <v>0</v>
      </c>
      <c r="AM31" s="41">
        <v>25</v>
      </c>
      <c r="AN31" s="47">
        <v>0</v>
      </c>
      <c r="AO31" s="283">
        <v>0</v>
      </c>
    </row>
    <row r="32" spans="1:41" s="6" customFormat="1" ht="21" customHeight="1" x14ac:dyDescent="0.15">
      <c r="A32" s="54" t="s">
        <v>410</v>
      </c>
      <c r="B32" s="46">
        <v>18</v>
      </c>
      <c r="C32" s="146">
        <v>0</v>
      </c>
      <c r="D32" s="48">
        <v>679</v>
      </c>
      <c r="E32" s="146">
        <v>0</v>
      </c>
      <c r="F32" s="391">
        <v>299</v>
      </c>
      <c r="G32" s="146">
        <v>0</v>
      </c>
      <c r="H32" s="391">
        <v>380</v>
      </c>
      <c r="I32" s="146">
        <v>0</v>
      </c>
      <c r="J32" s="46">
        <v>6</v>
      </c>
      <c r="K32" s="397">
        <v>0</v>
      </c>
      <c r="L32" s="391">
        <v>243</v>
      </c>
      <c r="M32" s="10">
        <v>0</v>
      </c>
      <c r="N32" s="391">
        <v>112</v>
      </c>
      <c r="O32" s="10">
        <v>0</v>
      </c>
      <c r="P32" s="391">
        <v>131</v>
      </c>
      <c r="Q32" s="10">
        <v>0</v>
      </c>
      <c r="R32" s="46">
        <v>6</v>
      </c>
      <c r="S32" s="10">
        <v>0</v>
      </c>
      <c r="T32" s="243">
        <v>215</v>
      </c>
      <c r="U32" s="10">
        <v>0</v>
      </c>
      <c r="V32" s="46">
        <v>94</v>
      </c>
      <c r="W32" s="10">
        <v>0</v>
      </c>
      <c r="X32" s="46">
        <v>121</v>
      </c>
      <c r="Y32" s="10">
        <v>0</v>
      </c>
      <c r="Z32" s="46">
        <v>6</v>
      </c>
      <c r="AA32" s="273">
        <v>0</v>
      </c>
      <c r="AB32" s="243">
        <v>221</v>
      </c>
      <c r="AC32" s="10">
        <f>SUM(AE32+AG32)</f>
        <v>0</v>
      </c>
      <c r="AD32" s="46">
        <v>93</v>
      </c>
      <c r="AE32" s="273">
        <v>0</v>
      </c>
      <c r="AF32" s="46">
        <v>128</v>
      </c>
      <c r="AG32" s="273">
        <v>0</v>
      </c>
      <c r="AH32" s="47">
        <v>0</v>
      </c>
      <c r="AI32" s="10">
        <v>0</v>
      </c>
      <c r="AJ32" s="47">
        <v>0</v>
      </c>
      <c r="AK32" s="10">
        <v>0</v>
      </c>
      <c r="AL32" s="47">
        <v>0</v>
      </c>
      <c r="AM32" s="10">
        <v>0</v>
      </c>
      <c r="AN32" s="47">
        <v>0</v>
      </c>
      <c r="AO32" s="283">
        <v>0</v>
      </c>
    </row>
    <row r="33" spans="1:41" s="6" customFormat="1" ht="21" customHeight="1" x14ac:dyDescent="0.15">
      <c r="A33" s="54" t="s">
        <v>259</v>
      </c>
      <c r="B33" s="46">
        <v>21</v>
      </c>
      <c r="C33" s="146">
        <v>0</v>
      </c>
      <c r="D33" s="48">
        <v>719</v>
      </c>
      <c r="E33" s="146">
        <v>0</v>
      </c>
      <c r="F33" s="391">
        <v>393</v>
      </c>
      <c r="G33" s="146">
        <v>0</v>
      </c>
      <c r="H33" s="391">
        <v>326</v>
      </c>
      <c r="I33" s="146">
        <v>0</v>
      </c>
      <c r="J33" s="46">
        <v>7</v>
      </c>
      <c r="K33" s="10">
        <v>0</v>
      </c>
      <c r="L33" s="391">
        <v>278</v>
      </c>
      <c r="M33" s="10">
        <v>0</v>
      </c>
      <c r="N33" s="391">
        <v>153</v>
      </c>
      <c r="O33" s="10">
        <v>0</v>
      </c>
      <c r="P33" s="391">
        <v>125</v>
      </c>
      <c r="Q33" s="10">
        <v>0</v>
      </c>
      <c r="R33" s="46">
        <v>7</v>
      </c>
      <c r="S33" s="10">
        <v>0</v>
      </c>
      <c r="T33" s="243">
        <f>SUM(V33+X33)</f>
        <v>223</v>
      </c>
      <c r="U33" s="10">
        <v>0</v>
      </c>
      <c r="V33" s="46">
        <v>106</v>
      </c>
      <c r="W33" s="10">
        <v>0</v>
      </c>
      <c r="X33" s="46">
        <v>117</v>
      </c>
      <c r="Y33" s="10">
        <v>0</v>
      </c>
      <c r="Z33" s="46">
        <v>7</v>
      </c>
      <c r="AA33" s="10">
        <v>0</v>
      </c>
      <c r="AB33" s="243">
        <f>SUM(AD33+AF33)</f>
        <v>218</v>
      </c>
      <c r="AC33" s="10">
        <f>SUM(AE33+AG33)</f>
        <v>0</v>
      </c>
      <c r="AD33" s="46">
        <v>134</v>
      </c>
      <c r="AE33" s="10">
        <v>0</v>
      </c>
      <c r="AF33" s="46">
        <v>84</v>
      </c>
      <c r="AG33" s="10">
        <v>0</v>
      </c>
      <c r="AH33" s="47">
        <v>0</v>
      </c>
      <c r="AI33" s="10">
        <v>0</v>
      </c>
      <c r="AJ33" s="47">
        <v>0</v>
      </c>
      <c r="AK33" s="10">
        <v>0</v>
      </c>
      <c r="AL33" s="47">
        <v>0</v>
      </c>
      <c r="AM33" s="10">
        <v>0</v>
      </c>
      <c r="AN33" s="47">
        <v>0</v>
      </c>
      <c r="AO33" s="282">
        <v>0</v>
      </c>
    </row>
    <row r="34" spans="1:41" s="6" customFormat="1" ht="21" customHeight="1" thickBot="1" x14ac:dyDescent="0.2">
      <c r="A34" s="96" t="s">
        <v>412</v>
      </c>
      <c r="B34" s="107">
        <v>15</v>
      </c>
      <c r="C34" s="147">
        <v>0</v>
      </c>
      <c r="D34" s="119">
        <v>599</v>
      </c>
      <c r="E34" s="147">
        <v>0</v>
      </c>
      <c r="F34" s="101">
        <v>300</v>
      </c>
      <c r="G34" s="147">
        <v>0</v>
      </c>
      <c r="H34" s="101">
        <v>299</v>
      </c>
      <c r="I34" s="147">
        <v>0</v>
      </c>
      <c r="J34" s="157">
        <v>5</v>
      </c>
      <c r="K34" s="158">
        <v>0</v>
      </c>
      <c r="L34" s="101">
        <v>200</v>
      </c>
      <c r="M34" s="109">
        <v>0</v>
      </c>
      <c r="N34" s="101">
        <v>82</v>
      </c>
      <c r="O34" s="109">
        <v>0</v>
      </c>
      <c r="P34" s="101">
        <v>118</v>
      </c>
      <c r="Q34" s="109">
        <v>0</v>
      </c>
      <c r="R34" s="285">
        <v>5</v>
      </c>
      <c r="S34" s="109">
        <v>0</v>
      </c>
      <c r="T34" s="101">
        <f>SUM(V34+X34)</f>
        <v>196</v>
      </c>
      <c r="U34" s="109">
        <f>SUM(W34+Y34)</f>
        <v>0</v>
      </c>
      <c r="V34" s="286">
        <v>100</v>
      </c>
      <c r="W34" s="109">
        <v>0</v>
      </c>
      <c r="X34" s="286">
        <v>96</v>
      </c>
      <c r="Y34" s="109">
        <v>0</v>
      </c>
      <c r="Z34" s="286">
        <v>5</v>
      </c>
      <c r="AA34" s="279">
        <v>0</v>
      </c>
      <c r="AB34" s="101">
        <f>SUM(AD34+AF34)</f>
        <v>203</v>
      </c>
      <c r="AC34" s="109">
        <f>SUM(AE34+AG34)</f>
        <v>0</v>
      </c>
      <c r="AD34" s="286">
        <v>118</v>
      </c>
      <c r="AE34" s="109">
        <v>0</v>
      </c>
      <c r="AF34" s="286">
        <v>85</v>
      </c>
      <c r="AG34" s="109">
        <v>0</v>
      </c>
      <c r="AH34" s="47">
        <v>0</v>
      </c>
      <c r="AI34" s="10">
        <v>0</v>
      </c>
      <c r="AJ34" s="47">
        <v>0</v>
      </c>
      <c r="AK34" s="10">
        <f>SUM(AM34+AO34)</f>
        <v>0</v>
      </c>
      <c r="AL34" s="47">
        <v>0</v>
      </c>
      <c r="AM34" s="10">
        <v>0</v>
      </c>
      <c r="AN34" s="47">
        <v>0</v>
      </c>
      <c r="AO34" s="283">
        <v>0</v>
      </c>
    </row>
    <row r="35" spans="1:41" ht="18" customHeight="1" x14ac:dyDescent="0.15">
      <c r="A35" s="373" t="s">
        <v>114</v>
      </c>
      <c r="B35" s="373"/>
      <c r="C35" s="373"/>
      <c r="D35" s="373"/>
      <c r="E35" s="373"/>
      <c r="F35" s="373"/>
      <c r="G35" s="373"/>
      <c r="H35" s="373"/>
      <c r="I35" s="373"/>
      <c r="J35" s="373"/>
      <c r="K35" s="373"/>
      <c r="L35" s="373"/>
      <c r="M35" s="144"/>
      <c r="N35" s="373"/>
      <c r="O35" s="373"/>
      <c r="P35" s="373"/>
      <c r="Q35" s="373"/>
      <c r="S35" s="142"/>
      <c r="T35" s="142"/>
      <c r="U35" s="142"/>
      <c r="V35" s="142"/>
      <c r="W35" s="142"/>
      <c r="X35" s="142"/>
      <c r="Y35" s="142"/>
      <c r="Z35" s="142"/>
      <c r="AA35" s="142"/>
      <c r="AB35" s="142"/>
      <c r="AC35" s="142"/>
      <c r="AD35" s="142"/>
      <c r="AE35" s="142"/>
      <c r="AF35" s="142"/>
      <c r="AG35" s="142"/>
      <c r="AH35" s="7"/>
      <c r="AI35" s="7"/>
      <c r="AJ35" s="7"/>
      <c r="AK35" s="8"/>
      <c r="AL35" s="8"/>
      <c r="AM35" s="7"/>
      <c r="AN35" s="7"/>
      <c r="AO35" s="9" t="s">
        <v>115</v>
      </c>
    </row>
    <row r="36" spans="1:41" ht="18" customHeight="1" x14ac:dyDescent="0.15">
      <c r="A36" s="373"/>
      <c r="B36" s="373"/>
      <c r="C36" s="373"/>
      <c r="D36" s="373"/>
      <c r="E36" s="373"/>
      <c r="F36" s="373"/>
      <c r="G36" s="373"/>
      <c r="H36" s="373"/>
      <c r="I36" s="373"/>
      <c r="J36" s="373"/>
      <c r="K36" s="373"/>
      <c r="L36" s="373"/>
      <c r="M36" s="373"/>
      <c r="N36" s="373"/>
      <c r="O36" s="373"/>
      <c r="P36" s="373"/>
      <c r="Q36" s="373"/>
      <c r="S36" s="142"/>
      <c r="T36" s="142"/>
      <c r="U36" s="142"/>
      <c r="V36" s="142"/>
      <c r="W36" s="142"/>
      <c r="X36" s="142"/>
      <c r="Y36" s="142"/>
      <c r="Z36" s="142"/>
      <c r="AA36" s="142"/>
      <c r="AB36" s="142"/>
      <c r="AC36" s="142"/>
      <c r="AD36" s="142"/>
      <c r="AE36" s="142"/>
      <c r="AF36" s="142"/>
      <c r="AG36" s="142"/>
      <c r="AH36" s="142"/>
      <c r="AI36" s="142"/>
      <c r="AJ36" s="142"/>
      <c r="AM36" s="142"/>
      <c r="AN36" s="142"/>
      <c r="AO36" s="142"/>
    </row>
    <row r="37" spans="1:41" ht="18" customHeight="1" thickBot="1" x14ac:dyDescent="0.2">
      <c r="A37" s="373" t="s">
        <v>335</v>
      </c>
      <c r="B37" s="373"/>
      <c r="C37" s="373"/>
      <c r="D37" s="373"/>
      <c r="E37" s="373"/>
      <c r="F37" s="373"/>
      <c r="G37" s="373"/>
      <c r="H37" s="373"/>
      <c r="I37" s="373"/>
      <c r="J37" s="373"/>
      <c r="K37" s="373"/>
      <c r="L37" s="373"/>
      <c r="M37" s="373"/>
      <c r="N37" s="373"/>
      <c r="O37" s="373"/>
      <c r="P37" s="373"/>
      <c r="Q37" s="373"/>
      <c r="S37" s="142"/>
      <c r="T37" s="142"/>
      <c r="U37" s="142"/>
      <c r="V37" s="142"/>
      <c r="W37" s="142"/>
      <c r="X37" s="142"/>
      <c r="Y37" s="142"/>
      <c r="Z37" s="142"/>
      <c r="AA37" s="142"/>
      <c r="AB37" s="142"/>
      <c r="AC37" s="142"/>
      <c r="AD37" s="142"/>
      <c r="AE37" s="142"/>
      <c r="AF37" s="142"/>
      <c r="AG37" s="142"/>
      <c r="AH37" s="142"/>
      <c r="AI37" s="142"/>
      <c r="AJ37" s="142"/>
      <c r="AM37" s="142"/>
      <c r="AN37" s="142"/>
      <c r="AO37" s="19" t="s">
        <v>54</v>
      </c>
    </row>
    <row r="38" spans="1:41" ht="18" customHeight="1" x14ac:dyDescent="0.15">
      <c r="A38" s="718" t="s">
        <v>219</v>
      </c>
      <c r="B38" s="720" t="s">
        <v>355</v>
      </c>
      <c r="C38" s="721"/>
      <c r="D38" s="721"/>
      <c r="E38" s="721"/>
      <c r="F38" s="721"/>
      <c r="G38" s="721"/>
      <c r="H38" s="721"/>
      <c r="I38" s="722"/>
      <c r="J38" s="720" t="s">
        <v>360</v>
      </c>
      <c r="K38" s="721"/>
      <c r="L38" s="721"/>
      <c r="M38" s="721"/>
      <c r="N38" s="721"/>
      <c r="O38" s="721"/>
      <c r="P38" s="721"/>
      <c r="Q38" s="722"/>
      <c r="R38" s="720" t="s">
        <v>357</v>
      </c>
      <c r="S38" s="721"/>
      <c r="T38" s="721"/>
      <c r="U38" s="721"/>
      <c r="V38" s="721"/>
      <c r="W38" s="721"/>
      <c r="X38" s="721"/>
      <c r="Y38" s="722"/>
      <c r="Z38" s="720" t="s">
        <v>358</v>
      </c>
      <c r="AA38" s="721"/>
      <c r="AB38" s="721"/>
      <c r="AC38" s="721"/>
      <c r="AD38" s="721"/>
      <c r="AE38" s="721"/>
      <c r="AF38" s="721"/>
      <c r="AG38" s="722"/>
      <c r="AH38" s="687" t="s">
        <v>361</v>
      </c>
      <c r="AI38" s="688"/>
      <c r="AJ38" s="688"/>
      <c r="AK38" s="688"/>
      <c r="AL38" s="688"/>
      <c r="AM38" s="688"/>
      <c r="AN38" s="688"/>
      <c r="AO38" s="719"/>
    </row>
    <row r="39" spans="1:41" ht="18" customHeight="1" x14ac:dyDescent="0.15">
      <c r="A39" s="578"/>
      <c r="B39" s="566" t="s">
        <v>108</v>
      </c>
      <c r="C39" s="673"/>
      <c r="D39" s="673"/>
      <c r="E39" s="567"/>
      <c r="F39" s="566" t="s">
        <v>52</v>
      </c>
      <c r="G39" s="567"/>
      <c r="H39" s="566" t="s">
        <v>53</v>
      </c>
      <c r="I39" s="567"/>
      <c r="J39" s="566" t="s">
        <v>108</v>
      </c>
      <c r="K39" s="673"/>
      <c r="L39" s="673"/>
      <c r="M39" s="567"/>
      <c r="N39" s="566" t="s">
        <v>52</v>
      </c>
      <c r="O39" s="567"/>
      <c r="P39" s="566" t="s">
        <v>53</v>
      </c>
      <c r="Q39" s="567"/>
      <c r="R39" s="694" t="s">
        <v>108</v>
      </c>
      <c r="S39" s="673"/>
      <c r="T39" s="673"/>
      <c r="U39" s="695"/>
      <c r="V39" s="566" t="s">
        <v>52</v>
      </c>
      <c r="W39" s="567"/>
      <c r="X39" s="566" t="s">
        <v>53</v>
      </c>
      <c r="Y39" s="567"/>
      <c r="Z39" s="694" t="s">
        <v>108</v>
      </c>
      <c r="AA39" s="673"/>
      <c r="AB39" s="673"/>
      <c r="AC39" s="695"/>
      <c r="AD39" s="566" t="s">
        <v>52</v>
      </c>
      <c r="AE39" s="567"/>
      <c r="AF39" s="566" t="s">
        <v>53</v>
      </c>
      <c r="AG39" s="567"/>
      <c r="AH39" s="727" t="s">
        <v>108</v>
      </c>
      <c r="AI39" s="727"/>
      <c r="AJ39" s="727"/>
      <c r="AK39" s="728"/>
      <c r="AL39" s="694" t="s">
        <v>52</v>
      </c>
      <c r="AM39" s="695"/>
      <c r="AN39" s="694" t="s">
        <v>53</v>
      </c>
      <c r="AO39" s="697"/>
    </row>
    <row r="40" spans="1:41" ht="21" customHeight="1" x14ac:dyDescent="0.15">
      <c r="A40" s="54" t="s">
        <v>409</v>
      </c>
      <c r="B40" s="734">
        <v>1197</v>
      </c>
      <c r="C40" s="735"/>
      <c r="D40" s="735"/>
      <c r="E40" s="11">
        <v>0</v>
      </c>
      <c r="F40" s="110">
        <v>492</v>
      </c>
      <c r="G40" s="111">
        <v>0</v>
      </c>
      <c r="H40" s="110">
        <v>705</v>
      </c>
      <c r="I40" s="111">
        <v>0</v>
      </c>
      <c r="J40" s="735">
        <v>1156</v>
      </c>
      <c r="K40" s="735"/>
      <c r="L40" s="735"/>
      <c r="M40" s="11">
        <v>0</v>
      </c>
      <c r="N40" s="110">
        <v>452</v>
      </c>
      <c r="O40" s="111">
        <v>0</v>
      </c>
      <c r="P40" s="110">
        <v>704</v>
      </c>
      <c r="Q40" s="111">
        <v>0</v>
      </c>
      <c r="R40" s="729">
        <f t="shared" ref="R40:R45" si="3">SUM(V40,X40)</f>
        <v>1113</v>
      </c>
      <c r="S40" s="729"/>
      <c r="T40" s="745">
        <v>0</v>
      </c>
      <c r="U40" s="745"/>
      <c r="V40" s="110">
        <v>441</v>
      </c>
      <c r="W40" s="111">
        <v>0</v>
      </c>
      <c r="X40" s="110">
        <v>672</v>
      </c>
      <c r="Y40" s="111">
        <v>0</v>
      </c>
      <c r="Z40" s="729">
        <f>SUM(AD40,AF40)</f>
        <v>1077</v>
      </c>
      <c r="AA40" s="729"/>
      <c r="AB40" s="730">
        <f>SUM(AE40,AG40)</f>
        <v>0</v>
      </c>
      <c r="AC40" s="730"/>
      <c r="AD40" s="110">
        <v>418</v>
      </c>
      <c r="AE40" s="111">
        <v>0</v>
      </c>
      <c r="AF40" s="110">
        <v>659</v>
      </c>
      <c r="AG40" s="111">
        <v>0</v>
      </c>
      <c r="AH40" s="736">
        <f t="shared" ref="AH40:AH45" si="4">D29</f>
        <v>1068</v>
      </c>
      <c r="AI40" s="736"/>
      <c r="AJ40" s="737">
        <f t="shared" ref="AJ40:AJ45" si="5">E29</f>
        <v>0</v>
      </c>
      <c r="AK40" s="737"/>
      <c r="AL40" s="310">
        <f>F29</f>
        <v>440</v>
      </c>
      <c r="AM40" s="246">
        <f>G29</f>
        <v>0</v>
      </c>
      <c r="AN40" s="310">
        <f>H29</f>
        <v>628</v>
      </c>
      <c r="AO40" s="287">
        <f>I29</f>
        <v>0</v>
      </c>
    </row>
    <row r="41" spans="1:41" ht="21" customHeight="1" x14ac:dyDescent="0.15">
      <c r="A41" s="54" t="s">
        <v>223</v>
      </c>
      <c r="B41" s="724">
        <v>790</v>
      </c>
      <c r="C41" s="725"/>
      <c r="D41" s="725"/>
      <c r="E41" s="10">
        <v>0</v>
      </c>
      <c r="F41" s="110">
        <v>203</v>
      </c>
      <c r="G41" s="111">
        <v>0</v>
      </c>
      <c r="H41" s="110">
        <v>587</v>
      </c>
      <c r="I41" s="111">
        <v>0</v>
      </c>
      <c r="J41" s="725">
        <v>769</v>
      </c>
      <c r="K41" s="725"/>
      <c r="L41" s="725"/>
      <c r="M41" s="10">
        <v>0</v>
      </c>
      <c r="N41" s="110">
        <v>222</v>
      </c>
      <c r="O41" s="111">
        <v>0</v>
      </c>
      <c r="P41" s="110">
        <v>547</v>
      </c>
      <c r="Q41" s="111">
        <v>0</v>
      </c>
      <c r="R41" s="726">
        <f t="shared" si="3"/>
        <v>725</v>
      </c>
      <c r="S41" s="726"/>
      <c r="T41" s="732">
        <v>0</v>
      </c>
      <c r="U41" s="732"/>
      <c r="V41" s="110">
        <v>212</v>
      </c>
      <c r="W41" s="111">
        <v>0</v>
      </c>
      <c r="X41" s="110">
        <v>513</v>
      </c>
      <c r="Y41" s="111">
        <v>0</v>
      </c>
      <c r="Z41" s="731">
        <f t="shared" ref="Z41:Z45" si="6">SUM(AD41,AF41)</f>
        <v>689</v>
      </c>
      <c r="AA41" s="731"/>
      <c r="AB41" s="732">
        <f t="shared" ref="AB41:AB45" si="7">SUM(AE41,AG41)</f>
        <v>0</v>
      </c>
      <c r="AC41" s="732"/>
      <c r="AD41" s="110">
        <v>220</v>
      </c>
      <c r="AE41" s="111">
        <v>0</v>
      </c>
      <c r="AF41" s="110">
        <v>469</v>
      </c>
      <c r="AG41" s="111">
        <v>0</v>
      </c>
      <c r="AH41" s="726">
        <f t="shared" si="4"/>
        <v>687</v>
      </c>
      <c r="AI41" s="726"/>
      <c r="AJ41" s="723">
        <f t="shared" si="5"/>
        <v>0</v>
      </c>
      <c r="AK41" s="723"/>
      <c r="AL41" s="310">
        <f t="shared" ref="AL41:AL45" si="8">F30</f>
        <v>252</v>
      </c>
      <c r="AM41" s="246">
        <f>G30</f>
        <v>0</v>
      </c>
      <c r="AN41" s="310">
        <f t="shared" ref="AN41:AN45" si="9">H30</f>
        <v>435</v>
      </c>
      <c r="AO41" s="288">
        <f>I30</f>
        <v>0</v>
      </c>
    </row>
    <row r="42" spans="1:41" ht="21" customHeight="1" x14ac:dyDescent="0.15">
      <c r="A42" s="54" t="s">
        <v>225</v>
      </c>
      <c r="B42" s="724">
        <v>669</v>
      </c>
      <c r="C42" s="725"/>
      <c r="D42" s="725"/>
      <c r="E42" s="37">
        <v>235</v>
      </c>
      <c r="F42" s="110">
        <v>535</v>
      </c>
      <c r="G42" s="112">
        <v>232</v>
      </c>
      <c r="H42" s="110">
        <v>134</v>
      </c>
      <c r="I42" s="112">
        <v>3</v>
      </c>
      <c r="J42" s="725">
        <v>617</v>
      </c>
      <c r="K42" s="725"/>
      <c r="L42" s="725"/>
      <c r="M42" s="37">
        <v>225</v>
      </c>
      <c r="N42" s="110">
        <v>496</v>
      </c>
      <c r="O42" s="112">
        <v>221</v>
      </c>
      <c r="P42" s="110">
        <v>121</v>
      </c>
      <c r="Q42" s="112">
        <v>4</v>
      </c>
      <c r="R42" s="726">
        <f t="shared" si="3"/>
        <v>570</v>
      </c>
      <c r="S42" s="726"/>
      <c r="T42" s="733">
        <v>172</v>
      </c>
      <c r="U42" s="733"/>
      <c r="V42" s="110">
        <v>457</v>
      </c>
      <c r="W42" s="112">
        <v>170</v>
      </c>
      <c r="X42" s="110">
        <v>113</v>
      </c>
      <c r="Y42" s="112">
        <v>2</v>
      </c>
      <c r="Z42" s="731">
        <f t="shared" si="6"/>
        <v>568</v>
      </c>
      <c r="AA42" s="731"/>
      <c r="AB42" s="733">
        <f t="shared" si="7"/>
        <v>122</v>
      </c>
      <c r="AC42" s="733"/>
      <c r="AD42" s="110">
        <v>447</v>
      </c>
      <c r="AE42" s="112">
        <v>120</v>
      </c>
      <c r="AF42" s="110">
        <v>121</v>
      </c>
      <c r="AG42" s="112">
        <v>2</v>
      </c>
      <c r="AH42" s="726">
        <f t="shared" si="4"/>
        <v>578</v>
      </c>
      <c r="AI42" s="726"/>
      <c r="AJ42" s="723">
        <f t="shared" si="5"/>
        <v>90</v>
      </c>
      <c r="AK42" s="723"/>
      <c r="AL42" s="310">
        <f t="shared" si="8"/>
        <v>453</v>
      </c>
      <c r="AM42" s="290">
        <f>G31</f>
        <v>90</v>
      </c>
      <c r="AN42" s="310">
        <f t="shared" si="9"/>
        <v>125</v>
      </c>
      <c r="AO42" s="288">
        <f>I31</f>
        <v>0</v>
      </c>
    </row>
    <row r="43" spans="1:41" ht="21" customHeight="1" x14ac:dyDescent="0.15">
      <c r="A43" s="54" t="s">
        <v>410</v>
      </c>
      <c r="B43" s="724">
        <v>709</v>
      </c>
      <c r="C43" s="725"/>
      <c r="D43" s="725"/>
      <c r="E43" s="10">
        <v>0</v>
      </c>
      <c r="F43" s="110">
        <v>285</v>
      </c>
      <c r="G43" s="111">
        <v>0</v>
      </c>
      <c r="H43" s="110">
        <v>424</v>
      </c>
      <c r="I43" s="111">
        <v>0</v>
      </c>
      <c r="J43" s="725">
        <v>695</v>
      </c>
      <c r="K43" s="725"/>
      <c r="L43" s="725"/>
      <c r="M43" s="10">
        <v>0</v>
      </c>
      <c r="N43" s="110">
        <v>282</v>
      </c>
      <c r="O43" s="111">
        <v>0</v>
      </c>
      <c r="P43" s="110">
        <v>413</v>
      </c>
      <c r="Q43" s="111">
        <v>0</v>
      </c>
      <c r="R43" s="726">
        <f t="shared" si="3"/>
        <v>691</v>
      </c>
      <c r="S43" s="726"/>
      <c r="T43" s="732">
        <v>0</v>
      </c>
      <c r="U43" s="732"/>
      <c r="V43" s="110">
        <v>282</v>
      </c>
      <c r="W43" s="246">
        <v>0</v>
      </c>
      <c r="X43" s="110">
        <v>409</v>
      </c>
      <c r="Y43" s="246">
        <v>0</v>
      </c>
      <c r="Z43" s="731">
        <f t="shared" si="6"/>
        <v>686</v>
      </c>
      <c r="AA43" s="731"/>
      <c r="AB43" s="732">
        <f t="shared" si="7"/>
        <v>0</v>
      </c>
      <c r="AC43" s="732"/>
      <c r="AD43" s="110">
        <v>295</v>
      </c>
      <c r="AE43" s="246">
        <v>0</v>
      </c>
      <c r="AF43" s="110">
        <v>391</v>
      </c>
      <c r="AG43" s="246">
        <v>0</v>
      </c>
      <c r="AH43" s="726">
        <f t="shared" si="4"/>
        <v>679</v>
      </c>
      <c r="AI43" s="726"/>
      <c r="AJ43" s="723">
        <f t="shared" si="5"/>
        <v>0</v>
      </c>
      <c r="AK43" s="723"/>
      <c r="AL43" s="310">
        <f t="shared" si="8"/>
        <v>299</v>
      </c>
      <c r="AM43" s="246">
        <f>G32</f>
        <v>0</v>
      </c>
      <c r="AN43" s="310">
        <f t="shared" si="9"/>
        <v>380</v>
      </c>
      <c r="AO43" s="288">
        <f>I32</f>
        <v>0</v>
      </c>
    </row>
    <row r="44" spans="1:41" ht="21" customHeight="1" x14ac:dyDescent="0.15">
      <c r="A44" s="54" t="s">
        <v>227</v>
      </c>
      <c r="B44" s="724">
        <v>731</v>
      </c>
      <c r="C44" s="725"/>
      <c r="D44" s="725"/>
      <c r="E44" s="10">
        <v>0</v>
      </c>
      <c r="F44" s="110">
        <v>414</v>
      </c>
      <c r="G44" s="111">
        <v>0</v>
      </c>
      <c r="H44" s="110">
        <v>317</v>
      </c>
      <c r="I44" s="111">
        <v>0</v>
      </c>
      <c r="J44" s="725">
        <v>717</v>
      </c>
      <c r="K44" s="725"/>
      <c r="L44" s="725"/>
      <c r="M44" s="10">
        <v>0</v>
      </c>
      <c r="N44" s="110">
        <v>389</v>
      </c>
      <c r="O44" s="111">
        <v>0</v>
      </c>
      <c r="P44" s="110">
        <v>328</v>
      </c>
      <c r="Q44" s="111">
        <v>0</v>
      </c>
      <c r="R44" s="726">
        <f t="shared" si="3"/>
        <v>702</v>
      </c>
      <c r="S44" s="726"/>
      <c r="T44" s="732">
        <v>0</v>
      </c>
      <c r="U44" s="732"/>
      <c r="V44" s="110">
        <v>395</v>
      </c>
      <c r="W44" s="111">
        <v>0</v>
      </c>
      <c r="X44" s="110">
        <v>307</v>
      </c>
      <c r="Y44" s="111">
        <v>0</v>
      </c>
      <c r="Z44" s="731">
        <f t="shared" si="6"/>
        <v>703</v>
      </c>
      <c r="AA44" s="731"/>
      <c r="AB44" s="732">
        <f t="shared" si="7"/>
        <v>0</v>
      </c>
      <c r="AC44" s="732"/>
      <c r="AD44" s="110">
        <v>375</v>
      </c>
      <c r="AE44" s="111">
        <v>0</v>
      </c>
      <c r="AF44" s="110">
        <v>328</v>
      </c>
      <c r="AG44" s="111">
        <v>0</v>
      </c>
      <c r="AH44" s="726">
        <f t="shared" si="4"/>
        <v>719</v>
      </c>
      <c r="AI44" s="726"/>
      <c r="AJ44" s="723">
        <f t="shared" si="5"/>
        <v>0</v>
      </c>
      <c r="AK44" s="723"/>
      <c r="AL44" s="310">
        <f t="shared" si="8"/>
        <v>393</v>
      </c>
      <c r="AM44" s="246">
        <f>G33</f>
        <v>0</v>
      </c>
      <c r="AN44" s="310">
        <f t="shared" si="9"/>
        <v>326</v>
      </c>
      <c r="AO44" s="288">
        <f>I33</f>
        <v>0</v>
      </c>
    </row>
    <row r="45" spans="1:41" ht="21" customHeight="1" thickBot="1" x14ac:dyDescent="0.2">
      <c r="A45" s="96" t="s">
        <v>411</v>
      </c>
      <c r="B45" s="741">
        <v>625</v>
      </c>
      <c r="C45" s="742"/>
      <c r="D45" s="742"/>
      <c r="E45" s="12">
        <v>0</v>
      </c>
      <c r="F45" s="113">
        <v>301</v>
      </c>
      <c r="G45" s="114">
        <v>0</v>
      </c>
      <c r="H45" s="113">
        <v>324</v>
      </c>
      <c r="I45" s="114">
        <v>0</v>
      </c>
      <c r="J45" s="742">
        <v>612</v>
      </c>
      <c r="K45" s="742"/>
      <c r="L45" s="742"/>
      <c r="M45" s="12">
        <v>0</v>
      </c>
      <c r="N45" s="113">
        <v>299</v>
      </c>
      <c r="O45" s="114">
        <v>0</v>
      </c>
      <c r="P45" s="113">
        <v>313</v>
      </c>
      <c r="Q45" s="114">
        <v>0</v>
      </c>
      <c r="R45" s="744">
        <f t="shared" si="3"/>
        <v>607</v>
      </c>
      <c r="S45" s="744"/>
      <c r="T45" s="740">
        <v>0</v>
      </c>
      <c r="U45" s="740"/>
      <c r="V45" s="113">
        <v>317</v>
      </c>
      <c r="W45" s="114">
        <v>0</v>
      </c>
      <c r="X45" s="113">
        <v>290</v>
      </c>
      <c r="Y45" s="114">
        <v>0</v>
      </c>
      <c r="Z45" s="739">
        <f t="shared" si="6"/>
        <v>611</v>
      </c>
      <c r="AA45" s="739"/>
      <c r="AB45" s="740">
        <f t="shared" si="7"/>
        <v>0</v>
      </c>
      <c r="AC45" s="740"/>
      <c r="AD45" s="113">
        <v>324</v>
      </c>
      <c r="AE45" s="114">
        <v>0</v>
      </c>
      <c r="AF45" s="113">
        <v>287</v>
      </c>
      <c r="AG45" s="114">
        <v>0</v>
      </c>
      <c r="AH45" s="743">
        <f t="shared" si="4"/>
        <v>599</v>
      </c>
      <c r="AI45" s="743"/>
      <c r="AJ45" s="738">
        <f t="shared" si="5"/>
        <v>0</v>
      </c>
      <c r="AK45" s="738"/>
      <c r="AL45" s="310">
        <f t="shared" si="8"/>
        <v>300</v>
      </c>
      <c r="AM45" s="246">
        <f>G34</f>
        <v>0</v>
      </c>
      <c r="AN45" s="311">
        <f t="shared" si="9"/>
        <v>299</v>
      </c>
      <c r="AO45" s="289">
        <v>0</v>
      </c>
    </row>
    <row r="46" spans="1:41" ht="15" customHeight="1" x14ac:dyDescent="0.15">
      <c r="A46" s="373" t="s">
        <v>117</v>
      </c>
      <c r="B46" s="8"/>
      <c r="C46" s="8"/>
      <c r="D46" s="8"/>
      <c r="E46" s="8"/>
      <c r="F46" s="8"/>
      <c r="G46" s="8"/>
      <c r="H46" s="8"/>
      <c r="I46" s="8"/>
      <c r="J46" s="8"/>
      <c r="K46" s="8"/>
      <c r="L46" s="8"/>
      <c r="M46" s="8"/>
      <c r="N46" s="8"/>
      <c r="O46" s="8"/>
      <c r="P46" s="8"/>
      <c r="Q46" s="8"/>
      <c r="AB46" s="8"/>
      <c r="AC46" s="8"/>
      <c r="AD46" s="8"/>
      <c r="AE46" s="8"/>
      <c r="AF46" s="8"/>
      <c r="AG46" s="8"/>
      <c r="AH46" s="8"/>
      <c r="AI46" s="8"/>
      <c r="AJ46" s="8"/>
      <c r="AK46" s="8"/>
      <c r="AL46" s="8"/>
      <c r="AM46" s="8"/>
      <c r="AO46" s="19" t="s">
        <v>115</v>
      </c>
    </row>
  </sheetData>
  <sheetProtection sheet="1"/>
  <mergeCells count="186">
    <mergeCell ref="B42:D42"/>
    <mergeCell ref="J42:L42"/>
    <mergeCell ref="AH42:AI42"/>
    <mergeCell ref="R40:S40"/>
    <mergeCell ref="T40:U40"/>
    <mergeCell ref="R41:S41"/>
    <mergeCell ref="T41:U41"/>
    <mergeCell ref="R42:S42"/>
    <mergeCell ref="T42:U42"/>
    <mergeCell ref="AJ45:AK45"/>
    <mergeCell ref="B44:D44"/>
    <mergeCell ref="J44:L44"/>
    <mergeCell ref="AH44:AI44"/>
    <mergeCell ref="AJ44:AK44"/>
    <mergeCell ref="B43:D43"/>
    <mergeCell ref="J43:L43"/>
    <mergeCell ref="AH43:AI43"/>
    <mergeCell ref="AJ43:AK43"/>
    <mergeCell ref="Z43:AA43"/>
    <mergeCell ref="AB43:AC43"/>
    <mergeCell ref="Z44:AA44"/>
    <mergeCell ref="AB44:AC44"/>
    <mergeCell ref="Z45:AA45"/>
    <mergeCell ref="AB45:AC45"/>
    <mergeCell ref="B45:D45"/>
    <mergeCell ref="J45:L45"/>
    <mergeCell ref="AH45:AI45"/>
    <mergeCell ref="R43:S43"/>
    <mergeCell ref="T43:U43"/>
    <mergeCell ref="R44:S44"/>
    <mergeCell ref="T44:U44"/>
    <mergeCell ref="R45:S45"/>
    <mergeCell ref="T45:U45"/>
    <mergeCell ref="AJ42:AK42"/>
    <mergeCell ref="B41:D41"/>
    <mergeCell ref="J41:L41"/>
    <mergeCell ref="AH41:AI41"/>
    <mergeCell ref="AJ41:AK41"/>
    <mergeCell ref="AH39:AK39"/>
    <mergeCell ref="Z40:AA40"/>
    <mergeCell ref="AB40:AC40"/>
    <mergeCell ref="Z41:AA41"/>
    <mergeCell ref="AB41:AC41"/>
    <mergeCell ref="Z42:AA42"/>
    <mergeCell ref="AB42:AC42"/>
    <mergeCell ref="B40:D40"/>
    <mergeCell ref="J40:L40"/>
    <mergeCell ref="AH40:AI40"/>
    <mergeCell ref="AJ40:AK40"/>
    <mergeCell ref="R39:U39"/>
    <mergeCell ref="V39:W39"/>
    <mergeCell ref="X39:Y39"/>
    <mergeCell ref="Z39:AC39"/>
    <mergeCell ref="AD39:AE39"/>
    <mergeCell ref="AF39:AG39"/>
    <mergeCell ref="B39:E39"/>
    <mergeCell ref="F39:G39"/>
    <mergeCell ref="H39:I39"/>
    <mergeCell ref="J39:M39"/>
    <mergeCell ref="N39:O39"/>
    <mergeCell ref="P39:Q39"/>
    <mergeCell ref="A38:A39"/>
    <mergeCell ref="B38:I38"/>
    <mergeCell ref="J38:Q38"/>
    <mergeCell ref="R38:Y38"/>
    <mergeCell ref="Z38:AG38"/>
    <mergeCell ref="A21:A22"/>
    <mergeCell ref="B21:I21"/>
    <mergeCell ref="AL39:AM39"/>
    <mergeCell ref="AN39:AO39"/>
    <mergeCell ref="J21:Q21"/>
    <mergeCell ref="R21:Y21"/>
    <mergeCell ref="Z21:AG21"/>
    <mergeCell ref="AH21:AO21"/>
    <mergeCell ref="B22:C22"/>
    <mergeCell ref="D22:E22"/>
    <mergeCell ref="F22:G22"/>
    <mergeCell ref="H22:I22"/>
    <mergeCell ref="AH38:AO38"/>
    <mergeCell ref="V22:W22"/>
    <mergeCell ref="X22:Y22"/>
    <mergeCell ref="Z22:AA22"/>
    <mergeCell ref="AB22:AC22"/>
    <mergeCell ref="AD22:AE22"/>
    <mergeCell ref="AF22:AG22"/>
    <mergeCell ref="J22:K22"/>
    <mergeCell ref="L22:M22"/>
    <mergeCell ref="N22:O22"/>
    <mergeCell ref="P22:Q22"/>
    <mergeCell ref="R22:S22"/>
    <mergeCell ref="S16:T16"/>
    <mergeCell ref="AA16:AB16"/>
    <mergeCell ref="AH16:AI16"/>
    <mergeCell ref="AJ16:AK16"/>
    <mergeCell ref="AL16:AM16"/>
    <mergeCell ref="AN16:AO16"/>
    <mergeCell ref="AH22:AI22"/>
    <mergeCell ref="AJ22:AK22"/>
    <mergeCell ref="AL22:AM22"/>
    <mergeCell ref="AN22:AO22"/>
    <mergeCell ref="T22:U22"/>
    <mergeCell ref="S15:T15"/>
    <mergeCell ref="AA15:AB15"/>
    <mergeCell ref="AH15:AI15"/>
    <mergeCell ref="AJ15:AK15"/>
    <mergeCell ref="AL15:AM15"/>
    <mergeCell ref="AN15:AO15"/>
    <mergeCell ref="S14:T14"/>
    <mergeCell ref="AA14:AB14"/>
    <mergeCell ref="AH14:AI14"/>
    <mergeCell ref="AJ14:AK14"/>
    <mergeCell ref="AL14:AM14"/>
    <mergeCell ref="AN14:AO14"/>
    <mergeCell ref="S13:T13"/>
    <mergeCell ref="AA13:AB13"/>
    <mergeCell ref="AH13:AI13"/>
    <mergeCell ref="AJ13:AK13"/>
    <mergeCell ref="AL13:AM13"/>
    <mergeCell ref="AN13:AO13"/>
    <mergeCell ref="S12:T12"/>
    <mergeCell ref="AA12:AB12"/>
    <mergeCell ref="AH12:AI12"/>
    <mergeCell ref="AJ12:AK12"/>
    <mergeCell ref="AL12:AM12"/>
    <mergeCell ref="AN12:AO12"/>
    <mergeCell ref="S11:T11"/>
    <mergeCell ref="AA11:AB11"/>
    <mergeCell ref="AH11:AI11"/>
    <mergeCell ref="AJ11:AK11"/>
    <mergeCell ref="AL11:AM11"/>
    <mergeCell ref="AN11:AO11"/>
    <mergeCell ref="S9:T9"/>
    <mergeCell ref="Z9:AB9"/>
    <mergeCell ref="AH9:AI9"/>
    <mergeCell ref="AJ9:AK9"/>
    <mergeCell ref="AL9:AM9"/>
    <mergeCell ref="AN9:AO9"/>
    <mergeCell ref="S8:T8"/>
    <mergeCell ref="Z8:AB8"/>
    <mergeCell ref="AH8:AI8"/>
    <mergeCell ref="AJ8:AK8"/>
    <mergeCell ref="AL8:AM8"/>
    <mergeCell ref="AN8:AO8"/>
    <mergeCell ref="S7:T7"/>
    <mergeCell ref="Z7:AB7"/>
    <mergeCell ref="AH7:AI7"/>
    <mergeCell ref="AJ7:AK7"/>
    <mergeCell ref="AL7:AM7"/>
    <mergeCell ref="AN7:AO7"/>
    <mergeCell ref="AH6:AI6"/>
    <mergeCell ref="AJ6:AK6"/>
    <mergeCell ref="AL6:AM6"/>
    <mergeCell ref="AN6:AO6"/>
    <mergeCell ref="Z6:AB6"/>
    <mergeCell ref="S6:T6"/>
    <mergeCell ref="S5:T5"/>
    <mergeCell ref="Z5:AB5"/>
    <mergeCell ref="AH5:AI5"/>
    <mergeCell ref="AJ5:AK5"/>
    <mergeCell ref="AL5:AM5"/>
    <mergeCell ref="AN5:AO5"/>
    <mergeCell ref="AH4:AI4"/>
    <mergeCell ref="AJ4:AK4"/>
    <mergeCell ref="AL4:AM4"/>
    <mergeCell ref="AH3:AK3"/>
    <mergeCell ref="AL3:AO3"/>
    <mergeCell ref="D4:E4"/>
    <mergeCell ref="F4:G4"/>
    <mergeCell ref="H4:I4"/>
    <mergeCell ref="L4:M4"/>
    <mergeCell ref="N4:O4"/>
    <mergeCell ref="P4:Q4"/>
    <mergeCell ref="R4:U4"/>
    <mergeCell ref="AN4:AO4"/>
    <mergeCell ref="A3:A4"/>
    <mergeCell ref="B3:C4"/>
    <mergeCell ref="D3:I3"/>
    <mergeCell ref="J3:K4"/>
    <mergeCell ref="L3:Q3"/>
    <mergeCell ref="R3:Y3"/>
    <mergeCell ref="V4:W4"/>
    <mergeCell ref="X4:Y4"/>
    <mergeCell ref="Z3:AG3"/>
    <mergeCell ref="Z4:AC4"/>
    <mergeCell ref="AD4:AE4"/>
    <mergeCell ref="AF4:AG4"/>
  </mergeCells>
  <phoneticPr fontId="2"/>
  <conditionalFormatting sqref="A5:AO9 A11:AO16 A23:AO27 A29:AO34 A40:AO45">
    <cfRule type="expression" dxfId="6" priority="1">
      <formula>MOD(ROW(),2)=0</formula>
    </cfRule>
  </conditionalFormatting>
  <printOptions horizontalCentered="1"/>
  <pageMargins left="0.59055118110236227" right="0.59055118110236227" top="0.59055118110236227" bottom="0.59055118110236227" header="0.39370078740157483" footer="0.39370078740157483"/>
  <pageSetup paperSize="9" scale="95"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colBreaks count="1" manualBreakCount="1">
    <brk id="17" max="45" man="1"/>
  </colBreaks>
  <extLst>
    <ext xmlns:mx="http://schemas.microsoft.com/office/mac/excel/2008/main" uri="{64002731-A6B0-56B0-2670-7721B7C09600}">
      <mx:PLV Mode="0" OnePage="0" WScale="96"/>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401D0-C84D-4FDE-98A2-615D88AD685D}">
  <sheetPr>
    <tabColor rgb="FF00B0F0"/>
    <pageSetUpPr fitToPage="1"/>
  </sheetPr>
  <dimension ref="A1:AO46"/>
  <sheetViews>
    <sheetView view="pageBreakPreview" zoomScaleNormal="100" zoomScaleSheetLayoutView="100" workbookViewId="0">
      <selection activeCell="R2" sqref="R2:AO45"/>
    </sheetView>
  </sheetViews>
  <sheetFormatPr defaultColWidth="8.85546875" defaultRowHeight="17.100000000000001" customHeight="1" x14ac:dyDescent="0.15"/>
  <cols>
    <col min="1" max="1" width="10.7109375" style="2" customWidth="1"/>
    <col min="2" max="2" width="4.28515625" style="2" customWidth="1"/>
    <col min="3" max="3" width="6.7109375" style="2" customWidth="1"/>
    <col min="4" max="4" width="5.7109375" style="2" customWidth="1"/>
    <col min="5" max="5" width="5.42578125" style="2" customWidth="1"/>
    <col min="6" max="6" width="5.7109375" style="2" customWidth="1"/>
    <col min="7" max="7" width="5.85546875" style="2" customWidth="1"/>
    <col min="8" max="8" width="5.42578125" style="2" customWidth="1"/>
    <col min="9" max="9" width="5.28515625" style="2" customWidth="1"/>
    <col min="10" max="10" width="4.42578125" style="2" customWidth="1"/>
    <col min="11" max="11" width="4.85546875" style="2" customWidth="1"/>
    <col min="12" max="12" width="5.7109375" style="2" customWidth="1"/>
    <col min="13" max="13" width="6.42578125" style="2" customWidth="1"/>
    <col min="14" max="16" width="6.7109375" style="2" customWidth="1"/>
    <col min="17" max="17" width="4.85546875" style="2" customWidth="1"/>
    <col min="18" max="19" width="4.28515625" style="2" customWidth="1"/>
    <col min="20" max="20" width="5.140625" style="2" customWidth="1"/>
    <col min="21" max="27" width="4.28515625" style="2" customWidth="1"/>
    <col min="28" max="28" width="5.140625" style="2" customWidth="1"/>
    <col min="29" max="35" width="4.28515625" style="2" customWidth="1"/>
    <col min="36" max="36" width="5" style="2" customWidth="1"/>
    <col min="37" max="41" width="4.28515625" style="2" customWidth="1"/>
    <col min="42" max="16384" width="8.85546875" style="2"/>
  </cols>
  <sheetData>
    <row r="1" spans="1:41" ht="5.0999999999999996" customHeight="1" x14ac:dyDescent="0.15">
      <c r="AO1" s="19"/>
    </row>
    <row r="2" spans="1:41" ht="15" customHeight="1" thickBot="1" x14ac:dyDescent="0.2">
      <c r="A2" s="2" t="s">
        <v>333</v>
      </c>
      <c r="R2" s="373"/>
      <c r="S2" s="373"/>
      <c r="T2" s="373"/>
      <c r="U2" s="373"/>
      <c r="V2" s="373"/>
      <c r="W2" s="373"/>
      <c r="X2" s="373"/>
      <c r="Y2" s="373"/>
      <c r="Z2" s="373"/>
      <c r="AA2" s="373"/>
      <c r="AB2" s="373"/>
      <c r="AC2" s="373"/>
      <c r="AD2" s="373"/>
      <c r="AE2" s="373"/>
      <c r="AF2" s="373"/>
      <c r="AG2" s="373"/>
      <c r="AH2" s="373"/>
      <c r="AI2" s="373"/>
      <c r="AJ2" s="373"/>
      <c r="AK2" s="373"/>
      <c r="AL2" s="373"/>
      <c r="AM2" s="373"/>
      <c r="AN2" s="373"/>
      <c r="AO2" s="367" t="s">
        <v>93</v>
      </c>
    </row>
    <row r="3" spans="1:41" ht="18.75" customHeight="1" thickBot="1" x14ac:dyDescent="0.2">
      <c r="A3" s="746" t="s">
        <v>197</v>
      </c>
      <c r="B3" s="748" t="s">
        <v>71</v>
      </c>
      <c r="C3" s="749"/>
      <c r="D3" s="752" t="s">
        <v>109</v>
      </c>
      <c r="E3" s="752"/>
      <c r="F3" s="752"/>
      <c r="G3" s="752"/>
      <c r="H3" s="752"/>
      <c r="I3" s="752"/>
      <c r="J3" s="753" t="s">
        <v>50</v>
      </c>
      <c r="K3" s="753"/>
      <c r="L3" s="754" t="s">
        <v>95</v>
      </c>
      <c r="M3" s="754"/>
      <c r="N3" s="754"/>
      <c r="O3" s="754"/>
      <c r="P3" s="754"/>
      <c r="Q3" s="753"/>
      <c r="R3" s="720" t="s">
        <v>110</v>
      </c>
      <c r="S3" s="721"/>
      <c r="T3" s="721"/>
      <c r="U3" s="721"/>
      <c r="V3" s="721"/>
      <c r="W3" s="721"/>
      <c r="X3" s="721"/>
      <c r="Y3" s="722"/>
      <c r="Z3" s="720" t="s">
        <v>97</v>
      </c>
      <c r="AA3" s="721"/>
      <c r="AB3" s="721"/>
      <c r="AC3" s="721"/>
      <c r="AD3" s="721"/>
      <c r="AE3" s="721"/>
      <c r="AF3" s="721"/>
      <c r="AG3" s="722"/>
      <c r="AH3" s="720" t="s">
        <v>296</v>
      </c>
      <c r="AI3" s="721"/>
      <c r="AJ3" s="721"/>
      <c r="AK3" s="722"/>
      <c r="AL3" s="720" t="s">
        <v>297</v>
      </c>
      <c r="AM3" s="721"/>
      <c r="AN3" s="721"/>
      <c r="AO3" s="756"/>
    </row>
    <row r="4" spans="1:41" ht="18.75" customHeight="1" x14ac:dyDescent="0.15">
      <c r="A4" s="747"/>
      <c r="B4" s="750"/>
      <c r="C4" s="751"/>
      <c r="D4" s="757" t="s">
        <v>74</v>
      </c>
      <c r="E4" s="757"/>
      <c r="F4" s="757" t="s">
        <v>75</v>
      </c>
      <c r="G4" s="757"/>
      <c r="H4" s="757" t="s">
        <v>76</v>
      </c>
      <c r="I4" s="757"/>
      <c r="J4" s="602"/>
      <c r="K4" s="602"/>
      <c r="L4" s="758" t="s">
        <v>74</v>
      </c>
      <c r="M4" s="758"/>
      <c r="N4" s="757" t="s">
        <v>52</v>
      </c>
      <c r="O4" s="757"/>
      <c r="P4" s="759" t="s">
        <v>53</v>
      </c>
      <c r="Q4" s="757"/>
      <c r="R4" s="566" t="s">
        <v>67</v>
      </c>
      <c r="S4" s="673"/>
      <c r="T4" s="673"/>
      <c r="U4" s="567"/>
      <c r="V4" s="566" t="s">
        <v>52</v>
      </c>
      <c r="W4" s="567"/>
      <c r="X4" s="566" t="s">
        <v>53</v>
      </c>
      <c r="Y4" s="567"/>
      <c r="Z4" s="566" t="s">
        <v>67</v>
      </c>
      <c r="AA4" s="673"/>
      <c r="AB4" s="673"/>
      <c r="AC4" s="567"/>
      <c r="AD4" s="566" t="s">
        <v>52</v>
      </c>
      <c r="AE4" s="567"/>
      <c r="AF4" s="566" t="s">
        <v>53</v>
      </c>
      <c r="AG4" s="567"/>
      <c r="AH4" s="566" t="s">
        <v>111</v>
      </c>
      <c r="AI4" s="567"/>
      <c r="AJ4" s="566" t="s">
        <v>112</v>
      </c>
      <c r="AK4" s="567"/>
      <c r="AL4" s="566" t="s">
        <v>111</v>
      </c>
      <c r="AM4" s="567"/>
      <c r="AN4" s="566" t="s">
        <v>112</v>
      </c>
      <c r="AO4" s="760"/>
    </row>
    <row r="5" spans="1:41" ht="18" customHeight="1" x14ac:dyDescent="0.15">
      <c r="A5" s="3" t="s">
        <v>276</v>
      </c>
      <c r="B5" s="39">
        <v>6</v>
      </c>
      <c r="C5" s="42">
        <v>1</v>
      </c>
      <c r="D5" s="40">
        <v>283</v>
      </c>
      <c r="E5" s="61">
        <v>15</v>
      </c>
      <c r="F5" s="243">
        <v>128</v>
      </c>
      <c r="G5" s="61">
        <v>15</v>
      </c>
      <c r="H5" s="243">
        <v>155</v>
      </c>
      <c r="I5" s="45">
        <v>0</v>
      </c>
      <c r="J5" s="43">
        <v>127</v>
      </c>
      <c r="K5" s="42">
        <v>15</v>
      </c>
      <c r="L5" s="243">
        <v>4721</v>
      </c>
      <c r="M5" s="42">
        <v>235</v>
      </c>
      <c r="N5" s="243">
        <v>2230</v>
      </c>
      <c r="O5" s="42">
        <v>232</v>
      </c>
      <c r="P5" s="243">
        <v>2491</v>
      </c>
      <c r="Q5" s="42">
        <v>3</v>
      </c>
      <c r="R5" s="755">
        <v>381</v>
      </c>
      <c r="S5" s="755"/>
      <c r="T5" s="755"/>
      <c r="U5" s="41">
        <v>44</v>
      </c>
      <c r="V5" s="390">
        <v>195</v>
      </c>
      <c r="W5" s="41">
        <v>34</v>
      </c>
      <c r="X5" s="390">
        <v>186</v>
      </c>
      <c r="Y5" s="41">
        <v>10</v>
      </c>
      <c r="Z5" s="761">
        <v>229</v>
      </c>
      <c r="AA5" s="761"/>
      <c r="AB5" s="761"/>
      <c r="AC5" s="41">
        <v>7</v>
      </c>
      <c r="AD5" s="390">
        <v>107</v>
      </c>
      <c r="AE5" s="41">
        <v>5</v>
      </c>
      <c r="AF5" s="390">
        <v>122</v>
      </c>
      <c r="AG5" s="41">
        <v>2</v>
      </c>
      <c r="AH5" s="762">
        <v>37</v>
      </c>
      <c r="AI5" s="762"/>
      <c r="AJ5" s="763">
        <v>16</v>
      </c>
      <c r="AK5" s="763"/>
      <c r="AL5" s="761">
        <v>12</v>
      </c>
      <c r="AM5" s="761"/>
      <c r="AN5" s="761">
        <v>5</v>
      </c>
      <c r="AO5" s="764"/>
    </row>
    <row r="6" spans="1:41" ht="18" customHeight="1" x14ac:dyDescent="0.15">
      <c r="A6" s="4" t="s">
        <v>248</v>
      </c>
      <c r="B6" s="39">
        <v>6</v>
      </c>
      <c r="C6" s="42">
        <v>1</v>
      </c>
      <c r="D6" s="40">
        <v>276</v>
      </c>
      <c r="E6" s="44">
        <v>14</v>
      </c>
      <c r="F6" s="243">
        <v>125</v>
      </c>
      <c r="G6" s="44">
        <v>14</v>
      </c>
      <c r="H6" s="243">
        <v>151</v>
      </c>
      <c r="I6" s="45">
        <v>0</v>
      </c>
      <c r="J6" s="43">
        <v>125</v>
      </c>
      <c r="K6" s="42">
        <v>14</v>
      </c>
      <c r="L6" s="243">
        <v>4566</v>
      </c>
      <c r="M6" s="42">
        <v>225</v>
      </c>
      <c r="N6" s="243">
        <v>2140</v>
      </c>
      <c r="O6" s="42">
        <v>221</v>
      </c>
      <c r="P6" s="243">
        <v>2426</v>
      </c>
      <c r="Q6" s="42">
        <v>4</v>
      </c>
      <c r="R6" s="700">
        <v>376</v>
      </c>
      <c r="S6" s="700"/>
      <c r="T6" s="700"/>
      <c r="U6" s="41">
        <v>31</v>
      </c>
      <c r="V6" s="390">
        <v>196</v>
      </c>
      <c r="W6" s="41">
        <v>24</v>
      </c>
      <c r="X6" s="390">
        <v>180</v>
      </c>
      <c r="Y6" s="41">
        <v>7</v>
      </c>
      <c r="Z6" s="700">
        <v>152</v>
      </c>
      <c r="AA6" s="700"/>
      <c r="AB6" s="700"/>
      <c r="AC6" s="41">
        <v>7</v>
      </c>
      <c r="AD6" s="390">
        <v>77</v>
      </c>
      <c r="AE6" s="41">
        <v>5</v>
      </c>
      <c r="AF6" s="390">
        <v>75</v>
      </c>
      <c r="AG6" s="41">
        <v>2</v>
      </c>
      <c r="AH6" s="698">
        <v>37</v>
      </c>
      <c r="AI6" s="698"/>
      <c r="AJ6" s="699">
        <v>16</v>
      </c>
      <c r="AK6" s="699"/>
      <c r="AL6" s="700">
        <v>12</v>
      </c>
      <c r="AM6" s="700"/>
      <c r="AN6" s="700">
        <v>7</v>
      </c>
      <c r="AO6" s="701"/>
    </row>
    <row r="7" spans="1:41" ht="18" customHeight="1" x14ac:dyDescent="0.15">
      <c r="A7" s="4">
        <v>2</v>
      </c>
      <c r="B7" s="39">
        <v>6</v>
      </c>
      <c r="C7" s="42">
        <v>1</v>
      </c>
      <c r="D7" s="40">
        <v>266</v>
      </c>
      <c r="E7" s="44">
        <v>12</v>
      </c>
      <c r="F7" s="243">
        <v>133</v>
      </c>
      <c r="G7" s="44">
        <v>12</v>
      </c>
      <c r="H7" s="243">
        <v>133</v>
      </c>
      <c r="I7" s="45">
        <v>0</v>
      </c>
      <c r="J7" s="43">
        <v>134</v>
      </c>
      <c r="K7" s="42">
        <v>12</v>
      </c>
      <c r="L7" s="243">
        <v>4408</v>
      </c>
      <c r="M7" s="42">
        <v>172</v>
      </c>
      <c r="N7" s="243">
        <v>2104</v>
      </c>
      <c r="O7" s="42">
        <v>170</v>
      </c>
      <c r="P7" s="243">
        <v>2304</v>
      </c>
      <c r="Q7" s="42">
        <v>2</v>
      </c>
      <c r="R7" s="700">
        <v>341</v>
      </c>
      <c r="S7" s="700"/>
      <c r="T7" s="700"/>
      <c r="U7" s="41">
        <v>30</v>
      </c>
      <c r="V7" s="390">
        <v>176</v>
      </c>
      <c r="W7" s="41">
        <v>25</v>
      </c>
      <c r="X7" s="390">
        <v>165</v>
      </c>
      <c r="Y7" s="41">
        <v>5</v>
      </c>
      <c r="Z7" s="700">
        <v>82</v>
      </c>
      <c r="AA7" s="700"/>
      <c r="AB7" s="700"/>
      <c r="AC7" s="41">
        <v>6</v>
      </c>
      <c r="AD7" s="390">
        <v>39</v>
      </c>
      <c r="AE7" s="41">
        <v>4</v>
      </c>
      <c r="AF7" s="390">
        <v>43</v>
      </c>
      <c r="AG7" s="41">
        <v>2</v>
      </c>
      <c r="AH7" s="698">
        <v>32.895522388059703</v>
      </c>
      <c r="AI7" s="698"/>
      <c r="AJ7" s="699">
        <v>14.3333333333333</v>
      </c>
      <c r="AK7" s="699"/>
      <c r="AL7" s="700">
        <v>12.9266862170088</v>
      </c>
      <c r="AM7" s="700"/>
      <c r="AN7" s="700">
        <v>5.7333333333333298</v>
      </c>
      <c r="AO7" s="701"/>
    </row>
    <row r="8" spans="1:41" ht="18" customHeight="1" x14ac:dyDescent="0.15">
      <c r="A8" s="4">
        <v>3</v>
      </c>
      <c r="B8" s="39">
        <v>6</v>
      </c>
      <c r="C8" s="42">
        <v>1</v>
      </c>
      <c r="D8" s="40">
        <v>259</v>
      </c>
      <c r="E8" s="44">
        <v>12</v>
      </c>
      <c r="F8" s="243">
        <v>128</v>
      </c>
      <c r="G8" s="44">
        <v>12</v>
      </c>
      <c r="H8" s="243">
        <v>131</v>
      </c>
      <c r="I8" s="45">
        <v>0</v>
      </c>
      <c r="J8" s="43">
        <v>123</v>
      </c>
      <c r="K8" s="42">
        <v>10</v>
      </c>
      <c r="L8" s="243">
        <v>4334</v>
      </c>
      <c r="M8" s="42">
        <v>122</v>
      </c>
      <c r="N8" s="243">
        <v>2079</v>
      </c>
      <c r="O8" s="42">
        <v>120</v>
      </c>
      <c r="P8" s="243">
        <v>2255</v>
      </c>
      <c r="Q8" s="42">
        <v>2</v>
      </c>
      <c r="R8" s="700">
        <v>338</v>
      </c>
      <c r="S8" s="700"/>
      <c r="T8" s="700"/>
      <c r="U8" s="41">
        <v>29</v>
      </c>
      <c r="V8" s="390">
        <v>180</v>
      </c>
      <c r="W8" s="41">
        <v>23</v>
      </c>
      <c r="X8" s="390">
        <v>158</v>
      </c>
      <c r="Y8" s="41">
        <v>6</v>
      </c>
      <c r="Z8" s="700">
        <v>212</v>
      </c>
      <c r="AA8" s="700"/>
      <c r="AB8" s="700"/>
      <c r="AC8" s="41">
        <v>5</v>
      </c>
      <c r="AD8" s="390">
        <v>95</v>
      </c>
      <c r="AE8" s="41">
        <v>3</v>
      </c>
      <c r="AF8" s="390">
        <v>117</v>
      </c>
      <c r="AG8" s="41">
        <v>2</v>
      </c>
      <c r="AH8" s="698">
        <v>35</v>
      </c>
      <c r="AI8" s="698"/>
      <c r="AJ8" s="699">
        <v>12</v>
      </c>
      <c r="AK8" s="699"/>
      <c r="AL8" s="700">
        <v>13</v>
      </c>
      <c r="AM8" s="700"/>
      <c r="AN8" s="700">
        <v>4</v>
      </c>
      <c r="AO8" s="701"/>
    </row>
    <row r="9" spans="1:41" ht="18" customHeight="1" x14ac:dyDescent="0.15">
      <c r="A9" s="4">
        <v>4</v>
      </c>
      <c r="B9" s="39">
        <f t="shared" ref="B9:Q9" si="0">SUM(B11:B16)</f>
        <v>6</v>
      </c>
      <c r="C9" s="271">
        <f t="shared" si="0"/>
        <v>1</v>
      </c>
      <c r="D9" s="40">
        <f t="shared" si="0"/>
        <v>259</v>
      </c>
      <c r="E9" s="271">
        <f t="shared" si="0"/>
        <v>12</v>
      </c>
      <c r="F9" s="40">
        <f t="shared" si="0"/>
        <v>128</v>
      </c>
      <c r="G9" s="271">
        <f t="shared" si="0"/>
        <v>12</v>
      </c>
      <c r="H9" s="40">
        <f t="shared" si="0"/>
        <v>131</v>
      </c>
      <c r="I9" s="271">
        <f t="shared" si="0"/>
        <v>0</v>
      </c>
      <c r="J9" s="40">
        <f t="shared" si="0"/>
        <v>123</v>
      </c>
      <c r="K9" s="271">
        <f t="shared" si="0"/>
        <v>10</v>
      </c>
      <c r="L9" s="40">
        <f t="shared" si="0"/>
        <v>4330</v>
      </c>
      <c r="M9" s="271">
        <f t="shared" si="0"/>
        <v>90</v>
      </c>
      <c r="N9" s="40">
        <f t="shared" si="0"/>
        <v>2137</v>
      </c>
      <c r="O9" s="271">
        <f t="shared" si="0"/>
        <v>90</v>
      </c>
      <c r="P9" s="40">
        <f t="shared" si="0"/>
        <v>2193</v>
      </c>
      <c r="Q9" s="271">
        <f t="shared" si="0"/>
        <v>0</v>
      </c>
      <c r="R9" s="700">
        <v>375</v>
      </c>
      <c r="S9" s="700"/>
      <c r="T9" s="700"/>
      <c r="U9" s="271">
        <v>30</v>
      </c>
      <c r="V9" s="40">
        <v>193</v>
      </c>
      <c r="W9" s="271">
        <v>22</v>
      </c>
      <c r="X9" s="40">
        <v>182</v>
      </c>
      <c r="Y9" s="271">
        <v>8</v>
      </c>
      <c r="Z9" s="700">
        <v>0</v>
      </c>
      <c r="AA9" s="700"/>
      <c r="AB9" s="700"/>
      <c r="AC9" s="41">
        <v>5</v>
      </c>
      <c r="AD9" s="40">
        <v>40</v>
      </c>
      <c r="AE9" s="271">
        <v>3</v>
      </c>
      <c r="AF9" s="40">
        <v>47</v>
      </c>
      <c r="AG9" s="271">
        <v>2</v>
      </c>
      <c r="AH9" s="698">
        <v>35.203252032520325</v>
      </c>
      <c r="AI9" s="698"/>
      <c r="AJ9" s="698">
        <v>9</v>
      </c>
      <c r="AK9" s="698"/>
      <c r="AL9" s="706">
        <v>11.546666666666667</v>
      </c>
      <c r="AM9" s="706"/>
      <c r="AN9" s="706">
        <v>3</v>
      </c>
      <c r="AO9" s="707"/>
    </row>
    <row r="10" spans="1:41" ht="9" customHeight="1" x14ac:dyDescent="0.15">
      <c r="A10" s="4"/>
      <c r="B10" s="39"/>
      <c r="C10" s="132"/>
      <c r="D10" s="40"/>
      <c r="E10" s="42"/>
      <c r="F10" s="243"/>
      <c r="G10" s="42"/>
      <c r="H10" s="243"/>
      <c r="I10" s="42"/>
      <c r="J10" s="43"/>
      <c r="K10" s="42"/>
      <c r="L10" s="243"/>
      <c r="M10" s="42"/>
      <c r="N10" s="243"/>
      <c r="O10" s="42"/>
      <c r="P10" s="243"/>
      <c r="Q10" s="42"/>
      <c r="R10" s="700"/>
      <c r="S10" s="700"/>
      <c r="T10" s="700"/>
      <c r="U10" s="42"/>
      <c r="V10" s="391"/>
      <c r="W10" s="42"/>
      <c r="X10" s="391"/>
      <c r="Y10" s="42"/>
      <c r="Z10" s="765"/>
      <c r="AA10" s="765"/>
      <c r="AB10" s="765"/>
      <c r="AC10" s="42"/>
      <c r="AD10" s="391"/>
      <c r="AE10" s="120"/>
      <c r="AF10" s="391"/>
      <c r="AG10" s="42"/>
      <c r="AH10" s="42"/>
      <c r="AI10" s="392"/>
      <c r="AJ10" s="392"/>
      <c r="AK10" s="393"/>
      <c r="AL10" s="392"/>
      <c r="AM10" s="392"/>
      <c r="AN10" s="393"/>
      <c r="AO10" s="394"/>
    </row>
    <row r="11" spans="1:41" ht="21.75" customHeight="1" x14ac:dyDescent="0.15">
      <c r="A11" s="54" t="s">
        <v>224</v>
      </c>
      <c r="B11" s="91">
        <v>1</v>
      </c>
      <c r="C11" s="57">
        <v>0</v>
      </c>
      <c r="D11" s="40">
        <v>71</v>
      </c>
      <c r="E11" s="57">
        <v>0</v>
      </c>
      <c r="F11" s="115">
        <v>27</v>
      </c>
      <c r="G11" s="246">
        <v>0</v>
      </c>
      <c r="H11" s="115">
        <v>44</v>
      </c>
      <c r="I11" s="246">
        <v>0</v>
      </c>
      <c r="J11" s="116">
        <v>27</v>
      </c>
      <c r="K11" s="246">
        <f>C29</f>
        <v>0</v>
      </c>
      <c r="L11" s="243">
        <f t="shared" ref="L11:L16" si="1">SUM(N11,P11)</f>
        <v>1068</v>
      </c>
      <c r="M11" s="246">
        <v>0</v>
      </c>
      <c r="N11" s="115">
        <v>440</v>
      </c>
      <c r="O11" s="246">
        <f>G29</f>
        <v>0</v>
      </c>
      <c r="P11" s="115">
        <v>628</v>
      </c>
      <c r="Q11" s="246">
        <f>I29</f>
        <v>0</v>
      </c>
      <c r="R11" s="700">
        <v>64</v>
      </c>
      <c r="S11" s="700"/>
      <c r="T11" s="700"/>
      <c r="U11" s="57">
        <v>0</v>
      </c>
      <c r="V11" s="391">
        <v>32</v>
      </c>
      <c r="W11" s="273">
        <v>0</v>
      </c>
      <c r="X11" s="391">
        <v>32</v>
      </c>
      <c r="Y11" s="273">
        <v>0</v>
      </c>
      <c r="Z11" s="700">
        <v>13</v>
      </c>
      <c r="AA11" s="700"/>
      <c r="AB11" s="700"/>
      <c r="AC11" s="57">
        <v>0</v>
      </c>
      <c r="AD11" s="391">
        <v>5</v>
      </c>
      <c r="AE11" s="273">
        <v>0</v>
      </c>
      <c r="AF11" s="391">
        <v>8</v>
      </c>
      <c r="AG11" s="273">
        <v>0</v>
      </c>
      <c r="AH11" s="698">
        <v>39.555555555555557</v>
      </c>
      <c r="AI11" s="698"/>
      <c r="AJ11" s="699" t="s">
        <v>104</v>
      </c>
      <c r="AK11" s="699"/>
      <c r="AL11" s="706">
        <v>16.6875</v>
      </c>
      <c r="AM11" s="706"/>
      <c r="AN11" s="708">
        <v>0</v>
      </c>
      <c r="AO11" s="709"/>
    </row>
    <row r="12" spans="1:41" ht="21.75" customHeight="1" x14ac:dyDescent="0.15">
      <c r="A12" s="54" t="s">
        <v>223</v>
      </c>
      <c r="B12" s="91">
        <v>1</v>
      </c>
      <c r="C12" s="57">
        <v>0</v>
      </c>
      <c r="D12" s="40">
        <f>SUM(F12,H12)</f>
        <v>41</v>
      </c>
      <c r="E12" s="57">
        <v>0</v>
      </c>
      <c r="F12" s="115">
        <v>26</v>
      </c>
      <c r="G12" s="246">
        <v>0</v>
      </c>
      <c r="H12" s="115">
        <v>15</v>
      </c>
      <c r="I12" s="246">
        <v>0</v>
      </c>
      <c r="J12" s="116">
        <v>21</v>
      </c>
      <c r="K12" s="246">
        <f>C30</f>
        <v>0</v>
      </c>
      <c r="L12" s="243">
        <f t="shared" si="1"/>
        <v>687</v>
      </c>
      <c r="M12" s="246">
        <v>0</v>
      </c>
      <c r="N12" s="115">
        <v>252</v>
      </c>
      <c r="O12" s="246">
        <v>0</v>
      </c>
      <c r="P12" s="115">
        <v>435</v>
      </c>
      <c r="Q12" s="246">
        <v>0</v>
      </c>
      <c r="R12" s="700">
        <v>75</v>
      </c>
      <c r="S12" s="700"/>
      <c r="T12" s="700"/>
      <c r="U12" s="57">
        <v>0</v>
      </c>
      <c r="V12" s="391">
        <v>21</v>
      </c>
      <c r="W12" s="273">
        <v>0</v>
      </c>
      <c r="X12" s="391">
        <v>54</v>
      </c>
      <c r="Y12" s="273">
        <v>0</v>
      </c>
      <c r="Z12" s="700">
        <v>13</v>
      </c>
      <c r="AA12" s="700"/>
      <c r="AB12" s="700"/>
      <c r="AC12" s="57">
        <v>0</v>
      </c>
      <c r="AD12" s="391">
        <v>5</v>
      </c>
      <c r="AE12" s="273">
        <v>0</v>
      </c>
      <c r="AF12" s="391">
        <v>8</v>
      </c>
      <c r="AG12" s="273">
        <v>0</v>
      </c>
      <c r="AH12" s="698">
        <v>32.714285714285715</v>
      </c>
      <c r="AI12" s="698"/>
      <c r="AJ12" s="699" t="s">
        <v>104</v>
      </c>
      <c r="AK12" s="699"/>
      <c r="AL12" s="706">
        <v>9.16</v>
      </c>
      <c r="AM12" s="706"/>
      <c r="AN12" s="708">
        <v>0</v>
      </c>
      <c r="AO12" s="709"/>
    </row>
    <row r="13" spans="1:41" ht="21.75" customHeight="1" x14ac:dyDescent="0.15">
      <c r="A13" s="54" t="s">
        <v>261</v>
      </c>
      <c r="B13" s="91">
        <v>1</v>
      </c>
      <c r="C13" s="42">
        <v>1</v>
      </c>
      <c r="D13" s="40">
        <f>SUM(F13,H13)</f>
        <v>27</v>
      </c>
      <c r="E13" s="247">
        <f>SUM(G13+I13)</f>
        <v>12</v>
      </c>
      <c r="F13" s="115">
        <v>21</v>
      </c>
      <c r="G13" s="247">
        <v>12</v>
      </c>
      <c r="H13" s="115">
        <v>6</v>
      </c>
      <c r="I13" s="246">
        <v>0</v>
      </c>
      <c r="J13" s="116">
        <v>21</v>
      </c>
      <c r="K13" s="247">
        <v>10</v>
      </c>
      <c r="L13" s="243">
        <f t="shared" si="1"/>
        <v>578</v>
      </c>
      <c r="M13" s="247">
        <v>90</v>
      </c>
      <c r="N13" s="115">
        <v>453</v>
      </c>
      <c r="O13" s="247">
        <v>90</v>
      </c>
      <c r="P13" s="115">
        <v>125</v>
      </c>
      <c r="Q13" s="246">
        <v>0</v>
      </c>
      <c r="R13" s="700">
        <v>64</v>
      </c>
      <c r="S13" s="700"/>
      <c r="T13" s="700"/>
      <c r="U13" s="42">
        <v>30</v>
      </c>
      <c r="V13" s="391">
        <v>46</v>
      </c>
      <c r="W13" s="274">
        <v>22</v>
      </c>
      <c r="X13" s="391">
        <v>18</v>
      </c>
      <c r="Y13" s="93">
        <v>8</v>
      </c>
      <c r="Z13" s="700">
        <v>19</v>
      </c>
      <c r="AA13" s="700"/>
      <c r="AB13" s="700"/>
      <c r="AC13" s="42">
        <v>5</v>
      </c>
      <c r="AD13" s="391">
        <v>11</v>
      </c>
      <c r="AE13" s="93">
        <v>3</v>
      </c>
      <c r="AF13" s="391">
        <v>8</v>
      </c>
      <c r="AG13" s="93">
        <v>2</v>
      </c>
      <c r="AH13" s="698">
        <v>27.523809523809526</v>
      </c>
      <c r="AI13" s="698"/>
      <c r="AJ13" s="698">
        <v>9</v>
      </c>
      <c r="AK13" s="698"/>
      <c r="AL13" s="706">
        <v>9.03125</v>
      </c>
      <c r="AM13" s="706"/>
      <c r="AN13" s="706">
        <v>3</v>
      </c>
      <c r="AO13" s="707"/>
    </row>
    <row r="14" spans="1:41" ht="21.75" customHeight="1" x14ac:dyDescent="0.15">
      <c r="A14" s="54" t="s">
        <v>226</v>
      </c>
      <c r="B14" s="91">
        <v>1</v>
      </c>
      <c r="C14" s="57">
        <v>0</v>
      </c>
      <c r="D14" s="40">
        <f>SUM(F14,H14)</f>
        <v>47</v>
      </c>
      <c r="E14" s="57">
        <f>SUM(G14+I14)</f>
        <v>0</v>
      </c>
      <c r="F14" s="115">
        <v>18</v>
      </c>
      <c r="G14" s="246">
        <v>0</v>
      </c>
      <c r="H14" s="115">
        <v>29</v>
      </c>
      <c r="I14" s="246">
        <v>0</v>
      </c>
      <c r="J14" s="116">
        <v>18</v>
      </c>
      <c r="K14" s="45">
        <f>C32</f>
        <v>0</v>
      </c>
      <c r="L14" s="243">
        <f t="shared" si="1"/>
        <v>679</v>
      </c>
      <c r="M14" s="246">
        <v>0</v>
      </c>
      <c r="N14" s="115">
        <v>299</v>
      </c>
      <c r="O14" s="45">
        <f>G32</f>
        <v>0</v>
      </c>
      <c r="P14" s="115">
        <v>380</v>
      </c>
      <c r="Q14" s="45">
        <f>I32</f>
        <v>0</v>
      </c>
      <c r="R14" s="700">
        <v>60</v>
      </c>
      <c r="S14" s="700"/>
      <c r="T14" s="700"/>
      <c r="U14" s="57">
        <v>0</v>
      </c>
      <c r="V14" s="391">
        <v>26</v>
      </c>
      <c r="W14" s="45">
        <v>0</v>
      </c>
      <c r="X14" s="391">
        <v>34</v>
      </c>
      <c r="Y14" s="45">
        <v>0</v>
      </c>
      <c r="Z14" s="700">
        <v>20</v>
      </c>
      <c r="AA14" s="700"/>
      <c r="AB14" s="700"/>
      <c r="AC14" s="57">
        <v>0</v>
      </c>
      <c r="AD14" s="391">
        <v>5</v>
      </c>
      <c r="AE14" s="273">
        <v>0</v>
      </c>
      <c r="AF14" s="391">
        <v>15</v>
      </c>
      <c r="AG14" s="273">
        <v>0</v>
      </c>
      <c r="AH14" s="698">
        <v>37.722222222222221</v>
      </c>
      <c r="AI14" s="698"/>
      <c r="AJ14" s="699" t="s">
        <v>104</v>
      </c>
      <c r="AK14" s="699"/>
      <c r="AL14" s="706">
        <v>11.316666666666666</v>
      </c>
      <c r="AM14" s="706"/>
      <c r="AN14" s="708">
        <v>0</v>
      </c>
      <c r="AO14" s="709"/>
    </row>
    <row r="15" spans="1:41" ht="21.75" customHeight="1" x14ac:dyDescent="0.15">
      <c r="A15" s="54" t="s">
        <v>259</v>
      </c>
      <c r="B15" s="91">
        <v>1</v>
      </c>
      <c r="C15" s="57">
        <v>0</v>
      </c>
      <c r="D15" s="40">
        <f>SUM(F15,H15)</f>
        <v>42</v>
      </c>
      <c r="E15" s="57">
        <f>SUM(G15+I15)</f>
        <v>0</v>
      </c>
      <c r="F15" s="115">
        <v>21</v>
      </c>
      <c r="G15" s="246">
        <v>0</v>
      </c>
      <c r="H15" s="115">
        <v>21</v>
      </c>
      <c r="I15" s="246">
        <v>0</v>
      </c>
      <c r="J15" s="116">
        <v>21</v>
      </c>
      <c r="K15" s="45">
        <v>0</v>
      </c>
      <c r="L15" s="243">
        <f t="shared" si="1"/>
        <v>719</v>
      </c>
      <c r="M15" s="246">
        <v>0</v>
      </c>
      <c r="N15" s="115">
        <v>393</v>
      </c>
      <c r="O15" s="45">
        <v>0</v>
      </c>
      <c r="P15" s="115">
        <v>326</v>
      </c>
      <c r="Q15" s="45">
        <v>0</v>
      </c>
      <c r="R15" s="700">
        <v>81</v>
      </c>
      <c r="S15" s="700"/>
      <c r="T15" s="700"/>
      <c r="U15" s="57">
        <v>0</v>
      </c>
      <c r="V15" s="391">
        <v>44</v>
      </c>
      <c r="W15" s="273">
        <v>0</v>
      </c>
      <c r="X15" s="391">
        <v>37</v>
      </c>
      <c r="Y15" s="273">
        <v>0</v>
      </c>
      <c r="Z15" s="700">
        <v>18</v>
      </c>
      <c r="AA15" s="700"/>
      <c r="AB15" s="700"/>
      <c r="AC15" s="57">
        <v>0</v>
      </c>
      <c r="AD15" s="391">
        <v>12</v>
      </c>
      <c r="AE15" s="273">
        <v>0</v>
      </c>
      <c r="AF15" s="391">
        <v>6</v>
      </c>
      <c r="AG15" s="273">
        <v>0</v>
      </c>
      <c r="AH15" s="698">
        <v>34.238095238095241</v>
      </c>
      <c r="AI15" s="698"/>
      <c r="AJ15" s="699" t="s">
        <v>104</v>
      </c>
      <c r="AK15" s="699"/>
      <c r="AL15" s="706">
        <v>8.8765432098765427</v>
      </c>
      <c r="AM15" s="706"/>
      <c r="AN15" s="708">
        <v>0</v>
      </c>
      <c r="AO15" s="709"/>
    </row>
    <row r="16" spans="1:41" ht="21.75" customHeight="1" thickBot="1" x14ac:dyDescent="0.2">
      <c r="A16" s="96" t="s">
        <v>228</v>
      </c>
      <c r="B16" s="97">
        <v>1</v>
      </c>
      <c r="C16" s="98">
        <v>0</v>
      </c>
      <c r="D16" s="99">
        <f>SUM(F16,H16)</f>
        <v>31</v>
      </c>
      <c r="E16" s="98">
        <f>SUM(G16+I16)</f>
        <v>0</v>
      </c>
      <c r="F16" s="155">
        <v>15</v>
      </c>
      <c r="G16" s="156">
        <v>0</v>
      </c>
      <c r="H16" s="155">
        <v>16</v>
      </c>
      <c r="I16" s="156">
        <v>0</v>
      </c>
      <c r="J16" s="118">
        <v>15</v>
      </c>
      <c r="K16" s="108">
        <v>0</v>
      </c>
      <c r="L16" s="101">
        <f t="shared" si="1"/>
        <v>599</v>
      </c>
      <c r="M16" s="108">
        <v>0</v>
      </c>
      <c r="N16" s="117">
        <v>300</v>
      </c>
      <c r="O16" s="248">
        <v>0</v>
      </c>
      <c r="P16" s="117">
        <v>299</v>
      </c>
      <c r="Q16" s="108">
        <v>0</v>
      </c>
      <c r="R16" s="771">
        <v>31</v>
      </c>
      <c r="S16" s="771"/>
      <c r="T16" s="771"/>
      <c r="U16" s="275">
        <v>0</v>
      </c>
      <c r="V16" s="395">
        <v>24</v>
      </c>
      <c r="W16" s="277">
        <v>0</v>
      </c>
      <c r="X16" s="395">
        <v>7</v>
      </c>
      <c r="Y16" s="277">
        <v>0</v>
      </c>
      <c r="Z16" s="771">
        <v>4</v>
      </c>
      <c r="AA16" s="771"/>
      <c r="AB16" s="771"/>
      <c r="AC16" s="98">
        <v>0</v>
      </c>
      <c r="AD16" s="101">
        <v>2</v>
      </c>
      <c r="AE16" s="279">
        <v>0</v>
      </c>
      <c r="AF16" s="101">
        <v>2</v>
      </c>
      <c r="AG16" s="279">
        <v>0</v>
      </c>
      <c r="AH16" s="766">
        <v>39.93333333333333</v>
      </c>
      <c r="AI16" s="766"/>
      <c r="AJ16" s="767" t="s">
        <v>104</v>
      </c>
      <c r="AK16" s="767"/>
      <c r="AL16" s="768">
        <v>19.322580645161292</v>
      </c>
      <c r="AM16" s="768"/>
      <c r="AN16" s="769">
        <v>0</v>
      </c>
      <c r="AO16" s="770"/>
    </row>
    <row r="17" spans="1:41" ht="18" customHeight="1" x14ac:dyDescent="0.15">
      <c r="A17" s="2" t="s">
        <v>114</v>
      </c>
      <c r="R17" s="373"/>
      <c r="S17" s="142"/>
      <c r="T17" s="142"/>
      <c r="U17" s="142"/>
      <c r="V17" s="142"/>
      <c r="W17" s="142"/>
      <c r="X17" s="142"/>
      <c r="Y17" s="142"/>
      <c r="Z17" s="142"/>
      <c r="AA17" s="142"/>
      <c r="AB17" s="142"/>
      <c r="AC17" s="142"/>
      <c r="AD17" s="142"/>
      <c r="AE17" s="142"/>
      <c r="AF17" s="142"/>
      <c r="AG17" s="142"/>
      <c r="AH17" s="142"/>
      <c r="AI17" s="142"/>
      <c r="AJ17" s="142"/>
      <c r="AK17" s="142"/>
      <c r="AL17" s="373"/>
      <c r="AM17" s="142"/>
      <c r="AN17" s="142"/>
      <c r="AO17" s="367" t="s">
        <v>115</v>
      </c>
    </row>
    <row r="18" spans="1:41" ht="18" customHeight="1" x14ac:dyDescent="0.15">
      <c r="A18" s="2" t="s">
        <v>242</v>
      </c>
      <c r="R18" s="373"/>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row>
    <row r="19" spans="1:41" ht="18" customHeight="1" x14ac:dyDescent="0.15">
      <c r="R19" s="373"/>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row>
    <row r="20" spans="1:41" ht="18" customHeight="1" thickBot="1" x14ac:dyDescent="0.2">
      <c r="A20" s="2" t="s">
        <v>334</v>
      </c>
      <c r="R20" s="373"/>
      <c r="S20" s="142"/>
      <c r="T20" s="142"/>
      <c r="U20" s="142"/>
      <c r="V20" s="142"/>
      <c r="W20" s="142"/>
      <c r="X20" s="142"/>
      <c r="Y20" s="142"/>
      <c r="Z20" s="142"/>
      <c r="AA20" s="142"/>
      <c r="AB20" s="142"/>
      <c r="AC20" s="142"/>
      <c r="AD20" s="142"/>
      <c r="AE20" s="142"/>
      <c r="AF20" s="142"/>
      <c r="AG20" s="142"/>
      <c r="AH20" s="142"/>
      <c r="AI20" s="142"/>
      <c r="AJ20" s="142"/>
      <c r="AK20" s="373"/>
      <c r="AL20" s="142"/>
      <c r="AM20" s="142"/>
      <c r="AN20" s="142"/>
      <c r="AO20" s="367" t="s">
        <v>69</v>
      </c>
    </row>
    <row r="21" spans="1:41" ht="18" customHeight="1" thickBot="1" x14ac:dyDescent="0.2">
      <c r="A21" s="772" t="s">
        <v>218</v>
      </c>
      <c r="B21" s="685" t="s">
        <v>116</v>
      </c>
      <c r="C21" s="685"/>
      <c r="D21" s="685"/>
      <c r="E21" s="685"/>
      <c r="F21" s="685"/>
      <c r="G21" s="685"/>
      <c r="H21" s="685"/>
      <c r="I21" s="685"/>
      <c r="J21" s="753" t="s">
        <v>298</v>
      </c>
      <c r="K21" s="753"/>
      <c r="L21" s="753"/>
      <c r="M21" s="753"/>
      <c r="N21" s="753"/>
      <c r="O21" s="753"/>
      <c r="P21" s="753"/>
      <c r="Q21" s="753"/>
      <c r="R21" s="720" t="s">
        <v>392</v>
      </c>
      <c r="S21" s="721"/>
      <c r="T21" s="721"/>
      <c r="U21" s="721"/>
      <c r="V21" s="721"/>
      <c r="W21" s="721"/>
      <c r="X21" s="721"/>
      <c r="Y21" s="722"/>
      <c r="Z21" s="720" t="s">
        <v>393</v>
      </c>
      <c r="AA21" s="721"/>
      <c r="AB21" s="721"/>
      <c r="AC21" s="721"/>
      <c r="AD21" s="721"/>
      <c r="AE21" s="721"/>
      <c r="AF21" s="721"/>
      <c r="AG21" s="722"/>
      <c r="AH21" s="720" t="s">
        <v>394</v>
      </c>
      <c r="AI21" s="721"/>
      <c r="AJ21" s="721"/>
      <c r="AK21" s="721"/>
      <c r="AL21" s="721"/>
      <c r="AM21" s="721"/>
      <c r="AN21" s="721"/>
      <c r="AO21" s="756"/>
    </row>
    <row r="22" spans="1:41" ht="18" customHeight="1" x14ac:dyDescent="0.15">
      <c r="A22" s="773"/>
      <c r="B22" s="757" t="s">
        <v>50</v>
      </c>
      <c r="C22" s="757"/>
      <c r="D22" s="758" t="s">
        <v>74</v>
      </c>
      <c r="E22" s="758"/>
      <c r="F22" s="757" t="s">
        <v>52</v>
      </c>
      <c r="G22" s="757"/>
      <c r="H22" s="757" t="s">
        <v>53</v>
      </c>
      <c r="I22" s="757"/>
      <c r="J22" s="757" t="s">
        <v>50</v>
      </c>
      <c r="K22" s="757"/>
      <c r="L22" s="758" t="s">
        <v>74</v>
      </c>
      <c r="M22" s="758"/>
      <c r="N22" s="757" t="s">
        <v>52</v>
      </c>
      <c r="O22" s="757"/>
      <c r="P22" s="757" t="s">
        <v>53</v>
      </c>
      <c r="Q22" s="757"/>
      <c r="R22" s="566" t="s">
        <v>50</v>
      </c>
      <c r="S22" s="567"/>
      <c r="T22" s="566" t="s">
        <v>74</v>
      </c>
      <c r="U22" s="567"/>
      <c r="V22" s="566" t="s">
        <v>52</v>
      </c>
      <c r="W22" s="567"/>
      <c r="X22" s="566" t="s">
        <v>53</v>
      </c>
      <c r="Y22" s="567"/>
      <c r="Z22" s="566" t="s">
        <v>50</v>
      </c>
      <c r="AA22" s="567"/>
      <c r="AB22" s="566" t="s">
        <v>74</v>
      </c>
      <c r="AC22" s="567"/>
      <c r="AD22" s="566" t="s">
        <v>52</v>
      </c>
      <c r="AE22" s="567"/>
      <c r="AF22" s="566" t="s">
        <v>53</v>
      </c>
      <c r="AG22" s="567"/>
      <c r="AH22" s="566" t="s">
        <v>50</v>
      </c>
      <c r="AI22" s="567"/>
      <c r="AJ22" s="566" t="s">
        <v>74</v>
      </c>
      <c r="AK22" s="567"/>
      <c r="AL22" s="566" t="s">
        <v>52</v>
      </c>
      <c r="AM22" s="567"/>
      <c r="AN22" s="566" t="s">
        <v>53</v>
      </c>
      <c r="AO22" s="760"/>
    </row>
    <row r="23" spans="1:41" ht="18" customHeight="1" x14ac:dyDescent="0.15">
      <c r="A23" s="3" t="s">
        <v>265</v>
      </c>
      <c r="B23" s="102">
        <v>127</v>
      </c>
      <c r="C23" s="93">
        <v>15</v>
      </c>
      <c r="D23" s="103">
        <v>4721</v>
      </c>
      <c r="E23" s="42">
        <v>235</v>
      </c>
      <c r="F23" s="103">
        <v>2230</v>
      </c>
      <c r="G23" s="93">
        <v>232</v>
      </c>
      <c r="H23" s="103">
        <v>2491</v>
      </c>
      <c r="I23" s="93">
        <v>3</v>
      </c>
      <c r="J23" s="46">
        <v>42</v>
      </c>
      <c r="K23" s="93">
        <v>3</v>
      </c>
      <c r="L23" s="40">
        <v>1553</v>
      </c>
      <c r="M23" s="93">
        <v>34</v>
      </c>
      <c r="N23" s="104">
        <v>728</v>
      </c>
      <c r="O23" s="105">
        <v>34</v>
      </c>
      <c r="P23" s="104">
        <v>825</v>
      </c>
      <c r="Q23" s="138">
        <v>0</v>
      </c>
      <c r="R23" s="46">
        <v>42</v>
      </c>
      <c r="S23" s="42">
        <v>5</v>
      </c>
      <c r="T23" s="48">
        <v>1608</v>
      </c>
      <c r="U23" s="49">
        <v>72</v>
      </c>
      <c r="V23" s="46">
        <v>761</v>
      </c>
      <c r="W23" s="42">
        <v>72</v>
      </c>
      <c r="X23" s="46">
        <v>847</v>
      </c>
      <c r="Y23" s="137">
        <v>0</v>
      </c>
      <c r="Z23" s="46">
        <v>43</v>
      </c>
      <c r="AA23" s="42">
        <v>3</v>
      </c>
      <c r="AB23" s="48">
        <v>1560</v>
      </c>
      <c r="AC23" s="49">
        <v>55</v>
      </c>
      <c r="AD23" s="46">
        <v>741</v>
      </c>
      <c r="AE23" s="42">
        <v>53</v>
      </c>
      <c r="AF23" s="46">
        <v>819</v>
      </c>
      <c r="AG23" s="148">
        <v>2</v>
      </c>
      <c r="AH23" s="47">
        <v>0</v>
      </c>
      <c r="AI23" s="42">
        <v>4</v>
      </c>
      <c r="AJ23" s="47">
        <v>0</v>
      </c>
      <c r="AK23" s="42">
        <v>74</v>
      </c>
      <c r="AL23" s="47">
        <v>0</v>
      </c>
      <c r="AM23" s="42">
        <v>73</v>
      </c>
      <c r="AN23" s="47">
        <v>0</v>
      </c>
      <c r="AO23" s="50">
        <v>1</v>
      </c>
    </row>
    <row r="24" spans="1:41" ht="18" customHeight="1" x14ac:dyDescent="0.15">
      <c r="A24" s="4" t="s">
        <v>248</v>
      </c>
      <c r="B24" s="102">
        <v>125</v>
      </c>
      <c r="C24" s="106">
        <v>14</v>
      </c>
      <c r="D24" s="48">
        <v>4566</v>
      </c>
      <c r="E24" s="49">
        <v>225</v>
      </c>
      <c r="F24" s="48">
        <v>2140</v>
      </c>
      <c r="G24" s="49">
        <v>221</v>
      </c>
      <c r="H24" s="48">
        <v>2426</v>
      </c>
      <c r="I24" s="49">
        <v>4</v>
      </c>
      <c r="J24" s="46">
        <v>41</v>
      </c>
      <c r="K24" s="42">
        <v>2</v>
      </c>
      <c r="L24" s="48">
        <v>1517</v>
      </c>
      <c r="M24" s="49">
        <v>35</v>
      </c>
      <c r="N24" s="48">
        <v>712</v>
      </c>
      <c r="O24" s="49">
        <v>33</v>
      </c>
      <c r="P24" s="48">
        <v>805</v>
      </c>
      <c r="Q24" s="105">
        <v>2</v>
      </c>
      <c r="R24" s="189">
        <v>42</v>
      </c>
      <c r="S24" s="42">
        <v>3</v>
      </c>
      <c r="T24" s="48">
        <v>1511</v>
      </c>
      <c r="U24" s="49">
        <v>55</v>
      </c>
      <c r="V24" s="46">
        <v>709</v>
      </c>
      <c r="W24" s="42">
        <v>55</v>
      </c>
      <c r="X24" s="46">
        <v>802</v>
      </c>
      <c r="Y24" s="137">
        <v>0</v>
      </c>
      <c r="Z24" s="189">
        <v>42</v>
      </c>
      <c r="AA24" s="42">
        <v>4</v>
      </c>
      <c r="AB24" s="48">
        <v>1538</v>
      </c>
      <c r="AC24" s="49">
        <v>57</v>
      </c>
      <c r="AD24" s="46">
        <v>719</v>
      </c>
      <c r="AE24" s="42">
        <v>56</v>
      </c>
      <c r="AF24" s="46">
        <v>819</v>
      </c>
      <c r="AG24" s="136">
        <v>1</v>
      </c>
      <c r="AH24" s="47">
        <v>0</v>
      </c>
      <c r="AI24" s="42">
        <v>5</v>
      </c>
      <c r="AJ24" s="47">
        <v>0</v>
      </c>
      <c r="AK24" s="42">
        <v>78</v>
      </c>
      <c r="AL24" s="47">
        <v>0</v>
      </c>
      <c r="AM24" s="42">
        <v>77</v>
      </c>
      <c r="AN24" s="47">
        <v>0</v>
      </c>
      <c r="AO24" s="50">
        <v>1</v>
      </c>
    </row>
    <row r="25" spans="1:41" s="5" customFormat="1" ht="18" customHeight="1" x14ac:dyDescent="0.15">
      <c r="A25" s="4">
        <v>2</v>
      </c>
      <c r="B25" s="102">
        <v>124</v>
      </c>
      <c r="C25" s="106">
        <v>12</v>
      </c>
      <c r="D25" s="48">
        <v>4408</v>
      </c>
      <c r="E25" s="49">
        <v>172</v>
      </c>
      <c r="F25" s="48">
        <v>2104</v>
      </c>
      <c r="G25" s="49">
        <v>170</v>
      </c>
      <c r="H25" s="48">
        <v>2304</v>
      </c>
      <c r="I25" s="49">
        <v>2</v>
      </c>
      <c r="J25" s="189">
        <v>41</v>
      </c>
      <c r="K25" s="42">
        <v>2</v>
      </c>
      <c r="L25" s="48">
        <v>1490</v>
      </c>
      <c r="M25" s="49">
        <v>23</v>
      </c>
      <c r="N25" s="48">
        <v>744</v>
      </c>
      <c r="O25" s="49">
        <v>22</v>
      </c>
      <c r="P25" s="48">
        <v>746</v>
      </c>
      <c r="Q25" s="105">
        <v>1</v>
      </c>
      <c r="R25" s="46">
        <v>41</v>
      </c>
      <c r="S25" s="42">
        <v>3</v>
      </c>
      <c r="T25" s="48">
        <v>1471</v>
      </c>
      <c r="U25" s="49">
        <v>50</v>
      </c>
      <c r="V25" s="46">
        <v>686</v>
      </c>
      <c r="W25" s="42">
        <v>50</v>
      </c>
      <c r="X25" s="46">
        <v>785</v>
      </c>
      <c r="Y25" s="10">
        <v>0</v>
      </c>
      <c r="Z25" s="46">
        <v>42</v>
      </c>
      <c r="AA25" s="42">
        <v>2</v>
      </c>
      <c r="AB25" s="48">
        <v>1447</v>
      </c>
      <c r="AC25" s="49">
        <v>34</v>
      </c>
      <c r="AD25" s="46">
        <v>674</v>
      </c>
      <c r="AE25" s="42">
        <v>34</v>
      </c>
      <c r="AF25" s="46">
        <v>773</v>
      </c>
      <c r="AG25" s="137">
        <v>0</v>
      </c>
      <c r="AH25" s="47">
        <v>0</v>
      </c>
      <c r="AI25" s="42">
        <v>5</v>
      </c>
      <c r="AJ25" s="47">
        <v>0</v>
      </c>
      <c r="AK25" s="42">
        <v>65</v>
      </c>
      <c r="AL25" s="47">
        <v>0</v>
      </c>
      <c r="AM25" s="42">
        <v>64</v>
      </c>
      <c r="AN25" s="47">
        <v>0</v>
      </c>
      <c r="AO25" s="50">
        <v>1</v>
      </c>
    </row>
    <row r="26" spans="1:41" s="5" customFormat="1" ht="18" customHeight="1" x14ac:dyDescent="0.15">
      <c r="A26" s="4">
        <v>3</v>
      </c>
      <c r="B26" s="102">
        <v>123</v>
      </c>
      <c r="C26" s="106">
        <v>10</v>
      </c>
      <c r="D26" s="48">
        <v>4334</v>
      </c>
      <c r="E26" s="49">
        <v>122</v>
      </c>
      <c r="F26" s="48">
        <v>2079</v>
      </c>
      <c r="G26" s="49">
        <v>120</v>
      </c>
      <c r="H26" s="48">
        <v>2255</v>
      </c>
      <c r="I26" s="49">
        <v>2</v>
      </c>
      <c r="J26" s="189">
        <v>41</v>
      </c>
      <c r="K26" s="42">
        <v>2</v>
      </c>
      <c r="L26" s="48">
        <v>1447</v>
      </c>
      <c r="M26" s="49">
        <v>24</v>
      </c>
      <c r="N26" s="48">
        <v>696</v>
      </c>
      <c r="O26" s="49">
        <v>23</v>
      </c>
      <c r="P26" s="48">
        <v>751</v>
      </c>
      <c r="Q26" s="105">
        <v>1</v>
      </c>
      <c r="R26" s="46">
        <v>41</v>
      </c>
      <c r="S26" s="42">
        <v>2</v>
      </c>
      <c r="T26" s="48">
        <v>1456</v>
      </c>
      <c r="U26" s="49">
        <v>30</v>
      </c>
      <c r="V26" s="46">
        <v>721</v>
      </c>
      <c r="W26" s="42">
        <v>30</v>
      </c>
      <c r="X26" s="46">
        <v>735</v>
      </c>
      <c r="Y26" s="10">
        <v>0</v>
      </c>
      <c r="Z26" s="46">
        <v>41</v>
      </c>
      <c r="AA26" s="42">
        <v>2</v>
      </c>
      <c r="AB26" s="48">
        <v>1431</v>
      </c>
      <c r="AC26" s="49">
        <v>31</v>
      </c>
      <c r="AD26" s="46">
        <v>662</v>
      </c>
      <c r="AE26" s="42">
        <v>31</v>
      </c>
      <c r="AF26" s="46">
        <v>769</v>
      </c>
      <c r="AG26" s="137">
        <v>0</v>
      </c>
      <c r="AH26" s="47">
        <v>0</v>
      </c>
      <c r="AI26" s="42">
        <v>4</v>
      </c>
      <c r="AJ26" s="47">
        <v>0</v>
      </c>
      <c r="AK26" s="42">
        <v>37</v>
      </c>
      <c r="AL26" s="47">
        <v>0</v>
      </c>
      <c r="AM26" s="42">
        <v>36</v>
      </c>
      <c r="AN26" s="47">
        <v>0</v>
      </c>
      <c r="AO26" s="50">
        <v>1</v>
      </c>
    </row>
    <row r="27" spans="1:41" s="5" customFormat="1" ht="18" customHeight="1" x14ac:dyDescent="0.15">
      <c r="A27" s="4">
        <v>4</v>
      </c>
      <c r="B27" s="39">
        <f t="shared" ref="B27:Q27" si="2">SUM(B29:B34)</f>
        <v>123</v>
      </c>
      <c r="C27" s="271">
        <f t="shared" si="2"/>
        <v>10</v>
      </c>
      <c r="D27" s="103">
        <f t="shared" si="2"/>
        <v>4330</v>
      </c>
      <c r="E27" s="271">
        <f t="shared" si="2"/>
        <v>90</v>
      </c>
      <c r="F27" s="115">
        <f t="shared" si="2"/>
        <v>2137</v>
      </c>
      <c r="G27" s="271">
        <f t="shared" si="2"/>
        <v>90</v>
      </c>
      <c r="H27" s="115">
        <f t="shared" si="2"/>
        <v>2193</v>
      </c>
      <c r="I27" s="271">
        <f t="shared" si="2"/>
        <v>0</v>
      </c>
      <c r="J27" s="102">
        <f t="shared" si="2"/>
        <v>41</v>
      </c>
      <c r="K27" s="271">
        <f t="shared" si="2"/>
        <v>2</v>
      </c>
      <c r="L27" s="115">
        <f t="shared" si="2"/>
        <v>1569</v>
      </c>
      <c r="M27" s="271">
        <f t="shared" si="2"/>
        <v>14</v>
      </c>
      <c r="N27" s="115">
        <f t="shared" si="2"/>
        <v>787</v>
      </c>
      <c r="O27" s="271">
        <f t="shared" si="2"/>
        <v>14</v>
      </c>
      <c r="P27" s="115">
        <f t="shared" si="2"/>
        <v>782</v>
      </c>
      <c r="Q27" s="271">
        <f t="shared" si="2"/>
        <v>0</v>
      </c>
      <c r="R27" s="102">
        <v>41</v>
      </c>
      <c r="S27" s="271">
        <v>3</v>
      </c>
      <c r="T27" s="115">
        <v>1374</v>
      </c>
      <c r="U27" s="271">
        <v>35</v>
      </c>
      <c r="V27" s="102">
        <v>663</v>
      </c>
      <c r="W27" s="271">
        <v>35</v>
      </c>
      <c r="X27" s="102">
        <v>711</v>
      </c>
      <c r="Y27" s="271">
        <v>0</v>
      </c>
      <c r="Z27" s="102">
        <v>41</v>
      </c>
      <c r="AA27" s="271">
        <v>2</v>
      </c>
      <c r="AB27" s="115">
        <v>1387</v>
      </c>
      <c r="AC27" s="271">
        <v>16</v>
      </c>
      <c r="AD27" s="102">
        <v>687</v>
      </c>
      <c r="AE27" s="271">
        <v>16</v>
      </c>
      <c r="AF27" s="102">
        <v>700</v>
      </c>
      <c r="AG27" s="271">
        <v>0</v>
      </c>
      <c r="AH27" s="47">
        <v>0</v>
      </c>
      <c r="AI27" s="42">
        <v>3</v>
      </c>
      <c r="AJ27" s="47">
        <v>0</v>
      </c>
      <c r="AK27" s="42">
        <v>25</v>
      </c>
      <c r="AL27" s="47">
        <v>0</v>
      </c>
      <c r="AM27" s="42">
        <v>25</v>
      </c>
      <c r="AN27" s="47">
        <v>0</v>
      </c>
      <c r="AO27" s="50">
        <v>0</v>
      </c>
    </row>
    <row r="28" spans="1:41" ht="9" customHeight="1" x14ac:dyDescent="0.15">
      <c r="A28" s="143"/>
      <c r="B28" s="102"/>
      <c r="C28" s="133"/>
      <c r="D28" s="243"/>
      <c r="E28" s="120"/>
      <c r="F28" s="243"/>
      <c r="G28" s="120"/>
      <c r="H28" s="115"/>
      <c r="I28" s="120"/>
      <c r="J28" s="116"/>
      <c r="K28" s="120"/>
      <c r="L28" s="243"/>
      <c r="M28" s="120"/>
      <c r="N28" s="243"/>
      <c r="O28" s="120"/>
      <c r="P28" s="243"/>
      <c r="Q28" s="120"/>
      <c r="R28" s="46"/>
      <c r="S28" s="42"/>
      <c r="T28" s="391"/>
      <c r="U28" s="42"/>
      <c r="V28" s="46"/>
      <c r="W28" s="42"/>
      <c r="X28" s="46"/>
      <c r="Y28" s="42"/>
      <c r="Z28" s="46"/>
      <c r="AA28" s="392"/>
      <c r="AB28" s="391"/>
      <c r="AC28" s="42"/>
      <c r="AD28" s="46"/>
      <c r="AE28" s="120"/>
      <c r="AF28" s="46"/>
      <c r="AG28" s="42"/>
      <c r="AH28" s="47"/>
      <c r="AI28" s="42"/>
      <c r="AJ28" s="47"/>
      <c r="AK28" s="42"/>
      <c r="AL28" s="280"/>
      <c r="AM28" s="93"/>
      <c r="AN28" s="280"/>
      <c r="AO28" s="281"/>
    </row>
    <row r="29" spans="1:41" s="6" customFormat="1" ht="21" customHeight="1" x14ac:dyDescent="0.15">
      <c r="A29" s="54" t="s">
        <v>224</v>
      </c>
      <c r="B29" s="46">
        <v>27</v>
      </c>
      <c r="C29" s="146">
        <f t="shared" ref="C29:C34" si="3">SUM(K29+S29+AA29+AI29)</f>
        <v>0</v>
      </c>
      <c r="D29" s="48">
        <f t="shared" ref="D29:D34" si="4">SUM(F29,H29)</f>
        <v>1068</v>
      </c>
      <c r="E29" s="146">
        <f t="shared" ref="E29:E34" si="5">SUM(M29+U29+AC29+AK29)</f>
        <v>0</v>
      </c>
      <c r="F29" s="243">
        <f>N29+V29+AD29</f>
        <v>440</v>
      </c>
      <c r="G29" s="146">
        <f t="shared" ref="G29:G34" si="6">SUM(O29+W29+AE29+AM29)</f>
        <v>0</v>
      </c>
      <c r="H29" s="243">
        <f>P29+X29+AF29</f>
        <v>628</v>
      </c>
      <c r="I29" s="146">
        <f t="shared" ref="I29:I34" si="7">SUM(Q29+Y29+AG29+AO29)</f>
        <v>0</v>
      </c>
      <c r="J29" s="46">
        <v>9</v>
      </c>
      <c r="K29" s="10">
        <v>0</v>
      </c>
      <c r="L29" s="243">
        <v>361</v>
      </c>
      <c r="M29" s="10">
        <f>O29+Q29</f>
        <v>0</v>
      </c>
      <c r="N29" s="243">
        <v>161</v>
      </c>
      <c r="O29" s="10">
        <v>0</v>
      </c>
      <c r="P29" s="243">
        <v>200</v>
      </c>
      <c r="Q29" s="10">
        <v>0</v>
      </c>
      <c r="R29" s="46" ph="1">
        <v>9</v>
      </c>
      <c r="S29" s="10">
        <v>0</v>
      </c>
      <c r="T29" s="391">
        <v>353</v>
      </c>
      <c r="U29" s="10">
        <v>0</v>
      </c>
      <c r="V29" s="46">
        <v>139</v>
      </c>
      <c r="W29" s="10">
        <v>0</v>
      </c>
      <c r="X29" s="46">
        <v>214</v>
      </c>
      <c r="Y29" s="10">
        <v>0</v>
      </c>
      <c r="Z29" s="46">
        <v>9</v>
      </c>
      <c r="AA29" s="273">
        <v>0</v>
      </c>
      <c r="AB29" s="391">
        <v>354</v>
      </c>
      <c r="AC29" s="10">
        <v>0</v>
      </c>
      <c r="AD29" s="46">
        <v>140</v>
      </c>
      <c r="AE29" s="10">
        <v>0</v>
      </c>
      <c r="AF29" s="46">
        <v>214</v>
      </c>
      <c r="AG29" s="10">
        <v>0</v>
      </c>
      <c r="AH29" s="47">
        <v>0</v>
      </c>
      <c r="AI29" s="10">
        <v>0</v>
      </c>
      <c r="AJ29" s="47">
        <v>0</v>
      </c>
      <c r="AK29" s="10">
        <v>0</v>
      </c>
      <c r="AL29" s="47">
        <v>0</v>
      </c>
      <c r="AM29" s="10">
        <v>0</v>
      </c>
      <c r="AN29" s="47">
        <v>0</v>
      </c>
      <c r="AO29" s="282">
        <v>0</v>
      </c>
    </row>
    <row r="30" spans="1:41" s="6" customFormat="1" ht="21" customHeight="1" x14ac:dyDescent="0.15">
      <c r="A30" s="54" t="s">
        <v>223</v>
      </c>
      <c r="B30" s="46">
        <f>+J30+R30+Z30</f>
        <v>21</v>
      </c>
      <c r="C30" s="146">
        <f t="shared" si="3"/>
        <v>0</v>
      </c>
      <c r="D30" s="48">
        <f t="shared" si="4"/>
        <v>687</v>
      </c>
      <c r="E30" s="146">
        <f t="shared" si="5"/>
        <v>0</v>
      </c>
      <c r="F30" s="243">
        <f>+N30+V30+AD30</f>
        <v>252</v>
      </c>
      <c r="G30" s="146">
        <f t="shared" si="6"/>
        <v>0</v>
      </c>
      <c r="H30" s="243">
        <f>+P30+X30+AF30</f>
        <v>435</v>
      </c>
      <c r="I30" s="146">
        <f t="shared" si="7"/>
        <v>0</v>
      </c>
      <c r="J30" s="46">
        <v>7</v>
      </c>
      <c r="K30" s="10">
        <v>0</v>
      </c>
      <c r="L30" s="243">
        <f>SUM(N30+P30)</f>
        <v>274</v>
      </c>
      <c r="M30" s="10">
        <v>0</v>
      </c>
      <c r="N30" s="243">
        <v>113</v>
      </c>
      <c r="O30" s="10">
        <v>0</v>
      </c>
      <c r="P30" s="243">
        <v>161</v>
      </c>
      <c r="Q30" s="10">
        <v>0</v>
      </c>
      <c r="R30" s="46" ph="1">
        <v>7</v>
      </c>
      <c r="S30" s="10">
        <v>0</v>
      </c>
      <c r="T30" s="391">
        <v>201</v>
      </c>
      <c r="U30" s="10">
        <v>0</v>
      </c>
      <c r="V30" s="46">
        <v>75</v>
      </c>
      <c r="W30" s="10">
        <v>0</v>
      </c>
      <c r="X30" s="46">
        <v>126</v>
      </c>
      <c r="Y30" s="10">
        <v>0</v>
      </c>
      <c r="Z30" s="46">
        <v>7</v>
      </c>
      <c r="AA30" s="273">
        <v>0</v>
      </c>
      <c r="AB30" s="391">
        <v>212</v>
      </c>
      <c r="AC30" s="10">
        <v>0</v>
      </c>
      <c r="AD30" s="46">
        <v>64</v>
      </c>
      <c r="AE30" s="10">
        <v>0</v>
      </c>
      <c r="AF30" s="46">
        <v>148</v>
      </c>
      <c r="AG30" s="10">
        <v>0</v>
      </c>
      <c r="AH30" s="47">
        <v>0</v>
      </c>
      <c r="AI30" s="10">
        <v>0</v>
      </c>
      <c r="AJ30" s="47">
        <v>0</v>
      </c>
      <c r="AK30" s="10">
        <v>0</v>
      </c>
      <c r="AL30" s="47">
        <v>0</v>
      </c>
      <c r="AM30" s="10">
        <v>0</v>
      </c>
      <c r="AN30" s="47">
        <v>0</v>
      </c>
      <c r="AO30" s="283">
        <v>0</v>
      </c>
    </row>
    <row r="31" spans="1:41" s="6" customFormat="1" ht="21" customHeight="1" x14ac:dyDescent="0.15">
      <c r="A31" s="54" t="s">
        <v>260</v>
      </c>
      <c r="B31" s="46">
        <f>+J31+R31+Z31</f>
        <v>21</v>
      </c>
      <c r="C31" s="146">
        <f t="shared" si="3"/>
        <v>10</v>
      </c>
      <c r="D31" s="48">
        <f t="shared" si="4"/>
        <v>578</v>
      </c>
      <c r="E31" s="146">
        <f t="shared" si="5"/>
        <v>90</v>
      </c>
      <c r="F31" s="243">
        <f>N31+V31+AD31</f>
        <v>453</v>
      </c>
      <c r="G31" s="146">
        <f t="shared" si="6"/>
        <v>90</v>
      </c>
      <c r="H31" s="243">
        <f>P31+X31+AF31</f>
        <v>125</v>
      </c>
      <c r="I31" s="146">
        <f t="shared" si="7"/>
        <v>0</v>
      </c>
      <c r="J31" s="46">
        <v>7</v>
      </c>
      <c r="K31" s="41">
        <v>2</v>
      </c>
      <c r="L31" s="243">
        <v>213</v>
      </c>
      <c r="M31" s="41">
        <v>14</v>
      </c>
      <c r="N31" s="243">
        <v>166</v>
      </c>
      <c r="O31" s="41">
        <v>14</v>
      </c>
      <c r="P31" s="243">
        <v>47</v>
      </c>
      <c r="Q31" s="10">
        <v>0</v>
      </c>
      <c r="R31" s="46">
        <v>7</v>
      </c>
      <c r="S31" s="41">
        <v>3</v>
      </c>
      <c r="T31" s="391">
        <v>186</v>
      </c>
      <c r="U31" s="41">
        <v>35</v>
      </c>
      <c r="V31" s="46">
        <v>149</v>
      </c>
      <c r="W31" s="41">
        <v>35</v>
      </c>
      <c r="X31" s="46">
        <v>37</v>
      </c>
      <c r="Y31" s="284">
        <v>0</v>
      </c>
      <c r="Z31" s="46">
        <v>7</v>
      </c>
      <c r="AA31" s="93">
        <v>2</v>
      </c>
      <c r="AB31" s="391">
        <v>179</v>
      </c>
      <c r="AC31" s="41">
        <v>16</v>
      </c>
      <c r="AD31" s="46">
        <v>138</v>
      </c>
      <c r="AE31" s="41">
        <v>16</v>
      </c>
      <c r="AF31" s="46">
        <v>41</v>
      </c>
      <c r="AG31" s="10">
        <v>0</v>
      </c>
      <c r="AH31" s="47">
        <v>0</v>
      </c>
      <c r="AI31" s="41">
        <v>3</v>
      </c>
      <c r="AJ31" s="47">
        <v>0</v>
      </c>
      <c r="AK31" s="41">
        <v>25</v>
      </c>
      <c r="AL31" s="47">
        <v>0</v>
      </c>
      <c r="AM31" s="41">
        <v>25</v>
      </c>
      <c r="AN31" s="47">
        <v>0</v>
      </c>
      <c r="AO31" s="283">
        <v>0</v>
      </c>
    </row>
    <row r="32" spans="1:41" s="6" customFormat="1" ht="21" customHeight="1" x14ac:dyDescent="0.15">
      <c r="A32" s="54" t="s">
        <v>226</v>
      </c>
      <c r="B32" s="46">
        <f>+J32+R32+Z32</f>
        <v>18</v>
      </c>
      <c r="C32" s="146">
        <f t="shared" si="3"/>
        <v>0</v>
      </c>
      <c r="D32" s="48">
        <f t="shared" si="4"/>
        <v>679</v>
      </c>
      <c r="E32" s="146">
        <f t="shared" si="5"/>
        <v>0</v>
      </c>
      <c r="F32" s="243">
        <f>+N32+V32+AD32</f>
        <v>299</v>
      </c>
      <c r="G32" s="146">
        <f t="shared" si="6"/>
        <v>0</v>
      </c>
      <c r="H32" s="243">
        <f>+P32+X32+AF32</f>
        <v>380</v>
      </c>
      <c r="I32" s="146">
        <f t="shared" si="7"/>
        <v>0</v>
      </c>
      <c r="J32" s="46">
        <v>6</v>
      </c>
      <c r="K32" s="246">
        <v>0</v>
      </c>
      <c r="L32" s="243">
        <v>243</v>
      </c>
      <c r="M32" s="10">
        <v>0</v>
      </c>
      <c r="N32" s="243">
        <v>112</v>
      </c>
      <c r="O32" s="10">
        <v>0</v>
      </c>
      <c r="P32" s="243">
        <v>131</v>
      </c>
      <c r="Q32" s="10">
        <v>0</v>
      </c>
      <c r="R32" s="46">
        <v>6</v>
      </c>
      <c r="S32" s="10">
        <v>0</v>
      </c>
      <c r="T32" s="391">
        <v>215</v>
      </c>
      <c r="U32" s="10">
        <v>0</v>
      </c>
      <c r="V32" s="46">
        <v>94</v>
      </c>
      <c r="W32" s="10">
        <v>0</v>
      </c>
      <c r="X32" s="46">
        <v>121</v>
      </c>
      <c r="Y32" s="10">
        <v>0</v>
      </c>
      <c r="Z32" s="46">
        <v>6</v>
      </c>
      <c r="AA32" s="273">
        <v>0</v>
      </c>
      <c r="AB32" s="391">
        <v>221</v>
      </c>
      <c r="AC32" s="10">
        <v>0</v>
      </c>
      <c r="AD32" s="46">
        <v>93</v>
      </c>
      <c r="AE32" s="273">
        <v>0</v>
      </c>
      <c r="AF32" s="46">
        <v>128</v>
      </c>
      <c r="AG32" s="273">
        <v>0</v>
      </c>
      <c r="AH32" s="47">
        <v>0</v>
      </c>
      <c r="AI32" s="10">
        <v>0</v>
      </c>
      <c r="AJ32" s="47">
        <v>0</v>
      </c>
      <c r="AK32" s="10">
        <v>0</v>
      </c>
      <c r="AL32" s="47">
        <v>0</v>
      </c>
      <c r="AM32" s="10">
        <v>0</v>
      </c>
      <c r="AN32" s="47">
        <v>0</v>
      </c>
      <c r="AO32" s="283">
        <v>0</v>
      </c>
    </row>
    <row r="33" spans="1:41" s="6" customFormat="1" ht="21" customHeight="1" x14ac:dyDescent="0.15">
      <c r="A33" s="54" t="s">
        <v>259</v>
      </c>
      <c r="B33" s="46">
        <f>+J33+R33+Z33</f>
        <v>21</v>
      </c>
      <c r="C33" s="146">
        <f t="shared" si="3"/>
        <v>0</v>
      </c>
      <c r="D33" s="48">
        <f t="shared" si="4"/>
        <v>719</v>
      </c>
      <c r="E33" s="146">
        <f t="shared" si="5"/>
        <v>0</v>
      </c>
      <c r="F33" s="243">
        <f>N33+V33+AD33</f>
        <v>393</v>
      </c>
      <c r="G33" s="146">
        <f t="shared" si="6"/>
        <v>0</v>
      </c>
      <c r="H33" s="243">
        <f>P33+X33+AF33</f>
        <v>326</v>
      </c>
      <c r="I33" s="146">
        <f t="shared" si="7"/>
        <v>0</v>
      </c>
      <c r="J33" s="46">
        <v>7</v>
      </c>
      <c r="K33" s="10">
        <v>0</v>
      </c>
      <c r="L33" s="243">
        <f>SUM(N33+P33)</f>
        <v>278</v>
      </c>
      <c r="M33" s="10">
        <v>0</v>
      </c>
      <c r="N33" s="243">
        <v>153</v>
      </c>
      <c r="O33" s="10">
        <v>0</v>
      </c>
      <c r="P33" s="243">
        <v>125</v>
      </c>
      <c r="Q33" s="10">
        <v>0</v>
      </c>
      <c r="R33" s="46">
        <v>7</v>
      </c>
      <c r="S33" s="10">
        <v>0</v>
      </c>
      <c r="T33" s="391">
        <v>223</v>
      </c>
      <c r="U33" s="10">
        <v>0</v>
      </c>
      <c r="V33" s="46">
        <v>106</v>
      </c>
      <c r="W33" s="10">
        <v>0</v>
      </c>
      <c r="X33" s="46">
        <v>117</v>
      </c>
      <c r="Y33" s="10">
        <v>0</v>
      </c>
      <c r="Z33" s="46">
        <v>7</v>
      </c>
      <c r="AA33" s="10">
        <v>0</v>
      </c>
      <c r="AB33" s="391">
        <v>218</v>
      </c>
      <c r="AC33" s="10">
        <v>0</v>
      </c>
      <c r="AD33" s="46">
        <v>134</v>
      </c>
      <c r="AE33" s="10">
        <v>0</v>
      </c>
      <c r="AF33" s="46">
        <v>84</v>
      </c>
      <c r="AG33" s="10">
        <v>0</v>
      </c>
      <c r="AH33" s="47">
        <v>0</v>
      </c>
      <c r="AI33" s="10">
        <v>0</v>
      </c>
      <c r="AJ33" s="47">
        <v>0</v>
      </c>
      <c r="AK33" s="10">
        <v>0</v>
      </c>
      <c r="AL33" s="47">
        <v>0</v>
      </c>
      <c r="AM33" s="10">
        <v>0</v>
      </c>
      <c r="AN33" s="47">
        <v>0</v>
      </c>
      <c r="AO33" s="282">
        <v>0</v>
      </c>
    </row>
    <row r="34" spans="1:41" s="6" customFormat="1" ht="21" customHeight="1" thickBot="1" x14ac:dyDescent="0.2">
      <c r="A34" s="96" t="s">
        <v>263</v>
      </c>
      <c r="B34" s="107">
        <f>+J34+R34+Z34</f>
        <v>15</v>
      </c>
      <c r="C34" s="147">
        <f t="shared" si="3"/>
        <v>0</v>
      </c>
      <c r="D34" s="119">
        <f t="shared" si="4"/>
        <v>599</v>
      </c>
      <c r="E34" s="147">
        <f t="shared" si="5"/>
        <v>0</v>
      </c>
      <c r="F34" s="101">
        <f>+N34+V34+AD34</f>
        <v>300</v>
      </c>
      <c r="G34" s="147">
        <f t="shared" si="6"/>
        <v>0</v>
      </c>
      <c r="H34" s="101">
        <f>+P34+X34+AF34</f>
        <v>299</v>
      </c>
      <c r="I34" s="147">
        <f t="shared" si="7"/>
        <v>0</v>
      </c>
      <c r="J34" s="157">
        <v>5</v>
      </c>
      <c r="K34" s="158">
        <v>0</v>
      </c>
      <c r="L34" s="101">
        <f>SUM(N34+P34)</f>
        <v>200</v>
      </c>
      <c r="M34" s="109">
        <v>0</v>
      </c>
      <c r="N34" s="101">
        <v>82</v>
      </c>
      <c r="O34" s="109">
        <v>0</v>
      </c>
      <c r="P34" s="101">
        <v>118</v>
      </c>
      <c r="Q34" s="109">
        <v>0</v>
      </c>
      <c r="R34" s="285">
        <v>5</v>
      </c>
      <c r="S34" s="109">
        <v>0</v>
      </c>
      <c r="T34" s="101">
        <v>196</v>
      </c>
      <c r="U34" s="109">
        <v>0</v>
      </c>
      <c r="V34" s="286">
        <v>100</v>
      </c>
      <c r="W34" s="109">
        <v>0</v>
      </c>
      <c r="X34" s="286">
        <v>96</v>
      </c>
      <c r="Y34" s="109">
        <v>0</v>
      </c>
      <c r="Z34" s="286">
        <v>5</v>
      </c>
      <c r="AA34" s="279">
        <v>0</v>
      </c>
      <c r="AB34" s="101">
        <v>203</v>
      </c>
      <c r="AC34" s="109">
        <v>0</v>
      </c>
      <c r="AD34" s="286">
        <v>118</v>
      </c>
      <c r="AE34" s="109">
        <v>0</v>
      </c>
      <c r="AF34" s="286">
        <v>85</v>
      </c>
      <c r="AG34" s="109">
        <v>0</v>
      </c>
      <c r="AH34" s="47">
        <v>0</v>
      </c>
      <c r="AI34" s="10">
        <v>0</v>
      </c>
      <c r="AJ34" s="47">
        <v>0</v>
      </c>
      <c r="AK34" s="10">
        <v>0</v>
      </c>
      <c r="AL34" s="47">
        <v>0</v>
      </c>
      <c r="AM34" s="10">
        <v>0</v>
      </c>
      <c r="AN34" s="47">
        <v>0</v>
      </c>
      <c r="AO34" s="283">
        <v>0</v>
      </c>
    </row>
    <row r="35" spans="1:41" ht="18" customHeight="1" x14ac:dyDescent="0.15">
      <c r="A35" s="2" t="s">
        <v>114</v>
      </c>
      <c r="M35" s="144"/>
      <c r="R35" s="373"/>
      <c r="S35" s="142"/>
      <c r="T35" s="142"/>
      <c r="U35" s="142"/>
      <c r="V35" s="142"/>
      <c r="W35" s="142"/>
      <c r="X35" s="142"/>
      <c r="Y35" s="142"/>
      <c r="Z35" s="142"/>
      <c r="AA35" s="142"/>
      <c r="AB35" s="142"/>
      <c r="AC35" s="142"/>
      <c r="AD35" s="142"/>
      <c r="AE35" s="142"/>
      <c r="AF35" s="142"/>
      <c r="AG35" s="142"/>
      <c r="AH35" s="7"/>
      <c r="AI35" s="7"/>
      <c r="AJ35" s="7"/>
      <c r="AK35" s="8"/>
      <c r="AL35" s="8"/>
      <c r="AM35" s="7"/>
      <c r="AN35" s="7"/>
      <c r="AO35" s="9" t="s">
        <v>115</v>
      </c>
    </row>
    <row r="36" spans="1:41" ht="18" customHeight="1" x14ac:dyDescent="0.15">
      <c r="R36" s="373"/>
      <c r="S36" s="142"/>
      <c r="T36" s="142"/>
      <c r="U36" s="142"/>
      <c r="V36" s="142"/>
      <c r="W36" s="142"/>
      <c r="X36" s="142"/>
      <c r="Y36" s="142"/>
      <c r="Z36" s="142"/>
      <c r="AA36" s="142"/>
      <c r="AB36" s="142"/>
      <c r="AC36" s="142"/>
      <c r="AD36" s="142"/>
      <c r="AE36" s="142"/>
      <c r="AF36" s="142"/>
      <c r="AG36" s="142"/>
      <c r="AH36" s="142"/>
      <c r="AI36" s="142"/>
      <c r="AJ36" s="142"/>
      <c r="AK36" s="373"/>
      <c r="AL36" s="373"/>
      <c r="AM36" s="142"/>
      <c r="AN36" s="142"/>
      <c r="AO36" s="142"/>
    </row>
    <row r="37" spans="1:41" ht="18" customHeight="1" thickBot="1" x14ac:dyDescent="0.2">
      <c r="A37" s="2" t="s">
        <v>335</v>
      </c>
      <c r="R37" s="373"/>
      <c r="S37" s="142"/>
      <c r="T37" s="142"/>
      <c r="U37" s="142"/>
      <c r="V37" s="142"/>
      <c r="W37" s="142"/>
      <c r="X37" s="142"/>
      <c r="Y37" s="142"/>
      <c r="Z37" s="142"/>
      <c r="AA37" s="142"/>
      <c r="AB37" s="142"/>
      <c r="AC37" s="142"/>
      <c r="AD37" s="142"/>
      <c r="AE37" s="142"/>
      <c r="AF37" s="142"/>
      <c r="AG37" s="142"/>
      <c r="AH37" s="142"/>
      <c r="AI37" s="142"/>
      <c r="AJ37" s="142"/>
      <c r="AK37" s="373"/>
      <c r="AL37" s="373"/>
      <c r="AM37" s="142"/>
      <c r="AN37" s="142"/>
      <c r="AO37" s="367" t="s">
        <v>54</v>
      </c>
    </row>
    <row r="38" spans="1:41" ht="18" customHeight="1" thickBot="1" x14ac:dyDescent="0.2">
      <c r="A38" s="599" t="s">
        <v>219</v>
      </c>
      <c r="B38" s="720" t="s">
        <v>355</v>
      </c>
      <c r="C38" s="721"/>
      <c r="D38" s="721"/>
      <c r="E38" s="721"/>
      <c r="F38" s="721"/>
      <c r="G38" s="721"/>
      <c r="H38" s="721"/>
      <c r="I38" s="722"/>
      <c r="J38" s="720" t="s">
        <v>360</v>
      </c>
      <c r="K38" s="721"/>
      <c r="L38" s="721"/>
      <c r="M38" s="721"/>
      <c r="N38" s="721"/>
      <c r="O38" s="721"/>
      <c r="P38" s="721"/>
      <c r="Q38" s="722"/>
      <c r="R38" s="720" t="s">
        <v>357</v>
      </c>
      <c r="S38" s="721"/>
      <c r="T38" s="721"/>
      <c r="U38" s="721"/>
      <c r="V38" s="721"/>
      <c r="W38" s="721"/>
      <c r="X38" s="721"/>
      <c r="Y38" s="722"/>
      <c r="Z38" s="720" t="s">
        <v>358</v>
      </c>
      <c r="AA38" s="721"/>
      <c r="AB38" s="721"/>
      <c r="AC38" s="721"/>
      <c r="AD38" s="721"/>
      <c r="AE38" s="721"/>
      <c r="AF38" s="721"/>
      <c r="AG38" s="722"/>
      <c r="AH38" s="687" t="s">
        <v>361</v>
      </c>
      <c r="AI38" s="688"/>
      <c r="AJ38" s="688"/>
      <c r="AK38" s="688"/>
      <c r="AL38" s="688"/>
      <c r="AM38" s="688"/>
      <c r="AN38" s="688"/>
      <c r="AO38" s="719"/>
    </row>
    <row r="39" spans="1:41" ht="18" customHeight="1" x14ac:dyDescent="0.15">
      <c r="A39" s="600"/>
      <c r="B39" s="758" t="s">
        <v>108</v>
      </c>
      <c r="C39" s="758"/>
      <c r="D39" s="758"/>
      <c r="E39" s="758"/>
      <c r="F39" s="694" t="s">
        <v>52</v>
      </c>
      <c r="G39" s="695"/>
      <c r="H39" s="694" t="s">
        <v>53</v>
      </c>
      <c r="I39" s="695"/>
      <c r="J39" s="694" t="s">
        <v>108</v>
      </c>
      <c r="K39" s="673"/>
      <c r="L39" s="673"/>
      <c r="M39" s="695"/>
      <c r="N39" s="694" t="s">
        <v>52</v>
      </c>
      <c r="O39" s="695"/>
      <c r="P39" s="694" t="s">
        <v>53</v>
      </c>
      <c r="Q39" s="695"/>
      <c r="R39" s="566" t="s">
        <v>108</v>
      </c>
      <c r="S39" s="673"/>
      <c r="T39" s="673"/>
      <c r="U39" s="567"/>
      <c r="V39" s="566" t="s">
        <v>52</v>
      </c>
      <c r="W39" s="567"/>
      <c r="X39" s="566" t="s">
        <v>53</v>
      </c>
      <c r="Y39" s="567"/>
      <c r="Z39" s="566" t="s">
        <v>108</v>
      </c>
      <c r="AA39" s="673"/>
      <c r="AB39" s="673"/>
      <c r="AC39" s="567"/>
      <c r="AD39" s="566" t="s">
        <v>52</v>
      </c>
      <c r="AE39" s="567"/>
      <c r="AF39" s="566" t="s">
        <v>53</v>
      </c>
      <c r="AG39" s="567"/>
      <c r="AH39" s="774" t="s">
        <v>108</v>
      </c>
      <c r="AI39" s="727"/>
      <c r="AJ39" s="727"/>
      <c r="AK39" s="728"/>
      <c r="AL39" s="566" t="s">
        <v>52</v>
      </c>
      <c r="AM39" s="567"/>
      <c r="AN39" s="566" t="s">
        <v>53</v>
      </c>
      <c r="AO39" s="760"/>
    </row>
    <row r="40" spans="1:41" ht="21" customHeight="1" x14ac:dyDescent="0.15">
      <c r="A40" s="54" t="s">
        <v>224</v>
      </c>
      <c r="B40" s="775">
        <f t="shared" ref="B40:B45" si="8">SUM(F40,H40)</f>
        <v>1197</v>
      </c>
      <c r="C40" s="775"/>
      <c r="D40" s="775"/>
      <c r="E40" s="11">
        <v>0</v>
      </c>
      <c r="F40" s="110">
        <v>492</v>
      </c>
      <c r="G40" s="111">
        <v>0</v>
      </c>
      <c r="H40" s="110">
        <v>705</v>
      </c>
      <c r="I40" s="111">
        <v>0</v>
      </c>
      <c r="J40" s="775">
        <v>1156</v>
      </c>
      <c r="K40" s="775"/>
      <c r="L40" s="775"/>
      <c r="M40" s="11">
        <v>0</v>
      </c>
      <c r="N40" s="110">
        <v>452</v>
      </c>
      <c r="O40" s="111">
        <v>0</v>
      </c>
      <c r="P40" s="110">
        <v>704</v>
      </c>
      <c r="Q40" s="111">
        <v>0</v>
      </c>
      <c r="R40" s="776">
        <v>1113</v>
      </c>
      <c r="S40" s="776"/>
      <c r="T40" s="777">
        <v>0</v>
      </c>
      <c r="U40" s="777"/>
      <c r="V40" s="110">
        <v>441</v>
      </c>
      <c r="W40" s="111">
        <v>0</v>
      </c>
      <c r="X40" s="110">
        <v>672</v>
      </c>
      <c r="Y40" s="111">
        <v>0</v>
      </c>
      <c r="Z40" s="776">
        <v>1077</v>
      </c>
      <c r="AA40" s="776"/>
      <c r="AB40" s="778">
        <v>0</v>
      </c>
      <c r="AC40" s="778"/>
      <c r="AD40" s="110">
        <v>418</v>
      </c>
      <c r="AE40" s="111">
        <v>0</v>
      </c>
      <c r="AF40" s="110">
        <v>659</v>
      </c>
      <c r="AG40" s="111">
        <v>0</v>
      </c>
      <c r="AH40" s="736">
        <v>1068</v>
      </c>
      <c r="AI40" s="736"/>
      <c r="AJ40" s="737">
        <v>0</v>
      </c>
      <c r="AK40" s="737"/>
      <c r="AL40" s="310">
        <v>440</v>
      </c>
      <c r="AM40" s="397">
        <v>0</v>
      </c>
      <c r="AN40" s="310">
        <v>628</v>
      </c>
      <c r="AO40" s="287">
        <v>0</v>
      </c>
    </row>
    <row r="41" spans="1:41" ht="21" customHeight="1" x14ac:dyDescent="0.15">
      <c r="A41" s="54" t="s">
        <v>223</v>
      </c>
      <c r="B41" s="725">
        <f t="shared" si="8"/>
        <v>790</v>
      </c>
      <c r="C41" s="725"/>
      <c r="D41" s="725"/>
      <c r="E41" s="10">
        <v>0</v>
      </c>
      <c r="F41" s="110">
        <v>203</v>
      </c>
      <c r="G41" s="111">
        <v>0</v>
      </c>
      <c r="H41" s="110">
        <v>587</v>
      </c>
      <c r="I41" s="111">
        <v>0</v>
      </c>
      <c r="J41" s="725">
        <v>769</v>
      </c>
      <c r="K41" s="725"/>
      <c r="L41" s="725"/>
      <c r="M41" s="10">
        <v>0</v>
      </c>
      <c r="N41" s="110">
        <v>222</v>
      </c>
      <c r="O41" s="111">
        <v>0</v>
      </c>
      <c r="P41" s="110">
        <v>547</v>
      </c>
      <c r="Q41" s="111">
        <v>0</v>
      </c>
      <c r="R41" s="726">
        <v>725</v>
      </c>
      <c r="S41" s="726"/>
      <c r="T41" s="732">
        <v>0</v>
      </c>
      <c r="U41" s="732"/>
      <c r="V41" s="110">
        <v>212</v>
      </c>
      <c r="W41" s="111">
        <v>0</v>
      </c>
      <c r="X41" s="110">
        <v>513</v>
      </c>
      <c r="Y41" s="111">
        <v>0</v>
      </c>
      <c r="Z41" s="731">
        <v>689</v>
      </c>
      <c r="AA41" s="731"/>
      <c r="AB41" s="732">
        <v>0</v>
      </c>
      <c r="AC41" s="732"/>
      <c r="AD41" s="110">
        <v>220</v>
      </c>
      <c r="AE41" s="111">
        <v>0</v>
      </c>
      <c r="AF41" s="110">
        <v>469</v>
      </c>
      <c r="AG41" s="111">
        <v>0</v>
      </c>
      <c r="AH41" s="726">
        <v>687</v>
      </c>
      <c r="AI41" s="726"/>
      <c r="AJ41" s="723">
        <v>0</v>
      </c>
      <c r="AK41" s="723"/>
      <c r="AL41" s="310">
        <v>252</v>
      </c>
      <c r="AM41" s="397">
        <v>0</v>
      </c>
      <c r="AN41" s="310">
        <v>435</v>
      </c>
      <c r="AO41" s="288">
        <v>0</v>
      </c>
    </row>
    <row r="42" spans="1:41" ht="21" customHeight="1" x14ac:dyDescent="0.15">
      <c r="A42" s="54" t="s">
        <v>225</v>
      </c>
      <c r="B42" s="725">
        <f t="shared" si="8"/>
        <v>669</v>
      </c>
      <c r="C42" s="725"/>
      <c r="D42" s="725"/>
      <c r="E42" s="37">
        <v>235</v>
      </c>
      <c r="F42" s="110">
        <v>535</v>
      </c>
      <c r="G42" s="112">
        <v>232</v>
      </c>
      <c r="H42" s="110">
        <v>134</v>
      </c>
      <c r="I42" s="112">
        <v>3</v>
      </c>
      <c r="J42" s="725">
        <v>617</v>
      </c>
      <c r="K42" s="725"/>
      <c r="L42" s="725"/>
      <c r="M42" s="37">
        <v>225</v>
      </c>
      <c r="N42" s="110">
        <v>496</v>
      </c>
      <c r="O42" s="112">
        <v>221</v>
      </c>
      <c r="P42" s="110">
        <v>121</v>
      </c>
      <c r="Q42" s="112">
        <v>4</v>
      </c>
      <c r="R42" s="726">
        <v>570</v>
      </c>
      <c r="S42" s="726"/>
      <c r="T42" s="733">
        <v>172</v>
      </c>
      <c r="U42" s="733"/>
      <c r="V42" s="110">
        <v>457</v>
      </c>
      <c r="W42" s="112">
        <v>170</v>
      </c>
      <c r="X42" s="110">
        <v>113</v>
      </c>
      <c r="Y42" s="112">
        <v>2</v>
      </c>
      <c r="Z42" s="731">
        <v>568</v>
      </c>
      <c r="AA42" s="731"/>
      <c r="AB42" s="733">
        <v>122</v>
      </c>
      <c r="AC42" s="733"/>
      <c r="AD42" s="110">
        <v>447</v>
      </c>
      <c r="AE42" s="112">
        <v>120</v>
      </c>
      <c r="AF42" s="110">
        <v>121</v>
      </c>
      <c r="AG42" s="112">
        <v>2</v>
      </c>
      <c r="AH42" s="726">
        <v>578</v>
      </c>
      <c r="AI42" s="726"/>
      <c r="AJ42" s="723">
        <v>90</v>
      </c>
      <c r="AK42" s="723"/>
      <c r="AL42" s="310">
        <v>453</v>
      </c>
      <c r="AM42" s="290">
        <v>90</v>
      </c>
      <c r="AN42" s="310">
        <v>125</v>
      </c>
      <c r="AO42" s="288">
        <v>0</v>
      </c>
    </row>
    <row r="43" spans="1:41" ht="21" customHeight="1" x14ac:dyDescent="0.15">
      <c r="A43" s="54" t="s">
        <v>226</v>
      </c>
      <c r="B43" s="725">
        <f t="shared" si="8"/>
        <v>709</v>
      </c>
      <c r="C43" s="725"/>
      <c r="D43" s="725"/>
      <c r="E43" s="10">
        <v>0</v>
      </c>
      <c r="F43" s="110">
        <v>285</v>
      </c>
      <c r="G43" s="111">
        <v>0</v>
      </c>
      <c r="H43" s="110">
        <v>424</v>
      </c>
      <c r="I43" s="111">
        <v>0</v>
      </c>
      <c r="J43" s="725">
        <v>695</v>
      </c>
      <c r="K43" s="725"/>
      <c r="L43" s="725"/>
      <c r="M43" s="10">
        <v>0</v>
      </c>
      <c r="N43" s="110">
        <v>282</v>
      </c>
      <c r="O43" s="111">
        <v>0</v>
      </c>
      <c r="P43" s="110">
        <v>413</v>
      </c>
      <c r="Q43" s="111">
        <v>0</v>
      </c>
      <c r="R43" s="726">
        <v>691</v>
      </c>
      <c r="S43" s="726"/>
      <c r="T43" s="732">
        <v>0</v>
      </c>
      <c r="U43" s="732"/>
      <c r="V43" s="110">
        <v>282</v>
      </c>
      <c r="W43" s="397">
        <v>0</v>
      </c>
      <c r="X43" s="110">
        <v>409</v>
      </c>
      <c r="Y43" s="397">
        <v>0</v>
      </c>
      <c r="Z43" s="731">
        <v>686</v>
      </c>
      <c r="AA43" s="731"/>
      <c r="AB43" s="732">
        <v>0</v>
      </c>
      <c r="AC43" s="732"/>
      <c r="AD43" s="110">
        <v>295</v>
      </c>
      <c r="AE43" s="397">
        <v>0</v>
      </c>
      <c r="AF43" s="110">
        <v>391</v>
      </c>
      <c r="AG43" s="397">
        <v>0</v>
      </c>
      <c r="AH43" s="726">
        <v>679</v>
      </c>
      <c r="AI43" s="726"/>
      <c r="AJ43" s="723">
        <v>0</v>
      </c>
      <c r="AK43" s="723"/>
      <c r="AL43" s="310">
        <v>299</v>
      </c>
      <c r="AM43" s="397">
        <v>0</v>
      </c>
      <c r="AN43" s="310">
        <v>380</v>
      </c>
      <c r="AO43" s="288">
        <v>0</v>
      </c>
    </row>
    <row r="44" spans="1:41" ht="21" customHeight="1" x14ac:dyDescent="0.15">
      <c r="A44" s="54" t="s">
        <v>227</v>
      </c>
      <c r="B44" s="725">
        <f t="shared" si="8"/>
        <v>731</v>
      </c>
      <c r="C44" s="725"/>
      <c r="D44" s="725"/>
      <c r="E44" s="10">
        <v>0</v>
      </c>
      <c r="F44" s="110">
        <v>414</v>
      </c>
      <c r="G44" s="111">
        <v>0</v>
      </c>
      <c r="H44" s="110">
        <v>317</v>
      </c>
      <c r="I44" s="111">
        <v>0</v>
      </c>
      <c r="J44" s="725">
        <v>717</v>
      </c>
      <c r="K44" s="725"/>
      <c r="L44" s="725"/>
      <c r="M44" s="10">
        <v>0</v>
      </c>
      <c r="N44" s="110">
        <v>389</v>
      </c>
      <c r="O44" s="111">
        <v>0</v>
      </c>
      <c r="P44" s="110">
        <v>328</v>
      </c>
      <c r="Q44" s="111">
        <v>0</v>
      </c>
      <c r="R44" s="726">
        <v>702</v>
      </c>
      <c r="S44" s="726"/>
      <c r="T44" s="732">
        <v>0</v>
      </c>
      <c r="U44" s="732"/>
      <c r="V44" s="110">
        <v>395</v>
      </c>
      <c r="W44" s="111">
        <v>0</v>
      </c>
      <c r="X44" s="110">
        <v>307</v>
      </c>
      <c r="Y44" s="111">
        <v>0</v>
      </c>
      <c r="Z44" s="731">
        <v>703</v>
      </c>
      <c r="AA44" s="731"/>
      <c r="AB44" s="732">
        <v>0</v>
      </c>
      <c r="AC44" s="732"/>
      <c r="AD44" s="110">
        <v>375</v>
      </c>
      <c r="AE44" s="111">
        <v>0</v>
      </c>
      <c r="AF44" s="110">
        <v>328</v>
      </c>
      <c r="AG44" s="111">
        <v>0</v>
      </c>
      <c r="AH44" s="726">
        <v>719</v>
      </c>
      <c r="AI44" s="726"/>
      <c r="AJ44" s="723">
        <v>0</v>
      </c>
      <c r="AK44" s="723"/>
      <c r="AL44" s="310">
        <v>393</v>
      </c>
      <c r="AM44" s="397">
        <v>0</v>
      </c>
      <c r="AN44" s="310">
        <v>326</v>
      </c>
      <c r="AO44" s="288">
        <v>0</v>
      </c>
    </row>
    <row r="45" spans="1:41" ht="21" customHeight="1" thickBot="1" x14ac:dyDescent="0.2">
      <c r="A45" s="96" t="s">
        <v>228</v>
      </c>
      <c r="B45" s="779">
        <f t="shared" si="8"/>
        <v>625</v>
      </c>
      <c r="C45" s="779"/>
      <c r="D45" s="779"/>
      <c r="E45" s="12">
        <v>0</v>
      </c>
      <c r="F45" s="113">
        <v>301</v>
      </c>
      <c r="G45" s="114">
        <v>0</v>
      </c>
      <c r="H45" s="113">
        <v>324</v>
      </c>
      <c r="I45" s="114">
        <v>0</v>
      </c>
      <c r="J45" s="779">
        <v>612</v>
      </c>
      <c r="K45" s="779"/>
      <c r="L45" s="779"/>
      <c r="M45" s="12">
        <v>0</v>
      </c>
      <c r="N45" s="113">
        <v>299</v>
      </c>
      <c r="O45" s="114">
        <v>0</v>
      </c>
      <c r="P45" s="113">
        <v>313</v>
      </c>
      <c r="Q45" s="114">
        <v>0</v>
      </c>
      <c r="R45" s="743">
        <v>607</v>
      </c>
      <c r="S45" s="743"/>
      <c r="T45" s="780">
        <v>0</v>
      </c>
      <c r="U45" s="780"/>
      <c r="V45" s="113">
        <v>317</v>
      </c>
      <c r="W45" s="114">
        <v>0</v>
      </c>
      <c r="X45" s="113">
        <v>290</v>
      </c>
      <c r="Y45" s="114">
        <v>0</v>
      </c>
      <c r="Z45" s="781">
        <v>611</v>
      </c>
      <c r="AA45" s="781"/>
      <c r="AB45" s="780">
        <v>0</v>
      </c>
      <c r="AC45" s="780"/>
      <c r="AD45" s="113">
        <v>324</v>
      </c>
      <c r="AE45" s="114">
        <v>0</v>
      </c>
      <c r="AF45" s="113">
        <v>287</v>
      </c>
      <c r="AG45" s="114">
        <v>0</v>
      </c>
      <c r="AH45" s="743">
        <v>599</v>
      </c>
      <c r="AI45" s="743"/>
      <c r="AJ45" s="738">
        <v>0</v>
      </c>
      <c r="AK45" s="738"/>
      <c r="AL45" s="310">
        <v>300</v>
      </c>
      <c r="AM45" s="397">
        <v>0</v>
      </c>
      <c r="AN45" s="311">
        <v>299</v>
      </c>
      <c r="AO45" s="289">
        <v>0</v>
      </c>
    </row>
    <row r="46" spans="1:41" ht="15" customHeight="1" x14ac:dyDescent="0.15">
      <c r="A46" s="2" t="s">
        <v>117</v>
      </c>
      <c r="B46" s="8"/>
      <c r="C46" s="8"/>
      <c r="D46" s="8"/>
      <c r="E46" s="8"/>
      <c r="F46" s="8"/>
      <c r="G46" s="8"/>
      <c r="H46" s="8"/>
      <c r="I46" s="8"/>
      <c r="J46" s="8"/>
      <c r="K46" s="8"/>
      <c r="L46" s="8"/>
      <c r="M46" s="8"/>
      <c r="N46" s="8"/>
      <c r="O46" s="8"/>
      <c r="P46" s="8"/>
      <c r="Q46" s="8"/>
      <c r="AB46" s="8"/>
      <c r="AC46" s="8"/>
      <c r="AD46" s="8"/>
      <c r="AE46" s="8"/>
      <c r="AF46" s="8"/>
      <c r="AG46" s="8"/>
      <c r="AH46" s="8"/>
      <c r="AI46" s="8"/>
      <c r="AJ46" s="8"/>
      <c r="AK46" s="8"/>
      <c r="AL46" s="8"/>
      <c r="AM46" s="8"/>
      <c r="AO46" s="19" t="s">
        <v>115</v>
      </c>
    </row>
  </sheetData>
  <sheetProtection sheet="1"/>
  <mergeCells count="188">
    <mergeCell ref="AH44:AI44"/>
    <mergeCell ref="AJ44:AK44"/>
    <mergeCell ref="B45:D45"/>
    <mergeCell ref="J45:L45"/>
    <mergeCell ref="R45:S45"/>
    <mergeCell ref="T45:U45"/>
    <mergeCell ref="Z45:AA45"/>
    <mergeCell ref="AB45:AC45"/>
    <mergeCell ref="AH45:AI45"/>
    <mergeCell ref="AJ45:AK45"/>
    <mergeCell ref="B44:D44"/>
    <mergeCell ref="J44:L44"/>
    <mergeCell ref="R44:S44"/>
    <mergeCell ref="T44:U44"/>
    <mergeCell ref="Z44:AA44"/>
    <mergeCell ref="AB44:AC44"/>
    <mergeCell ref="AH42:AI42"/>
    <mergeCell ref="AJ42:AK42"/>
    <mergeCell ref="B43:D43"/>
    <mergeCell ref="J43:L43"/>
    <mergeCell ref="R43:S43"/>
    <mergeCell ref="T43:U43"/>
    <mergeCell ref="Z43:AA43"/>
    <mergeCell ref="AB43:AC43"/>
    <mergeCell ref="AH43:AI43"/>
    <mergeCell ref="AJ43:AK43"/>
    <mergeCell ref="B42:D42"/>
    <mergeCell ref="J42:L42"/>
    <mergeCell ref="R42:S42"/>
    <mergeCell ref="T42:U42"/>
    <mergeCell ref="Z42:AA42"/>
    <mergeCell ref="AB42:AC42"/>
    <mergeCell ref="AJ40:AK40"/>
    <mergeCell ref="B41:D41"/>
    <mergeCell ref="J41:L41"/>
    <mergeCell ref="R41:S41"/>
    <mergeCell ref="T41:U41"/>
    <mergeCell ref="Z41:AA41"/>
    <mergeCell ref="AB41:AC41"/>
    <mergeCell ref="AH41:AI41"/>
    <mergeCell ref="AJ41:AK41"/>
    <mergeCell ref="B40:D40"/>
    <mergeCell ref="J40:L40"/>
    <mergeCell ref="R40:S40"/>
    <mergeCell ref="T40:U40"/>
    <mergeCell ref="Z40:AA40"/>
    <mergeCell ref="AB40:AC40"/>
    <mergeCell ref="AH40:AI40"/>
    <mergeCell ref="R39:U39"/>
    <mergeCell ref="V39:W39"/>
    <mergeCell ref="X39:Y39"/>
    <mergeCell ref="Z39:AC39"/>
    <mergeCell ref="AD39:AE39"/>
    <mergeCell ref="AF39:AG39"/>
    <mergeCell ref="B39:E39"/>
    <mergeCell ref="F39:G39"/>
    <mergeCell ref="H39:I39"/>
    <mergeCell ref="J39:M39"/>
    <mergeCell ref="N39:O39"/>
    <mergeCell ref="P39:Q39"/>
    <mergeCell ref="A38:A39"/>
    <mergeCell ref="B38:I38"/>
    <mergeCell ref="J38:Q38"/>
    <mergeCell ref="R38:Y38"/>
    <mergeCell ref="Z38:AG38"/>
    <mergeCell ref="AH38:AO38"/>
    <mergeCell ref="V22:W22"/>
    <mergeCell ref="X22:Y22"/>
    <mergeCell ref="Z22:AA22"/>
    <mergeCell ref="AB22:AC22"/>
    <mergeCell ref="AD22:AE22"/>
    <mergeCell ref="AF22:AG22"/>
    <mergeCell ref="J22:K22"/>
    <mergeCell ref="L22:M22"/>
    <mergeCell ref="N22:O22"/>
    <mergeCell ref="P22:Q22"/>
    <mergeCell ref="R22:S22"/>
    <mergeCell ref="T22:U22"/>
    <mergeCell ref="A21:A22"/>
    <mergeCell ref="B21:I21"/>
    <mergeCell ref="AH39:AK39"/>
    <mergeCell ref="AL39:AM39"/>
    <mergeCell ref="AN39:AO39"/>
    <mergeCell ref="J21:Q21"/>
    <mergeCell ref="R21:Y21"/>
    <mergeCell ref="Z21:AG21"/>
    <mergeCell ref="AH21:AO21"/>
    <mergeCell ref="B22:C22"/>
    <mergeCell ref="D22:E22"/>
    <mergeCell ref="F22:G22"/>
    <mergeCell ref="H22:I22"/>
    <mergeCell ref="AH16:AI16"/>
    <mergeCell ref="AJ16:AK16"/>
    <mergeCell ref="AL16:AM16"/>
    <mergeCell ref="AN16:AO16"/>
    <mergeCell ref="AH22:AI22"/>
    <mergeCell ref="AJ22:AK22"/>
    <mergeCell ref="AL22:AM22"/>
    <mergeCell ref="AN22:AO22"/>
    <mergeCell ref="R16:T16"/>
    <mergeCell ref="Z16:AB16"/>
    <mergeCell ref="R13:T13"/>
    <mergeCell ref="R12:T12"/>
    <mergeCell ref="Z13:AB13"/>
    <mergeCell ref="Z12:AB12"/>
    <mergeCell ref="AH15:AI15"/>
    <mergeCell ref="AJ15:AK15"/>
    <mergeCell ref="AL15:AM15"/>
    <mergeCell ref="AN15:AO15"/>
    <mergeCell ref="AH14:AI14"/>
    <mergeCell ref="AJ14:AK14"/>
    <mergeCell ref="AL14:AM14"/>
    <mergeCell ref="AN14:AO14"/>
    <mergeCell ref="R15:T15"/>
    <mergeCell ref="R14:T14"/>
    <mergeCell ref="Z15:AB15"/>
    <mergeCell ref="Z14:AB14"/>
    <mergeCell ref="AN11:AO11"/>
    <mergeCell ref="Z9:AB9"/>
    <mergeCell ref="AH9:AI9"/>
    <mergeCell ref="AJ9:AK9"/>
    <mergeCell ref="AL9:AM9"/>
    <mergeCell ref="AN9:AO9"/>
    <mergeCell ref="AH13:AI13"/>
    <mergeCell ref="AJ13:AK13"/>
    <mergeCell ref="AL13:AM13"/>
    <mergeCell ref="AN13:AO13"/>
    <mergeCell ref="AH12:AI12"/>
    <mergeCell ref="AJ12:AK12"/>
    <mergeCell ref="AL12:AM12"/>
    <mergeCell ref="AN12:AO12"/>
    <mergeCell ref="R9:T9"/>
    <mergeCell ref="R10:T10"/>
    <mergeCell ref="R11:T11"/>
    <mergeCell ref="Z10:AB10"/>
    <mergeCell ref="Z11:AB11"/>
    <mergeCell ref="Z8:AB8"/>
    <mergeCell ref="AH8:AI8"/>
    <mergeCell ref="AJ8:AK8"/>
    <mergeCell ref="AL8:AM8"/>
    <mergeCell ref="AH11:AI11"/>
    <mergeCell ref="AJ11:AK11"/>
    <mergeCell ref="AL11:AM11"/>
    <mergeCell ref="AN8:AO8"/>
    <mergeCell ref="Z7:AB7"/>
    <mergeCell ref="AH7:AI7"/>
    <mergeCell ref="AJ7:AK7"/>
    <mergeCell ref="AL7:AM7"/>
    <mergeCell ref="AN7:AO7"/>
    <mergeCell ref="R7:T7"/>
    <mergeCell ref="R8:T8"/>
    <mergeCell ref="Z6:AB6"/>
    <mergeCell ref="AH6:AI6"/>
    <mergeCell ref="AJ6:AK6"/>
    <mergeCell ref="AL6:AM6"/>
    <mergeCell ref="AN6:AO6"/>
    <mergeCell ref="R5:T5"/>
    <mergeCell ref="R6:T6"/>
    <mergeCell ref="AH3:AK3"/>
    <mergeCell ref="AL3:AO3"/>
    <mergeCell ref="D4:E4"/>
    <mergeCell ref="F4:G4"/>
    <mergeCell ref="H4:I4"/>
    <mergeCell ref="L4:M4"/>
    <mergeCell ref="N4:O4"/>
    <mergeCell ref="P4:Q4"/>
    <mergeCell ref="R4:U4"/>
    <mergeCell ref="AN4:AO4"/>
    <mergeCell ref="Z5:AB5"/>
    <mergeCell ref="AH5:AI5"/>
    <mergeCell ref="AJ5:AK5"/>
    <mergeCell ref="AL5:AM5"/>
    <mergeCell ref="AN5:AO5"/>
    <mergeCell ref="Z4:AC4"/>
    <mergeCell ref="AD4:AE4"/>
    <mergeCell ref="AF4:AG4"/>
    <mergeCell ref="AH4:AI4"/>
    <mergeCell ref="AJ4:AK4"/>
    <mergeCell ref="AL4:AM4"/>
    <mergeCell ref="A3:A4"/>
    <mergeCell ref="B3:C4"/>
    <mergeCell ref="D3:I3"/>
    <mergeCell ref="J3:K4"/>
    <mergeCell ref="L3:Q3"/>
    <mergeCell ref="R3:Y3"/>
    <mergeCell ref="V4:W4"/>
    <mergeCell ref="X4:Y4"/>
    <mergeCell ref="Z3:AG3"/>
  </mergeCells>
  <phoneticPr fontId="2"/>
  <conditionalFormatting sqref="A23:AO27 A29:AO34 A40:AO45 U5:AO9 A5:R9 A11:R16 AC11:AO16 U11:Z16">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5" firstPageNumber="132" orientation="portrait" useFirstPageNumber="1" verticalDpi="300" r:id="rId1"/>
  <headerFooter differentOddEven="1" scaleWithDoc="0" alignWithMargins="0">
    <oddHeader>&amp;LⅫ　教　育</oddHeader>
    <oddFooter>&amp;C&amp;11&amp;A</oddFooter>
    <evenHeader>&amp;RⅫ　教　育</evenHeader>
    <evenFooter>&amp;C&amp;11&amp;A</evenFooter>
  </headerFooter>
  <colBreaks count="1" manualBreakCount="1">
    <brk id="17"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B55"/>
  <sheetViews>
    <sheetView view="pageBreakPreview" zoomScaleNormal="100" zoomScaleSheetLayoutView="100" zoomScalePageLayoutView="80" workbookViewId="0">
      <pane xSplit="1" topLeftCell="B1" activePane="topRight" state="frozen"/>
      <selection activeCell="C50" sqref="C50"/>
      <selection pane="topRight" activeCell="A2" sqref="A2:AA51"/>
    </sheetView>
  </sheetViews>
  <sheetFormatPr defaultColWidth="8.85546875" defaultRowHeight="17.45" customHeight="1" x14ac:dyDescent="0.15"/>
  <cols>
    <col min="1" max="1" width="27.42578125" style="2" customWidth="1"/>
    <col min="2" max="11" width="7.42578125" style="2" customWidth="1"/>
    <col min="12" max="16" width="6.7109375" style="2" customWidth="1"/>
    <col min="17" max="17" width="6" style="2" customWidth="1"/>
    <col min="18" max="18" width="3.7109375" style="2" customWidth="1"/>
    <col min="19" max="19" width="3.42578125" style="2" customWidth="1"/>
    <col min="20" max="20" width="6.28515625" style="2" customWidth="1"/>
    <col min="21" max="21" width="7.140625" style="2" customWidth="1"/>
    <col min="22" max="23" width="6.7109375" style="2" customWidth="1"/>
    <col min="24" max="24" width="7.42578125" style="2" customWidth="1"/>
    <col min="25" max="25" width="4" style="2" customWidth="1"/>
    <col min="26" max="26" width="3" style="2" customWidth="1"/>
    <col min="27" max="27" width="6.7109375" style="2" customWidth="1"/>
    <col min="28" max="28" width="3.85546875" style="2" customWidth="1"/>
    <col min="29" max="16384" width="8.85546875" style="2"/>
  </cols>
  <sheetData>
    <row r="1" spans="1:28" ht="5.0999999999999996" customHeight="1" x14ac:dyDescent="0.15">
      <c r="AA1" s="19"/>
      <c r="AB1" s="19"/>
    </row>
    <row r="2" spans="1:28" ht="15" customHeight="1" thickBot="1" x14ac:dyDescent="0.2">
      <c r="A2" s="373" t="s">
        <v>336</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67" t="s">
        <v>93</v>
      </c>
      <c r="AB2" s="19"/>
    </row>
    <row r="3" spans="1:28" ht="24.95" customHeight="1" x14ac:dyDescent="0.15">
      <c r="A3" s="718" t="s">
        <v>94</v>
      </c>
      <c r="B3" s="752" t="s">
        <v>71</v>
      </c>
      <c r="C3" s="13" t="s">
        <v>118</v>
      </c>
      <c r="D3" s="8"/>
      <c r="E3" s="8"/>
      <c r="F3" s="14"/>
      <c r="G3" s="752" t="s">
        <v>50</v>
      </c>
      <c r="H3" s="687" t="s">
        <v>119</v>
      </c>
      <c r="I3" s="688"/>
      <c r="J3" s="688"/>
      <c r="K3" s="689"/>
      <c r="L3" s="687" t="s">
        <v>110</v>
      </c>
      <c r="M3" s="688"/>
      <c r="N3" s="688"/>
      <c r="O3" s="689"/>
      <c r="P3" s="687" t="s">
        <v>120</v>
      </c>
      <c r="Q3" s="688"/>
      <c r="R3" s="688"/>
      <c r="S3" s="688"/>
      <c r="T3" s="689"/>
      <c r="U3" s="690" t="s">
        <v>299</v>
      </c>
      <c r="V3" s="801"/>
      <c r="W3" s="685"/>
      <c r="X3" s="690" t="s">
        <v>300</v>
      </c>
      <c r="Y3" s="801"/>
      <c r="Z3" s="801"/>
      <c r="AA3" s="569"/>
      <c r="AB3" s="151"/>
    </row>
    <row r="4" spans="1:28" ht="24.95" customHeight="1" x14ac:dyDescent="0.15">
      <c r="A4" s="578"/>
      <c r="B4" s="480"/>
      <c r="C4" s="537" t="s">
        <v>121</v>
      </c>
      <c r="D4" s="543"/>
      <c r="E4" s="386" t="s">
        <v>75</v>
      </c>
      <c r="F4" s="386" t="s">
        <v>76</v>
      </c>
      <c r="G4" s="480"/>
      <c r="H4" s="537" t="s">
        <v>121</v>
      </c>
      <c r="I4" s="543"/>
      <c r="J4" s="389" t="s">
        <v>52</v>
      </c>
      <c r="K4" s="387" t="s">
        <v>53</v>
      </c>
      <c r="L4" s="537" t="s">
        <v>122</v>
      </c>
      <c r="M4" s="543"/>
      <c r="N4" s="387" t="s">
        <v>52</v>
      </c>
      <c r="O4" s="389" t="s">
        <v>53</v>
      </c>
      <c r="P4" s="537" t="s">
        <v>2</v>
      </c>
      <c r="Q4" s="543"/>
      <c r="R4" s="537" t="s">
        <v>52</v>
      </c>
      <c r="S4" s="543"/>
      <c r="T4" s="387" t="s">
        <v>53</v>
      </c>
      <c r="U4" s="485" t="s">
        <v>123</v>
      </c>
      <c r="V4" s="514"/>
      <c r="W4" s="469"/>
      <c r="X4" s="485" t="s">
        <v>123</v>
      </c>
      <c r="Y4" s="514"/>
      <c r="Z4" s="514"/>
      <c r="AA4" s="486"/>
      <c r="AB4" s="151"/>
    </row>
    <row r="5" spans="1:28" ht="18.95" customHeight="1" x14ac:dyDescent="0.15">
      <c r="A5" s="4" t="s">
        <v>248</v>
      </c>
      <c r="B5" s="38">
        <v>4</v>
      </c>
      <c r="C5" s="586">
        <v>167</v>
      </c>
      <c r="D5" s="586"/>
      <c r="E5" s="402">
        <v>102</v>
      </c>
      <c r="F5" s="402">
        <v>65</v>
      </c>
      <c r="G5" s="402">
        <v>132</v>
      </c>
      <c r="H5" s="791">
        <v>517</v>
      </c>
      <c r="I5" s="791"/>
      <c r="J5" s="402">
        <v>335</v>
      </c>
      <c r="K5" s="402">
        <v>182</v>
      </c>
      <c r="L5" s="791">
        <v>293</v>
      </c>
      <c r="M5" s="791"/>
      <c r="N5" s="402">
        <v>122</v>
      </c>
      <c r="O5" s="402">
        <v>171</v>
      </c>
      <c r="P5" s="791">
        <v>216</v>
      </c>
      <c r="Q5" s="791"/>
      <c r="R5" s="791">
        <v>95</v>
      </c>
      <c r="S5" s="791"/>
      <c r="T5" s="402">
        <v>121</v>
      </c>
      <c r="U5" s="802">
        <v>3.9166666666666701</v>
      </c>
      <c r="V5" s="802"/>
      <c r="W5" s="802"/>
      <c r="X5" s="803">
        <v>1.8088737201365199</v>
      </c>
      <c r="Y5" s="803"/>
      <c r="Z5" s="803"/>
      <c r="AA5" s="804"/>
      <c r="AB5" s="221"/>
    </row>
    <row r="6" spans="1:28" ht="18.95" customHeight="1" x14ac:dyDescent="0.15">
      <c r="A6" s="4">
        <v>2</v>
      </c>
      <c r="B6" s="38">
        <v>4</v>
      </c>
      <c r="C6" s="570">
        <v>155</v>
      </c>
      <c r="D6" s="570"/>
      <c r="E6" s="402">
        <v>100</v>
      </c>
      <c r="F6" s="402">
        <v>55</v>
      </c>
      <c r="G6" s="402">
        <v>136</v>
      </c>
      <c r="H6" s="789">
        <v>530</v>
      </c>
      <c r="I6" s="789"/>
      <c r="J6" s="402">
        <v>343</v>
      </c>
      <c r="K6" s="402">
        <v>187</v>
      </c>
      <c r="L6" s="789">
        <v>305</v>
      </c>
      <c r="M6" s="789"/>
      <c r="N6" s="402">
        <v>121</v>
      </c>
      <c r="O6" s="402">
        <v>184</v>
      </c>
      <c r="P6" s="789">
        <v>87</v>
      </c>
      <c r="Q6" s="789"/>
      <c r="R6" s="789">
        <v>35</v>
      </c>
      <c r="S6" s="789"/>
      <c r="T6" s="402">
        <v>52</v>
      </c>
      <c r="U6" s="798">
        <v>3.8970588235294099</v>
      </c>
      <c r="V6" s="798"/>
      <c r="W6" s="798"/>
      <c r="X6" s="796">
        <v>1.7377049180327868</v>
      </c>
      <c r="Y6" s="796"/>
      <c r="Z6" s="796"/>
      <c r="AA6" s="797"/>
      <c r="AB6" s="221"/>
    </row>
    <row r="7" spans="1:28" ht="18.95" customHeight="1" x14ac:dyDescent="0.15">
      <c r="A7" s="4">
        <v>3</v>
      </c>
      <c r="B7" s="38">
        <v>4</v>
      </c>
      <c r="C7" s="570">
        <v>141</v>
      </c>
      <c r="D7" s="570"/>
      <c r="E7" s="402">
        <v>87</v>
      </c>
      <c r="F7" s="402">
        <v>54</v>
      </c>
      <c r="G7" s="402">
        <v>145</v>
      </c>
      <c r="H7" s="789">
        <v>531</v>
      </c>
      <c r="I7" s="789"/>
      <c r="J7" s="402">
        <v>332</v>
      </c>
      <c r="K7" s="402">
        <v>199</v>
      </c>
      <c r="L7" s="789">
        <v>308</v>
      </c>
      <c r="M7" s="789"/>
      <c r="N7" s="402">
        <v>119</v>
      </c>
      <c r="O7" s="402">
        <v>189</v>
      </c>
      <c r="P7" s="789">
        <v>103</v>
      </c>
      <c r="Q7" s="789"/>
      <c r="R7" s="789">
        <v>38</v>
      </c>
      <c r="S7" s="789"/>
      <c r="T7" s="402">
        <v>65</v>
      </c>
      <c r="U7" s="798">
        <v>3.7</v>
      </c>
      <c r="V7" s="798"/>
      <c r="W7" s="798"/>
      <c r="X7" s="796">
        <v>1.7</v>
      </c>
      <c r="Y7" s="796"/>
      <c r="Z7" s="796"/>
      <c r="AA7" s="797"/>
      <c r="AB7" s="221"/>
    </row>
    <row r="8" spans="1:28" ht="18.95" customHeight="1" x14ac:dyDescent="0.15">
      <c r="A8" s="4">
        <v>4</v>
      </c>
      <c r="B8" s="38">
        <v>4</v>
      </c>
      <c r="C8" s="570">
        <v>135</v>
      </c>
      <c r="D8" s="570">
        <v>0</v>
      </c>
      <c r="E8" s="402">
        <v>96</v>
      </c>
      <c r="F8" s="402">
        <v>39</v>
      </c>
      <c r="G8" s="402">
        <v>115</v>
      </c>
      <c r="H8" s="789">
        <v>437</v>
      </c>
      <c r="I8" s="789">
        <v>0</v>
      </c>
      <c r="J8" s="402">
        <v>275</v>
      </c>
      <c r="K8" s="402">
        <v>162</v>
      </c>
      <c r="L8" s="789">
        <v>288</v>
      </c>
      <c r="M8" s="789">
        <v>0</v>
      </c>
      <c r="N8" s="134">
        <v>113</v>
      </c>
      <c r="O8" s="134">
        <v>175</v>
      </c>
      <c r="P8" s="789">
        <v>103</v>
      </c>
      <c r="Q8" s="789">
        <v>0</v>
      </c>
      <c r="R8" s="789">
        <v>38</v>
      </c>
      <c r="S8" s="789">
        <v>0</v>
      </c>
      <c r="T8" s="134">
        <v>65</v>
      </c>
      <c r="U8" s="798">
        <v>3.8</v>
      </c>
      <c r="V8" s="798"/>
      <c r="W8" s="798"/>
      <c r="X8" s="799">
        <v>1.5173611111111112</v>
      </c>
      <c r="Y8" s="799"/>
      <c r="Z8" s="799"/>
      <c r="AA8" s="800"/>
      <c r="AB8" s="221"/>
    </row>
    <row r="9" spans="1:28" ht="11.25" customHeight="1" x14ac:dyDescent="0.15">
      <c r="A9" s="150"/>
      <c r="B9" s="38"/>
      <c r="C9" s="364"/>
      <c r="D9" s="364"/>
      <c r="E9" s="402"/>
      <c r="F9" s="402"/>
      <c r="G9" s="402"/>
      <c r="H9" s="402"/>
      <c r="I9" s="402"/>
      <c r="J9" s="402"/>
      <c r="K9" s="402"/>
      <c r="L9" s="402"/>
      <c r="M9" s="402"/>
      <c r="N9" s="134"/>
      <c r="O9" s="134"/>
      <c r="P9" s="402"/>
      <c r="Q9" s="402"/>
      <c r="R9" s="402"/>
      <c r="S9" s="402"/>
      <c r="T9" s="134"/>
      <c r="U9" s="405"/>
      <c r="V9" s="405"/>
      <c r="W9" s="405"/>
      <c r="X9" s="405"/>
      <c r="Y9" s="405"/>
      <c r="Z9" s="405"/>
      <c r="AA9" s="406"/>
      <c r="AB9" s="221"/>
    </row>
    <row r="10" spans="1:28" ht="18.95" customHeight="1" x14ac:dyDescent="0.15">
      <c r="A10" s="36" t="s">
        <v>124</v>
      </c>
      <c r="B10" s="38">
        <v>1</v>
      </c>
      <c r="C10" s="792">
        <v>72</v>
      </c>
      <c r="D10" s="792"/>
      <c r="E10" s="404">
        <v>50</v>
      </c>
      <c r="F10" s="404">
        <v>22</v>
      </c>
      <c r="G10" s="404">
        <v>62</v>
      </c>
      <c r="H10" s="793">
        <v>266</v>
      </c>
      <c r="I10" s="793"/>
      <c r="J10" s="404">
        <v>183</v>
      </c>
      <c r="K10" s="404">
        <v>83</v>
      </c>
      <c r="L10" s="789">
        <v>156</v>
      </c>
      <c r="M10" s="789"/>
      <c r="N10" s="402">
        <v>68</v>
      </c>
      <c r="O10" s="402">
        <v>88</v>
      </c>
      <c r="P10" s="789">
        <v>31</v>
      </c>
      <c r="Q10" s="789"/>
      <c r="R10" s="789">
        <v>15</v>
      </c>
      <c r="S10" s="789"/>
      <c r="T10" s="402">
        <v>16</v>
      </c>
      <c r="U10" s="798">
        <v>4.290322580645161</v>
      </c>
      <c r="V10" s="798"/>
      <c r="W10" s="798"/>
      <c r="X10" s="799">
        <v>1.7051282051282051</v>
      </c>
      <c r="Y10" s="799"/>
      <c r="Z10" s="799"/>
      <c r="AA10" s="800"/>
      <c r="AB10" s="221"/>
    </row>
    <row r="11" spans="1:28" ht="18.95" customHeight="1" x14ac:dyDescent="0.15">
      <c r="A11" s="36" t="s">
        <v>125</v>
      </c>
      <c r="B11" s="38">
        <v>1</v>
      </c>
      <c r="C11" s="792">
        <v>50</v>
      </c>
      <c r="D11" s="792"/>
      <c r="E11" s="404">
        <v>36</v>
      </c>
      <c r="F11" s="404">
        <v>14</v>
      </c>
      <c r="G11" s="404">
        <v>42</v>
      </c>
      <c r="H11" s="793">
        <v>104</v>
      </c>
      <c r="I11" s="793"/>
      <c r="J11" s="404">
        <v>52</v>
      </c>
      <c r="K11" s="404">
        <v>52</v>
      </c>
      <c r="L11" s="789">
        <v>102</v>
      </c>
      <c r="M11" s="789"/>
      <c r="N11" s="402">
        <v>33</v>
      </c>
      <c r="O11" s="402">
        <v>69</v>
      </c>
      <c r="P11" s="789">
        <v>55</v>
      </c>
      <c r="Q11" s="789"/>
      <c r="R11" s="789">
        <v>19</v>
      </c>
      <c r="S11" s="789"/>
      <c r="T11" s="402">
        <v>36</v>
      </c>
      <c r="U11" s="798">
        <v>2.4761904761904763</v>
      </c>
      <c r="V11" s="798"/>
      <c r="W11" s="798"/>
      <c r="X11" s="799">
        <v>1.0196078431372548</v>
      </c>
      <c r="Y11" s="799"/>
      <c r="Z11" s="799"/>
      <c r="AA11" s="800"/>
      <c r="AB11" s="221"/>
    </row>
    <row r="12" spans="1:28" ht="18.95" customHeight="1" x14ac:dyDescent="0.15">
      <c r="A12" s="433" t="s">
        <v>258</v>
      </c>
      <c r="B12" s="38">
        <v>1</v>
      </c>
      <c r="C12" s="792">
        <v>6</v>
      </c>
      <c r="D12" s="792"/>
      <c r="E12" s="404">
        <v>4</v>
      </c>
      <c r="F12" s="404">
        <v>2</v>
      </c>
      <c r="G12" s="404">
        <v>5</v>
      </c>
      <c r="H12" s="793">
        <v>9</v>
      </c>
      <c r="I12" s="793"/>
      <c r="J12" s="404">
        <v>2</v>
      </c>
      <c r="K12" s="404">
        <v>7</v>
      </c>
      <c r="L12" s="789">
        <v>11</v>
      </c>
      <c r="M12" s="789"/>
      <c r="N12" s="402">
        <v>3</v>
      </c>
      <c r="O12" s="402">
        <v>8</v>
      </c>
      <c r="P12" s="789">
        <v>14</v>
      </c>
      <c r="Q12" s="789"/>
      <c r="R12" s="789">
        <v>4</v>
      </c>
      <c r="S12" s="789"/>
      <c r="T12" s="402">
        <v>10</v>
      </c>
      <c r="U12" s="798">
        <v>1.8</v>
      </c>
      <c r="V12" s="798"/>
      <c r="W12" s="798"/>
      <c r="X12" s="799">
        <v>0.81818181818181823</v>
      </c>
      <c r="Y12" s="799"/>
      <c r="Z12" s="799"/>
      <c r="AA12" s="800"/>
      <c r="AB12" s="221"/>
    </row>
    <row r="13" spans="1:28" ht="18.95" customHeight="1" thickBot="1" x14ac:dyDescent="0.2">
      <c r="A13" s="56" t="s">
        <v>239</v>
      </c>
      <c r="B13" s="121">
        <v>1</v>
      </c>
      <c r="C13" s="790">
        <v>7</v>
      </c>
      <c r="D13" s="790"/>
      <c r="E13" s="401">
        <v>6</v>
      </c>
      <c r="F13" s="401">
        <v>1</v>
      </c>
      <c r="G13" s="401">
        <v>6</v>
      </c>
      <c r="H13" s="787">
        <v>58</v>
      </c>
      <c r="I13" s="787"/>
      <c r="J13" s="401">
        <v>38</v>
      </c>
      <c r="K13" s="401">
        <v>20</v>
      </c>
      <c r="L13" s="782">
        <v>19</v>
      </c>
      <c r="M13" s="782"/>
      <c r="N13" s="400">
        <v>9</v>
      </c>
      <c r="O13" s="400">
        <v>10</v>
      </c>
      <c r="P13" s="782">
        <v>3</v>
      </c>
      <c r="Q13" s="782"/>
      <c r="R13" s="794">
        <v>0</v>
      </c>
      <c r="S13" s="794"/>
      <c r="T13" s="400">
        <v>3</v>
      </c>
      <c r="U13" s="805">
        <v>9.6666666666666661</v>
      </c>
      <c r="V13" s="805"/>
      <c r="W13" s="805"/>
      <c r="X13" s="805">
        <v>3.0526315789473686</v>
      </c>
      <c r="Y13" s="805"/>
      <c r="Z13" s="805"/>
      <c r="AA13" s="806"/>
      <c r="AB13" s="221"/>
    </row>
    <row r="14" spans="1:28" ht="25.5" customHeight="1" x14ac:dyDescent="0.15">
      <c r="A14" s="788" t="s">
        <v>343</v>
      </c>
      <c r="B14" s="788"/>
      <c r="C14" s="788"/>
      <c r="D14" s="788"/>
      <c r="E14" s="788"/>
      <c r="F14" s="788"/>
      <c r="G14" s="788"/>
      <c r="H14" s="788"/>
      <c r="I14" s="788"/>
      <c r="J14" s="788"/>
      <c r="K14" s="788"/>
      <c r="L14" s="373"/>
      <c r="M14" s="373"/>
      <c r="N14" s="373"/>
      <c r="O14" s="373"/>
      <c r="P14" s="373"/>
      <c r="Q14" s="373"/>
      <c r="R14" s="373"/>
      <c r="S14" s="373"/>
      <c r="T14" s="373"/>
      <c r="U14" s="373"/>
      <c r="V14" s="373"/>
      <c r="W14" s="373"/>
      <c r="X14" s="373"/>
      <c r="Y14" s="373"/>
      <c r="Z14" s="373"/>
      <c r="AA14" s="367" t="s">
        <v>127</v>
      </c>
      <c r="AB14" s="19"/>
    </row>
    <row r="15" spans="1:28" ht="9.75" customHeight="1" x14ac:dyDescent="0.15">
      <c r="A15" s="373"/>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8" ht="18.95" customHeight="1" thickBot="1" x14ac:dyDescent="0.2">
      <c r="A16" s="373" t="s">
        <v>337</v>
      </c>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67" t="s">
        <v>69</v>
      </c>
      <c r="AB16" s="19"/>
    </row>
    <row r="17" spans="1:28" ht="24.95" customHeight="1" x14ac:dyDescent="0.15">
      <c r="A17" s="784" t="s">
        <v>94</v>
      </c>
      <c r="B17" s="786" t="s">
        <v>116</v>
      </c>
      <c r="C17" s="688"/>
      <c r="D17" s="688"/>
      <c r="E17" s="689"/>
      <c r="F17" s="687" t="s">
        <v>391</v>
      </c>
      <c r="G17" s="688"/>
      <c r="H17" s="688"/>
      <c r="I17" s="689"/>
      <c r="J17" s="687" t="s">
        <v>395</v>
      </c>
      <c r="K17" s="688"/>
      <c r="L17" s="688"/>
      <c r="M17" s="689"/>
      <c r="N17" s="687" t="s">
        <v>320</v>
      </c>
      <c r="O17" s="688"/>
      <c r="P17" s="688"/>
      <c r="Q17" s="689"/>
      <c r="R17" s="687" t="s">
        <v>326</v>
      </c>
      <c r="S17" s="688"/>
      <c r="T17" s="688"/>
      <c r="U17" s="688"/>
      <c r="V17" s="689"/>
      <c r="W17" s="687" t="s">
        <v>338</v>
      </c>
      <c r="X17" s="688"/>
      <c r="Y17" s="688"/>
      <c r="Z17" s="688"/>
      <c r="AA17" s="719"/>
      <c r="AB17" s="151"/>
    </row>
    <row r="18" spans="1:28" ht="24.95" customHeight="1" x14ac:dyDescent="0.15">
      <c r="A18" s="785"/>
      <c r="B18" s="358" t="s">
        <v>50</v>
      </c>
      <c r="C18" s="386" t="s">
        <v>74</v>
      </c>
      <c r="D18" s="389" t="s">
        <v>52</v>
      </c>
      <c r="E18" s="389" t="s">
        <v>53</v>
      </c>
      <c r="F18" s="389" t="s">
        <v>50</v>
      </c>
      <c r="G18" s="386" t="s">
        <v>74</v>
      </c>
      <c r="H18" s="389" t="s">
        <v>52</v>
      </c>
      <c r="I18" s="389" t="s">
        <v>53</v>
      </c>
      <c r="J18" s="389" t="s">
        <v>50</v>
      </c>
      <c r="K18" s="388" t="s">
        <v>74</v>
      </c>
      <c r="L18" s="389" t="s">
        <v>52</v>
      </c>
      <c r="M18" s="389" t="s">
        <v>53</v>
      </c>
      <c r="N18" s="389" t="s">
        <v>50</v>
      </c>
      <c r="O18" s="386" t="s">
        <v>74</v>
      </c>
      <c r="P18" s="386" t="s">
        <v>52</v>
      </c>
      <c r="Q18" s="387" t="s">
        <v>53</v>
      </c>
      <c r="R18" s="537" t="s">
        <v>50</v>
      </c>
      <c r="S18" s="543"/>
      <c r="T18" s="387" t="s">
        <v>51</v>
      </c>
      <c r="U18" s="387" t="s">
        <v>52</v>
      </c>
      <c r="V18" s="387" t="s">
        <v>53</v>
      </c>
      <c r="W18" s="15" t="s">
        <v>50</v>
      </c>
      <c r="X18" s="387" t="s">
        <v>51</v>
      </c>
      <c r="Y18" s="537" t="s">
        <v>52</v>
      </c>
      <c r="Z18" s="543"/>
      <c r="AA18" s="410" t="s">
        <v>53</v>
      </c>
      <c r="AB18" s="151"/>
    </row>
    <row r="19" spans="1:28" ht="18.95" customHeight="1" x14ac:dyDescent="0.15">
      <c r="A19" s="4" t="s">
        <v>277</v>
      </c>
      <c r="B19" s="403">
        <v>132</v>
      </c>
      <c r="C19" s="403">
        <v>517</v>
      </c>
      <c r="D19" s="403">
        <v>335</v>
      </c>
      <c r="E19" s="403">
        <v>182</v>
      </c>
      <c r="F19" s="364">
        <v>9</v>
      </c>
      <c r="G19" s="364">
        <v>36</v>
      </c>
      <c r="H19" s="364">
        <v>26</v>
      </c>
      <c r="I19" s="364">
        <v>10</v>
      </c>
      <c r="J19" s="364">
        <v>10</v>
      </c>
      <c r="K19" s="364">
        <v>35</v>
      </c>
      <c r="L19" s="364">
        <v>25</v>
      </c>
      <c r="M19" s="364">
        <v>10</v>
      </c>
      <c r="N19" s="364">
        <v>10</v>
      </c>
      <c r="O19" s="364">
        <v>31</v>
      </c>
      <c r="P19" s="364">
        <v>18</v>
      </c>
      <c r="Q19" s="364">
        <v>13</v>
      </c>
      <c r="R19" s="652">
        <v>7</v>
      </c>
      <c r="S19" s="652"/>
      <c r="T19" s="140">
        <v>26</v>
      </c>
      <c r="U19" s="140">
        <v>18</v>
      </c>
      <c r="V19" s="140">
        <v>8</v>
      </c>
      <c r="W19" s="364">
        <v>5</v>
      </c>
      <c r="X19" s="364">
        <v>18</v>
      </c>
      <c r="Y19" s="586">
        <v>11</v>
      </c>
      <c r="Z19" s="586"/>
      <c r="AA19" s="51">
        <v>7</v>
      </c>
      <c r="AB19" s="16"/>
    </row>
    <row r="20" spans="1:28" ht="18.95" customHeight="1" x14ac:dyDescent="0.15">
      <c r="A20" s="4">
        <v>2</v>
      </c>
      <c r="B20" s="403">
        <v>137</v>
      </c>
      <c r="C20" s="403">
        <v>530</v>
      </c>
      <c r="D20" s="403">
        <v>343</v>
      </c>
      <c r="E20" s="403">
        <v>187</v>
      </c>
      <c r="F20" s="364">
        <v>13</v>
      </c>
      <c r="G20" s="364">
        <v>44</v>
      </c>
      <c r="H20" s="364">
        <v>26</v>
      </c>
      <c r="I20" s="364">
        <v>18</v>
      </c>
      <c r="J20" s="364">
        <v>10</v>
      </c>
      <c r="K20" s="364">
        <v>36</v>
      </c>
      <c r="L20" s="364">
        <v>25</v>
      </c>
      <c r="M20" s="364">
        <v>11</v>
      </c>
      <c r="N20" s="364">
        <v>10</v>
      </c>
      <c r="O20" s="364">
        <v>35</v>
      </c>
      <c r="P20" s="364">
        <v>25</v>
      </c>
      <c r="Q20" s="364">
        <v>10</v>
      </c>
      <c r="R20" s="613">
        <v>10</v>
      </c>
      <c r="S20" s="613"/>
      <c r="T20" s="140">
        <v>33</v>
      </c>
      <c r="U20" s="140">
        <v>19</v>
      </c>
      <c r="V20" s="140">
        <v>14</v>
      </c>
      <c r="W20" s="364">
        <v>7</v>
      </c>
      <c r="X20" s="364">
        <v>25</v>
      </c>
      <c r="Y20" s="570">
        <v>18</v>
      </c>
      <c r="Z20" s="570"/>
      <c r="AA20" s="51">
        <v>7</v>
      </c>
      <c r="AB20" s="191"/>
    </row>
    <row r="21" spans="1:28" ht="18.95" customHeight="1" x14ac:dyDescent="0.15">
      <c r="A21" s="4">
        <v>3</v>
      </c>
      <c r="B21" s="403">
        <v>52</v>
      </c>
      <c r="C21" s="403">
        <v>176</v>
      </c>
      <c r="D21" s="403">
        <v>332</v>
      </c>
      <c r="E21" s="403">
        <v>199</v>
      </c>
      <c r="F21" s="364">
        <v>6</v>
      </c>
      <c r="G21" s="364">
        <v>24</v>
      </c>
      <c r="H21" s="364">
        <v>11</v>
      </c>
      <c r="I21" s="364">
        <v>13</v>
      </c>
      <c r="J21" s="364">
        <v>13</v>
      </c>
      <c r="K21" s="364">
        <v>43</v>
      </c>
      <c r="L21" s="364">
        <v>26</v>
      </c>
      <c r="M21" s="364">
        <v>17</v>
      </c>
      <c r="N21" s="364">
        <v>11</v>
      </c>
      <c r="O21" s="364">
        <v>35</v>
      </c>
      <c r="P21" s="364">
        <v>24</v>
      </c>
      <c r="Q21" s="364">
        <v>11</v>
      </c>
      <c r="R21" s="613">
        <v>11</v>
      </c>
      <c r="S21" s="613"/>
      <c r="T21" s="140">
        <v>37</v>
      </c>
      <c r="U21" s="140">
        <v>26</v>
      </c>
      <c r="V21" s="140">
        <v>11</v>
      </c>
      <c r="W21" s="364">
        <v>11</v>
      </c>
      <c r="X21" s="364">
        <v>37</v>
      </c>
      <c r="Y21" s="570">
        <v>20</v>
      </c>
      <c r="Z21" s="570"/>
      <c r="AA21" s="51">
        <v>17</v>
      </c>
      <c r="AB21" s="191"/>
    </row>
    <row r="22" spans="1:28" ht="18.95" customHeight="1" x14ac:dyDescent="0.15">
      <c r="A22" s="4">
        <v>4</v>
      </c>
      <c r="B22" s="403">
        <v>115</v>
      </c>
      <c r="C22" s="403">
        <v>437</v>
      </c>
      <c r="D22" s="403">
        <v>275</v>
      </c>
      <c r="E22" s="403">
        <v>162</v>
      </c>
      <c r="F22" s="364">
        <v>7</v>
      </c>
      <c r="G22" s="364">
        <v>24</v>
      </c>
      <c r="H22" s="364">
        <v>18</v>
      </c>
      <c r="I22" s="364">
        <v>6</v>
      </c>
      <c r="J22" s="364">
        <v>6</v>
      </c>
      <c r="K22" s="364">
        <v>18</v>
      </c>
      <c r="L22" s="364">
        <v>8</v>
      </c>
      <c r="M22" s="364">
        <v>10</v>
      </c>
      <c r="N22" s="364">
        <v>9</v>
      </c>
      <c r="O22" s="364">
        <v>34</v>
      </c>
      <c r="P22" s="364">
        <v>20</v>
      </c>
      <c r="Q22" s="364">
        <v>14</v>
      </c>
      <c r="R22" s="613">
        <v>7</v>
      </c>
      <c r="S22" s="613">
        <v>0</v>
      </c>
      <c r="T22" s="140">
        <v>28</v>
      </c>
      <c r="U22" s="140">
        <v>19</v>
      </c>
      <c r="V22" s="140">
        <v>9</v>
      </c>
      <c r="W22" s="364">
        <v>9</v>
      </c>
      <c r="X22" s="364">
        <v>30</v>
      </c>
      <c r="Y22" s="570">
        <v>21</v>
      </c>
      <c r="Z22" s="570">
        <v>0</v>
      </c>
      <c r="AA22" s="51">
        <v>9</v>
      </c>
      <c r="AB22" s="191"/>
    </row>
    <row r="23" spans="1:28" ht="11.25" customHeight="1" x14ac:dyDescent="0.15">
      <c r="A23" s="150"/>
      <c r="B23" s="38"/>
      <c r="C23" s="364"/>
      <c r="D23" s="364"/>
      <c r="E23" s="402"/>
      <c r="F23" s="402"/>
      <c r="G23" s="402"/>
      <c r="H23" s="402"/>
      <c r="I23" s="402"/>
      <c r="J23" s="402"/>
      <c r="K23" s="402"/>
      <c r="L23" s="402"/>
      <c r="M23" s="402"/>
      <c r="N23" s="134"/>
      <c r="O23" s="134"/>
      <c r="P23" s="402"/>
      <c r="Q23" s="402"/>
      <c r="R23" s="402"/>
      <c r="S23" s="402"/>
      <c r="T23" s="134"/>
      <c r="U23" s="405"/>
      <c r="V23" s="405"/>
      <c r="W23" s="405"/>
      <c r="X23" s="405"/>
      <c r="Y23" s="405"/>
      <c r="Z23" s="405"/>
      <c r="AA23" s="406"/>
      <c r="AB23" s="221"/>
    </row>
    <row r="24" spans="1:28" ht="18.95" customHeight="1" x14ac:dyDescent="0.15">
      <c r="A24" s="17" t="s">
        <v>124</v>
      </c>
      <c r="B24" s="364">
        <v>62</v>
      </c>
      <c r="C24" s="364">
        <v>266</v>
      </c>
      <c r="D24" s="364">
        <v>183</v>
      </c>
      <c r="E24" s="364">
        <v>83</v>
      </c>
      <c r="F24" s="380">
        <v>5</v>
      </c>
      <c r="G24" s="402">
        <v>16</v>
      </c>
      <c r="H24" s="364">
        <v>12</v>
      </c>
      <c r="I24" s="364">
        <v>4</v>
      </c>
      <c r="J24" s="364">
        <v>3</v>
      </c>
      <c r="K24" s="402">
        <v>10</v>
      </c>
      <c r="L24" s="364">
        <v>6</v>
      </c>
      <c r="M24" s="380">
        <v>4</v>
      </c>
      <c r="N24" s="380">
        <v>5</v>
      </c>
      <c r="O24" s="402">
        <v>21</v>
      </c>
      <c r="P24" s="364">
        <v>15</v>
      </c>
      <c r="Q24" s="375">
        <v>6</v>
      </c>
      <c r="R24" s="613">
        <v>5</v>
      </c>
      <c r="S24" s="613"/>
      <c r="T24" s="402">
        <v>21</v>
      </c>
      <c r="U24" s="364">
        <v>15</v>
      </c>
      <c r="V24" s="364">
        <v>6</v>
      </c>
      <c r="W24" s="364">
        <v>5</v>
      </c>
      <c r="X24" s="402">
        <v>24</v>
      </c>
      <c r="Y24" s="570">
        <v>18</v>
      </c>
      <c r="Z24" s="570"/>
      <c r="AA24" s="51">
        <v>6</v>
      </c>
      <c r="AB24" s="153"/>
    </row>
    <row r="25" spans="1:28" ht="18.95" customHeight="1" x14ac:dyDescent="0.15">
      <c r="A25" s="55" t="s">
        <v>125</v>
      </c>
      <c r="B25" s="364">
        <v>42</v>
      </c>
      <c r="C25" s="364">
        <v>104</v>
      </c>
      <c r="D25" s="364">
        <v>52</v>
      </c>
      <c r="E25" s="364">
        <v>52</v>
      </c>
      <c r="F25" s="380">
        <v>2</v>
      </c>
      <c r="G25" s="402">
        <v>8</v>
      </c>
      <c r="H25" s="364">
        <v>6</v>
      </c>
      <c r="I25" s="364">
        <v>2</v>
      </c>
      <c r="J25" s="364">
        <v>3</v>
      </c>
      <c r="K25" s="402">
        <v>8</v>
      </c>
      <c r="L25" s="364">
        <v>2</v>
      </c>
      <c r="M25" s="380">
        <v>6</v>
      </c>
      <c r="N25" s="380">
        <v>4</v>
      </c>
      <c r="O25" s="402">
        <v>13</v>
      </c>
      <c r="P25" s="364">
        <v>5</v>
      </c>
      <c r="Q25" s="375">
        <v>8</v>
      </c>
      <c r="R25" s="613">
        <v>2</v>
      </c>
      <c r="S25" s="613"/>
      <c r="T25" s="402">
        <v>7</v>
      </c>
      <c r="U25" s="364">
        <v>4</v>
      </c>
      <c r="V25" s="364">
        <v>3</v>
      </c>
      <c r="W25" s="364">
        <v>4</v>
      </c>
      <c r="X25" s="402">
        <v>6</v>
      </c>
      <c r="Y25" s="570">
        <v>3</v>
      </c>
      <c r="Z25" s="570"/>
      <c r="AA25" s="159">
        <v>3</v>
      </c>
      <c r="AB25" s="153"/>
    </row>
    <row r="26" spans="1:28" ht="18.95" customHeight="1" x14ac:dyDescent="0.15">
      <c r="A26" s="433" t="s">
        <v>126</v>
      </c>
      <c r="B26" s="291">
        <v>5</v>
      </c>
      <c r="C26" s="364">
        <v>9</v>
      </c>
      <c r="D26" s="364">
        <v>2</v>
      </c>
      <c r="E26" s="364">
        <v>7</v>
      </c>
      <c r="F26" s="292">
        <v>0</v>
      </c>
      <c r="G26" s="292">
        <v>0</v>
      </c>
      <c r="H26" s="292">
        <v>0</v>
      </c>
      <c r="I26" s="292">
        <v>0</v>
      </c>
      <c r="J26" s="292">
        <v>0</v>
      </c>
      <c r="K26" s="407">
        <v>0</v>
      </c>
      <c r="L26" s="380">
        <v>0</v>
      </c>
      <c r="M26" s="407">
        <v>0</v>
      </c>
      <c r="N26" s="380">
        <v>0</v>
      </c>
      <c r="O26" s="402">
        <v>0</v>
      </c>
      <c r="P26" s="292">
        <v>0</v>
      </c>
      <c r="Q26" s="380">
        <v>0</v>
      </c>
      <c r="R26" s="783">
        <v>0</v>
      </c>
      <c r="S26" s="783"/>
      <c r="T26" s="402">
        <v>0</v>
      </c>
      <c r="U26" s="407">
        <v>0</v>
      </c>
      <c r="V26" s="402">
        <v>0</v>
      </c>
      <c r="W26" s="407">
        <v>0</v>
      </c>
      <c r="X26" s="402">
        <v>0</v>
      </c>
      <c r="Y26" s="807">
        <v>0</v>
      </c>
      <c r="Z26" s="807"/>
      <c r="AA26" s="160">
        <v>0</v>
      </c>
      <c r="AB26" s="141"/>
    </row>
    <row r="27" spans="1:28" ht="18.95" customHeight="1" thickBot="1" x14ac:dyDescent="0.2">
      <c r="A27" s="56" t="s">
        <v>239</v>
      </c>
      <c r="B27" s="293">
        <v>6</v>
      </c>
      <c r="C27" s="413">
        <v>58</v>
      </c>
      <c r="D27" s="294">
        <v>38</v>
      </c>
      <c r="E27" s="294">
        <v>20</v>
      </c>
      <c r="F27" s="408">
        <v>0</v>
      </c>
      <c r="G27" s="408" t="s">
        <v>285</v>
      </c>
      <c r="H27" s="408" t="s">
        <v>285</v>
      </c>
      <c r="I27" s="408" t="s">
        <v>285</v>
      </c>
      <c r="J27" s="408" t="s">
        <v>285</v>
      </c>
      <c r="K27" s="408" t="s">
        <v>285</v>
      </c>
      <c r="L27" s="122" t="s">
        <v>285</v>
      </c>
      <c r="M27" s="408" t="s">
        <v>285</v>
      </c>
      <c r="N27" s="122" t="s">
        <v>285</v>
      </c>
      <c r="O27" s="408" t="s">
        <v>285</v>
      </c>
      <c r="P27" s="408" t="s">
        <v>285</v>
      </c>
      <c r="Q27" s="122" t="s">
        <v>285</v>
      </c>
      <c r="R27" s="795">
        <v>0</v>
      </c>
      <c r="S27" s="795"/>
      <c r="T27" s="400">
        <v>0</v>
      </c>
      <c r="U27" s="408">
        <v>0</v>
      </c>
      <c r="V27" s="295">
        <v>0</v>
      </c>
      <c r="W27" s="408">
        <v>0</v>
      </c>
      <c r="X27" s="408">
        <v>0</v>
      </c>
      <c r="Y27" s="808">
        <v>0</v>
      </c>
      <c r="Z27" s="808"/>
      <c r="AA27" s="161">
        <v>0</v>
      </c>
      <c r="AB27" s="141"/>
    </row>
    <row r="28" spans="1:28" ht="18.95" customHeight="1" x14ac:dyDescent="0.15">
      <c r="A28" s="373" t="s">
        <v>231</v>
      </c>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67"/>
      <c r="AB28" s="19"/>
    </row>
    <row r="29" spans="1:28" ht="18.95" customHeight="1" x14ac:dyDescent="0.15">
      <c r="A29" s="373" t="s">
        <v>312</v>
      </c>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8" ht="18.95" customHeight="1" thickBot="1" x14ac:dyDescent="0.2">
      <c r="A30" s="373" t="s">
        <v>321</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67" t="s">
        <v>69</v>
      </c>
      <c r="AB30" s="19"/>
    </row>
    <row r="31" spans="1:28" ht="24.95" customHeight="1" x14ac:dyDescent="0.15">
      <c r="A31" s="784" t="s">
        <v>94</v>
      </c>
      <c r="B31" s="786" t="s">
        <v>403</v>
      </c>
      <c r="C31" s="688"/>
      <c r="D31" s="688"/>
      <c r="E31" s="689"/>
      <c r="F31" s="687" t="s">
        <v>396</v>
      </c>
      <c r="G31" s="688"/>
      <c r="H31" s="688"/>
      <c r="I31" s="689"/>
      <c r="J31" s="687" t="s">
        <v>397</v>
      </c>
      <c r="K31" s="688"/>
      <c r="L31" s="688"/>
      <c r="M31" s="689"/>
      <c r="N31" s="687" t="s">
        <v>322</v>
      </c>
      <c r="O31" s="688"/>
      <c r="P31" s="688"/>
      <c r="Q31" s="688"/>
      <c r="R31" s="688"/>
      <c r="S31" s="688"/>
      <c r="T31" s="689"/>
      <c r="U31" s="687" t="s">
        <v>128</v>
      </c>
      <c r="V31" s="688"/>
      <c r="W31" s="688"/>
      <c r="X31" s="688"/>
      <c r="Y31" s="688"/>
      <c r="Z31" s="688"/>
      <c r="AA31" s="719"/>
      <c r="AB31" s="151"/>
    </row>
    <row r="32" spans="1:28" ht="24.95" customHeight="1" x14ac:dyDescent="0.15">
      <c r="A32" s="785"/>
      <c r="B32" s="358" t="s">
        <v>50</v>
      </c>
      <c r="C32" s="386" t="s">
        <v>74</v>
      </c>
      <c r="D32" s="389" t="s">
        <v>52</v>
      </c>
      <c r="E32" s="389" t="s">
        <v>53</v>
      </c>
      <c r="F32" s="389" t="s">
        <v>50</v>
      </c>
      <c r="G32" s="386" t="s">
        <v>74</v>
      </c>
      <c r="H32" s="389" t="s">
        <v>52</v>
      </c>
      <c r="I32" s="389" t="s">
        <v>53</v>
      </c>
      <c r="J32" s="389" t="s">
        <v>50</v>
      </c>
      <c r="K32" s="388" t="s">
        <v>74</v>
      </c>
      <c r="L32" s="389" t="s">
        <v>52</v>
      </c>
      <c r="M32" s="387" t="s">
        <v>53</v>
      </c>
      <c r="N32" s="389" t="s">
        <v>50</v>
      </c>
      <c r="O32" s="537" t="s">
        <v>129</v>
      </c>
      <c r="P32" s="543"/>
      <c r="Q32" s="813" t="s">
        <v>52</v>
      </c>
      <c r="R32" s="814"/>
      <c r="S32" s="537" t="s">
        <v>53</v>
      </c>
      <c r="T32" s="543"/>
      <c r="U32" s="389" t="s">
        <v>50</v>
      </c>
      <c r="V32" s="537" t="s">
        <v>2</v>
      </c>
      <c r="W32" s="543"/>
      <c r="X32" s="537" t="s">
        <v>52</v>
      </c>
      <c r="Y32" s="543"/>
      <c r="Z32" s="537" t="s">
        <v>53</v>
      </c>
      <c r="AA32" s="809"/>
      <c r="AB32" s="151"/>
    </row>
    <row r="33" spans="1:28" ht="18.95" customHeight="1" x14ac:dyDescent="0.15">
      <c r="A33" s="4" t="s">
        <v>257</v>
      </c>
      <c r="B33" s="364">
        <v>9</v>
      </c>
      <c r="C33" s="364">
        <v>26</v>
      </c>
      <c r="D33" s="364">
        <v>17</v>
      </c>
      <c r="E33" s="364">
        <v>9</v>
      </c>
      <c r="F33" s="364">
        <v>9</v>
      </c>
      <c r="G33" s="364">
        <v>38</v>
      </c>
      <c r="H33" s="364">
        <v>20</v>
      </c>
      <c r="I33" s="364">
        <v>18</v>
      </c>
      <c r="J33" s="364">
        <v>11</v>
      </c>
      <c r="K33" s="364">
        <v>35</v>
      </c>
      <c r="L33" s="364">
        <v>22</v>
      </c>
      <c r="M33" s="364">
        <v>13</v>
      </c>
      <c r="N33" s="364">
        <v>15</v>
      </c>
      <c r="O33" s="586">
        <v>47</v>
      </c>
      <c r="P33" s="586"/>
      <c r="Q33" s="652">
        <v>30</v>
      </c>
      <c r="R33" s="652"/>
      <c r="S33" s="652">
        <v>17</v>
      </c>
      <c r="T33" s="652"/>
      <c r="U33" s="364">
        <v>47</v>
      </c>
      <c r="V33" s="586">
        <v>225</v>
      </c>
      <c r="W33" s="586"/>
      <c r="X33" s="652">
        <v>148</v>
      </c>
      <c r="Y33" s="652"/>
      <c r="Z33" s="652">
        <v>77</v>
      </c>
      <c r="AA33" s="810"/>
      <c r="AB33" s="170"/>
    </row>
    <row r="34" spans="1:28" ht="18.95" customHeight="1" x14ac:dyDescent="0.15">
      <c r="A34" s="4">
        <v>2</v>
      </c>
      <c r="B34" s="364">
        <v>7</v>
      </c>
      <c r="C34" s="364">
        <v>20</v>
      </c>
      <c r="D34" s="364">
        <v>13</v>
      </c>
      <c r="E34" s="364">
        <v>7</v>
      </c>
      <c r="F34" s="364">
        <v>11</v>
      </c>
      <c r="G34" s="364">
        <v>38</v>
      </c>
      <c r="H34" s="364">
        <v>22</v>
      </c>
      <c r="I34" s="364">
        <v>16</v>
      </c>
      <c r="J34" s="364">
        <v>10</v>
      </c>
      <c r="K34" s="364">
        <v>38</v>
      </c>
      <c r="L34" s="364">
        <v>20</v>
      </c>
      <c r="M34" s="364">
        <v>18</v>
      </c>
      <c r="N34" s="364">
        <v>11</v>
      </c>
      <c r="O34" s="570">
        <v>35</v>
      </c>
      <c r="P34" s="570"/>
      <c r="Q34" s="613">
        <v>22</v>
      </c>
      <c r="R34" s="613"/>
      <c r="S34" s="613">
        <v>13</v>
      </c>
      <c r="T34" s="613"/>
      <c r="U34" s="364">
        <v>48</v>
      </c>
      <c r="V34" s="570">
        <v>225</v>
      </c>
      <c r="W34" s="570"/>
      <c r="X34" s="613">
        <v>152</v>
      </c>
      <c r="Y34" s="613"/>
      <c r="Z34" s="811">
        <v>73</v>
      </c>
      <c r="AA34" s="812"/>
    </row>
    <row r="35" spans="1:28" ht="18.95" customHeight="1" x14ac:dyDescent="0.15">
      <c r="A35" s="4">
        <v>3</v>
      </c>
      <c r="B35" s="364">
        <v>8</v>
      </c>
      <c r="C35" s="364">
        <v>25</v>
      </c>
      <c r="D35" s="364">
        <v>18</v>
      </c>
      <c r="E35" s="364">
        <v>7</v>
      </c>
      <c r="F35" s="364">
        <v>8</v>
      </c>
      <c r="G35" s="364">
        <v>34</v>
      </c>
      <c r="H35" s="364">
        <v>22</v>
      </c>
      <c r="I35" s="364">
        <v>12</v>
      </c>
      <c r="J35" s="364">
        <v>11</v>
      </c>
      <c r="K35" s="364">
        <v>37</v>
      </c>
      <c r="L35" s="364">
        <v>21</v>
      </c>
      <c r="M35" s="364">
        <v>16</v>
      </c>
      <c r="N35" s="364">
        <v>12</v>
      </c>
      <c r="O35" s="570">
        <v>38</v>
      </c>
      <c r="P35" s="570"/>
      <c r="Q35" s="613">
        <v>20</v>
      </c>
      <c r="R35" s="613"/>
      <c r="S35" s="613">
        <v>18</v>
      </c>
      <c r="T35" s="613"/>
      <c r="U35" s="364">
        <v>52</v>
      </c>
      <c r="V35" s="570">
        <v>221</v>
      </c>
      <c r="W35" s="570"/>
      <c r="X35" s="613">
        <v>144</v>
      </c>
      <c r="Y35" s="613"/>
      <c r="Z35" s="811">
        <v>77</v>
      </c>
      <c r="AA35" s="812"/>
    </row>
    <row r="36" spans="1:28" ht="18.95" customHeight="1" x14ac:dyDescent="0.15">
      <c r="A36" s="4">
        <v>4</v>
      </c>
      <c r="B36" s="364">
        <v>10</v>
      </c>
      <c r="C36" s="364">
        <v>31</v>
      </c>
      <c r="D36" s="364">
        <v>18</v>
      </c>
      <c r="E36" s="364">
        <v>13</v>
      </c>
      <c r="F36" s="364">
        <v>7</v>
      </c>
      <c r="G36" s="364">
        <v>23</v>
      </c>
      <c r="H36" s="364">
        <v>17</v>
      </c>
      <c r="I36" s="364">
        <v>6</v>
      </c>
      <c r="J36" s="364">
        <v>6</v>
      </c>
      <c r="K36" s="364">
        <v>23</v>
      </c>
      <c r="L36" s="364">
        <v>15</v>
      </c>
      <c r="M36" s="364">
        <v>8</v>
      </c>
      <c r="N36" s="364">
        <v>11</v>
      </c>
      <c r="O36" s="570">
        <v>30</v>
      </c>
      <c r="P36" s="570">
        <v>0</v>
      </c>
      <c r="Q36" s="613">
        <v>15</v>
      </c>
      <c r="R36" s="613">
        <v>0</v>
      </c>
      <c r="S36" s="613">
        <v>15</v>
      </c>
      <c r="T36" s="613">
        <v>0</v>
      </c>
      <c r="U36" s="364">
        <v>43</v>
      </c>
      <c r="V36" s="570">
        <v>196</v>
      </c>
      <c r="W36" s="570">
        <v>0</v>
      </c>
      <c r="X36" s="613">
        <v>124</v>
      </c>
      <c r="Y36" s="613">
        <v>0</v>
      </c>
      <c r="Z36" s="811">
        <v>72</v>
      </c>
      <c r="AA36" s="812">
        <v>0</v>
      </c>
    </row>
    <row r="37" spans="1:28" ht="11.25" customHeight="1" x14ac:dyDescent="0.15">
      <c r="A37" s="150"/>
      <c r="B37" s="38"/>
      <c r="C37" s="364"/>
      <c r="D37" s="364"/>
      <c r="E37" s="402"/>
      <c r="F37" s="402"/>
      <c r="G37" s="402"/>
      <c r="H37" s="402"/>
      <c r="I37" s="402"/>
      <c r="J37" s="402"/>
      <c r="K37" s="402"/>
      <c r="L37" s="402"/>
      <c r="M37" s="402"/>
      <c r="N37" s="134"/>
      <c r="O37" s="134"/>
      <c r="P37" s="402"/>
      <c r="Q37" s="402"/>
      <c r="R37" s="402"/>
      <c r="S37" s="402"/>
      <c r="T37" s="134"/>
      <c r="U37" s="405"/>
      <c r="V37" s="405"/>
      <c r="W37" s="405"/>
      <c r="X37" s="405"/>
      <c r="Y37" s="405"/>
      <c r="Z37" s="405"/>
      <c r="AA37" s="406"/>
      <c r="AB37" s="221"/>
    </row>
    <row r="38" spans="1:28" ht="18.95" customHeight="1" x14ac:dyDescent="0.15">
      <c r="A38" s="17" t="s">
        <v>124</v>
      </c>
      <c r="B38" s="364">
        <v>4</v>
      </c>
      <c r="C38" s="364">
        <v>15</v>
      </c>
      <c r="D38" s="364">
        <v>12</v>
      </c>
      <c r="E38" s="364">
        <v>3</v>
      </c>
      <c r="F38" s="364">
        <v>4</v>
      </c>
      <c r="G38" s="402">
        <v>15</v>
      </c>
      <c r="H38" s="364">
        <v>10</v>
      </c>
      <c r="I38" s="364">
        <v>5</v>
      </c>
      <c r="J38" s="364">
        <v>4</v>
      </c>
      <c r="K38" s="402">
        <v>18</v>
      </c>
      <c r="L38" s="364">
        <v>14</v>
      </c>
      <c r="M38" s="364">
        <v>4</v>
      </c>
      <c r="N38" s="364">
        <v>5</v>
      </c>
      <c r="O38" s="789">
        <v>21</v>
      </c>
      <c r="P38" s="789"/>
      <c r="Q38" s="613">
        <v>12</v>
      </c>
      <c r="R38" s="613"/>
      <c r="S38" s="558">
        <v>9</v>
      </c>
      <c r="T38" s="558"/>
      <c r="U38" s="364">
        <v>22</v>
      </c>
      <c r="V38" s="789">
        <v>105</v>
      </c>
      <c r="W38" s="789"/>
      <c r="X38" s="613">
        <v>69</v>
      </c>
      <c r="Y38" s="613"/>
      <c r="Z38" s="811">
        <v>36</v>
      </c>
      <c r="AA38" s="812"/>
      <c r="AB38" s="170"/>
    </row>
    <row r="39" spans="1:28" ht="18.95" customHeight="1" x14ac:dyDescent="0.15">
      <c r="A39" s="55" t="s">
        <v>125</v>
      </c>
      <c r="B39" s="364">
        <v>6</v>
      </c>
      <c r="C39" s="364">
        <v>16</v>
      </c>
      <c r="D39" s="364">
        <v>6</v>
      </c>
      <c r="E39" s="364">
        <v>10</v>
      </c>
      <c r="F39" s="364">
        <v>3</v>
      </c>
      <c r="G39" s="402">
        <v>8</v>
      </c>
      <c r="H39" s="364">
        <v>7</v>
      </c>
      <c r="I39" s="364">
        <v>1</v>
      </c>
      <c r="J39" s="364">
        <v>1</v>
      </c>
      <c r="K39" s="402">
        <v>3</v>
      </c>
      <c r="L39" s="364">
        <v>1</v>
      </c>
      <c r="M39" s="364">
        <v>2</v>
      </c>
      <c r="N39" s="364">
        <v>4</v>
      </c>
      <c r="O39" s="789">
        <v>6</v>
      </c>
      <c r="P39" s="789"/>
      <c r="Q39" s="613">
        <v>3</v>
      </c>
      <c r="R39" s="613"/>
      <c r="S39" s="558">
        <v>3</v>
      </c>
      <c r="T39" s="558"/>
      <c r="U39" s="364">
        <v>13</v>
      </c>
      <c r="V39" s="789">
        <v>29</v>
      </c>
      <c r="W39" s="789"/>
      <c r="X39" s="613">
        <v>15</v>
      </c>
      <c r="Y39" s="613"/>
      <c r="Z39" s="811">
        <v>14</v>
      </c>
      <c r="AA39" s="812"/>
      <c r="AB39" s="170"/>
    </row>
    <row r="40" spans="1:28" ht="18.95" customHeight="1" x14ac:dyDescent="0.15">
      <c r="A40" s="434" t="s">
        <v>262</v>
      </c>
      <c r="B40" s="407">
        <v>0</v>
      </c>
      <c r="C40" s="407">
        <v>0</v>
      </c>
      <c r="D40" s="407">
        <v>0</v>
      </c>
      <c r="E40" s="407">
        <v>0</v>
      </c>
      <c r="F40" s="407">
        <v>0</v>
      </c>
      <c r="G40" s="402">
        <v>0</v>
      </c>
      <c r="H40" s="380">
        <v>0</v>
      </c>
      <c r="I40" s="380">
        <v>0</v>
      </c>
      <c r="J40" s="380">
        <v>1</v>
      </c>
      <c r="K40" s="402">
        <v>2</v>
      </c>
      <c r="L40" s="380">
        <v>0</v>
      </c>
      <c r="M40" s="380">
        <v>2</v>
      </c>
      <c r="N40" s="402">
        <v>2</v>
      </c>
      <c r="O40" s="789">
        <v>3</v>
      </c>
      <c r="P40" s="789"/>
      <c r="Q40" s="789">
        <v>0</v>
      </c>
      <c r="R40" s="789"/>
      <c r="S40" s="807">
        <v>3</v>
      </c>
      <c r="T40" s="807"/>
      <c r="U40" s="375">
        <v>2</v>
      </c>
      <c r="V40" s="789">
        <v>4</v>
      </c>
      <c r="W40" s="789"/>
      <c r="X40" s="807">
        <v>2</v>
      </c>
      <c r="Y40" s="807"/>
      <c r="Z40" s="811">
        <v>2</v>
      </c>
      <c r="AA40" s="812"/>
      <c r="AB40" s="18"/>
    </row>
    <row r="41" spans="1:28" ht="18.95" customHeight="1" thickBot="1" x14ac:dyDescent="0.2">
      <c r="A41" s="59" t="s">
        <v>239</v>
      </c>
      <c r="B41" s="408">
        <v>0</v>
      </c>
      <c r="C41" s="408">
        <v>0</v>
      </c>
      <c r="D41" s="408">
        <v>0</v>
      </c>
      <c r="E41" s="408">
        <v>0</v>
      </c>
      <c r="F41" s="408">
        <v>0</v>
      </c>
      <c r="G41" s="408">
        <v>0</v>
      </c>
      <c r="H41" s="122">
        <v>0</v>
      </c>
      <c r="I41" s="122">
        <v>0</v>
      </c>
      <c r="J41" s="122">
        <v>0</v>
      </c>
      <c r="K41" s="122">
        <v>0</v>
      </c>
      <c r="L41" s="122">
        <v>0</v>
      </c>
      <c r="M41" s="122">
        <v>0</v>
      </c>
      <c r="N41" s="400">
        <v>0</v>
      </c>
      <c r="O41" s="782">
        <v>0</v>
      </c>
      <c r="P41" s="782"/>
      <c r="Q41" s="782">
        <v>0</v>
      </c>
      <c r="R41" s="782"/>
      <c r="S41" s="808">
        <v>0</v>
      </c>
      <c r="T41" s="808"/>
      <c r="U41" s="412">
        <v>6</v>
      </c>
      <c r="V41" s="782">
        <v>58</v>
      </c>
      <c r="W41" s="782"/>
      <c r="X41" s="808">
        <v>38</v>
      </c>
      <c r="Y41" s="808"/>
      <c r="Z41" s="815">
        <v>20</v>
      </c>
      <c r="AA41" s="829"/>
      <c r="AB41" s="18"/>
    </row>
    <row r="42" spans="1:28" ht="18.95" customHeight="1" x14ac:dyDescent="0.15">
      <c r="A42" s="373" t="s">
        <v>344</v>
      </c>
      <c r="B42" s="373"/>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67" t="s">
        <v>127</v>
      </c>
      <c r="AB42" s="19"/>
    </row>
    <row r="43" spans="1:28" ht="9.75" customHeight="1" x14ac:dyDescent="0.15">
      <c r="A43" s="373"/>
      <c r="B43" s="373"/>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row>
    <row r="44" spans="1:28" ht="18.95" customHeight="1" thickBot="1" x14ac:dyDescent="0.2">
      <c r="A44" s="373" t="s">
        <v>339</v>
      </c>
      <c r="B44" s="373"/>
      <c r="C44" s="373"/>
      <c r="D44" s="373"/>
      <c r="E44" s="373"/>
      <c r="F44" s="373"/>
      <c r="G44" s="373"/>
      <c r="H44" s="373"/>
      <c r="I44" s="373"/>
      <c r="J44" s="373"/>
      <c r="K44" s="373"/>
      <c r="L44" s="373"/>
      <c r="M44" s="373"/>
      <c r="N44" s="373"/>
      <c r="O44" s="373"/>
      <c r="P44" s="373"/>
      <c r="Q44" s="373"/>
      <c r="R44" s="373"/>
      <c r="S44" s="373"/>
      <c r="T44" s="373"/>
      <c r="U44" s="373"/>
      <c r="V44" s="373"/>
      <c r="W44" s="373"/>
      <c r="X44" s="373"/>
      <c r="Y44" s="373"/>
      <c r="Z44" s="367"/>
      <c r="AA44" s="367" t="s">
        <v>69</v>
      </c>
      <c r="AB44" s="19"/>
    </row>
    <row r="45" spans="1:28" ht="24.95" customHeight="1" x14ac:dyDescent="0.15">
      <c r="A45" s="784" t="s">
        <v>107</v>
      </c>
      <c r="B45" s="786" t="s">
        <v>362</v>
      </c>
      <c r="C45" s="688"/>
      <c r="D45" s="688"/>
      <c r="E45" s="689"/>
      <c r="F45" s="687" t="s">
        <v>356</v>
      </c>
      <c r="G45" s="688"/>
      <c r="H45" s="688"/>
      <c r="I45" s="689"/>
      <c r="J45" s="687" t="s">
        <v>357</v>
      </c>
      <c r="K45" s="688"/>
      <c r="L45" s="688"/>
      <c r="M45" s="689"/>
      <c r="N45" s="687" t="s">
        <v>358</v>
      </c>
      <c r="O45" s="688"/>
      <c r="P45" s="688"/>
      <c r="Q45" s="688"/>
      <c r="R45" s="688"/>
      <c r="S45" s="688"/>
      <c r="T45" s="689"/>
      <c r="U45" s="687" t="s">
        <v>361</v>
      </c>
      <c r="V45" s="688"/>
      <c r="W45" s="688"/>
      <c r="X45" s="688"/>
      <c r="Y45" s="688"/>
      <c r="Z45" s="688"/>
      <c r="AA45" s="719"/>
      <c r="AB45" s="151"/>
    </row>
    <row r="46" spans="1:28" ht="24.95" customHeight="1" x14ac:dyDescent="0.15">
      <c r="A46" s="785"/>
      <c r="B46" s="819" t="s">
        <v>108</v>
      </c>
      <c r="C46" s="543"/>
      <c r="D46" s="387" t="s">
        <v>52</v>
      </c>
      <c r="E46" s="358" t="s">
        <v>53</v>
      </c>
      <c r="F46" s="537" t="s">
        <v>108</v>
      </c>
      <c r="G46" s="543"/>
      <c r="H46" s="387" t="s">
        <v>52</v>
      </c>
      <c r="I46" s="358" t="s">
        <v>53</v>
      </c>
      <c r="J46" s="537" t="s">
        <v>108</v>
      </c>
      <c r="K46" s="543"/>
      <c r="L46" s="387" t="s">
        <v>52</v>
      </c>
      <c r="M46" s="358" t="s">
        <v>53</v>
      </c>
      <c r="N46" s="537" t="s">
        <v>2</v>
      </c>
      <c r="O46" s="543"/>
      <c r="P46" s="537" t="s">
        <v>52</v>
      </c>
      <c r="Q46" s="543"/>
      <c r="R46" s="537" t="s">
        <v>53</v>
      </c>
      <c r="S46" s="538"/>
      <c r="T46" s="543"/>
      <c r="U46" s="537" t="s">
        <v>2</v>
      </c>
      <c r="V46" s="543"/>
      <c r="W46" s="537" t="s">
        <v>52</v>
      </c>
      <c r="X46" s="543"/>
      <c r="Y46" s="537" t="s">
        <v>53</v>
      </c>
      <c r="Z46" s="538"/>
      <c r="AA46" s="809"/>
      <c r="AB46" s="151"/>
    </row>
    <row r="47" spans="1:28" ht="18.95" customHeight="1" x14ac:dyDescent="0.15">
      <c r="A47" s="17" t="s">
        <v>124</v>
      </c>
      <c r="B47" s="820">
        <v>299</v>
      </c>
      <c r="C47" s="581"/>
      <c r="D47" s="129">
        <v>204</v>
      </c>
      <c r="E47" s="129">
        <v>95</v>
      </c>
      <c r="F47" s="581">
        <v>314</v>
      </c>
      <c r="G47" s="581"/>
      <c r="H47" s="129">
        <v>212</v>
      </c>
      <c r="I47" s="129">
        <v>102</v>
      </c>
      <c r="J47" s="581">
        <v>332</v>
      </c>
      <c r="K47" s="581"/>
      <c r="L47" s="129">
        <v>228</v>
      </c>
      <c r="M47" s="129">
        <v>104</v>
      </c>
      <c r="N47" s="652">
        <v>330</v>
      </c>
      <c r="O47" s="652"/>
      <c r="P47" s="586">
        <v>223</v>
      </c>
      <c r="Q47" s="586"/>
      <c r="R47" s="821">
        <v>107</v>
      </c>
      <c r="S47" s="821"/>
      <c r="T47" s="821"/>
      <c r="U47" s="652">
        <v>266</v>
      </c>
      <c r="V47" s="652"/>
      <c r="W47" s="652">
        <v>183</v>
      </c>
      <c r="X47" s="652"/>
      <c r="Y47" s="821">
        <v>83</v>
      </c>
      <c r="Z47" s="821"/>
      <c r="AA47" s="825"/>
      <c r="AB47" s="221"/>
    </row>
    <row r="48" spans="1:28" ht="18.95" customHeight="1" x14ac:dyDescent="0.15">
      <c r="A48" s="17" t="s">
        <v>125</v>
      </c>
      <c r="B48" s="822">
        <v>133</v>
      </c>
      <c r="C48" s="558"/>
      <c r="D48" s="140">
        <v>73</v>
      </c>
      <c r="E48" s="140">
        <v>60</v>
      </c>
      <c r="F48" s="558">
        <v>136</v>
      </c>
      <c r="G48" s="558"/>
      <c r="H48" s="140">
        <v>74</v>
      </c>
      <c r="I48" s="140">
        <v>62</v>
      </c>
      <c r="J48" s="558">
        <v>131</v>
      </c>
      <c r="K48" s="558"/>
      <c r="L48" s="140">
        <v>68</v>
      </c>
      <c r="M48" s="140">
        <v>63</v>
      </c>
      <c r="N48" s="613">
        <v>135</v>
      </c>
      <c r="O48" s="613"/>
      <c r="P48" s="570">
        <v>69</v>
      </c>
      <c r="Q48" s="570"/>
      <c r="R48" s="816">
        <v>66</v>
      </c>
      <c r="S48" s="816"/>
      <c r="T48" s="816"/>
      <c r="U48" s="613">
        <v>104</v>
      </c>
      <c r="V48" s="613"/>
      <c r="W48" s="613">
        <v>52</v>
      </c>
      <c r="X48" s="613"/>
      <c r="Y48" s="588">
        <v>52</v>
      </c>
      <c r="Z48" s="588"/>
      <c r="AA48" s="828"/>
      <c r="AB48" s="221"/>
    </row>
    <row r="49" spans="1:28" ht="18.95" customHeight="1" x14ac:dyDescent="0.15">
      <c r="A49" s="433" t="s">
        <v>126</v>
      </c>
      <c r="B49" s="822">
        <v>9</v>
      </c>
      <c r="C49" s="558"/>
      <c r="D49" s="140">
        <v>4</v>
      </c>
      <c r="E49" s="140">
        <v>5</v>
      </c>
      <c r="F49" s="558">
        <v>7</v>
      </c>
      <c r="G49" s="558"/>
      <c r="H49" s="140">
        <v>3</v>
      </c>
      <c r="I49" s="140">
        <v>4</v>
      </c>
      <c r="J49" s="558">
        <v>8</v>
      </c>
      <c r="K49" s="558"/>
      <c r="L49" s="140">
        <v>2</v>
      </c>
      <c r="M49" s="140">
        <v>6</v>
      </c>
      <c r="N49" s="613">
        <v>9</v>
      </c>
      <c r="O49" s="613"/>
      <c r="P49" s="570">
        <v>2</v>
      </c>
      <c r="Q49" s="570"/>
      <c r="R49" s="816">
        <v>7</v>
      </c>
      <c r="S49" s="816"/>
      <c r="T49" s="816"/>
      <c r="U49" s="613">
        <v>9</v>
      </c>
      <c r="V49" s="613"/>
      <c r="W49" s="613">
        <v>2</v>
      </c>
      <c r="X49" s="613"/>
      <c r="Y49" s="588">
        <v>7</v>
      </c>
      <c r="Z49" s="588"/>
      <c r="AA49" s="828"/>
      <c r="AB49" s="221"/>
    </row>
    <row r="50" spans="1:28" ht="18.95" customHeight="1" thickBot="1" x14ac:dyDescent="0.2">
      <c r="A50" s="59" t="s">
        <v>239</v>
      </c>
      <c r="B50" s="826">
        <v>40</v>
      </c>
      <c r="C50" s="827"/>
      <c r="D50" s="400">
        <v>32</v>
      </c>
      <c r="E50" s="400">
        <v>8</v>
      </c>
      <c r="F50" s="782">
        <v>60</v>
      </c>
      <c r="G50" s="782"/>
      <c r="H50" s="58">
        <v>46</v>
      </c>
      <c r="I50" s="58">
        <v>14</v>
      </c>
      <c r="J50" s="782">
        <v>59</v>
      </c>
      <c r="K50" s="782"/>
      <c r="L50" s="58">
        <v>45</v>
      </c>
      <c r="M50" s="58">
        <v>14</v>
      </c>
      <c r="N50" s="815">
        <v>57</v>
      </c>
      <c r="O50" s="815"/>
      <c r="P50" s="817">
        <v>38</v>
      </c>
      <c r="Q50" s="817"/>
      <c r="R50" s="818">
        <v>19</v>
      </c>
      <c r="S50" s="818"/>
      <c r="T50" s="818"/>
      <c r="U50" s="815">
        <v>58</v>
      </c>
      <c r="V50" s="815"/>
      <c r="W50" s="620">
        <v>38</v>
      </c>
      <c r="X50" s="620"/>
      <c r="Y50" s="823">
        <v>20</v>
      </c>
      <c r="Z50" s="823"/>
      <c r="AA50" s="824"/>
      <c r="AB50" s="221"/>
    </row>
    <row r="51" spans="1:28" ht="18.95" customHeight="1" x14ac:dyDescent="0.15">
      <c r="A51" s="373" t="s">
        <v>344</v>
      </c>
      <c r="B51" s="373"/>
      <c r="C51" s="373"/>
      <c r="D51" s="373"/>
      <c r="E51" s="373"/>
      <c r="F51" s="373"/>
      <c r="G51" s="373"/>
      <c r="H51" s="373"/>
      <c r="I51" s="373"/>
      <c r="J51" s="373"/>
      <c r="K51" s="373"/>
      <c r="L51" s="373"/>
      <c r="M51" s="373"/>
      <c r="N51" s="373"/>
      <c r="O51" s="373"/>
      <c r="P51" s="373"/>
      <c r="Q51" s="373"/>
      <c r="R51" s="373"/>
      <c r="S51" s="373"/>
      <c r="T51" s="373"/>
      <c r="U51" s="373"/>
      <c r="V51" s="373"/>
      <c r="W51" s="373"/>
      <c r="X51" s="373"/>
      <c r="Y51" s="373"/>
      <c r="Z51" s="373"/>
      <c r="AA51" s="367" t="s">
        <v>127</v>
      </c>
      <c r="AB51" s="19"/>
    </row>
    <row r="55" spans="1:28" ht="17.45" customHeight="1" x14ac:dyDescent="0.15">
      <c r="Q55" s="151"/>
      <c r="R55" s="19"/>
      <c r="U55" s="241"/>
      <c r="V55" s="241"/>
    </row>
  </sheetData>
  <sheetProtection sheet="1"/>
  <mergeCells count="208">
    <mergeCell ref="J17:M17"/>
    <mergeCell ref="J31:M31"/>
    <mergeCell ref="J45:M45"/>
    <mergeCell ref="U47:V47"/>
    <mergeCell ref="Y49:AA49"/>
    <mergeCell ref="W48:X48"/>
    <mergeCell ref="O39:P39"/>
    <mergeCell ref="Q39:R39"/>
    <mergeCell ref="Q40:R40"/>
    <mergeCell ref="X39:Y39"/>
    <mergeCell ref="Z39:AA39"/>
    <mergeCell ref="S39:T39"/>
    <mergeCell ref="O41:P41"/>
    <mergeCell ref="Q41:R41"/>
    <mergeCell ref="S41:T41"/>
    <mergeCell ref="X41:Y41"/>
    <mergeCell ref="Z41:AA41"/>
    <mergeCell ref="N47:O47"/>
    <mergeCell ref="V39:W39"/>
    <mergeCell ref="U45:AA45"/>
    <mergeCell ref="W46:X46"/>
    <mergeCell ref="S38:T38"/>
    <mergeCell ref="N46:O46"/>
    <mergeCell ref="X38:Y38"/>
    <mergeCell ref="W50:X50"/>
    <mergeCell ref="Y50:AA50"/>
    <mergeCell ref="O40:P40"/>
    <mergeCell ref="Y46:AA46"/>
    <mergeCell ref="P48:Q48"/>
    <mergeCell ref="Y47:AA47"/>
    <mergeCell ref="B49:C49"/>
    <mergeCell ref="F49:G49"/>
    <mergeCell ref="J49:K49"/>
    <mergeCell ref="N49:O49"/>
    <mergeCell ref="B50:C50"/>
    <mergeCell ref="F50:G50"/>
    <mergeCell ref="J50:K50"/>
    <mergeCell ref="N50:O50"/>
    <mergeCell ref="Z40:AA40"/>
    <mergeCell ref="V40:W40"/>
    <mergeCell ref="S40:T40"/>
    <mergeCell ref="X40:Y40"/>
    <mergeCell ref="V41:W41"/>
    <mergeCell ref="U46:V46"/>
    <mergeCell ref="Y48:AA48"/>
    <mergeCell ref="U48:V48"/>
    <mergeCell ref="W49:X49"/>
    <mergeCell ref="W47:X47"/>
    <mergeCell ref="U50:V50"/>
    <mergeCell ref="P49:Q49"/>
    <mergeCell ref="R49:T49"/>
    <mergeCell ref="U49:V49"/>
    <mergeCell ref="P50:Q50"/>
    <mergeCell ref="R50:T50"/>
    <mergeCell ref="A45:A46"/>
    <mergeCell ref="B45:E45"/>
    <mergeCell ref="J46:K46"/>
    <mergeCell ref="N45:T45"/>
    <mergeCell ref="B46:C46"/>
    <mergeCell ref="J48:K48"/>
    <mergeCell ref="B47:C47"/>
    <mergeCell ref="F47:G47"/>
    <mergeCell ref="P46:Q46"/>
    <mergeCell ref="R48:T48"/>
    <mergeCell ref="N48:O48"/>
    <mergeCell ref="P47:Q47"/>
    <mergeCell ref="R47:T47"/>
    <mergeCell ref="B48:C48"/>
    <mergeCell ref="F48:G48"/>
    <mergeCell ref="J47:K47"/>
    <mergeCell ref="F46:G46"/>
    <mergeCell ref="R46:T46"/>
    <mergeCell ref="Z36:AA36"/>
    <mergeCell ref="X35:Y35"/>
    <mergeCell ref="X34:Y34"/>
    <mergeCell ref="V36:W36"/>
    <mergeCell ref="X36:Y36"/>
    <mergeCell ref="A31:A32"/>
    <mergeCell ref="B31:E31"/>
    <mergeCell ref="F31:I31"/>
    <mergeCell ref="N31:T31"/>
    <mergeCell ref="O32:P32"/>
    <mergeCell ref="Q32:R32"/>
    <mergeCell ref="S32:T32"/>
    <mergeCell ref="O36:P36"/>
    <mergeCell ref="Q36:R36"/>
    <mergeCell ref="S34:T34"/>
    <mergeCell ref="S36:T36"/>
    <mergeCell ref="S35:T35"/>
    <mergeCell ref="O33:P33"/>
    <mergeCell ref="F45:I45"/>
    <mergeCell ref="Y22:Z22"/>
    <mergeCell ref="R24:S24"/>
    <mergeCell ref="Y24:Z24"/>
    <mergeCell ref="R22:S22"/>
    <mergeCell ref="R25:S25"/>
    <mergeCell ref="Y25:Z25"/>
    <mergeCell ref="Y26:Z26"/>
    <mergeCell ref="Y27:Z27"/>
    <mergeCell ref="V35:W35"/>
    <mergeCell ref="Z32:AA32"/>
    <mergeCell ref="Q33:R33"/>
    <mergeCell ref="S33:T33"/>
    <mergeCell ref="Z33:AA33"/>
    <mergeCell ref="U31:AA31"/>
    <mergeCell ref="V33:W33"/>
    <mergeCell ref="X33:Y33"/>
    <mergeCell ref="V32:W32"/>
    <mergeCell ref="X32:Y32"/>
    <mergeCell ref="Z34:AA34"/>
    <mergeCell ref="V34:W34"/>
    <mergeCell ref="Z38:AA38"/>
    <mergeCell ref="V38:W38"/>
    <mergeCell ref="Z35:AA35"/>
    <mergeCell ref="P5:Q5"/>
    <mergeCell ref="Y20:Z20"/>
    <mergeCell ref="W17:AA17"/>
    <mergeCell ref="X11:AA11"/>
    <mergeCell ref="X6:AA6"/>
    <mergeCell ref="U11:W11"/>
    <mergeCell ref="U10:W10"/>
    <mergeCell ref="X8:AA8"/>
    <mergeCell ref="R21:S21"/>
    <mergeCell ref="Y21:Z21"/>
    <mergeCell ref="X10:AA10"/>
    <mergeCell ref="R7:S7"/>
    <mergeCell ref="Y18:Z18"/>
    <mergeCell ref="R17:V17"/>
    <mergeCell ref="R10:S10"/>
    <mergeCell ref="R8:S8"/>
    <mergeCell ref="R12:S12"/>
    <mergeCell ref="U6:W6"/>
    <mergeCell ref="U13:W13"/>
    <mergeCell ref="X13:AA13"/>
    <mergeCell ref="R19:S19"/>
    <mergeCell ref="Y19:Z19"/>
    <mergeCell ref="L13:M13"/>
    <mergeCell ref="N17:Q17"/>
    <mergeCell ref="L8:M8"/>
    <mergeCell ref="P8:Q8"/>
    <mergeCell ref="X7:AA7"/>
    <mergeCell ref="R6:S6"/>
    <mergeCell ref="U12:W12"/>
    <mergeCell ref="X12:AA12"/>
    <mergeCell ref="X3:AA3"/>
    <mergeCell ref="X4:AA4"/>
    <mergeCell ref="U8:W8"/>
    <mergeCell ref="U7:W7"/>
    <mergeCell ref="U4:W4"/>
    <mergeCell ref="L4:M4"/>
    <mergeCell ref="U5:W5"/>
    <mergeCell ref="X5:AA5"/>
    <mergeCell ref="U3:W3"/>
    <mergeCell ref="L3:O3"/>
    <mergeCell ref="P3:T3"/>
    <mergeCell ref="L6:M6"/>
    <mergeCell ref="P6:Q6"/>
    <mergeCell ref="P4:Q4"/>
    <mergeCell ref="R4:S4"/>
    <mergeCell ref="L5:M5"/>
    <mergeCell ref="C12:D12"/>
    <mergeCell ref="R5:S5"/>
    <mergeCell ref="L7:M7"/>
    <mergeCell ref="P7:Q7"/>
    <mergeCell ref="O38:P38"/>
    <mergeCell ref="Q38:R38"/>
    <mergeCell ref="H7:I7"/>
    <mergeCell ref="P10:Q10"/>
    <mergeCell ref="P11:Q11"/>
    <mergeCell ref="H11:I11"/>
    <mergeCell ref="P12:Q12"/>
    <mergeCell ref="H12:I12"/>
    <mergeCell ref="L12:M12"/>
    <mergeCell ref="H10:I10"/>
    <mergeCell ref="O35:P35"/>
    <mergeCell ref="Q35:R35"/>
    <mergeCell ref="O34:P34"/>
    <mergeCell ref="Q34:R34"/>
    <mergeCell ref="R13:S13"/>
    <mergeCell ref="L10:M10"/>
    <mergeCell ref="L11:M11"/>
    <mergeCell ref="R11:S11"/>
    <mergeCell ref="R18:S18"/>
    <mergeCell ref="R27:S27"/>
    <mergeCell ref="C8:D8"/>
    <mergeCell ref="P13:Q13"/>
    <mergeCell ref="R26:S26"/>
    <mergeCell ref="R20:S20"/>
    <mergeCell ref="A17:A18"/>
    <mergeCell ref="B17:E17"/>
    <mergeCell ref="F17:I17"/>
    <mergeCell ref="A3:A4"/>
    <mergeCell ref="B3:B4"/>
    <mergeCell ref="G3:G4"/>
    <mergeCell ref="H3:K3"/>
    <mergeCell ref="C4:D4"/>
    <mergeCell ref="H4:I4"/>
    <mergeCell ref="H13:I13"/>
    <mergeCell ref="A14:K14"/>
    <mergeCell ref="H8:I8"/>
    <mergeCell ref="C13:D13"/>
    <mergeCell ref="C5:D5"/>
    <mergeCell ref="H5:I5"/>
    <mergeCell ref="C6:D6"/>
    <mergeCell ref="H6:I6"/>
    <mergeCell ref="C7:D7"/>
    <mergeCell ref="C11:D11"/>
    <mergeCell ref="C10:D10"/>
  </mergeCells>
  <phoneticPr fontId="2"/>
  <conditionalFormatting sqref="A5:AA8 A10:AA13 A19:AA22 A24:AA27 A33:AA36 A38:AA41 A47:AA50">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84"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－132－</vt:lpstr>
      <vt:lpstr>－133－</vt:lpstr>
      <vt:lpstr>－134－</vt:lpstr>
      <vt:lpstr>－135－</vt:lpstr>
      <vt:lpstr>－136－</vt:lpstr>
      <vt:lpstr>－137－</vt:lpstr>
      <vt:lpstr>－138－</vt:lpstr>
      <vt:lpstr>－139－</vt:lpstr>
      <vt:lpstr>－140－</vt:lpstr>
      <vt:lpstr>－141－</vt:lpstr>
      <vt:lpstr>－142－</vt:lpstr>
      <vt:lpstr>－143－</vt:lpstr>
      <vt:lpstr>－144－</vt:lpstr>
      <vt:lpstr>グラフ</vt:lpstr>
      <vt:lpstr>'－132－'!Print_Area</vt:lpstr>
      <vt:lpstr>'－133－'!Print_Area</vt:lpstr>
      <vt:lpstr>'－134－'!Print_Area</vt:lpstr>
      <vt:lpstr>'－135－'!Print_Area</vt:lpstr>
      <vt:lpstr>'－136－'!Print_Area</vt:lpstr>
      <vt:lpstr>'－137－'!Print_Area</vt:lpstr>
      <vt:lpstr>'－138－'!Print_Area</vt:lpstr>
      <vt:lpstr>'－139－'!Print_Area</vt:lpstr>
      <vt:lpstr>'－140－'!Print_Area</vt:lpstr>
      <vt:lpstr>'－141－'!Print_Area</vt:lpstr>
      <vt:lpstr>'－142－'!Print_Area</vt:lpstr>
      <vt:lpstr>'－143－'!Print_Area</vt:lpstr>
      <vt:lpstr>'－144－'!Print_Area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竜馬</dc:creator>
  <cp:lastModifiedBy>吉田 竜馬</cp:lastModifiedBy>
  <cp:lastPrinted>2023-05-24T06:14:16Z</cp:lastPrinted>
  <dcterms:modified xsi:type="dcterms:W3CDTF">2023-06-02T08:02:03Z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